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drawings/drawing2.xml" ContentType="application/vnd.openxmlformats-officedocument.drawing+xml"/>
  <Override PartName="/xl/tables/table8.xml" ContentType="application/vnd.openxmlformats-officedocument.spreadsheetml.table+xml"/>
  <Override PartName="/xl/drawings/drawing3.xml" ContentType="application/vnd.openxmlformats-officedocument.drawing+xml"/>
  <Override PartName="/xl/tables/table9.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29" codeName="{54D0D2CB-4C12-4D6E-6EDF-ACB5E8E520A3}"/>
  <workbookPr codeName="ThisWorkbook"/>
  <mc:AlternateContent xmlns:mc="http://schemas.openxmlformats.org/markup-compatibility/2006">
    <mc:Choice Requires="x15">
      <x15ac:absPath xmlns:x15ac="http://schemas.microsoft.com/office/spreadsheetml/2010/11/ac" url="C:\Users\DaNTe♪\Desktop\BENALU\Maintenance\test calendrier\"/>
    </mc:Choice>
  </mc:AlternateContent>
  <xr:revisionPtr revIDLastSave="0" documentId="13_ncr:1_{2881D1E3-D3B7-42EE-B3CD-642500E58DB7}" xr6:coauthVersionLast="43" xr6:coauthVersionMax="43" xr10:uidLastSave="{00000000-0000-0000-0000-000000000000}"/>
  <bookViews>
    <workbookView xWindow="-21720" yWindow="-120" windowWidth="21840" windowHeight="13140" firstSheet="2" activeTab="2" xr2:uid="{00000000-000D-0000-FFFF-FFFF00000000}"/>
  </bookViews>
  <sheets>
    <sheet name="Emploi du temps quotidien" sheetId="4" r:id="rId1"/>
    <sheet name="Calendrier" sheetId="6" r:id="rId2"/>
    <sheet name="Suivi_conges" sheetId="7" r:id="rId3"/>
    <sheet name="Liste_employes" sheetId="8" r:id="rId4"/>
    <sheet name="Type_conges" sheetId="9" r:id="rId5"/>
    <sheet name="Jours_feries" sheetId="10" r:id="rId6"/>
    <sheet name="Plan_event" sheetId="3" r:id="rId7"/>
    <sheet name="Intervalles de temps" sheetId="2" r:id="rId8"/>
  </sheets>
  <externalReferences>
    <externalReference r:id="rId9"/>
  </externalReferences>
  <definedNames>
    <definedName name="_xlnm._FilterDatabase" localSheetId="1" hidden="1">'[1]Calendar View'!$H$19:$K$22</definedName>
    <definedName name="_xlnm._FilterDatabase" localSheetId="6" hidden="1">Plan_event!$E$2:$G$8</definedName>
    <definedName name="Année">'Emploi du temps quotidien'!$C$13</definedName>
    <definedName name="Année_civile">Calendrier!$C$3</definedName>
    <definedName name="AnnéeRapport">IF(Année="",YEAR(TODAY()),Année)</definedName>
    <definedName name="colonne3">Employés[[#Headers],[Noms des employés]]</definedName>
    <definedName name="ColumnTitleRegion..AC22.1">Calendrier!$C$19:$E$19</definedName>
    <definedName name="ÉvidencePlanification">'Emploi du temps quotidien'!$B$26</definedName>
    <definedName name="GrandeLign">REPT("z",255)</definedName>
    <definedName name="GrandNum">9.99E+307</definedName>
    <definedName name="Heure_Début">'Intervalles de temps'!$C$4</definedName>
    <definedName name="HeureFin">'Intervalles de temps'!$C$8</definedName>
    <definedName name="Incrément">TIME(0,IntervalleMinute,0)</definedName>
    <definedName name="IntervalleMinute">--LEFT(TexteMinute,2)</definedName>
    <definedName name="JourRapport">IF(ValJour="",DAY(TODAY()),'Emploi du temps quotidien'!$C$17)</definedName>
    <definedName name="ListeHeures">Heure[Heure]</definedName>
    <definedName name="lstCongés">JoursFériés[Jours fériés]</definedName>
    <definedName name="lstDatesD">Suivi_des_congés[Date de fin]</definedName>
    <definedName name="lstDatesF">Suivi_des_congés[Date de début]</definedName>
    <definedName name="lstEmployés">Employés[Noms des employés]</definedName>
    <definedName name="lstNomsEmpl">Suivi_des_congés[Nom de l’employé]</definedName>
    <definedName name="lstTypesC">Suivi_des_congés[Type de congé]</definedName>
    <definedName name="lstTypesCongés">TypesCongés[Liste des types de congés]</definedName>
    <definedName name="MoisRapport">IF(NomMois="",TEXT(MONTH(TODAY()),"mmm"),NomMois)</definedName>
    <definedName name="NomMois">'Emploi du temps quotidien'!$C$15</definedName>
    <definedName name="NuméroMois">IF(NomMois="",MONTH(TODAY()),MONTH(1&amp;LEFT(NomMois,3)))</definedName>
    <definedName name="RechercherDateEtHeure">Plan_event!$E$3:$E$8&amp;Plan_event!$F$3:$F$8</definedName>
    <definedName name="TexteMinute">'Intervalles de temps'!$C$6</definedName>
    <definedName name="Titre1">'Emploi du temps quotidien'!$E$2</definedName>
    <definedName name="Titre2">Suivi_des_congés[[#Headers],[Nom de l’employé]]</definedName>
    <definedName name="titre6">RegistrePrésence[[#Headers],[Jour de la semaine/mois]]</definedName>
    <definedName name="TitreColonne2">Plan_event!$E$2</definedName>
    <definedName name="TitreColonne3">Heure[[#Headers],[Heure]]</definedName>
    <definedName name="TitreColonne4">TypesCongés[[#Headers],[Liste des types de congés]]</definedName>
    <definedName name="TitreColonne5">JoursFériés[[#Headers],[Jours fériés]]</definedName>
    <definedName name="ValDate">IFERROR('Emploi du temps quotidien'!$F$2,"")</definedName>
    <definedName name="ValJour">'Emploi du temps quotidien'!$C$17</definedName>
    <definedName name="valSelEmployé">Calendrier!$C$2</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H26" i="3" l="1"/>
  <c r="H15" i="3"/>
  <c r="I7" i="8"/>
  <c r="I8" i="8"/>
  <c r="I9" i="8"/>
  <c r="I6" i="8"/>
  <c r="E9" i="7" l="1"/>
  <c r="C9" i="7"/>
  <c r="D9" i="7"/>
  <c r="B9" i="7"/>
  <c r="D5" i="9" l="1"/>
  <c r="D6" i="9"/>
  <c r="D7" i="9"/>
  <c r="D4" i="9"/>
  <c r="D5" i="8"/>
  <c r="D6" i="8"/>
  <c r="D7" i="8"/>
  <c r="D8" i="8"/>
  <c r="D9" i="8"/>
  <c r="D10" i="8"/>
  <c r="D11" i="8"/>
  <c r="D4" i="8"/>
  <c r="B4" i="10" l="1"/>
  <c r="B5" i="10"/>
  <c r="B6" i="10"/>
  <c r="B7" i="10"/>
  <c r="B8" i="10"/>
  <c r="B9" i="10"/>
  <c r="C3" i="6"/>
  <c r="C6" i="6" s="1"/>
  <c r="F5" i="7" l="1"/>
  <c r="C8" i="6"/>
  <c r="D8" i="6" s="1"/>
  <c r="E8" i="6" s="1"/>
  <c r="F8" i="6" s="1"/>
  <c r="G8" i="6" s="1"/>
  <c r="H20" i="6"/>
  <c r="G13" i="6"/>
  <c r="H13" i="6" s="1"/>
  <c r="I13" i="6" s="1"/>
  <c r="J13" i="6" s="1"/>
  <c r="K13" i="6" s="1"/>
  <c r="L13" i="6" s="1"/>
  <c r="M13" i="6" s="1"/>
  <c r="N13" i="6" s="1"/>
  <c r="O13" i="6" s="1"/>
  <c r="P13" i="6" s="1"/>
  <c r="Q13" i="6" s="1"/>
  <c r="R13" i="6" s="1"/>
  <c r="S13" i="6" s="1"/>
  <c r="T13" i="6" s="1"/>
  <c r="U13" i="6" s="1"/>
  <c r="V13" i="6" s="1"/>
  <c r="W13" i="6" s="1"/>
  <c r="X13" i="6" s="1"/>
  <c r="Y13" i="6" s="1"/>
  <c r="Z13" i="6" s="1"/>
  <c r="AA13" i="6" s="1"/>
  <c r="AB13" i="6" s="1"/>
  <c r="AC13" i="6" s="1"/>
  <c r="AD13" i="6" s="1"/>
  <c r="AE13" i="6" s="1"/>
  <c r="AF13" i="6" s="1"/>
  <c r="AG13" i="6" s="1"/>
  <c r="AH13" i="6" s="1"/>
  <c r="AI13" i="6" s="1"/>
  <c r="AJ13" i="6" s="1"/>
  <c r="AK13" i="6" s="1"/>
  <c r="AL13" i="6" s="1"/>
  <c r="AM13" i="6" s="1"/>
  <c r="AN13" i="6" s="1"/>
  <c r="AO13" i="6" s="1"/>
  <c r="AP13" i="6" s="1"/>
  <c r="AQ13" i="6" s="1"/>
  <c r="AR13" i="6" s="1"/>
  <c r="D12" i="6"/>
  <c r="E12" i="6" s="1"/>
  <c r="F12" i="6" s="1"/>
  <c r="G12" i="6" s="1"/>
  <c r="H12" i="6" s="1"/>
  <c r="I12" i="6" s="1"/>
  <c r="J12" i="6" s="1"/>
  <c r="K12" i="6" s="1"/>
  <c r="L12" i="6" s="1"/>
  <c r="M12" i="6" s="1"/>
  <c r="N12" i="6" s="1"/>
  <c r="O12" i="6" s="1"/>
  <c r="P12" i="6" s="1"/>
  <c r="Q12" i="6" s="1"/>
  <c r="R12" i="6" s="1"/>
  <c r="S12" i="6" s="1"/>
  <c r="T12" i="6" s="1"/>
  <c r="U12" i="6" s="1"/>
  <c r="V12" i="6" s="1"/>
  <c r="W12" i="6" s="1"/>
  <c r="X12" i="6" s="1"/>
  <c r="Y12" i="6" s="1"/>
  <c r="Z12" i="6" s="1"/>
  <c r="AA12" i="6" s="1"/>
  <c r="AB12" i="6" s="1"/>
  <c r="AC12" i="6" s="1"/>
  <c r="AD12" i="6" s="1"/>
  <c r="AE12" i="6" s="1"/>
  <c r="AF12" i="6" s="1"/>
  <c r="AG12" i="6" s="1"/>
  <c r="AH12" i="6" s="1"/>
  <c r="AI12" i="6" s="1"/>
  <c r="AJ12" i="6" s="1"/>
  <c r="AK12" i="6" s="1"/>
  <c r="AL12" i="6" s="1"/>
  <c r="AM12" i="6" s="1"/>
  <c r="AN12" i="6" s="1"/>
  <c r="AO12" i="6" s="1"/>
  <c r="AP12" i="6" s="1"/>
  <c r="AQ12" i="6" s="1"/>
  <c r="AR12" i="6" s="1"/>
  <c r="H16" i="6"/>
  <c r="I16" i="6" s="1"/>
  <c r="J16" i="6" s="1"/>
  <c r="K16" i="6" s="1"/>
  <c r="L16" i="6" s="1"/>
  <c r="M16" i="6" s="1"/>
  <c r="N16" i="6" s="1"/>
  <c r="O16" i="6" s="1"/>
  <c r="P16" i="6" s="1"/>
  <c r="Q16" i="6" s="1"/>
  <c r="R16" i="6" s="1"/>
  <c r="S16" i="6" s="1"/>
  <c r="T16" i="6" s="1"/>
  <c r="U16" i="6" s="1"/>
  <c r="V16" i="6" s="1"/>
  <c r="W16" i="6" s="1"/>
  <c r="X16" i="6" s="1"/>
  <c r="Y16" i="6" s="1"/>
  <c r="Z16" i="6" s="1"/>
  <c r="AA16" i="6" s="1"/>
  <c r="AB16" i="6" s="1"/>
  <c r="AC16" i="6" s="1"/>
  <c r="AD16" i="6" s="1"/>
  <c r="AE16" i="6" s="1"/>
  <c r="AF16" i="6" s="1"/>
  <c r="AG16" i="6" s="1"/>
  <c r="AH16" i="6" s="1"/>
  <c r="AI16" i="6" s="1"/>
  <c r="AJ16" i="6" s="1"/>
  <c r="AK16" i="6" s="1"/>
  <c r="AL16" i="6" s="1"/>
  <c r="AM16" i="6" s="1"/>
  <c r="AN16" i="6" s="1"/>
  <c r="AO16" i="6" s="1"/>
  <c r="AP16" i="6" s="1"/>
  <c r="AQ16" i="6" s="1"/>
  <c r="AR16" i="6" s="1"/>
  <c r="C12" i="6"/>
  <c r="C16" i="6"/>
  <c r="D16" i="6" s="1"/>
  <c r="E16" i="6" s="1"/>
  <c r="F16" i="6" s="1"/>
  <c r="G16" i="6" s="1"/>
  <c r="C9" i="6"/>
  <c r="H21" i="6"/>
  <c r="C14" i="6"/>
  <c r="D14" i="6" s="1"/>
  <c r="E14" i="6" s="1"/>
  <c r="F14" i="6" s="1"/>
  <c r="G14" i="6" s="1"/>
  <c r="H14" i="6" s="1"/>
  <c r="I14" i="6" s="1"/>
  <c r="J14" i="6" s="1"/>
  <c r="K14" i="6" s="1"/>
  <c r="L14" i="6" s="1"/>
  <c r="M14" i="6" s="1"/>
  <c r="N14" i="6" s="1"/>
  <c r="O14" i="6" s="1"/>
  <c r="P14" i="6" s="1"/>
  <c r="Q14" i="6" s="1"/>
  <c r="R14" i="6" s="1"/>
  <c r="S14" i="6" s="1"/>
  <c r="T14" i="6" s="1"/>
  <c r="U14" i="6" s="1"/>
  <c r="V14" i="6" s="1"/>
  <c r="W14" i="6" s="1"/>
  <c r="X14" i="6" s="1"/>
  <c r="Y14" i="6" s="1"/>
  <c r="Z14" i="6" s="1"/>
  <c r="AA14" i="6" s="1"/>
  <c r="AB14" i="6" s="1"/>
  <c r="AC14" i="6" s="1"/>
  <c r="AD14" i="6" s="1"/>
  <c r="AE14" i="6" s="1"/>
  <c r="AF14" i="6" s="1"/>
  <c r="AG14" i="6" s="1"/>
  <c r="AH14" i="6" s="1"/>
  <c r="AI14" i="6" s="1"/>
  <c r="AJ14" i="6" s="1"/>
  <c r="AK14" i="6" s="1"/>
  <c r="AL14" i="6" s="1"/>
  <c r="AM14" i="6" s="1"/>
  <c r="AN14" i="6" s="1"/>
  <c r="AO14" i="6" s="1"/>
  <c r="AP14" i="6" s="1"/>
  <c r="AQ14" i="6" s="1"/>
  <c r="AR14" i="6" s="1"/>
  <c r="F10" i="6"/>
  <c r="G10" i="6" s="1"/>
  <c r="H10" i="6" s="1"/>
  <c r="I10" i="6" s="1"/>
  <c r="J10" i="6" s="1"/>
  <c r="K10" i="6" s="1"/>
  <c r="L10" i="6" s="1"/>
  <c r="M10" i="6" s="1"/>
  <c r="N10" i="6" s="1"/>
  <c r="O10" i="6" s="1"/>
  <c r="P10" i="6" s="1"/>
  <c r="Q10" i="6" s="1"/>
  <c r="R10" i="6" s="1"/>
  <c r="S10" i="6" s="1"/>
  <c r="T10" i="6" s="1"/>
  <c r="U10" i="6" s="1"/>
  <c r="V10" i="6" s="1"/>
  <c r="W10" i="6" s="1"/>
  <c r="X10" i="6" s="1"/>
  <c r="Y10" i="6" s="1"/>
  <c r="Z10" i="6" s="1"/>
  <c r="AA10" i="6" s="1"/>
  <c r="AB10" i="6" s="1"/>
  <c r="AC10" i="6" s="1"/>
  <c r="AD10" i="6" s="1"/>
  <c r="AE10" i="6" s="1"/>
  <c r="AF10" i="6" s="1"/>
  <c r="AG10" i="6" s="1"/>
  <c r="AH10" i="6" s="1"/>
  <c r="AI10" i="6" s="1"/>
  <c r="AJ10" i="6" s="1"/>
  <c r="AK10" i="6" s="1"/>
  <c r="AL10" i="6" s="1"/>
  <c r="AM10" i="6" s="1"/>
  <c r="AN10" i="6" s="1"/>
  <c r="AO10" i="6" s="1"/>
  <c r="AP10" i="6" s="1"/>
  <c r="AQ10" i="6" s="1"/>
  <c r="AR10" i="6" s="1"/>
  <c r="H7" i="6"/>
  <c r="I7" i="6" s="1"/>
  <c r="J7" i="6" s="1"/>
  <c r="K7" i="6" s="1"/>
  <c r="L7" i="6" s="1"/>
  <c r="M7" i="6" s="1"/>
  <c r="N7" i="6" s="1"/>
  <c r="O7" i="6" s="1"/>
  <c r="P7" i="6" s="1"/>
  <c r="Q7" i="6" s="1"/>
  <c r="R7" i="6" s="1"/>
  <c r="S7" i="6" s="1"/>
  <c r="T7" i="6" s="1"/>
  <c r="U7" i="6" s="1"/>
  <c r="V7" i="6" s="1"/>
  <c r="W7" i="6" s="1"/>
  <c r="X7" i="6" s="1"/>
  <c r="Y7" i="6" s="1"/>
  <c r="Z7" i="6" s="1"/>
  <c r="AA7" i="6" s="1"/>
  <c r="AB7" i="6" s="1"/>
  <c r="AC7" i="6" s="1"/>
  <c r="AD7" i="6" s="1"/>
  <c r="AE7" i="6" s="1"/>
  <c r="AF7" i="6" s="1"/>
  <c r="AG7" i="6" s="1"/>
  <c r="AH7" i="6" s="1"/>
  <c r="AI7" i="6" s="1"/>
  <c r="AJ7" i="6" s="1"/>
  <c r="AK7" i="6" s="1"/>
  <c r="AL7" i="6" s="1"/>
  <c r="AM7" i="6" s="1"/>
  <c r="AN7" i="6" s="1"/>
  <c r="AO7" i="6" s="1"/>
  <c r="AP7" i="6" s="1"/>
  <c r="AQ7" i="6" s="1"/>
  <c r="AR7" i="6" s="1"/>
  <c r="C17" i="6"/>
  <c r="D17" i="6" s="1"/>
  <c r="E17" i="6" s="1"/>
  <c r="F17" i="6" s="1"/>
  <c r="G17" i="6" s="1"/>
  <c r="H17" i="6" s="1"/>
  <c r="I17" i="6" s="1"/>
  <c r="J17" i="6" s="1"/>
  <c r="K17" i="6" s="1"/>
  <c r="L17" i="6" s="1"/>
  <c r="M17" i="6" s="1"/>
  <c r="N17" i="6" s="1"/>
  <c r="O17" i="6" s="1"/>
  <c r="P17" i="6" s="1"/>
  <c r="Q17" i="6" s="1"/>
  <c r="R17" i="6" s="1"/>
  <c r="S17" i="6" s="1"/>
  <c r="T17" i="6" s="1"/>
  <c r="U17" i="6" s="1"/>
  <c r="V17" i="6" s="1"/>
  <c r="W17" i="6" s="1"/>
  <c r="X17" i="6" s="1"/>
  <c r="Y17" i="6" s="1"/>
  <c r="Z17" i="6" s="1"/>
  <c r="AA17" i="6" s="1"/>
  <c r="AB17" i="6" s="1"/>
  <c r="AC17" i="6" s="1"/>
  <c r="AD17" i="6" s="1"/>
  <c r="AE17" i="6" s="1"/>
  <c r="AF17" i="6" s="1"/>
  <c r="AG17" i="6" s="1"/>
  <c r="AH17" i="6" s="1"/>
  <c r="AI17" i="6" s="1"/>
  <c r="AJ17" i="6" s="1"/>
  <c r="AK17" i="6" s="1"/>
  <c r="AL17" i="6" s="1"/>
  <c r="AM17" i="6" s="1"/>
  <c r="AN17" i="6" s="1"/>
  <c r="AO17" i="6" s="1"/>
  <c r="AP17" i="6" s="1"/>
  <c r="AQ17" i="6" s="1"/>
  <c r="AR17" i="6" s="1"/>
  <c r="E15" i="6"/>
  <c r="F15" i="6" s="1"/>
  <c r="G15" i="6" s="1"/>
  <c r="H15" i="6" s="1"/>
  <c r="I15" i="6" s="1"/>
  <c r="J15" i="6" s="1"/>
  <c r="K15" i="6" s="1"/>
  <c r="L15" i="6" s="1"/>
  <c r="M15" i="6" s="1"/>
  <c r="N15" i="6" s="1"/>
  <c r="O15" i="6" s="1"/>
  <c r="P15" i="6" s="1"/>
  <c r="Q15" i="6" s="1"/>
  <c r="R15" i="6" s="1"/>
  <c r="S15" i="6" s="1"/>
  <c r="T15" i="6" s="1"/>
  <c r="U15" i="6" s="1"/>
  <c r="V15" i="6" s="1"/>
  <c r="W15" i="6" s="1"/>
  <c r="X15" i="6" s="1"/>
  <c r="Y15" i="6" s="1"/>
  <c r="Z15" i="6" s="1"/>
  <c r="AA15" i="6" s="1"/>
  <c r="AB15" i="6" s="1"/>
  <c r="AC15" i="6" s="1"/>
  <c r="AD15" i="6" s="1"/>
  <c r="AE15" i="6" s="1"/>
  <c r="AF15" i="6" s="1"/>
  <c r="AG15" i="6" s="1"/>
  <c r="AH15" i="6" s="1"/>
  <c r="AI15" i="6" s="1"/>
  <c r="AJ15" i="6" s="1"/>
  <c r="AK15" i="6" s="1"/>
  <c r="AL15" i="6" s="1"/>
  <c r="AM15" i="6" s="1"/>
  <c r="AN15" i="6" s="1"/>
  <c r="AO15" i="6" s="1"/>
  <c r="AP15" i="6" s="1"/>
  <c r="AQ15" i="6" s="1"/>
  <c r="AR15" i="6" s="1"/>
  <c r="C13" i="6"/>
  <c r="D13" i="6" s="1"/>
  <c r="E13" i="6" s="1"/>
  <c r="F13" i="6" s="1"/>
  <c r="I11" i="6"/>
  <c r="J11" i="6" s="1"/>
  <c r="K11" i="6" s="1"/>
  <c r="L11" i="6" s="1"/>
  <c r="M11" i="6" s="1"/>
  <c r="N11" i="6" s="1"/>
  <c r="O11" i="6" s="1"/>
  <c r="P11" i="6" s="1"/>
  <c r="Q11" i="6" s="1"/>
  <c r="R11" i="6" s="1"/>
  <c r="S11" i="6" s="1"/>
  <c r="T11" i="6" s="1"/>
  <c r="U11" i="6" s="1"/>
  <c r="V11" i="6" s="1"/>
  <c r="W11" i="6" s="1"/>
  <c r="X11" i="6" s="1"/>
  <c r="Y11" i="6" s="1"/>
  <c r="Z11" i="6" s="1"/>
  <c r="AA11" i="6" s="1"/>
  <c r="AB11" i="6" s="1"/>
  <c r="AC11" i="6" s="1"/>
  <c r="AD11" i="6" s="1"/>
  <c r="AE11" i="6" s="1"/>
  <c r="AF11" i="6" s="1"/>
  <c r="AG11" i="6" s="1"/>
  <c r="AH11" i="6" s="1"/>
  <c r="AI11" i="6" s="1"/>
  <c r="AJ11" i="6" s="1"/>
  <c r="AK11" i="6" s="1"/>
  <c r="AL11" i="6" s="1"/>
  <c r="AM11" i="6" s="1"/>
  <c r="AN11" i="6" s="1"/>
  <c r="AO11" i="6" s="1"/>
  <c r="AP11" i="6" s="1"/>
  <c r="AQ11" i="6" s="1"/>
  <c r="AR11" i="6" s="1"/>
  <c r="C10" i="6"/>
  <c r="D10" i="6" s="1"/>
  <c r="E10" i="6" s="1"/>
  <c r="C7" i="6"/>
  <c r="D7" i="6" s="1"/>
  <c r="E7" i="6" s="1"/>
  <c r="F7" i="6" s="1"/>
  <c r="G7" i="6" s="1"/>
  <c r="C15" i="6"/>
  <c r="D15" i="6" s="1"/>
  <c r="C11" i="6"/>
  <c r="D11" i="6" s="1"/>
  <c r="E11" i="6" s="1"/>
  <c r="F11" i="6" s="1"/>
  <c r="G11" i="6" s="1"/>
  <c r="H11" i="6" s="1"/>
  <c r="D9" i="6"/>
  <c r="E9" i="6" s="1"/>
  <c r="F9" i="6" s="1"/>
  <c r="G9" i="6" s="1"/>
  <c r="H9" i="6" s="1"/>
  <c r="I9" i="6" s="1"/>
  <c r="J9" i="6" s="1"/>
  <c r="K9" i="6" s="1"/>
  <c r="L9" i="6" s="1"/>
  <c r="M9" i="6" s="1"/>
  <c r="N9" i="6" s="1"/>
  <c r="O9" i="6" s="1"/>
  <c r="P9" i="6" s="1"/>
  <c r="Q9" i="6" s="1"/>
  <c r="R9" i="6" s="1"/>
  <c r="S9" i="6" s="1"/>
  <c r="T9" i="6" s="1"/>
  <c r="U9" i="6" s="1"/>
  <c r="V9" i="6" s="1"/>
  <c r="W9" i="6" s="1"/>
  <c r="X9" i="6" s="1"/>
  <c r="Y9" i="6" s="1"/>
  <c r="Z9" i="6" s="1"/>
  <c r="AA9" i="6" s="1"/>
  <c r="AB9" i="6" s="1"/>
  <c r="AC9" i="6" s="1"/>
  <c r="AD9" i="6" s="1"/>
  <c r="AE9" i="6" s="1"/>
  <c r="AF9" i="6" s="1"/>
  <c r="AG9" i="6" s="1"/>
  <c r="AH9" i="6" s="1"/>
  <c r="AI9" i="6" s="1"/>
  <c r="AJ9" i="6" s="1"/>
  <c r="AK9" i="6" s="1"/>
  <c r="AL9" i="6" s="1"/>
  <c r="AM9" i="6" s="1"/>
  <c r="AN9" i="6" s="1"/>
  <c r="AO9" i="6" s="1"/>
  <c r="AP9" i="6" s="1"/>
  <c r="AQ9" i="6" s="1"/>
  <c r="AR9" i="6" s="1"/>
  <c r="H8" i="6"/>
  <c r="I8" i="6" s="1"/>
  <c r="J8" i="6" s="1"/>
  <c r="K8" i="6" s="1"/>
  <c r="L8" i="6" s="1"/>
  <c r="M8" i="6" s="1"/>
  <c r="N8" i="6" s="1"/>
  <c r="O8" i="6" s="1"/>
  <c r="P8" i="6" s="1"/>
  <c r="Q8" i="6" s="1"/>
  <c r="R8" i="6" s="1"/>
  <c r="S8" i="6" s="1"/>
  <c r="T8" i="6" s="1"/>
  <c r="U8" i="6" s="1"/>
  <c r="V8" i="6" s="1"/>
  <c r="W8" i="6" s="1"/>
  <c r="X8" i="6" s="1"/>
  <c r="Y8" i="6" s="1"/>
  <c r="Z8" i="6" s="1"/>
  <c r="AA8" i="6" s="1"/>
  <c r="AB8" i="6" s="1"/>
  <c r="AC8" i="6" s="1"/>
  <c r="AD8" i="6" s="1"/>
  <c r="AE8" i="6" s="1"/>
  <c r="AF8" i="6" s="1"/>
  <c r="AG8" i="6" s="1"/>
  <c r="AH8" i="6" s="1"/>
  <c r="AI8" i="6" s="1"/>
  <c r="AJ8" i="6" s="1"/>
  <c r="AK8" i="6" s="1"/>
  <c r="AL8" i="6" s="1"/>
  <c r="AM8" i="6" s="1"/>
  <c r="AN8" i="6" s="1"/>
  <c r="AO8" i="6" s="1"/>
  <c r="AP8" i="6" s="1"/>
  <c r="AQ8" i="6" s="1"/>
  <c r="AR8" i="6" s="1"/>
  <c r="E6" i="6"/>
  <c r="F6" i="6" s="1"/>
  <c r="G6" i="6" s="1"/>
  <c r="H6" i="6" s="1"/>
  <c r="I6" i="6" s="1"/>
  <c r="J6" i="6" s="1"/>
  <c r="K6" i="6" s="1"/>
  <c r="L6" i="6" s="1"/>
  <c r="M6" i="6" s="1"/>
  <c r="N6" i="6" s="1"/>
  <c r="O6" i="6" s="1"/>
  <c r="P6" i="6" s="1"/>
  <c r="Q6" i="6" s="1"/>
  <c r="R6" i="6" s="1"/>
  <c r="S6" i="6" s="1"/>
  <c r="T6" i="6" s="1"/>
  <c r="U6" i="6" s="1"/>
  <c r="V6" i="6" s="1"/>
  <c r="W6" i="6" s="1"/>
  <c r="X6" i="6" s="1"/>
  <c r="Y6" i="6" s="1"/>
  <c r="Z6" i="6" s="1"/>
  <c r="AA6" i="6" s="1"/>
  <c r="AB6" i="6" s="1"/>
  <c r="AC6" i="6" s="1"/>
  <c r="AD6" i="6" s="1"/>
  <c r="AE6" i="6" s="1"/>
  <c r="AF6" i="6" s="1"/>
  <c r="AG6" i="6" s="1"/>
  <c r="AH6" i="6" s="1"/>
  <c r="AI6" i="6" s="1"/>
  <c r="AJ6" i="6" s="1"/>
  <c r="AK6" i="6" s="1"/>
  <c r="AL6" i="6" s="1"/>
  <c r="AM6" i="6" s="1"/>
  <c r="AN6" i="6" s="1"/>
  <c r="AO6" i="6" s="1"/>
  <c r="AP6" i="6" s="1"/>
  <c r="AQ6" i="6" s="1"/>
  <c r="AR6" i="6" s="1"/>
  <c r="D6" i="6"/>
  <c r="H22" i="6" l="1"/>
  <c r="F6" i="7"/>
  <c r="F9" i="7"/>
  <c r="F4" i="7"/>
  <c r="F8" i="7"/>
  <c r="S20" i="6" s="1"/>
  <c r="F12" i="7"/>
  <c r="F16" i="7"/>
  <c r="F20" i="7"/>
  <c r="F24" i="7"/>
  <c r="N21" i="6" s="1"/>
  <c r="F11" i="7"/>
  <c r="F7" i="7"/>
  <c r="F15" i="7"/>
  <c r="F19" i="7"/>
  <c r="AC21" i="6" s="1"/>
  <c r="F23" i="7"/>
  <c r="F10" i="7"/>
  <c r="F13" i="7"/>
  <c r="F17" i="7"/>
  <c r="F14" i="7"/>
  <c r="F21" i="7"/>
  <c r="F25" i="7"/>
  <c r="F26" i="7"/>
  <c r="F18" i="7"/>
  <c r="F22" i="7"/>
  <c r="AC20" i="6"/>
  <c r="X21" i="6"/>
  <c r="X22" i="6" s="1"/>
  <c r="X20" i="6"/>
  <c r="C20" i="6" l="1"/>
  <c r="AC22" i="6"/>
  <c r="C21" i="6"/>
  <c r="C22" i="6" s="1"/>
  <c r="N20" i="6"/>
  <c r="N22" i="6" s="1"/>
  <c r="S21" i="6"/>
  <c r="S22" i="6" s="1"/>
  <c r="H16" i="3"/>
  <c r="H17" i="3"/>
  <c r="H18" i="3"/>
  <c r="H19" i="3"/>
  <c r="H20" i="3"/>
  <c r="H21" i="3"/>
  <c r="H22" i="3"/>
  <c r="H23" i="3"/>
  <c r="H24" i="3"/>
  <c r="H25" i="3"/>
  <c r="E3" i="2" l="1"/>
  <c r="E3" i="4" s="1"/>
  <c r="E4" i="2" l="1"/>
  <c r="F2" i="4"/>
  <c r="E5" i="2" l="1"/>
  <c r="E4" i="4"/>
  <c r="B7" i="4"/>
  <c r="B6" i="3"/>
  <c r="B8" i="3"/>
  <c r="B2" i="3"/>
  <c r="H34" i="4"/>
  <c r="H32" i="4"/>
  <c r="H31" i="4"/>
  <c r="H29" i="4"/>
  <c r="H26" i="4"/>
  <c r="H27" i="4"/>
  <c r="H24" i="4"/>
  <c r="H22" i="4"/>
  <c r="H21" i="4"/>
  <c r="H18" i="4"/>
  <c r="H16" i="4"/>
  <c r="H15" i="4"/>
  <c r="H12" i="4"/>
  <c r="H6" i="4"/>
  <c r="H9" i="4"/>
  <c r="H10" i="4"/>
  <c r="H4" i="4"/>
  <c r="H3" i="4"/>
  <c r="B2" i="4"/>
  <c r="E6" i="2" l="1"/>
  <c r="E5" i="4"/>
  <c r="F5" i="4" s="1"/>
  <c r="H3" i="3"/>
  <c r="J19" i="4"/>
  <c r="J20" i="4"/>
  <c r="J17" i="4"/>
  <c r="J18" i="4"/>
  <c r="J15" i="4"/>
  <c r="J16" i="4"/>
  <c r="J13" i="4"/>
  <c r="J14" i="4"/>
  <c r="J11" i="4"/>
  <c r="J12" i="4"/>
  <c r="J10" i="4"/>
  <c r="J9" i="4"/>
  <c r="F4" i="4"/>
  <c r="F3" i="4"/>
  <c r="H14" i="3"/>
  <c r="H4" i="3"/>
  <c r="H8" i="3"/>
  <c r="H12" i="3"/>
  <c r="H5" i="3"/>
  <c r="H9" i="3"/>
  <c r="H13" i="3"/>
  <c r="H6" i="3"/>
  <c r="H10" i="3"/>
  <c r="H7" i="3"/>
  <c r="H11" i="3"/>
  <c r="J3" i="4" l="1"/>
  <c r="J35" i="4"/>
  <c r="E7" i="2"/>
  <c r="E6" i="4"/>
  <c r="F6" i="4" s="1"/>
  <c r="I6" i="4"/>
  <c r="I3" i="4"/>
  <c r="J33" i="4"/>
  <c r="J34" i="4"/>
  <c r="J31" i="4"/>
  <c r="J32" i="4"/>
  <c r="I35" i="4"/>
  <c r="I34" i="4"/>
  <c r="I33" i="4"/>
  <c r="I32" i="4"/>
  <c r="J30" i="4"/>
  <c r="I31" i="4"/>
  <c r="J29" i="4"/>
  <c r="J28" i="4"/>
  <c r="J26" i="4"/>
  <c r="J27" i="4"/>
  <c r="I28" i="4"/>
  <c r="I30" i="4"/>
  <c r="I27" i="4"/>
  <c r="I29" i="4"/>
  <c r="I26" i="4"/>
  <c r="J23" i="4"/>
  <c r="J25" i="4"/>
  <c r="J24" i="4"/>
  <c r="J22" i="4"/>
  <c r="I25" i="4"/>
  <c r="J21" i="4"/>
  <c r="I24" i="4"/>
  <c r="I23" i="4"/>
  <c r="I22" i="4"/>
  <c r="I21" i="4"/>
  <c r="I20" i="4"/>
  <c r="I17" i="4"/>
  <c r="I19" i="4"/>
  <c r="I18" i="4"/>
  <c r="I15" i="4"/>
  <c r="I16" i="4"/>
  <c r="I13" i="4"/>
  <c r="I11" i="4"/>
  <c r="I14" i="4"/>
  <c r="I12" i="4"/>
  <c r="I10" i="4"/>
  <c r="I9" i="4"/>
  <c r="I7" i="4"/>
  <c r="J8" i="4"/>
  <c r="J7" i="4"/>
  <c r="J6" i="4"/>
  <c r="J5" i="4"/>
  <c r="I5" i="4"/>
  <c r="I8" i="4"/>
  <c r="J4" i="4"/>
  <c r="I4" i="4"/>
  <c r="E8" i="2" l="1"/>
  <c r="E7" i="4"/>
  <c r="F7" i="4" s="1"/>
  <c r="E9" i="2" l="1"/>
  <c r="E8" i="4"/>
  <c r="F8" i="4" s="1"/>
  <c r="E10" i="2" l="1"/>
  <c r="E9" i="4"/>
  <c r="F9" i="4" s="1"/>
  <c r="E11" i="2" l="1"/>
  <c r="E10" i="4"/>
  <c r="F10" i="4" s="1"/>
  <c r="E12" i="2" l="1"/>
  <c r="E11" i="4"/>
  <c r="F11" i="4" s="1"/>
  <c r="E13" i="2" l="1"/>
  <c r="E12" i="4"/>
  <c r="F12" i="4" s="1"/>
  <c r="E14" i="2" l="1"/>
  <c r="E13" i="4"/>
  <c r="F13" i="4" s="1"/>
  <c r="E15" i="2" l="1"/>
  <c r="E14" i="4"/>
  <c r="F14" i="4" s="1"/>
  <c r="E16" i="2" l="1"/>
  <c r="E15" i="4"/>
  <c r="F15" i="4" s="1"/>
  <c r="E17" i="2" l="1"/>
  <c r="E16" i="4"/>
  <c r="F16" i="4" s="1"/>
  <c r="E18" i="2" l="1"/>
  <c r="E17" i="4"/>
  <c r="F17" i="4" s="1"/>
  <c r="E19" i="2" l="1"/>
  <c r="E18" i="4"/>
  <c r="F18" i="4" s="1"/>
  <c r="E20" i="2" l="1"/>
  <c r="E19" i="4"/>
  <c r="F19" i="4" s="1"/>
  <c r="E21" i="2" l="1"/>
  <c r="E20" i="4"/>
  <c r="F20" i="4" s="1"/>
  <c r="E22" i="2" l="1"/>
  <c r="E21" i="4"/>
  <c r="F21" i="4" s="1"/>
  <c r="E23" i="2" l="1"/>
  <c r="E22" i="4"/>
  <c r="F22" i="4" s="1"/>
  <c r="E24" i="2" l="1"/>
  <c r="E23" i="4"/>
  <c r="F23" i="4" s="1"/>
  <c r="E25" i="2" l="1"/>
  <c r="E24" i="4"/>
  <c r="F24" i="4" s="1"/>
  <c r="E26" i="2" l="1"/>
  <c r="E25" i="4"/>
  <c r="F25" i="4" s="1"/>
  <c r="E27" i="2" l="1"/>
  <c r="E26" i="4"/>
  <c r="F26" i="4" s="1"/>
  <c r="E28" i="2" l="1"/>
  <c r="E27" i="4"/>
  <c r="F27" i="4" s="1"/>
  <c r="E29" i="2" l="1"/>
  <c r="E28" i="4"/>
  <c r="F28" i="4" s="1"/>
  <c r="E30" i="2" l="1"/>
  <c r="E29" i="4"/>
  <c r="F29" i="4" s="1"/>
  <c r="E31" i="2" l="1"/>
  <c r="E30" i="4"/>
  <c r="F30" i="4" s="1"/>
  <c r="E32" i="2" l="1"/>
  <c r="E31" i="4"/>
  <c r="F31" i="4" s="1"/>
  <c r="E33" i="2" l="1"/>
  <c r="E32" i="4"/>
  <c r="F32" i="4" s="1"/>
  <c r="E34" i="2" l="1"/>
  <c r="E33" i="4"/>
  <c r="F33" i="4" s="1"/>
  <c r="E35" i="2" l="1"/>
  <c r="E34" i="4"/>
  <c r="F34" i="4" s="1"/>
  <c r="E36" i="2" l="1"/>
  <c r="E35" i="4"/>
  <c r="F35" i="4" s="1"/>
  <c r="E37" i="2" l="1"/>
  <c r="E36" i="4"/>
  <c r="F36" i="4" s="1"/>
  <c r="E38" i="2" l="1"/>
  <c r="E37" i="4"/>
  <c r="F37" i="4" s="1"/>
  <c r="E39" i="2" l="1"/>
  <c r="E38" i="4"/>
  <c r="F38" i="4" s="1"/>
  <c r="E40" i="2" l="1"/>
  <c r="E39" i="4"/>
  <c r="F39" i="4" s="1"/>
  <c r="E41" i="2" l="1"/>
  <c r="E40" i="4"/>
  <c r="F40" i="4" s="1"/>
  <c r="E42" i="2" l="1"/>
  <c r="E41" i="4"/>
  <c r="F41" i="4" s="1"/>
  <c r="E43" i="2" l="1"/>
  <c r="E42" i="4"/>
  <c r="F42" i="4" s="1"/>
  <c r="E44" i="2" l="1"/>
  <c r="E43" i="4"/>
  <c r="F43" i="4" s="1"/>
  <c r="E45" i="2" l="1"/>
  <c r="E44" i="4"/>
  <c r="F44" i="4" s="1"/>
  <c r="E46" i="2" l="1"/>
  <c r="E45" i="4"/>
  <c r="F45" i="4" s="1"/>
  <c r="E47" i="2" l="1"/>
  <c r="E46" i="4"/>
  <c r="F46" i="4" s="1"/>
  <c r="E48" i="2" l="1"/>
  <c r="E47" i="4"/>
  <c r="F47" i="4" s="1"/>
  <c r="E49" i="2" l="1"/>
  <c r="E48" i="4"/>
  <c r="F48" i="4" s="1"/>
  <c r="E50" i="2" l="1"/>
  <c r="E49" i="4"/>
  <c r="F49" i="4" s="1"/>
  <c r="E51" i="2" l="1"/>
  <c r="E50" i="4"/>
  <c r="F50" i="4" s="1"/>
  <c r="E52" i="2" l="1"/>
  <c r="E51" i="4"/>
  <c r="F51" i="4" s="1"/>
  <c r="E53" i="2" l="1"/>
  <c r="E52" i="4"/>
  <c r="F52" i="4" s="1"/>
  <c r="E54" i="2" l="1"/>
  <c r="E53" i="4"/>
  <c r="F53" i="4" s="1"/>
  <c r="E55" i="2" l="1"/>
  <c r="E54" i="4"/>
  <c r="F54" i="4" s="1"/>
  <c r="E56" i="2" l="1"/>
  <c r="E55" i="4"/>
  <c r="F55" i="4" s="1"/>
  <c r="E57" i="2" l="1"/>
  <c r="E56" i="4"/>
  <c r="F56" i="4" s="1"/>
  <c r="E58" i="2" l="1"/>
  <c r="E57" i="4"/>
  <c r="F57" i="4" s="1"/>
  <c r="E59" i="2" l="1"/>
  <c r="E58" i="4"/>
  <c r="F58" i="4" s="1"/>
  <c r="E60" i="2" l="1"/>
  <c r="E59" i="4"/>
  <c r="F59" i="4" s="1"/>
  <c r="E61" i="2" l="1"/>
  <c r="E60" i="4"/>
  <c r="F60" i="4" s="1"/>
  <c r="E62" i="2" l="1"/>
  <c r="E61" i="4"/>
  <c r="F61" i="4" s="1"/>
  <c r="E63" i="2" l="1"/>
  <c r="E62" i="4"/>
  <c r="F62" i="4" s="1"/>
  <c r="E64" i="2" l="1"/>
  <c r="E63" i="4"/>
  <c r="F63" i="4" s="1"/>
  <c r="E65" i="2" l="1"/>
  <c r="E64" i="4"/>
  <c r="F64" i="4" s="1"/>
  <c r="E66" i="2" l="1"/>
  <c r="E65" i="4"/>
  <c r="F65" i="4" s="1"/>
  <c r="E67" i="2" l="1"/>
  <c r="E66" i="4"/>
  <c r="F66" i="4" s="1"/>
  <c r="E68" i="2" l="1"/>
  <c r="E67" i="4"/>
  <c r="F67" i="4" s="1"/>
  <c r="E69" i="2" l="1"/>
  <c r="E68" i="4"/>
  <c r="F68" i="4" s="1"/>
  <c r="E70" i="2" l="1"/>
  <c r="E69" i="4"/>
  <c r="F69" i="4" s="1"/>
  <c r="E71" i="2" l="1"/>
  <c r="E70" i="4"/>
  <c r="F70" i="4" s="1"/>
  <c r="E72" i="2" l="1"/>
  <c r="E71" i="4"/>
  <c r="F71" i="4" s="1"/>
  <c r="E73" i="2" l="1"/>
  <c r="E72" i="4"/>
  <c r="F72" i="4" s="1"/>
  <c r="E74" i="2" l="1"/>
  <c r="E75" i="2" s="1"/>
  <c r="E75" i="4" s="1"/>
  <c r="F75" i="4" s="1"/>
  <c r="E73" i="4"/>
  <c r="F73" i="4" s="1"/>
  <c r="E74" i="4" l="1"/>
  <c r="F74" i="4" s="1"/>
</calcChain>
</file>

<file path=xl/sharedStrings.xml><?xml version="1.0" encoding="utf-8"?>
<sst xmlns="http://schemas.openxmlformats.org/spreadsheetml/2006/main" count="153" uniqueCount="125">
  <si>
    <t>Emploi du temps quotidien</t>
  </si>
  <si>
    <t>AFFICHER LA PLANIFICATION</t>
  </si>
  <si>
    <t>Année</t>
  </si>
  <si>
    <t>Mois</t>
  </si>
  <si>
    <t>Jour</t>
  </si>
  <si>
    <t>MODIFIER LA PLANIFICATION</t>
  </si>
  <si>
    <t>Opérez une sélection pour modifier les intervalles de temps</t>
  </si>
  <si>
    <t>Opérez une sélection pour ajouter un événement</t>
  </si>
  <si>
    <t>METTRE EN ÉVIDENCE DANS LA PLANIFICATION :</t>
  </si>
  <si>
    <t>Heure</t>
  </si>
  <si>
    <t>APERÇU DES ACTIVITÉS DE LA SEMAINE</t>
  </si>
  <si>
    <t>NOTES/LISTE DE TÂCHES</t>
  </si>
  <si>
    <t>Planificateur d’événements</t>
  </si>
  <si>
    <t>Opérez une sélection pour afficher l’emploi du temps quotidien</t>
  </si>
  <si>
    <t>DATE</t>
  </si>
  <si>
    <t>HEURE</t>
  </si>
  <si>
    <t>DESCRIPTION</t>
  </si>
  <si>
    <t>VALEUR UNIQUE (CALCULÉE)</t>
  </si>
  <si>
    <t>Intervalles de temps</t>
  </si>
  <si>
    <t>MODIFIER LA TABLE HORAIRE</t>
  </si>
  <si>
    <t>Heure de début</t>
  </si>
  <si>
    <t>Intervalle</t>
  </si>
  <si>
    <t>Heure de fin</t>
  </si>
  <si>
    <t xml:space="preserve"> </t>
  </si>
  <si>
    <t xml:space="preserve">  </t>
  </si>
  <si>
    <t>Opérez une sélection pour afficher l'emploi du temps quotidien</t>
  </si>
  <si>
    <t>30 MIN</t>
  </si>
  <si>
    <t>Autres</t>
  </si>
  <si>
    <t>Jours travaillés</t>
  </si>
  <si>
    <t>Jours de congé</t>
  </si>
  <si>
    <t>CHIFFRES CLÉS</t>
  </si>
  <si>
    <t>Décembre</t>
  </si>
  <si>
    <t>Novembre</t>
  </si>
  <si>
    <t>Octobre</t>
  </si>
  <si>
    <t>Septembre</t>
  </si>
  <si>
    <t>Août</t>
  </si>
  <si>
    <t>Juillet</t>
  </si>
  <si>
    <t>Juin</t>
  </si>
  <si>
    <t>Mai</t>
  </si>
  <si>
    <t>Avril</t>
  </si>
  <si>
    <t>Mars</t>
  </si>
  <si>
    <t>Février</t>
  </si>
  <si>
    <t>Janvier</t>
  </si>
  <si>
    <t xml:space="preserve">SAM  </t>
  </si>
  <si>
    <t xml:space="preserve">VEN  </t>
  </si>
  <si>
    <t>JEU  2</t>
  </si>
  <si>
    <t xml:space="preserve">MER  </t>
  </si>
  <si>
    <t xml:space="preserve">MAR  </t>
  </si>
  <si>
    <t xml:space="preserve">LUN  </t>
  </si>
  <si>
    <t xml:space="preserve">DIM  </t>
  </si>
  <si>
    <t xml:space="preserve">SAM </t>
  </si>
  <si>
    <t xml:space="preserve">VEN </t>
  </si>
  <si>
    <t xml:space="preserve">JEU </t>
  </si>
  <si>
    <t xml:space="preserve">MER </t>
  </si>
  <si>
    <t xml:space="preserve">MAR </t>
  </si>
  <si>
    <t xml:space="preserve">LUN </t>
  </si>
  <si>
    <t xml:space="preserve">DIM </t>
  </si>
  <si>
    <t xml:space="preserve">SAM     </t>
  </si>
  <si>
    <t xml:space="preserve">VEN     </t>
  </si>
  <si>
    <t xml:space="preserve">JEU  </t>
  </si>
  <si>
    <t xml:space="preserve">MER     </t>
  </si>
  <si>
    <t xml:space="preserve">MAR     </t>
  </si>
  <si>
    <t xml:space="preserve">LUN     </t>
  </si>
  <si>
    <t xml:space="preserve">DIM     </t>
  </si>
  <si>
    <t xml:space="preserve">SAM    </t>
  </si>
  <si>
    <t xml:space="preserve">VEN    </t>
  </si>
  <si>
    <t xml:space="preserve">JEU    </t>
  </si>
  <si>
    <t xml:space="preserve">MER    </t>
  </si>
  <si>
    <t xml:space="preserve">MAR    </t>
  </si>
  <si>
    <t xml:space="preserve">LUN    </t>
  </si>
  <si>
    <t xml:space="preserve">DIM    </t>
  </si>
  <si>
    <t xml:space="preserve">SAM   </t>
  </si>
  <si>
    <t xml:space="preserve">VEN   </t>
  </si>
  <si>
    <t xml:space="preserve">JEU   </t>
  </si>
  <si>
    <t xml:space="preserve">MER   </t>
  </si>
  <si>
    <t xml:space="preserve">MAR   </t>
  </si>
  <si>
    <t xml:space="preserve">LUN   </t>
  </si>
  <si>
    <t xml:space="preserve">DIM   </t>
  </si>
  <si>
    <t>SAM</t>
  </si>
  <si>
    <t>VEN</t>
  </si>
  <si>
    <t>JEU</t>
  </si>
  <si>
    <t>MER</t>
  </si>
  <si>
    <t>MAR</t>
  </si>
  <si>
    <t>LUN</t>
  </si>
  <si>
    <t>DIM</t>
  </si>
  <si>
    <t>Jour de la semaine/mois</t>
  </si>
  <si>
    <t>Entrez l’année :</t>
  </si>
  <si>
    <t>Sélectionnez un employé :</t>
  </si>
  <si>
    <t>REGISTRE DE PRÉSENCE DES EMPLOYÉS</t>
  </si>
  <si>
    <t>Jours</t>
  </si>
  <si>
    <t>Type de congé</t>
  </si>
  <si>
    <t>Date de fin</t>
  </si>
  <si>
    <t>Date de début</t>
  </si>
  <si>
    <t>Nom de l’employé</t>
  </si>
  <si>
    <t>Suivi des congés des employés</t>
  </si>
  <si>
    <t>Noms des employés</t>
  </si>
  <si>
    <t>Liste des employés</t>
  </si>
  <si>
    <t>Liste des types de congés</t>
  </si>
  <si>
    <t>Noël</t>
  </si>
  <si>
    <t>Thanksgiving</t>
  </si>
  <si>
    <t>Jour de l’Indépendance</t>
  </si>
  <si>
    <t>Nouvel an</t>
  </si>
  <si>
    <t>Description</t>
  </si>
  <si>
    <t>Jours fériés</t>
  </si>
  <si>
    <t>Reynald</t>
  </si>
  <si>
    <t>Denis</t>
  </si>
  <si>
    <t>Julien</t>
  </si>
  <si>
    <t>Philippe</t>
  </si>
  <si>
    <t>Christophe</t>
  </si>
  <si>
    <t>Congés Payés</t>
  </si>
  <si>
    <t>RTT</t>
  </si>
  <si>
    <t>Délégation</t>
  </si>
  <si>
    <t>Nombre de jours de Congés</t>
  </si>
  <si>
    <t>Guillaume</t>
  </si>
  <si>
    <t>Constant</t>
  </si>
  <si>
    <t>Vincent</t>
  </si>
  <si>
    <t>Repas</t>
  </si>
  <si>
    <t>Bonjour</t>
  </si>
  <si>
    <t>Type de congés</t>
  </si>
  <si>
    <t>Salut</t>
  </si>
  <si>
    <t>départ</t>
  </si>
  <si>
    <t>Hello</t>
  </si>
  <si>
    <t>Hallo</t>
  </si>
  <si>
    <t>21/05/2019</t>
  </si>
  <si>
    <t>24/05/2019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</si>
</sst>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164" formatCode="_(&quot;$&quot;* #,##0_);_(&quot;$&quot;* \(#,##0\);_(&quot;$&quot;* &quot;-&quot;_);_(@_)"/>
    <numFmt numFmtId="165" formatCode="_(* #,##0_);_(* \(#,##0\);_(* &quot;-&quot;_);_(@_)"/>
    <numFmt numFmtId="166" formatCode="_(&quot;$&quot;* #,##0.00_);_(&quot;$&quot;* \(#,##0.00\);_(&quot;$&quot;* &quot;-&quot;??_);_(@_)"/>
    <numFmt numFmtId="167" formatCode="_(* #,##0.00_);_(* \(#,##0.00\);_(* &quot;-&quot;??_);_(@_)"/>
    <numFmt numFmtId="168" formatCode="[$-409]h:mm\ AM/PM;@"/>
    <numFmt numFmtId="169" formatCode="[$-40C]d\-mmm\-yy;@"/>
    <numFmt numFmtId="170" formatCode="h:mm;@"/>
    <numFmt numFmtId="171" formatCode="&quot;LAST YEAR &quot;\ General"/>
    <numFmt numFmtId="172" formatCode="&quot;ANNÉE PASSÉE &quot;\ General"/>
    <numFmt numFmtId="173" formatCode="d"/>
  </numFmts>
  <fonts count="43">
    <font>
      <sz val="11"/>
      <color theme="1"/>
      <name val="Calibri"/>
      <family val="2"/>
      <scheme val="minor"/>
    </font>
    <font>
      <b/>
      <sz val="11"/>
      <color theme="3"/>
      <name val="Calibri"/>
      <family val="2"/>
      <scheme val="minor"/>
    </font>
    <font>
      <b/>
      <sz val="12"/>
      <color theme="0"/>
      <name val="Calibri"/>
      <family val="2"/>
      <scheme val="minor"/>
    </font>
    <font>
      <sz val="11"/>
      <color theme="4"/>
      <name val="Segoe Print"/>
    </font>
    <font>
      <sz val="11"/>
      <color theme="2" tint="0.59996337778862885"/>
      <name val="Calibri"/>
      <family val="2"/>
      <scheme val="minor"/>
    </font>
    <font>
      <b/>
      <sz val="26"/>
      <color theme="0"/>
      <name val="Calibri"/>
      <family val="2"/>
      <scheme val="minor"/>
    </font>
    <font>
      <b/>
      <sz val="18"/>
      <color theme="3"/>
      <name val="Arial"/>
      <family val="2"/>
      <scheme val="major"/>
    </font>
    <font>
      <b/>
      <sz val="90"/>
      <color theme="4"/>
      <name val="Arial"/>
      <family val="2"/>
      <scheme val="major"/>
    </font>
    <font>
      <b/>
      <sz val="16"/>
      <color theme="0"/>
      <name val="Calibri"/>
      <family val="2"/>
      <scheme val="minor"/>
    </font>
    <font>
      <sz val="12"/>
      <color theme="1"/>
      <name val="Calibri"/>
      <family val="2"/>
      <scheme val="minor"/>
    </font>
    <font>
      <b/>
      <sz val="34"/>
      <color theme="3"/>
      <name val="Calibri"/>
      <family val="2"/>
      <scheme val="minor"/>
    </font>
    <font>
      <b/>
      <sz val="11"/>
      <color theme="1"/>
      <name val="Calibri"/>
      <family val="2"/>
      <scheme val="minor"/>
    </font>
    <font>
      <sz val="11"/>
      <color theme="3"/>
      <name val="Calibri"/>
      <family val="2"/>
      <scheme val="minor"/>
    </font>
    <font>
      <sz val="11"/>
      <color theme="1"/>
      <name val="Calibri"/>
      <family val="2"/>
      <scheme val="minor"/>
    </font>
    <font>
      <b/>
      <sz val="12"/>
      <color theme="3"/>
      <name val="Calibri"/>
      <family val="2"/>
      <scheme val="minor"/>
    </font>
    <font>
      <sz val="11"/>
      <name val="Calibri"/>
      <family val="2"/>
      <scheme val="minor"/>
    </font>
    <font>
      <u/>
      <sz val="11"/>
      <color theme="0"/>
      <name val="Calibri"/>
      <family val="2"/>
      <scheme val="minor"/>
    </font>
    <font>
      <sz val="11"/>
      <color theme="0"/>
      <name val="Calibri"/>
      <family val="2"/>
      <scheme val="minor"/>
    </font>
    <font>
      <b/>
      <sz val="11"/>
      <color theme="9" tint="-0.499984740745262"/>
      <name val="Calibri"/>
      <family val="2"/>
      <scheme val="minor"/>
    </font>
    <font>
      <sz val="11"/>
      <color theme="3"/>
      <name val="Arial"/>
      <family val="1"/>
      <scheme val="major"/>
    </font>
    <font>
      <sz val="11"/>
      <color theme="3" tint="-0.499984740745262"/>
      <name val="Calibri"/>
      <family val="2"/>
      <scheme val="minor"/>
    </font>
    <font>
      <b/>
      <sz val="30"/>
      <color theme="0"/>
      <name val="Arial"/>
      <family val="1"/>
      <scheme val="major"/>
    </font>
    <font>
      <b/>
      <sz val="23"/>
      <color theme="3"/>
      <name val="Arial"/>
      <family val="1"/>
      <scheme val="major"/>
    </font>
    <font>
      <b/>
      <sz val="26"/>
      <color theme="3"/>
      <name val="Arial"/>
      <family val="2"/>
      <scheme val="major"/>
    </font>
    <font>
      <sz val="12"/>
      <color theme="0"/>
      <name val="Calibri"/>
      <family val="2"/>
      <scheme val="minor"/>
    </font>
    <font>
      <sz val="11"/>
      <color theme="1"/>
      <name val="Arial"/>
      <family val="1"/>
      <scheme val="major"/>
    </font>
    <font>
      <b/>
      <sz val="26"/>
      <color rgb="FF36384E"/>
      <name val="Bookman Old Style"/>
      <family val="1"/>
    </font>
    <font>
      <sz val="11"/>
      <color theme="3"/>
      <name val="Bookman Old Style"/>
      <family val="1"/>
    </font>
    <font>
      <sz val="11"/>
      <color theme="1"/>
      <name val="Trebuchet MS"/>
      <family val="2"/>
    </font>
    <font>
      <sz val="11"/>
      <color theme="3"/>
      <name val="Trebuchet MS"/>
      <family val="2"/>
    </font>
    <font>
      <sz val="12"/>
      <color theme="0"/>
      <name val="Trebuchet MS"/>
      <family val="2"/>
    </font>
    <font>
      <sz val="11"/>
      <color theme="1"/>
      <name val="Bookman Old Style"/>
      <family val="1"/>
    </font>
    <font>
      <sz val="9"/>
      <color theme="3"/>
      <name val="Bookman Old Style"/>
      <family val="1"/>
    </font>
    <font>
      <sz val="11"/>
      <color theme="3" tint="-0.499984740745262"/>
      <name val="Trebuchet MS"/>
      <family val="2"/>
    </font>
    <font>
      <sz val="9"/>
      <color theme="1"/>
      <name val="Trebuchet MS"/>
      <family val="2"/>
    </font>
    <font>
      <b/>
      <sz val="11"/>
      <color theme="9" tint="-0.499984740745262"/>
      <name val="Trebuchet MS"/>
      <family val="2"/>
    </font>
    <font>
      <b/>
      <sz val="30"/>
      <color theme="0"/>
      <name val="Bookman Old Style"/>
      <family val="1"/>
    </font>
    <font>
      <b/>
      <sz val="30"/>
      <color theme="3"/>
      <name val="Bookman Old Style"/>
      <family val="1"/>
    </font>
    <font>
      <sz val="11"/>
      <color theme="1"/>
      <name val="Trébuchet MS"/>
    </font>
    <font>
      <b/>
      <sz val="26"/>
      <color rgb="FF434561"/>
      <name val="Bookman Old Style"/>
      <family val="1"/>
    </font>
    <font>
      <b/>
      <sz val="90"/>
      <color rgb="FFC00000"/>
      <name val="Arial"/>
      <family val="2"/>
      <scheme val="major"/>
    </font>
    <font>
      <b/>
      <sz val="22"/>
      <color rgb="FFC00000"/>
      <name val="Arial"/>
      <family val="2"/>
      <scheme val="major"/>
    </font>
    <font>
      <b/>
      <sz val="11"/>
      <color theme="0"/>
      <name val="Calibri"/>
      <family val="2"/>
      <scheme val="minor"/>
    </font>
  </fonts>
  <fills count="21">
    <fill>
      <patternFill patternType="none"/>
    </fill>
    <fill>
      <patternFill patternType="gray125"/>
    </fill>
    <fill>
      <patternFill patternType="solid">
        <fgColor theme="3"/>
        <bgColor indexed="64"/>
      </patternFill>
    </fill>
    <fill>
      <patternFill patternType="solid">
        <fgColor theme="2" tint="0.59999389629810485"/>
        <bgColor indexed="64"/>
      </patternFill>
    </fill>
    <fill>
      <patternFill patternType="solid">
        <fgColor indexed="65"/>
        <bgColor theme="2" tint="0.59996337778862885"/>
      </patternFill>
    </fill>
    <fill>
      <patternFill patternType="solid">
        <fgColor indexed="65"/>
        <bgColor indexed="64"/>
      </patternFill>
    </fill>
    <fill>
      <patternFill patternType="solid">
        <fgColor theme="0"/>
        <bgColor indexed="64"/>
      </patternFill>
    </fill>
    <fill>
      <patternFill patternType="solid">
        <fgColor theme="1"/>
        <bgColor indexed="64"/>
      </patternFill>
    </fill>
    <fill>
      <patternFill patternType="solid">
        <fgColor rgb="FFFFFFCC"/>
      </patternFill>
    </fill>
    <fill>
      <patternFill patternType="solid">
        <fgColor theme="4"/>
      </patternFill>
    </fill>
    <fill>
      <patternFill patternType="solid">
        <fgColor theme="6"/>
      </patternFill>
    </fill>
    <fill>
      <patternFill patternType="solid">
        <fgColor theme="7"/>
      </patternFill>
    </fill>
    <fill>
      <patternFill patternType="solid">
        <fgColor theme="8"/>
      </patternFill>
    </fill>
    <fill>
      <patternFill patternType="solid">
        <fgColor rgb="FF36384E"/>
        <bgColor indexed="64"/>
      </patternFill>
    </fill>
    <fill>
      <patternFill patternType="solid">
        <fgColor rgb="FF8BBEDD"/>
        <bgColor indexed="64"/>
      </patternFill>
    </fill>
    <fill>
      <patternFill patternType="solid">
        <fgColor rgb="FFF9A755"/>
        <bgColor indexed="64"/>
      </patternFill>
    </fill>
    <fill>
      <patternFill patternType="solid">
        <fgColor rgb="FF9FD179"/>
        <bgColor indexed="64"/>
      </patternFill>
    </fill>
    <fill>
      <patternFill patternType="solid">
        <fgColor rgb="FFF6E166"/>
        <bgColor indexed="64"/>
      </patternFill>
    </fill>
    <fill>
      <patternFill patternType="solid">
        <fgColor theme="0"/>
        <bgColor auto="1"/>
      </patternFill>
    </fill>
    <fill>
      <patternFill patternType="solid">
        <fgColor rgb="FFFF8B8B"/>
        <bgColor indexed="64"/>
      </patternFill>
    </fill>
    <fill>
      <patternFill patternType="solid">
        <fgColor theme="3"/>
        <bgColor theme="4"/>
      </patternFill>
    </fill>
  </fills>
  <borders count="20">
    <border>
      <left/>
      <right/>
      <top/>
      <bottom/>
      <diagonal/>
    </border>
    <border>
      <left style="thin">
        <color theme="3"/>
      </left>
      <right style="thin">
        <color theme="3"/>
      </right>
      <top style="thin">
        <color theme="3"/>
      </top>
      <bottom style="thin">
        <color theme="3"/>
      </bottom>
      <diagonal/>
    </border>
    <border>
      <left style="thin">
        <color theme="3"/>
      </left>
      <right/>
      <top style="thin">
        <color theme="3"/>
      </top>
      <bottom/>
      <diagonal/>
    </border>
    <border>
      <left style="thin">
        <color theme="3"/>
      </left>
      <right/>
      <top/>
      <bottom/>
      <diagonal/>
    </border>
    <border>
      <left/>
      <right style="thin">
        <color theme="3"/>
      </right>
      <top/>
      <bottom/>
      <diagonal/>
    </border>
    <border>
      <left style="thin">
        <color theme="3"/>
      </left>
      <right/>
      <top/>
      <bottom style="thin">
        <color theme="3"/>
      </bottom>
      <diagonal/>
    </border>
    <border>
      <left/>
      <right/>
      <top/>
      <bottom style="thick">
        <color theme="0"/>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rgb="FFB2B2B2"/>
      </left>
      <right style="thin">
        <color rgb="FFB2B2B2"/>
      </right>
      <top style="thin">
        <color rgb="FFB2B2B2"/>
      </top>
      <bottom style="thin">
        <color rgb="FFB2B2B2"/>
      </bottom>
      <diagonal/>
    </border>
    <border>
      <left style="thin">
        <color theme="1"/>
      </left>
      <right style="thin">
        <color theme="1"/>
      </right>
      <top/>
      <bottom style="thin">
        <color theme="1"/>
      </bottom>
      <diagonal/>
    </border>
    <border>
      <left style="thin">
        <color auto="1"/>
      </left>
      <right style="thin">
        <color auto="1"/>
      </right>
      <top style="thin">
        <color auto="1"/>
      </top>
      <bottom style="thin">
        <color auto="1"/>
      </bottom>
      <diagonal/>
    </border>
    <border>
      <left/>
      <right/>
      <top/>
      <bottom style="thin">
        <color indexed="64"/>
      </bottom>
      <diagonal/>
    </border>
    <border>
      <left/>
      <right/>
      <top style="thin">
        <color indexed="64"/>
      </top>
      <bottom/>
      <diagonal/>
    </border>
    <border>
      <left/>
      <right style="thin">
        <color theme="3"/>
      </right>
      <top style="thin">
        <color indexed="64"/>
      </top>
      <bottom/>
      <diagonal/>
    </border>
    <border>
      <left/>
      <right/>
      <top/>
      <bottom style="hair">
        <color theme="0" tint="-0.34998626667073579"/>
      </bottom>
      <diagonal/>
    </border>
    <border>
      <left/>
      <right style="thin">
        <color theme="3"/>
      </right>
      <top/>
      <bottom style="thin">
        <color theme="3"/>
      </bottom>
      <diagonal/>
    </border>
    <border>
      <left/>
      <right style="thin">
        <color theme="3" tint="0.39994506668294322"/>
      </right>
      <top/>
      <bottom/>
      <diagonal/>
    </border>
    <border>
      <left style="thick">
        <color theme="0"/>
      </left>
      <right style="thick">
        <color theme="0"/>
      </right>
      <top style="thick">
        <color theme="0"/>
      </top>
      <bottom style="thick">
        <color theme="0"/>
      </bottom>
      <diagonal/>
    </border>
    <border>
      <left style="thin">
        <color auto="1"/>
      </left>
      <right style="thin">
        <color auto="1"/>
      </right>
      <top/>
      <bottom/>
      <diagonal/>
    </border>
  </borders>
  <cellStyleXfs count="55">
    <xf numFmtId="0" fontId="0" fillId="0" borderId="0">
      <alignment vertical="center"/>
    </xf>
    <xf numFmtId="0" fontId="6" fillId="0" borderId="0" applyNumberFormat="0" applyFill="0" applyBorder="0" applyAlignment="0" applyProtection="0"/>
    <xf numFmtId="0" fontId="10" fillId="0" borderId="0" applyNumberFormat="0" applyFill="0" applyBorder="0" applyAlignment="0" applyProtection="0"/>
    <xf numFmtId="0" fontId="8" fillId="7" borderId="0" applyNumberFormat="0" applyAlignment="0" applyProtection="0"/>
    <xf numFmtId="0" fontId="2" fillId="7" borderId="0" applyNumberFormat="0" applyBorder="0" applyAlignment="0" applyProtection="0"/>
    <xf numFmtId="167" fontId="13" fillId="0" borderId="0" applyFill="0" applyBorder="0" applyAlignment="0" applyProtection="0"/>
    <xf numFmtId="165" fontId="13" fillId="0" borderId="0" applyFill="0" applyBorder="0" applyAlignment="0" applyProtection="0"/>
    <xf numFmtId="166" fontId="13" fillId="0" borderId="0" applyFill="0" applyBorder="0" applyAlignment="0" applyProtection="0"/>
    <xf numFmtId="164" fontId="13" fillId="0" borderId="0" applyFill="0" applyBorder="0" applyAlignment="0" applyProtection="0"/>
    <xf numFmtId="9" fontId="13" fillId="0" borderId="0" applyFill="0" applyBorder="0" applyAlignment="0" applyProtection="0"/>
    <xf numFmtId="0" fontId="13" fillId="8" borderId="9" applyNumberFormat="0" applyAlignment="0" applyProtection="0"/>
    <xf numFmtId="170" fontId="13" fillId="0" borderId="0" applyFill="0">
      <alignment horizontal="left" indent="1"/>
    </xf>
    <xf numFmtId="0" fontId="10" fillId="0" borderId="0">
      <alignment horizontal="center" vertical="top"/>
    </xf>
    <xf numFmtId="0" fontId="7" fillId="0" borderId="0">
      <alignment horizontal="center" vertical="center"/>
    </xf>
    <xf numFmtId="14" fontId="13" fillId="0" borderId="0">
      <alignment horizontal="left" vertical="center" indent="1"/>
    </xf>
    <xf numFmtId="0" fontId="13" fillId="0" borderId="0">
      <alignment horizontal="left" vertical="center" indent="1"/>
    </xf>
    <xf numFmtId="0" fontId="14" fillId="2" borderId="0">
      <alignment vertical="center"/>
    </xf>
    <xf numFmtId="0" fontId="12" fillId="5" borderId="1" applyNumberFormat="0" applyFont="0">
      <alignment horizontal="left" vertical="center"/>
    </xf>
    <xf numFmtId="0" fontId="11" fillId="0" borderId="0">
      <alignment horizontal="left" indent="3"/>
    </xf>
    <xf numFmtId="0" fontId="11" fillId="6" borderId="10">
      <alignment horizontal="left" vertical="center" indent="1"/>
    </xf>
    <xf numFmtId="0" fontId="3" fillId="4" borderId="11">
      <alignment horizontal="center" vertical="center" wrapText="1"/>
      <protection locked="0"/>
    </xf>
    <xf numFmtId="0" fontId="2" fillId="2" borderId="6">
      <alignment horizontal="center" vertical="center"/>
    </xf>
    <xf numFmtId="0" fontId="5" fillId="2" borderId="0">
      <alignment horizontal="center" vertical="center"/>
    </xf>
    <xf numFmtId="0" fontId="7" fillId="2" borderId="0">
      <alignment horizontal="center" vertical="center"/>
    </xf>
    <xf numFmtId="0" fontId="9" fillId="0" borderId="0">
      <alignment horizontal="left" vertical="center" wrapText="1" indent="5"/>
    </xf>
    <xf numFmtId="0" fontId="15" fillId="4" borderId="13" applyNumberFormat="0" applyFill="0" applyAlignment="0">
      <alignment horizontal="center" vertical="center" wrapText="1"/>
      <protection locked="0"/>
    </xf>
    <xf numFmtId="0" fontId="1" fillId="3" borderId="2">
      <alignment horizontal="left" indent="1"/>
    </xf>
    <xf numFmtId="14" fontId="4" fillId="3" borderId="3">
      <alignment vertical="center"/>
    </xf>
    <xf numFmtId="0" fontId="12" fillId="5" borderId="4">
      <alignment horizontal="left" vertical="center"/>
    </xf>
    <xf numFmtId="0" fontId="12" fillId="5" borderId="14">
      <alignment horizontal="left" vertical="center"/>
    </xf>
    <xf numFmtId="0" fontId="3" fillId="0" borderId="15">
      <alignment horizontal="center" vertical="center" wrapText="1"/>
    </xf>
    <xf numFmtId="0" fontId="3" fillId="0" borderId="15">
      <alignment vertical="center"/>
    </xf>
    <xf numFmtId="0" fontId="16" fillId="0" borderId="0" applyNumberFormat="0" applyFill="0" applyBorder="0" applyAlignment="0" applyProtection="0">
      <alignment vertical="center"/>
    </xf>
    <xf numFmtId="0" fontId="16" fillId="0" borderId="0" applyFill="0" applyBorder="0" applyAlignment="0" applyProtection="0">
      <alignment vertical="center"/>
    </xf>
    <xf numFmtId="0" fontId="15" fillId="5" borderId="12" applyNumberFormat="0" applyFont="0" applyAlignment="0">
      <alignment horizontal="left" indent="1"/>
      <protection locked="0"/>
    </xf>
    <xf numFmtId="0" fontId="12" fillId="5" borderId="16">
      <alignment horizontal="left" vertical="center"/>
    </xf>
    <xf numFmtId="0" fontId="18" fillId="0" borderId="0" applyFill="0" applyProtection="0">
      <alignment horizontal="center" vertical="center"/>
    </xf>
    <xf numFmtId="0" fontId="19" fillId="0" borderId="17" applyNumberFormat="0" applyFont="0" applyFill="0" applyAlignment="0">
      <alignment horizontal="center" vertical="center"/>
    </xf>
    <xf numFmtId="171" fontId="20" fillId="0" borderId="0" applyFill="0" applyProtection="0">
      <alignment horizontal="center" vertical="center"/>
    </xf>
    <xf numFmtId="0" fontId="17" fillId="11" borderId="0" applyNumberFormat="0" applyFont="0" applyBorder="0" applyAlignment="0" applyProtection="0"/>
    <xf numFmtId="0" fontId="17" fillId="10" borderId="0" applyNumberFormat="0" applyFont="0" applyBorder="0" applyAlignment="0" applyProtection="0"/>
    <xf numFmtId="0" fontId="17" fillId="12" borderId="0" applyNumberFormat="0" applyFont="0" applyBorder="0" applyAlignment="0" applyProtection="0"/>
    <xf numFmtId="0" fontId="17" fillId="9" borderId="0" applyNumberFormat="0" applyFont="0" applyBorder="0" applyAlignment="0" applyProtection="0"/>
    <xf numFmtId="0" fontId="21" fillId="2" borderId="0">
      <alignment horizontal="center" vertical="center"/>
    </xf>
    <xf numFmtId="0" fontId="19" fillId="0" borderId="0" applyFill="0" applyProtection="0">
      <alignment horizontal="center" vertical="center"/>
    </xf>
    <xf numFmtId="0" fontId="23" fillId="0" borderId="0" applyNumberFormat="0" applyFill="0" applyBorder="0" applyProtection="0">
      <alignment horizontal="left" vertical="center"/>
    </xf>
    <xf numFmtId="173" fontId="13" fillId="0" borderId="0" applyFont="0" applyFill="0" applyBorder="0">
      <alignment horizontal="center" vertical="center"/>
    </xf>
    <xf numFmtId="0" fontId="19" fillId="0" borderId="0">
      <alignment horizontal="left" vertical="center" indent="2"/>
    </xf>
    <xf numFmtId="0" fontId="24" fillId="2" borderId="18">
      <alignment horizontal="left" vertical="center" indent="1"/>
    </xf>
    <xf numFmtId="0" fontId="19" fillId="0" borderId="0" applyFill="0" applyProtection="0">
      <alignment horizontal="right" indent="1"/>
    </xf>
    <xf numFmtId="0" fontId="24" fillId="2" borderId="18">
      <alignment horizontal="left" vertical="center" wrapText="1" indent="1"/>
    </xf>
    <xf numFmtId="1" fontId="13" fillId="0" borderId="0">
      <alignment horizontal="center" vertical="center"/>
    </xf>
    <xf numFmtId="0" fontId="13" fillId="0" borderId="0">
      <alignment horizontal="left" vertical="center" wrapText="1" indent="1"/>
    </xf>
    <xf numFmtId="14" fontId="13" fillId="0" borderId="0">
      <alignment horizontal="left" vertical="center" indent="1"/>
    </xf>
    <xf numFmtId="0" fontId="25" fillId="0" borderId="0">
      <alignment horizontal="left" vertical="center" indent="1"/>
    </xf>
  </cellStyleXfs>
  <cellXfs count="117">
    <xf numFmtId="0" fontId="0" fillId="0" borderId="0" xfId="0">
      <alignment vertical="center"/>
    </xf>
    <xf numFmtId="0" fontId="0" fillId="3" borderId="3" xfId="0" applyFill="1" applyBorder="1">
      <alignment vertical="center"/>
    </xf>
    <xf numFmtId="0" fontId="0" fillId="3" borderId="5" xfId="0" applyFill="1" applyBorder="1">
      <alignment vertical="center"/>
    </xf>
    <xf numFmtId="14" fontId="4" fillId="3" borderId="3" xfId="0" applyNumberFormat="1" applyFont="1" applyFill="1" applyBorder="1">
      <alignment vertical="center"/>
    </xf>
    <xf numFmtId="0" fontId="0" fillId="0" borderId="0" xfId="0">
      <alignment vertical="center"/>
    </xf>
    <xf numFmtId="0" fontId="0" fillId="0" borderId="0" xfId="0" applyAlignment="1">
      <alignment horizontal="left" vertical="center" indent="2"/>
    </xf>
    <xf numFmtId="0" fontId="0" fillId="0" borderId="0" xfId="0" applyFill="1">
      <alignment vertical="center"/>
    </xf>
    <xf numFmtId="0" fontId="0" fillId="0" borderId="0" xfId="0" applyFill="1" applyAlignment="1">
      <alignment horizontal="left"/>
    </xf>
    <xf numFmtId="0" fontId="8" fillId="7" borderId="0" xfId="3" applyAlignment="1" applyProtection="1">
      <alignment horizontal="left" vertical="center" indent="10"/>
      <protection locked="0"/>
    </xf>
    <xf numFmtId="0" fontId="8" fillId="7" borderId="0" xfId="3" applyAlignment="1" applyProtection="1">
      <alignment horizontal="left" vertical="center" indent="6"/>
      <protection locked="0"/>
    </xf>
    <xf numFmtId="0" fontId="2" fillId="7" borderId="7" xfId="4" applyBorder="1" applyAlignment="1">
      <alignment horizontal="left" vertical="center" indent="1"/>
    </xf>
    <xf numFmtId="0" fontId="2" fillId="7" borderId="8" xfId="4" applyBorder="1" applyAlignment="1">
      <alignment horizontal="left" vertical="center" indent="1"/>
    </xf>
    <xf numFmtId="0" fontId="6" fillId="0" borderId="0" xfId="1" applyFill="1" applyAlignment="1">
      <alignment horizontal="left" vertical="center"/>
    </xf>
    <xf numFmtId="170" fontId="13" fillId="0" borderId="0" xfId="11">
      <alignment horizontal="left" indent="1"/>
    </xf>
    <xf numFmtId="0" fontId="14" fillId="2" borderId="0" xfId="16">
      <alignment vertical="center"/>
    </xf>
    <xf numFmtId="0" fontId="12" fillId="5" borderId="1" xfId="17">
      <alignment horizontal="left" vertical="center"/>
    </xf>
    <xf numFmtId="0" fontId="11" fillId="0" borderId="0" xfId="18">
      <alignment horizontal="left" indent="3"/>
    </xf>
    <xf numFmtId="0" fontId="3" fillId="4" borderId="11" xfId="20">
      <alignment horizontal="center" vertical="center" wrapText="1"/>
      <protection locked="0"/>
    </xf>
    <xf numFmtId="0" fontId="9" fillId="0" borderId="0" xfId="24">
      <alignment horizontal="left" vertical="center" wrapText="1" indent="5"/>
    </xf>
    <xf numFmtId="0" fontId="1" fillId="3" borderId="2" xfId="26">
      <alignment horizontal="left" indent="1"/>
    </xf>
    <xf numFmtId="0" fontId="6" fillId="0" borderId="0" xfId="1" applyAlignment="1">
      <alignment vertical="center"/>
    </xf>
    <xf numFmtId="168" fontId="13" fillId="5" borderId="1" xfId="17" applyNumberFormat="1" applyFont="1">
      <alignment horizontal="left" vertical="center"/>
    </xf>
    <xf numFmtId="0" fontId="0" fillId="0" borderId="0" xfId="0" applyFont="1" applyAlignment="1">
      <alignment vertical="center"/>
    </xf>
    <xf numFmtId="0" fontId="0" fillId="0" borderId="0" xfId="0" applyFont="1" applyAlignment="1">
      <alignment vertical="center"/>
    </xf>
    <xf numFmtId="0" fontId="3" fillId="0" borderId="15" xfId="31">
      <alignment vertical="center"/>
    </xf>
    <xf numFmtId="0" fontId="16" fillId="0" borderId="0" xfId="32">
      <alignment vertical="center"/>
    </xf>
    <xf numFmtId="14" fontId="0" fillId="0" borderId="0" xfId="0" applyNumberFormat="1">
      <alignment vertical="center"/>
    </xf>
    <xf numFmtId="169" fontId="8" fillId="7" borderId="0" xfId="3" applyNumberFormat="1" applyAlignment="1" applyProtection="1">
      <alignment horizontal="left" vertical="center"/>
    </xf>
    <xf numFmtId="170" fontId="13" fillId="5" borderId="1" xfId="17" applyNumberFormat="1" applyFont="1">
      <alignment horizontal="left" vertical="center"/>
    </xf>
    <xf numFmtId="170" fontId="15" fillId="5" borderId="13" xfId="25" applyNumberFormat="1" applyFill="1" applyAlignment="1">
      <alignment horizontal="left" indent="1"/>
      <protection locked="0"/>
    </xf>
    <xf numFmtId="170" fontId="15" fillId="5" borderId="13" xfId="25" applyNumberFormat="1" applyFill="1" applyBorder="1" applyAlignment="1">
      <alignment horizontal="left" indent="1"/>
      <protection locked="0"/>
    </xf>
    <xf numFmtId="170" fontId="13" fillId="5" borderId="0" xfId="11" applyFill="1">
      <alignment horizontal="left" indent="1"/>
    </xf>
    <xf numFmtId="170" fontId="15" fillId="5" borderId="12" xfId="34" applyNumberFormat="1" applyAlignment="1">
      <alignment horizontal="left" indent="1"/>
      <protection locked="0"/>
    </xf>
    <xf numFmtId="170" fontId="13" fillId="0" borderId="0" xfId="11" applyFill="1">
      <alignment horizontal="left" indent="1"/>
    </xf>
    <xf numFmtId="0" fontId="13" fillId="0" borderId="0" xfId="0" applyFont="1">
      <alignment vertical="center"/>
    </xf>
    <xf numFmtId="171" fontId="20" fillId="0" borderId="0" xfId="38" applyFont="1">
      <alignment horizontal="center" vertical="center"/>
    </xf>
    <xf numFmtId="0" fontId="17" fillId="0" borderId="0" xfId="0" applyFont="1" applyFill="1" applyBorder="1">
      <alignment vertical="center"/>
    </xf>
    <xf numFmtId="0" fontId="22" fillId="0" borderId="0" xfId="0" applyFont="1" applyFill="1" applyBorder="1">
      <alignment vertical="center"/>
    </xf>
    <xf numFmtId="0" fontId="13" fillId="0" borderId="0" xfId="0" quotePrefix="1" applyFont="1">
      <alignment vertical="center"/>
    </xf>
    <xf numFmtId="0" fontId="13" fillId="0" borderId="0" xfId="0" applyFont="1" applyBorder="1">
      <alignment vertical="center"/>
    </xf>
    <xf numFmtId="0" fontId="23" fillId="0" borderId="0" xfId="45" applyFont="1" applyBorder="1" applyAlignment="1">
      <alignment horizontal="left" vertical="center" wrapText="1" indent="1"/>
    </xf>
    <xf numFmtId="0" fontId="19" fillId="0" borderId="0" xfId="0" applyFont="1" applyBorder="1" applyAlignment="1">
      <alignment horizontal="right" vertical="center" indent="1"/>
    </xf>
    <xf numFmtId="0" fontId="26" fillId="0" borderId="0" xfId="45" applyFont="1" applyBorder="1">
      <alignment horizontal="left" vertical="center"/>
    </xf>
    <xf numFmtId="0" fontId="27" fillId="0" borderId="0" xfId="49" applyFont="1">
      <alignment horizontal="right" indent="1"/>
    </xf>
    <xf numFmtId="0" fontId="28" fillId="13" borderId="0" xfId="0" applyFont="1" applyFill="1">
      <alignment vertical="center"/>
    </xf>
    <xf numFmtId="173" fontId="28" fillId="0" borderId="0" xfId="46" applyFont="1" applyFill="1" applyBorder="1">
      <alignment horizontal="center" vertical="center"/>
    </xf>
    <xf numFmtId="0" fontId="26" fillId="0" borderId="0" xfId="45" applyFont="1" applyFill="1" applyBorder="1">
      <alignment horizontal="left" vertical="center"/>
    </xf>
    <xf numFmtId="0" fontId="27" fillId="0" borderId="0" xfId="47" applyFont="1">
      <alignment horizontal="left" vertical="center" indent="2"/>
    </xf>
    <xf numFmtId="0" fontId="27" fillId="0" borderId="17" xfId="37" applyFont="1">
      <alignment horizontal="center" vertical="center"/>
    </xf>
    <xf numFmtId="0" fontId="31" fillId="0" borderId="0" xfId="0" applyFont="1" applyBorder="1" applyAlignment="1">
      <alignment vertical="center"/>
    </xf>
    <xf numFmtId="0" fontId="32" fillId="0" borderId="0" xfId="0" applyFont="1" applyFill="1" applyBorder="1" applyAlignment="1">
      <alignment horizontal="left" vertical="center"/>
    </xf>
    <xf numFmtId="0" fontId="31" fillId="0" borderId="0" xfId="0" applyFont="1">
      <alignment vertical="center"/>
    </xf>
    <xf numFmtId="0" fontId="27" fillId="0" borderId="0" xfId="44" applyFont="1">
      <alignment horizontal="center" vertical="center"/>
    </xf>
    <xf numFmtId="0" fontId="29" fillId="0" borderId="17" xfId="37" applyFont="1">
      <alignment horizontal="center" vertical="center"/>
    </xf>
    <xf numFmtId="0" fontId="34" fillId="0" borderId="0" xfId="0" applyFont="1">
      <alignment vertical="center"/>
    </xf>
    <xf numFmtId="0" fontId="34" fillId="0" borderId="0" xfId="0" applyFont="1" applyBorder="1" applyAlignment="1">
      <alignment vertical="center"/>
    </xf>
    <xf numFmtId="0" fontId="38" fillId="0" borderId="0" xfId="52" applyFont="1">
      <alignment horizontal="left" vertical="center" wrapText="1" indent="1"/>
    </xf>
    <xf numFmtId="14" fontId="38" fillId="0" borderId="0" xfId="53" applyFont="1">
      <alignment horizontal="left" vertical="center" indent="1"/>
    </xf>
    <xf numFmtId="0" fontId="0" fillId="0" borderId="0" xfId="0" applyAlignment="1">
      <alignment horizontal="center" vertical="center"/>
    </xf>
    <xf numFmtId="0" fontId="31" fillId="13" borderId="19" xfId="54" applyFont="1" applyFill="1" applyBorder="1" applyAlignment="1">
      <alignment horizontal="center" vertical="center"/>
    </xf>
    <xf numFmtId="0" fontId="38" fillId="0" borderId="19" xfId="52" applyFont="1" applyBorder="1" applyAlignment="1">
      <alignment horizontal="center" vertical="center" wrapText="1"/>
    </xf>
    <xf numFmtId="14" fontId="38" fillId="0" borderId="19" xfId="53" applyFont="1" applyBorder="1" applyAlignment="1">
      <alignment horizontal="center" vertical="center"/>
    </xf>
    <xf numFmtId="1" fontId="38" fillId="0" borderId="19" xfId="51" applyFont="1" applyBorder="1" applyAlignment="1">
      <alignment horizontal="center" vertical="center"/>
    </xf>
    <xf numFmtId="0" fontId="39" fillId="0" borderId="0" xfId="45" applyFont="1">
      <alignment horizontal="left" vertical="center"/>
    </xf>
    <xf numFmtId="0" fontId="31" fillId="0" borderId="0" xfId="54" applyFont="1">
      <alignment horizontal="left" vertical="center" indent="1"/>
    </xf>
    <xf numFmtId="0" fontId="38" fillId="0" borderId="0" xfId="52" applyFont="1" applyFill="1">
      <alignment horizontal="left" vertical="center" wrapText="1" indent="1"/>
    </xf>
    <xf numFmtId="0" fontId="42" fillId="20" borderId="0" xfId="0" applyFont="1" applyFill="1" applyBorder="1" applyAlignment="1">
      <alignment horizontal="left" wrapText="1"/>
    </xf>
    <xf numFmtId="0" fontId="17" fillId="0" borderId="0" xfId="0" applyFont="1">
      <alignment vertical="center"/>
    </xf>
    <xf numFmtId="14" fontId="38" fillId="0" borderId="19" xfId="53" applyNumberFormat="1" applyFont="1" applyBorder="1" applyAlignment="1">
      <alignment horizontal="center" vertical="center"/>
    </xf>
    <xf numFmtId="0" fontId="15" fillId="5" borderId="14" xfId="29" applyFont="1">
      <alignment horizontal="left" vertical="center"/>
    </xf>
    <xf numFmtId="0" fontId="2" fillId="20" borderId="0" xfId="24" applyNumberFormat="1" applyFont="1" applyFill="1" applyBorder="1" applyAlignment="1">
      <alignment horizontal="left" vertical="center" wrapText="1" indent="5"/>
    </xf>
    <xf numFmtId="14" fontId="1" fillId="18" borderId="3" xfId="14" applyNumberFormat="1" applyFont="1" applyFill="1" applyBorder="1" applyAlignment="1">
      <alignment horizontal="left" vertical="center" indent="1"/>
    </xf>
    <xf numFmtId="170" fontId="1" fillId="18" borderId="3" xfId="11" applyNumberFormat="1" applyFont="1" applyFill="1" applyBorder="1" applyAlignment="1">
      <alignment horizontal="left" indent="1"/>
    </xf>
    <xf numFmtId="0" fontId="1" fillId="18" borderId="3" xfId="15" applyNumberFormat="1" applyFont="1" applyFill="1" applyBorder="1" applyAlignment="1">
      <alignment horizontal="left" vertical="center" indent="1"/>
    </xf>
    <xf numFmtId="14" fontId="1" fillId="19" borderId="3" xfId="14" applyNumberFormat="1" applyFont="1" applyFill="1" applyBorder="1" applyAlignment="1">
      <alignment horizontal="left" vertical="center" indent="1"/>
    </xf>
    <xf numFmtId="170" fontId="1" fillId="19" borderId="3" xfId="11" applyNumberFormat="1" applyFont="1" applyFill="1" applyBorder="1" applyAlignment="1">
      <alignment horizontal="left" indent="1"/>
    </xf>
    <xf numFmtId="0" fontId="1" fillId="19" borderId="3" xfId="15" applyNumberFormat="1" applyFont="1" applyFill="1" applyBorder="1" applyAlignment="1">
      <alignment horizontal="left" vertical="center" indent="1"/>
    </xf>
    <xf numFmtId="0" fontId="15" fillId="5" borderId="4" xfId="28" applyFont="1">
      <alignment horizontal="left" vertical="center"/>
    </xf>
    <xf numFmtId="0" fontId="15" fillId="5" borderId="16" xfId="35" applyFont="1">
      <alignment horizontal="left" vertical="center"/>
    </xf>
    <xf numFmtId="0" fontId="2" fillId="0" borderId="0" xfId="24" applyNumberFormat="1" applyFont="1" applyFill="1" applyBorder="1" applyAlignment="1">
      <alignment horizontal="left" vertical="center" wrapText="1" indent="5"/>
    </xf>
    <xf numFmtId="0" fontId="1" fillId="18" borderId="3" xfId="0" applyFont="1" applyFill="1" applyBorder="1">
      <alignment vertical="center"/>
    </xf>
    <xf numFmtId="0" fontId="1" fillId="19" borderId="3" xfId="0" applyFont="1" applyFill="1" applyBorder="1">
      <alignment vertical="center"/>
    </xf>
    <xf numFmtId="0" fontId="0" fillId="0" borderId="0" xfId="0" applyFill="1" applyBorder="1">
      <alignment vertical="center"/>
    </xf>
    <xf numFmtId="14" fontId="1" fillId="0" borderId="0" xfId="14" applyNumberFormat="1" applyFont="1" applyFill="1" applyBorder="1" applyAlignment="1">
      <alignment horizontal="left" vertical="center" indent="1"/>
    </xf>
    <xf numFmtId="170" fontId="1" fillId="0" borderId="0" xfId="11" applyNumberFormat="1" applyFont="1" applyFill="1" applyBorder="1" applyAlignment="1">
      <alignment horizontal="left" indent="1"/>
    </xf>
    <xf numFmtId="0" fontId="1" fillId="0" borderId="0" xfId="15" applyNumberFormat="1" applyFont="1" applyFill="1" applyBorder="1" applyAlignment="1">
      <alignment horizontal="left" vertical="center" indent="1"/>
    </xf>
    <xf numFmtId="20" fontId="0" fillId="0" borderId="0" xfId="0" applyNumberFormat="1" applyFill="1" applyBorder="1">
      <alignment vertical="center"/>
    </xf>
    <xf numFmtId="0" fontId="41" fillId="3" borderId="3" xfId="0" applyFont="1" applyFill="1" applyBorder="1" applyAlignment="1">
      <alignment horizontal="left" vertical="center" indent="1"/>
    </xf>
    <xf numFmtId="0" fontId="3" fillId="0" borderId="15" xfId="30">
      <alignment horizontal="center" vertical="center" wrapText="1"/>
    </xf>
    <xf numFmtId="0" fontId="11" fillId="6" borderId="10" xfId="19">
      <alignment horizontal="left" vertical="center" indent="1"/>
    </xf>
    <xf numFmtId="0" fontId="40" fillId="0" borderId="0" xfId="13" applyNumberFormat="1" applyFont="1">
      <alignment horizontal="center" vertical="center"/>
    </xf>
    <xf numFmtId="0" fontId="2" fillId="7" borderId="0" xfId="4" applyAlignment="1" applyProtection="1">
      <alignment horizontal="left" vertical="center" indent="5"/>
      <protection locked="0"/>
    </xf>
    <xf numFmtId="0" fontId="10" fillId="0" borderId="0" xfId="12">
      <alignment horizontal="center" vertical="top"/>
    </xf>
    <xf numFmtId="0" fontId="27" fillId="0" borderId="0" xfId="44" applyFont="1" applyAlignment="1">
      <alignment horizontal="center" vertical="center" wrapText="1"/>
    </xf>
    <xf numFmtId="0" fontId="27" fillId="0" borderId="0" xfId="44" applyFont="1">
      <alignment horizontal="center" vertical="center"/>
    </xf>
    <xf numFmtId="172" fontId="33" fillId="0" borderId="0" xfId="38" applyNumberFormat="1" applyFont="1">
      <alignment horizontal="center" vertical="center"/>
    </xf>
    <xf numFmtId="0" fontId="35" fillId="0" borderId="0" xfId="36" applyFont="1" applyFill="1">
      <alignment horizontal="center" vertical="center"/>
    </xf>
    <xf numFmtId="0" fontId="37" fillId="17" borderId="0" xfId="39" applyFont="1" applyFill="1" applyBorder="1" applyAlignment="1">
      <alignment horizontal="center" vertical="center"/>
    </xf>
    <xf numFmtId="0" fontId="37" fillId="16" borderId="0" xfId="40" applyFont="1" applyFill="1" applyBorder="1" applyAlignment="1">
      <alignment horizontal="center" vertical="center"/>
    </xf>
    <xf numFmtId="0" fontId="30" fillId="13" borderId="18" xfId="50" applyFont="1" applyFill="1">
      <alignment horizontal="left" vertical="center" wrapText="1" indent="1"/>
    </xf>
    <xf numFmtId="0" fontId="30" fillId="13" borderId="18" xfId="48" applyFont="1" applyFill="1">
      <alignment horizontal="left" vertical="center" indent="1"/>
    </xf>
    <xf numFmtId="0" fontId="36" fillId="13" borderId="0" xfId="43" applyFont="1" applyFill="1">
      <alignment horizontal="center" vertical="center"/>
    </xf>
    <xf numFmtId="0" fontId="27" fillId="0" borderId="0" xfId="44" applyFont="1" applyAlignment="1">
      <alignment horizontal="center" vertical="center"/>
    </xf>
    <xf numFmtId="0" fontId="37" fillId="14" borderId="0" xfId="42" applyFont="1" applyFill="1" applyBorder="1" applyAlignment="1">
      <alignment horizontal="center" vertical="center"/>
    </xf>
    <xf numFmtId="0" fontId="37" fillId="15" borderId="0" xfId="41" applyFont="1" applyFill="1" applyBorder="1" applyAlignment="1">
      <alignment horizontal="center" vertical="center"/>
    </xf>
    <xf numFmtId="0" fontId="35" fillId="0" borderId="0" xfId="36" applyFont="1">
      <alignment horizontal="center" vertical="center"/>
    </xf>
    <xf numFmtId="0" fontId="26" fillId="0" borderId="0" xfId="45" applyFont="1" applyAlignment="1">
      <alignment horizontal="center" vertical="center"/>
    </xf>
    <xf numFmtId="0" fontId="2" fillId="2" borderId="6" xfId="21">
      <alignment horizontal="center" vertical="center"/>
    </xf>
    <xf numFmtId="0" fontId="5" fillId="2" borderId="0" xfId="22">
      <alignment horizontal="center" vertical="center"/>
    </xf>
    <xf numFmtId="0" fontId="40" fillId="2" borderId="0" xfId="23" applyFont="1">
      <alignment horizontal="center" vertical="center"/>
    </xf>
    <xf numFmtId="0" fontId="15" fillId="0" borderId="0" xfId="0" applyFont="1">
      <alignment vertical="center"/>
    </xf>
    <xf numFmtId="0" fontId="1" fillId="18" borderId="0" xfId="0" applyFont="1" applyFill="1" applyBorder="1">
      <alignment vertical="center"/>
    </xf>
    <xf numFmtId="0" fontId="1" fillId="19" borderId="0" xfId="0" applyFont="1" applyFill="1" applyBorder="1">
      <alignment vertical="center"/>
    </xf>
    <xf numFmtId="0" fontId="1" fillId="18" borderId="4" xfId="0" applyFont="1" applyFill="1" applyBorder="1">
      <alignment vertical="center"/>
    </xf>
    <xf numFmtId="0" fontId="1" fillId="19" borderId="4" xfId="0" applyFont="1" applyFill="1" applyBorder="1">
      <alignment vertical="center"/>
    </xf>
    <xf numFmtId="0" fontId="0" fillId="18" borderId="4" xfId="0" applyFont="1" applyFill="1" applyBorder="1">
      <alignment vertical="center"/>
    </xf>
    <xf numFmtId="0" fontId="0" fillId="19" borderId="4" xfId="0" applyFont="1" applyFill="1" applyBorder="1">
      <alignment vertical="center"/>
    </xf>
  </cellXfs>
  <cellStyles count="55">
    <cellStyle name="Accent1 2" xfId="42" xr:uid="{DFDFF882-A82A-436D-BE23-5851C2D3E50D}"/>
    <cellStyle name="Accent3 2" xfId="40" xr:uid="{9479F893-ED0A-4017-B8FD-B7D63956144D}"/>
    <cellStyle name="Accent4 2" xfId="39" xr:uid="{C0AC431B-CB03-4280-AF5C-19C4A7A5710B}"/>
    <cellStyle name="Accent5 2" xfId="41" xr:uid="{818CE83C-3E9A-42D2-B603-93F20BE00BEE}"/>
    <cellStyle name="Angle_Droit_Semaine" xfId="29" xr:uid="{00000000-0005-0000-0000-000000000000}"/>
    <cellStyle name="Bordure" xfId="17" xr:uid="{00000000-0005-0000-0000-000001000000}"/>
    <cellStyle name="Bordure droite" xfId="37" xr:uid="{67FC3ABE-A963-4917-A270-16CA3F97F676}"/>
    <cellStyle name="Bordure_Case_à_cocher_Inférieure" xfId="31" xr:uid="{00000000-0005-0000-0000-000002000000}"/>
    <cellStyle name="Bordure_Supérieure" xfId="25" xr:uid="{00000000-0005-0000-0000-000003000000}"/>
    <cellStyle name="Bottom_Border" xfId="34" xr:uid="{00000000-0005-0000-0000-000004000000}"/>
    <cellStyle name="Case à cocher" xfId="20" xr:uid="{00000000-0005-0000-0000-000005000000}"/>
    <cellStyle name="Date" xfId="13" xr:uid="{00000000-0005-0000-0000-000006000000}"/>
    <cellStyle name="Date_Complète_Événement" xfId="21" xr:uid="{00000000-0005-0000-0000-000007000000}"/>
    <cellStyle name="Date_Événement" xfId="23" xr:uid="{00000000-0005-0000-0000-000008000000}"/>
    <cellStyle name="Date_Table" xfId="14" xr:uid="{00000000-0005-0000-0000-000009000000}"/>
    <cellStyle name="Dates du tableau" xfId="53" xr:uid="{A20D8346-4489-49E1-94FC-0DA0E031AED6}"/>
    <cellStyle name="Détails du tableau" xfId="52" xr:uid="{2F732095-0A0F-49A9-989D-2AF53B9B51F4}"/>
    <cellStyle name="Détails_Semaine" xfId="28" xr:uid="{00000000-0005-0000-0000-00000A000000}"/>
    <cellStyle name="Détails_Table" xfId="15" xr:uid="{00000000-0005-0000-0000-00000B000000}"/>
    <cellStyle name="En-tête_Événement" xfId="24" xr:uid="{00000000-0005-0000-0000-00000C000000}"/>
    <cellStyle name="En-têtes du tableau" xfId="54" xr:uid="{98337F24-69F8-48C4-BF41-FCCA93844C67}"/>
    <cellStyle name="Entrée_Année" xfId="48" xr:uid="{E33BC2B1-2305-4BA7-86A1-50D940F20D09}"/>
    <cellStyle name="Heure" xfId="11" xr:uid="{00000000-0005-0000-0000-00000D000000}"/>
    <cellStyle name="Jour" xfId="12" xr:uid="{00000000-0005-0000-0000-00000E000000}"/>
    <cellStyle name="Jour de la semaine" xfId="26" xr:uid="{00000000-0005-0000-0000-00000F000000}"/>
    <cellStyle name="Jour_Événement" xfId="22" xr:uid="{00000000-0005-0000-0000-000010000000}"/>
    <cellStyle name="Jours" xfId="46" xr:uid="{F613BC84-E8F8-4D45-B3AB-72B778652CC5}"/>
    <cellStyle name="Jours du tableau" xfId="51" xr:uid="{267F300F-4C88-4310-814C-F877253A36AD}"/>
    <cellStyle name="Jours_congés" xfId="43" xr:uid="{0B0E0369-AB70-4F3C-A463-412C21DFF005}"/>
    <cellStyle name="Lien hypertexte" xfId="32" builtinId="8" customBuiltin="1"/>
    <cellStyle name="Lien hypertexte 2" xfId="33" xr:uid="{00000000-0005-0000-0000-000012000000}"/>
    <cellStyle name="Milliers" xfId="5" builtinId="3" customBuiltin="1"/>
    <cellStyle name="Milliers [0]" xfId="6" builtinId="6" customBuiltin="1"/>
    <cellStyle name="Mise en évidence" xfId="19" xr:uid="{00000000-0005-0000-0000-000015000000}"/>
    <cellStyle name="Mois" xfId="47" xr:uid="{6051A897-7C81-433F-A28F-22ED670B3F99}"/>
    <cellStyle name="Monétaire" xfId="7" builtinId="4" customBuiltin="1"/>
    <cellStyle name="Monétaire [0]" xfId="8" builtinId="7" customBuiltin="1"/>
    <cellStyle name="Normal" xfId="0" builtinId="0" customBuiltin="1"/>
    <cellStyle name="Note" xfId="10" builtinId="10" customBuiltin="1"/>
    <cellStyle name="Notes" xfId="30" xr:uid="{00000000-0005-0000-0000-00001A000000}"/>
    <cellStyle name="Pourcentage" xfId="9" builtinId="5" customBuiltin="1"/>
    <cellStyle name="Remplissage" xfId="16" xr:uid="{00000000-0005-0000-0000-00001C000000}"/>
    <cellStyle name="Retrait" xfId="18" xr:uid="{00000000-0005-0000-0000-00001D000000}"/>
    <cellStyle name="Sélection" xfId="50" xr:uid="{CAFED7C4-AF4E-4EE4-8812-61BDFF071EF9}"/>
    <cellStyle name="Style 1" xfId="27" xr:uid="{00000000-0005-0000-0000-00001E000000}"/>
    <cellStyle name="Titre" xfId="1" builtinId="15" customBuiltin="1"/>
    <cellStyle name="Titre 2" xfId="45" xr:uid="{FE5BEBFF-93C4-4FAB-A919-DC90DFB96895}"/>
    <cellStyle name="Titre 1" xfId="2" builtinId="16" customBuiltin="1"/>
    <cellStyle name="Titre 1 2" xfId="49" xr:uid="{FFCE9BAA-A681-412E-BE16-1802DB80276D}"/>
    <cellStyle name="Titre 2" xfId="3" builtinId="17" customBuiltin="1"/>
    <cellStyle name="Titre 2 2" xfId="44" xr:uid="{A288FB31-D7AE-49C3-BC29-E4ECF8697EA8}"/>
    <cellStyle name="Titre 3" xfId="4" builtinId="18" customBuiltin="1"/>
    <cellStyle name="Titre 3 2" xfId="38" xr:uid="{B99435C1-5506-4FAE-980E-652E8F846C4E}"/>
    <cellStyle name="Titre 4 2" xfId="36" xr:uid="{8E384F6F-8F0B-4A81-8C35-0AE014FAE017}"/>
    <cellStyle name="Week_Bottom_Corner" xfId="35" xr:uid="{00000000-0005-0000-0000-000023000000}"/>
  </cellStyles>
  <dxfs count="123">
    <dxf>
      <font>
        <b/>
        <i val="0"/>
        <strike val="0"/>
        <condense val="0"/>
        <extend val="0"/>
        <outline val="0"/>
        <shadow val="0"/>
        <u val="none"/>
        <vertAlign val="baseline"/>
        <sz val="12"/>
        <color theme="0"/>
        <name val="Calibri"/>
        <family val="2"/>
        <scheme val="minor"/>
      </font>
      <numFmt numFmtId="0" formatCode="General"/>
      <fill>
        <patternFill patternType="solid">
          <fgColor theme="4"/>
          <bgColor theme="3"/>
        </patternFill>
      </fill>
      <alignment horizontal="left" vertical="center" textRotation="0" wrapText="1" indent="5" justifyLastLine="0" shrinkToFit="0" readingOrder="0"/>
    </dxf>
    <dxf>
      <font>
        <b/>
        <i val="0"/>
        <strike val="0"/>
        <condense val="0"/>
        <extend val="0"/>
        <outline val="0"/>
        <shadow val="0"/>
        <u val="none"/>
        <vertAlign val="baseline"/>
        <sz val="11"/>
        <color theme="3"/>
        <name val="Calibri"/>
        <family val="2"/>
        <scheme val="minor"/>
      </font>
      <numFmt numFmtId="0" formatCode="General"/>
      <fill>
        <patternFill patternType="solid">
          <fgColor indexed="64"/>
          <bgColor rgb="FFFF8B8B"/>
        </patternFill>
      </fill>
      <alignment horizontal="left" vertical="center" textRotation="0" wrapText="0" indent="1" justifyLastLine="0" shrinkToFit="0" readingOrder="0"/>
      <border diagonalUp="0" diagonalDown="0">
        <left style="thin">
          <color theme="3"/>
        </left>
        <right/>
        <top/>
        <bottom/>
        <vertical/>
        <horizontal/>
      </border>
    </dxf>
    <dxf>
      <font>
        <b/>
        <i val="0"/>
        <strike val="0"/>
        <condense val="0"/>
        <extend val="0"/>
        <outline val="0"/>
        <shadow val="0"/>
        <u val="none"/>
        <vertAlign val="baseline"/>
        <sz val="11"/>
        <color theme="3"/>
        <name val="Calibri"/>
        <family val="2"/>
        <scheme val="minor"/>
      </font>
      <numFmt numFmtId="170" formatCode="h:mm;@"/>
      <fill>
        <patternFill patternType="solid">
          <fgColor indexed="64"/>
          <bgColor rgb="FFFF8B8B"/>
        </patternFill>
      </fill>
      <alignment horizontal="left" vertical="bottom" textRotation="0" wrapText="0" indent="1" justifyLastLine="0" shrinkToFit="0" readingOrder="0"/>
      <border diagonalUp="0" diagonalDown="0">
        <left style="thin">
          <color theme="3"/>
        </left>
        <right/>
        <top/>
        <bottom/>
        <vertical/>
        <horizontal/>
      </border>
    </dxf>
    <dxf>
      <font>
        <b/>
        <i val="0"/>
        <strike val="0"/>
        <condense val="0"/>
        <extend val="0"/>
        <outline val="0"/>
        <shadow val="0"/>
        <u val="none"/>
        <vertAlign val="baseline"/>
        <sz val="11"/>
        <color theme="3"/>
        <name val="Calibri"/>
        <family val="2"/>
        <scheme val="minor"/>
      </font>
      <numFmt numFmtId="19" formatCode="dd/mm/yyyy"/>
      <fill>
        <patternFill patternType="solid">
          <fgColor indexed="64"/>
          <bgColor rgb="FFFF8B8B"/>
        </patternFill>
      </fill>
      <alignment horizontal="left" vertical="center" textRotation="0" wrapText="0" indent="1" justifyLastLine="0" shrinkToFit="0" readingOrder="0"/>
      <border diagonalUp="0" diagonalDown="0">
        <left style="thin">
          <color theme="3"/>
        </left>
        <right/>
        <top/>
        <bottom/>
        <vertical/>
        <horizontal/>
      </border>
    </dxf>
    <dxf>
      <border outline="0">
        <bottom style="thin">
          <color theme="3"/>
        </bottom>
      </border>
    </dxf>
    <dxf>
      <font>
        <strike val="0"/>
        <outline val="0"/>
        <shadow val="0"/>
        <u val="none"/>
        <vertAlign val="baseline"/>
        <sz val="11"/>
        <color theme="1"/>
        <name val="Trébuchet MS"/>
        <scheme val="none"/>
      </font>
    </dxf>
    <dxf>
      <font>
        <strike val="0"/>
        <outline val="0"/>
        <shadow val="0"/>
        <u val="none"/>
        <vertAlign val="baseline"/>
        <sz val="11"/>
        <color theme="1"/>
        <name val="Trébuchet MS"/>
        <scheme val="none"/>
      </font>
    </dxf>
    <dxf>
      <font>
        <strike val="0"/>
        <outline val="0"/>
        <shadow val="0"/>
        <u val="none"/>
        <vertAlign val="baseline"/>
        <name val="Bookman Old Style"/>
        <family val="1"/>
        <scheme val="none"/>
      </font>
    </dxf>
    <dxf>
      <border>
        <left style="thin">
          <color auto="1"/>
        </left>
        <right style="thin">
          <color auto="1"/>
        </right>
        <bottom style="thin">
          <color auto="1"/>
        </bottom>
        <vertical/>
        <horizontal/>
      </border>
    </dxf>
    <dxf>
      <font>
        <color theme="0"/>
      </font>
      <fill>
        <patternFill>
          <bgColor theme="0"/>
        </patternFill>
      </fill>
      <border>
        <left/>
        <right/>
        <top/>
        <bottom/>
        <vertical/>
        <horizontal/>
      </border>
    </dxf>
    <dxf>
      <font>
        <strike val="0"/>
        <outline val="0"/>
        <shadow val="0"/>
        <u val="none"/>
        <vertAlign val="baseline"/>
        <sz val="11"/>
        <color theme="1"/>
        <name val="Trébuchet MS"/>
        <scheme val="none"/>
      </font>
    </dxf>
    <dxf>
      <font>
        <strike val="0"/>
        <outline val="0"/>
        <shadow val="0"/>
        <u val="none"/>
        <vertAlign val="baseline"/>
        <sz val="11"/>
        <color theme="1"/>
        <name val="Trébuchet MS"/>
        <scheme val="none"/>
      </font>
    </dxf>
    <dxf>
      <font>
        <strike val="0"/>
        <outline val="0"/>
        <shadow val="0"/>
        <u val="none"/>
        <vertAlign val="baseline"/>
        <sz val="11"/>
        <color theme="1"/>
        <name val="Trébuchet MS"/>
        <scheme val="none"/>
      </font>
    </dxf>
    <dxf>
      <font>
        <strike val="0"/>
        <outline val="0"/>
        <shadow val="0"/>
        <u val="none"/>
        <vertAlign val="baseline"/>
        <sz val="11"/>
        <color theme="1"/>
        <name val="Bookman Old Style"/>
        <family val="1"/>
        <scheme val="none"/>
      </font>
    </dxf>
    <dxf>
      <font>
        <strike val="0"/>
        <outline val="0"/>
        <shadow val="0"/>
        <u val="none"/>
        <vertAlign val="baseline"/>
        <sz val="11"/>
        <color theme="1"/>
        <name val="Trébuchet MS"/>
        <scheme val="none"/>
      </font>
    </dxf>
    <dxf>
      <font>
        <strike val="0"/>
        <outline val="0"/>
        <shadow val="0"/>
        <u val="none"/>
        <vertAlign val="baseline"/>
        <sz val="11"/>
        <color theme="1"/>
        <name val="Trébuchet MS"/>
        <scheme val="none"/>
      </font>
    </dxf>
    <dxf>
      <font>
        <strike val="0"/>
        <outline val="0"/>
        <shadow val="0"/>
        <u val="none"/>
        <vertAlign val="baseline"/>
        <name val="Bookman Old Style"/>
        <family val="1"/>
        <scheme val="none"/>
      </font>
    </dxf>
    <dxf>
      <font>
        <strike val="0"/>
        <outline val="0"/>
        <shadow val="0"/>
        <u val="none"/>
        <vertAlign val="baseline"/>
        <sz val="11"/>
        <color theme="1"/>
        <name val="Trébuchet MS"/>
        <scheme val="none"/>
      </font>
    </dxf>
    <dxf>
      <font>
        <strike val="0"/>
        <outline val="0"/>
        <shadow val="0"/>
        <u val="none"/>
        <vertAlign val="baseline"/>
        <sz val="11"/>
        <color theme="1"/>
        <name val="Trébuchet MS"/>
        <scheme val="none"/>
      </font>
    </dxf>
    <dxf>
      <font>
        <strike val="0"/>
        <outline val="0"/>
        <shadow val="0"/>
        <u val="none"/>
        <vertAlign val="baseline"/>
        <name val="Bookman Old Style"/>
        <family val="1"/>
        <scheme val="none"/>
      </font>
    </dxf>
    <dxf>
      <font>
        <strike val="0"/>
        <outline val="0"/>
        <shadow val="0"/>
        <u val="none"/>
        <vertAlign val="baseline"/>
        <sz val="11"/>
        <color theme="1"/>
        <name val="Trébuchet MS"/>
        <scheme val="none"/>
      </font>
      <alignment horizontal="center" vertical="center" textRotation="0" indent="0" justifyLastLine="0" shrinkToFit="0" readingOrder="0"/>
      <border diagonalUp="0" diagonalDown="0" outline="0">
        <left style="thin">
          <color auto="1"/>
        </left>
        <right style="thin">
          <color auto="1"/>
        </right>
        <top/>
        <bottom/>
      </border>
    </dxf>
    <dxf>
      <font>
        <strike val="0"/>
        <outline val="0"/>
        <shadow val="0"/>
        <u val="none"/>
        <vertAlign val="baseline"/>
        <sz val="11"/>
        <color theme="1"/>
        <name val="Trébuchet MS"/>
        <scheme val="none"/>
      </font>
      <alignment horizontal="center" vertical="center" textRotation="0" indent="0" justifyLastLine="0" shrinkToFit="0" readingOrder="0"/>
      <border diagonalUp="0" diagonalDown="0" outline="0">
        <left style="thin">
          <color auto="1"/>
        </left>
        <right style="thin">
          <color auto="1"/>
        </right>
        <top/>
        <bottom/>
      </border>
    </dxf>
    <dxf>
      <font>
        <strike val="0"/>
        <outline val="0"/>
        <shadow val="0"/>
        <u val="none"/>
        <vertAlign val="baseline"/>
        <sz val="11"/>
        <color theme="1"/>
        <name val="Trébuchet MS"/>
        <scheme val="none"/>
      </font>
      <alignment horizontal="center" vertical="center" textRotation="0" indent="0" justifyLastLine="0" shrinkToFit="0" readingOrder="0"/>
      <border diagonalUp="0" diagonalDown="0" outline="0">
        <left style="thin">
          <color auto="1"/>
        </left>
        <right style="thin">
          <color auto="1"/>
        </right>
        <top/>
        <bottom/>
      </border>
    </dxf>
    <dxf>
      <font>
        <strike val="0"/>
        <outline val="0"/>
        <shadow val="0"/>
        <u val="none"/>
        <vertAlign val="baseline"/>
        <sz val="11"/>
        <color theme="1"/>
        <name val="Trébuchet MS"/>
        <scheme val="none"/>
      </font>
      <alignment horizontal="center" vertical="center" textRotation="0" indent="0" justifyLastLine="0" shrinkToFit="0" readingOrder="0"/>
      <border diagonalUp="0" diagonalDown="0" outline="0">
        <left style="thin">
          <color auto="1"/>
        </left>
        <right style="thin">
          <color auto="1"/>
        </right>
        <top/>
        <bottom/>
      </border>
    </dxf>
    <dxf>
      <font>
        <strike val="0"/>
        <outline val="0"/>
        <shadow val="0"/>
        <u val="none"/>
        <vertAlign val="baseline"/>
        <sz val="11"/>
        <color theme="1"/>
        <name val="Trébuchet MS"/>
        <scheme val="none"/>
      </font>
      <alignment horizontal="center" vertical="center" textRotation="0" indent="0" justifyLastLine="0" shrinkToFit="0" readingOrder="0"/>
      <border diagonalUp="0" diagonalDown="0" outline="0">
        <left style="thin">
          <color auto="1"/>
        </left>
        <right style="thin">
          <color auto="1"/>
        </right>
        <top/>
        <bottom/>
      </border>
    </dxf>
    <dxf>
      <alignment horizontal="center" vertical="center" textRotation="0" indent="0" justifyLastLine="0" shrinkToFit="0" readingOrder="0"/>
    </dxf>
    <dxf>
      <font>
        <strike val="0"/>
        <outline val="0"/>
        <shadow val="0"/>
        <u val="none"/>
        <vertAlign val="baseline"/>
        <sz val="11"/>
        <color theme="1"/>
        <name val="Trébuchet MS"/>
        <scheme val="none"/>
      </font>
      <alignment horizontal="center" vertical="center" textRotation="0" indent="0" justifyLastLine="0" shrinkToFit="0" readingOrder="0"/>
    </dxf>
    <dxf>
      <font>
        <strike val="0"/>
        <outline val="0"/>
        <shadow val="0"/>
        <u val="none"/>
        <vertAlign val="baseline"/>
        <sz val="11"/>
        <color theme="1"/>
        <name val="Bookman Old Style"/>
        <family val="1"/>
        <scheme val="none"/>
      </font>
      <fill>
        <patternFill patternType="solid">
          <fgColor indexed="64"/>
          <bgColor rgb="FF36384E"/>
        </patternFill>
      </fill>
      <alignment horizontal="center" vertical="center" textRotation="0" indent="0" justifyLastLine="0" shrinkToFit="0" readingOrder="0"/>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numFmt numFmtId="173" formatCode="d"/>
    </dxf>
    <dxf>
      <font>
        <strike val="0"/>
        <outline val="0"/>
        <shadow val="0"/>
        <u val="none"/>
        <vertAlign val="baseline"/>
        <sz val="11"/>
        <color theme="3"/>
        <name val="Bookman Old Style"/>
        <family val="1"/>
        <scheme val="none"/>
      </font>
    </dxf>
    <dxf>
      <font>
        <strike val="0"/>
        <outline val="0"/>
        <shadow val="0"/>
        <u val="none"/>
        <vertAlign val="baseline"/>
        <name val="Trebuchet MS"/>
        <family val="2"/>
        <scheme val="none"/>
      </font>
    </dxf>
    <dxf>
      <font>
        <strike val="0"/>
        <outline val="0"/>
        <shadow val="0"/>
        <u val="none"/>
        <vertAlign val="baseline"/>
        <name val="Trebuchet MS"/>
        <family val="2"/>
        <scheme val="none"/>
      </font>
      <fill>
        <patternFill patternType="solid">
          <fgColor indexed="64"/>
          <bgColor rgb="FF36384E"/>
        </patternFill>
      </fill>
    </dxf>
    <dxf>
      <fill>
        <patternFill>
          <bgColor rgb="FFF6E166"/>
        </patternFill>
      </fill>
    </dxf>
    <dxf>
      <fill>
        <patternFill>
          <bgColor rgb="FF9FD179"/>
        </patternFill>
      </fill>
    </dxf>
    <dxf>
      <fill>
        <patternFill>
          <bgColor rgb="FFF9A755"/>
        </patternFill>
      </fill>
    </dxf>
    <dxf>
      <font>
        <color theme="3" tint="-0.24994659260841701"/>
      </font>
      <fill>
        <patternFill>
          <bgColor rgb="FF8BBEDD"/>
        </patternFill>
      </fill>
    </dxf>
    <dxf>
      <font>
        <b/>
        <i val="0"/>
        <color rgb="FF0070C0"/>
      </font>
    </dxf>
    <dxf>
      <font>
        <color rgb="FFACACAC"/>
      </font>
    </dxf>
    <dxf>
      <font>
        <color rgb="FFACACAC"/>
      </font>
    </dxf>
    <dxf>
      <font>
        <color theme="0" tint="-0.14996795556505021"/>
      </font>
      <numFmt numFmtId="174" formatCode="[$-40C]dddd\,\ mmmm\ d\,\ yyyy"/>
    </dxf>
    <dxf>
      <font>
        <b val="0"/>
        <i val="0"/>
        <strike val="0"/>
        <condense val="0"/>
        <extend val="0"/>
        <outline val="0"/>
        <shadow val="0"/>
        <u val="none"/>
        <vertAlign val="baseline"/>
        <sz val="9"/>
        <color theme="1"/>
        <name val="Calibri"/>
        <scheme val="minor"/>
      </font>
      <fill>
        <patternFill patternType="gray125">
          <fgColor theme="2" tint="0.59996337778862885"/>
          <bgColor auto="1"/>
        </patternFill>
      </fill>
      <border diagonalUp="0" diagonalDown="0" outline="0">
        <left/>
        <right/>
        <top/>
        <bottom/>
      </border>
      <protection locked="0" hidden="0"/>
    </dxf>
    <dxf>
      <font>
        <b val="0"/>
        <i val="0"/>
        <strike val="0"/>
        <condense val="0"/>
        <extend val="0"/>
        <outline val="0"/>
        <shadow val="0"/>
        <u val="none"/>
        <vertAlign val="baseline"/>
        <sz val="9"/>
        <color theme="1"/>
        <name val="Calibri"/>
        <scheme val="minor"/>
      </font>
      <fill>
        <patternFill patternType="gray125">
          <fgColor theme="2" tint="0.59996337778862885"/>
          <bgColor auto="1"/>
        </patternFill>
      </fill>
      <alignment horizontal="left" vertical="bottom" textRotation="0" wrapText="0" indent="0" justifyLastLine="0" shrinkToFit="0" readingOrder="0"/>
      <border diagonalUp="0" diagonalDown="0" outline="0">
        <left/>
        <right/>
        <top/>
        <bottom/>
      </border>
      <protection locked="0" hidden="0"/>
    </dxf>
    <dxf>
      <font>
        <color theme="4" tint="-0.24994659260841701"/>
      </font>
      <fill>
        <patternFill>
          <bgColor theme="5" tint="0.79998168889431442"/>
        </patternFill>
      </fill>
    </dxf>
    <dxf>
      <fill>
        <patternFill patternType="none">
          <bgColor auto="1"/>
        </patternFill>
      </fill>
      <border>
        <left style="thin">
          <color auto="1"/>
        </left>
        <right style="thin">
          <color auto="1"/>
        </right>
        <bottom style="thin">
          <color auto="1"/>
        </bottom>
        <vertical/>
        <horizontal/>
      </border>
    </dxf>
    <dxf>
      <font>
        <color theme="0"/>
      </font>
      <fill>
        <patternFill>
          <bgColor theme="0"/>
        </patternFill>
      </fill>
      <border>
        <left/>
        <right/>
        <top/>
        <bottom/>
        <vertical/>
        <horizontal/>
      </border>
    </dxf>
    <dxf>
      <font>
        <b val="0"/>
        <i val="0"/>
      </font>
    </dxf>
    <dxf>
      <fill>
        <patternFill>
          <bgColor theme="2"/>
        </patternFill>
      </fill>
    </dxf>
    <dxf>
      <font>
        <b/>
        <i val="0"/>
      </font>
    </dxf>
    <dxf>
      <font>
        <color theme="0"/>
      </font>
      <fill>
        <patternFill>
          <bgColor theme="3"/>
        </patternFill>
      </fill>
      <border>
        <right/>
        <vertical style="thin">
          <color theme="0"/>
        </vertical>
      </border>
    </dxf>
    <dxf>
      <font>
        <color theme="3"/>
      </font>
      <border diagonalUp="0" diagonalDown="0">
        <left style="thin">
          <color theme="0" tint="-0.24994659260841701"/>
        </left>
        <right style="thin">
          <color theme="0" tint="-0.24994659260841701"/>
        </right>
        <top style="thin">
          <color theme="0" tint="-0.24994659260841701"/>
        </top>
        <bottom style="thick">
          <color theme="3"/>
        </bottom>
        <vertical style="thin">
          <color theme="3" tint="0.39994506668294322"/>
        </vertical>
        <horizontal/>
      </border>
    </dxf>
    <dxf>
      <font>
        <b val="0"/>
        <i val="0"/>
      </font>
    </dxf>
    <dxf>
      <fill>
        <patternFill>
          <bgColor theme="2"/>
        </patternFill>
      </fill>
    </dxf>
    <dxf>
      <font>
        <b/>
        <i val="0"/>
      </font>
    </dxf>
    <dxf>
      <font>
        <color theme="0"/>
      </font>
      <fill>
        <patternFill>
          <bgColor theme="3"/>
        </patternFill>
      </fill>
      <border>
        <right/>
        <vertical style="thin">
          <color theme="0"/>
        </vertical>
      </border>
    </dxf>
    <dxf>
      <font>
        <color theme="3"/>
      </font>
      <border diagonalUp="0" diagonalDown="0">
        <left style="thin">
          <color theme="0" tint="-0.24994659260841701"/>
        </left>
        <right style="thin">
          <color theme="0" tint="-0.24994659260841701"/>
        </right>
        <top style="thin">
          <color theme="0" tint="-0.24994659260841701"/>
        </top>
        <bottom style="thick">
          <color theme="3"/>
        </bottom>
        <vertical style="thin">
          <color theme="3" tint="0.39994506668294322"/>
        </vertical>
        <horizontal/>
      </border>
    </dxf>
    <dxf>
      <font>
        <b val="0"/>
        <i val="0"/>
      </font>
    </dxf>
    <dxf>
      <fill>
        <patternFill>
          <bgColor theme="2"/>
        </patternFill>
      </fill>
    </dxf>
    <dxf>
      <font>
        <b/>
        <i val="0"/>
      </font>
    </dxf>
    <dxf>
      <font>
        <color theme="0"/>
      </font>
      <fill>
        <patternFill>
          <bgColor theme="3"/>
        </patternFill>
      </fill>
      <border>
        <right/>
        <vertical style="thin">
          <color theme="0"/>
        </vertical>
      </border>
    </dxf>
    <dxf>
      <font>
        <color theme="3"/>
      </font>
      <border diagonalUp="0" diagonalDown="0">
        <left style="thin">
          <color theme="0" tint="-0.24994659260841701"/>
        </left>
        <right style="thin">
          <color theme="0" tint="-0.24994659260841701"/>
        </right>
        <top style="thin">
          <color theme="0" tint="-0.24994659260841701"/>
        </top>
        <bottom style="thick">
          <color theme="3"/>
        </bottom>
        <vertical style="thin">
          <color theme="3" tint="0.39994506668294322"/>
        </vertical>
        <horizontal/>
      </border>
    </dxf>
    <dxf>
      <font>
        <b val="0"/>
        <i val="0"/>
      </font>
    </dxf>
    <dxf>
      <fill>
        <patternFill>
          <bgColor theme="2"/>
        </patternFill>
      </fill>
    </dxf>
    <dxf>
      <font>
        <b/>
        <i val="0"/>
      </font>
    </dxf>
    <dxf>
      <font>
        <color theme="0"/>
      </font>
      <fill>
        <patternFill>
          <bgColor theme="3"/>
        </patternFill>
      </fill>
      <border>
        <right/>
        <vertical style="thin">
          <color theme="0"/>
        </vertical>
      </border>
    </dxf>
    <dxf>
      <font>
        <color theme="3"/>
      </font>
      <border diagonalUp="0" diagonalDown="0">
        <left style="thin">
          <color theme="0" tint="-0.24994659260841701"/>
        </left>
        <right style="thin">
          <color theme="0" tint="-0.24994659260841701"/>
        </right>
        <top style="thin">
          <color theme="0" tint="-0.24994659260841701"/>
        </top>
        <bottom style="thick">
          <color theme="3"/>
        </bottom>
        <vertical style="thin">
          <color theme="3" tint="0.39994506668294322"/>
        </vertical>
        <horizontal/>
      </border>
    </dxf>
    <dxf>
      <font>
        <b val="0"/>
        <i val="0"/>
      </font>
    </dxf>
    <dxf>
      <fill>
        <patternFill>
          <bgColor theme="2"/>
        </patternFill>
      </fill>
    </dxf>
    <dxf>
      <font>
        <b/>
        <i val="0"/>
      </font>
    </dxf>
    <dxf>
      <font>
        <color theme="0"/>
      </font>
      <fill>
        <patternFill>
          <bgColor theme="3"/>
        </patternFill>
      </fill>
      <border>
        <right/>
        <vertical style="thin">
          <color theme="0"/>
        </vertical>
      </border>
    </dxf>
    <dxf>
      <font>
        <color theme="3"/>
      </font>
      <border diagonalUp="0" diagonalDown="0">
        <left style="thin">
          <color theme="0" tint="-0.24994659260841701"/>
        </left>
        <right style="thin">
          <color theme="0" tint="-0.24994659260841701"/>
        </right>
        <top style="thin">
          <color theme="0" tint="-0.24994659260841701"/>
        </top>
        <bottom style="thick">
          <color theme="3"/>
        </bottom>
        <vertical style="thin">
          <color theme="3" tint="0.39994506668294322"/>
        </vertical>
        <horizontal/>
      </border>
    </dxf>
    <dxf>
      <fill>
        <patternFill>
          <bgColor rgb="FFE6E6E6"/>
        </patternFill>
      </fill>
    </dxf>
    <dxf>
      <font>
        <b/>
        <i val="0"/>
      </font>
    </dxf>
    <dxf>
      <font>
        <color theme="0"/>
      </font>
      <fill>
        <patternFill patternType="solid">
          <fgColor auto="1"/>
          <bgColor rgb="FF36384E"/>
        </patternFill>
      </fill>
      <border>
        <right/>
      </border>
    </dxf>
    <dxf>
      <fill>
        <patternFill patternType="none">
          <bgColor auto="1"/>
        </patternFill>
      </fill>
      <border>
        <left style="thin">
          <color auto="1"/>
        </left>
        <right style="thin">
          <color auto="1"/>
        </right>
        <top style="thin">
          <color auto="1"/>
        </top>
        <bottom style="thick">
          <color rgb="FF434561"/>
        </bottom>
        <vertical style="thin">
          <color auto="1"/>
        </vertical>
      </border>
    </dxf>
    <dxf>
      <fill>
        <patternFill>
          <bgColor rgb="FFFF8B8B"/>
        </patternFill>
      </fill>
    </dxf>
    <dxf>
      <font>
        <b/>
        <i val="0"/>
      </font>
      <fill>
        <patternFill patternType="solid">
          <fgColor auto="1"/>
          <bgColor theme="0"/>
        </patternFill>
      </fill>
      <border>
        <horizontal/>
      </border>
    </dxf>
    <dxf>
      <font>
        <b/>
        <i val="0"/>
        <color theme="0"/>
      </font>
      <fill>
        <patternFill patternType="solid">
          <fgColor theme="4"/>
          <bgColor theme="3"/>
        </patternFill>
      </fill>
      <border diagonalUp="0" diagonalDown="0">
        <left/>
        <right/>
        <top/>
        <bottom/>
        <vertical/>
        <horizontal/>
      </border>
    </dxf>
    <dxf>
      <font>
        <b/>
        <i val="0"/>
        <color theme="3"/>
      </font>
      <fill>
        <patternFill>
          <bgColor theme="0"/>
        </patternFill>
      </fill>
      <border diagonalUp="0" diagonalDown="0">
        <left style="thin">
          <color theme="3"/>
        </left>
        <right style="thin">
          <color theme="3"/>
        </right>
        <top/>
        <bottom style="thin">
          <color theme="3"/>
        </bottom>
        <vertical style="thin">
          <color theme="3"/>
        </vertical>
        <horizontal/>
      </border>
    </dxf>
    <dxf>
      <fill>
        <patternFill>
          <bgColor theme="4" tint="0.79998168889431442"/>
        </patternFill>
      </fill>
    </dxf>
    <dxf>
      <font>
        <b val="0"/>
        <i val="0"/>
        <color theme="3"/>
      </font>
      <fill>
        <patternFill>
          <bgColor theme="0"/>
        </patternFill>
      </fill>
      <border>
        <left style="thin">
          <color theme="3"/>
        </left>
        <right style="thin">
          <color theme="3"/>
        </right>
        <top style="thin">
          <color theme="3"/>
        </top>
        <bottom style="thin">
          <color theme="3"/>
        </bottom>
        <vertical style="thin">
          <color theme="3"/>
        </vertical>
        <horizontal style="thin">
          <color theme="3"/>
        </horizontal>
      </border>
    </dxf>
    <dxf>
      <font>
        <b/>
        <i val="0"/>
        <color theme="0"/>
      </font>
      <fill>
        <patternFill patternType="solid">
          <fgColor theme="4"/>
          <bgColor theme="4"/>
        </patternFill>
      </fill>
      <border>
        <left style="thin">
          <color theme="3"/>
        </left>
        <right style="thin">
          <color theme="3"/>
        </right>
        <top style="thin">
          <color theme="3"/>
        </top>
        <bottom style="thin">
          <color theme="3"/>
        </bottom>
        <vertical style="thin">
          <color theme="3"/>
        </vertical>
        <horizontal style="thin">
          <color theme="3"/>
        </horizontal>
      </border>
    </dxf>
    <dxf>
      <font>
        <b val="0"/>
        <i val="0"/>
        <color theme="3"/>
      </font>
      <fill>
        <patternFill patternType="none">
          <bgColor auto="1"/>
        </patternFill>
      </fill>
      <border>
        <left style="thin">
          <color theme="3"/>
        </left>
        <right style="thin">
          <color theme="3"/>
        </right>
        <top style="thin">
          <color theme="3"/>
        </top>
        <bottom style="thin">
          <color theme="3"/>
        </bottom>
        <vertical style="thin">
          <color theme="3"/>
        </vertical>
        <horizontal style="thin">
          <color theme="3"/>
        </horizontal>
      </border>
    </dxf>
  </dxfs>
  <tableStyles count="8" defaultTableStyle="TableStyleMedium2" defaultPivotStyle="PivotStyleLight16">
    <tableStyle name="Emploi du temps quotidien" pivot="0" count="4" xr9:uid="{00000000-0011-0000-FFFF-FFFF00000000}">
      <tableStyleElement type="wholeTable" dxfId="122"/>
      <tableStyleElement type="headerRow" dxfId="121"/>
      <tableStyleElement type="firstRowStripe" dxfId="120"/>
      <tableStyleElement type="secondRowStripe" dxfId="119"/>
    </tableStyle>
    <tableStyle name="Intervalles de temps" pivot="0" count="4" xr9:uid="{00000000-0011-0000-FFFF-FFFF01000000}">
      <tableStyleElement type="wholeTable" dxfId="118"/>
      <tableStyleElement type="headerRow" dxfId="117"/>
      <tableStyleElement type="firstRowStripe" dxfId="116"/>
      <tableStyleElement type="secondRowStripe" dxfId="115"/>
    </tableStyle>
    <tableStyle name="Style de tableau 1" pivot="0" count="4" xr9:uid="{3690C06C-2554-4F70-86AB-2E01AFAA2D8E}">
      <tableStyleElement type="wholeTable" dxfId="114"/>
      <tableStyleElement type="headerRow" dxfId="113"/>
      <tableStyleElement type="firstColumn" dxfId="112"/>
      <tableStyleElement type="firstRowStripe" dxfId="111"/>
    </tableStyle>
    <tableStyle name="Style de tableau Registre de présence" pivot="0" count="5" xr9:uid="{736C1E45-3789-48ED-954A-27C1F7E8051F}">
      <tableStyleElement type="wholeTable" dxfId="110"/>
      <tableStyleElement type="headerRow" dxfId="109"/>
      <tableStyleElement type="firstColumn" dxfId="108"/>
      <tableStyleElement type="firstRowStripe" dxfId="107"/>
      <tableStyleElement type="firstHeaderCell" dxfId="106"/>
    </tableStyle>
    <tableStyle name="Style de tableau Registre de présence 2" pivot="0" count="5" xr9:uid="{67ADE19A-8077-43DD-A4D8-767D24380D9C}">
      <tableStyleElement type="wholeTable" dxfId="105"/>
      <tableStyleElement type="headerRow" dxfId="104"/>
      <tableStyleElement type="firstColumn" dxfId="103"/>
      <tableStyleElement type="firstRowStripe" dxfId="102"/>
      <tableStyleElement type="firstHeaderCell" dxfId="101"/>
    </tableStyle>
    <tableStyle name="Style de tableau Registre de présence 3" pivot="0" count="5" xr9:uid="{565C64CA-1E72-4A0E-9AC4-C0DAE8BD338D}">
      <tableStyleElement type="wholeTable" dxfId="100"/>
      <tableStyleElement type="headerRow" dxfId="99"/>
      <tableStyleElement type="firstColumn" dxfId="98"/>
      <tableStyleElement type="firstRowStripe" dxfId="97"/>
      <tableStyleElement type="firstHeaderCell" dxfId="96"/>
    </tableStyle>
    <tableStyle name="Style de tableau Registre de présence 4" pivot="0" count="5" xr9:uid="{9F26D651-871A-427A-BA53-A7BECA80478D}">
      <tableStyleElement type="wholeTable" dxfId="95"/>
      <tableStyleElement type="headerRow" dxfId="94"/>
      <tableStyleElement type="firstColumn" dxfId="93"/>
      <tableStyleElement type="firstRowStripe" dxfId="92"/>
      <tableStyleElement type="firstHeaderCell" dxfId="91"/>
    </tableStyle>
    <tableStyle name="Style de tableau Registre de présence 5" pivot="0" count="5" xr9:uid="{838F6471-06E2-4A09-A36B-B6296388E7A2}">
      <tableStyleElement type="wholeTable" dxfId="90"/>
      <tableStyleElement type="headerRow" dxfId="89"/>
      <tableStyleElement type="firstColumn" dxfId="88"/>
      <tableStyleElement type="firstRowStripe" dxfId="87"/>
      <tableStyleElement type="firstHeaderCell" dxfId="86"/>
    </tableStyle>
  </tableStyles>
  <colors>
    <mruColors>
      <color rgb="FF8A0000"/>
      <color rgb="FFFF8B8B"/>
      <color rgb="FFFF3F3F"/>
      <color rgb="FFFB5F5F"/>
      <color rgb="FFFDA9A9"/>
      <color rgb="FF434561"/>
      <color rgb="FFACACAC"/>
      <color rgb="FFE6E6E6"/>
      <color rgb="FF36384E"/>
      <color rgb="FFF6E1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2" Type="http://schemas.openxmlformats.org/officeDocument/2006/relationships/hyperlink" Target="#'Intervalles de temps'!A1"/><Relationship Id="rId1" Type="http://schemas.openxmlformats.org/officeDocument/2006/relationships/hyperlink" Target="#'Planificateur d&#8217;&#233;v&#233;nements'!A1"/></Relationships>
</file>

<file path=xl/drawings/_rels/drawing2.xml.rels><?xml version="1.0" encoding="UTF-8" standalone="yes"?>
<Relationships xmlns="http://schemas.openxmlformats.org/package/2006/relationships"><Relationship Id="rId2" Type="http://schemas.openxmlformats.org/officeDocument/2006/relationships/hyperlink" Target="#'Intervalles de temps'!A1"/><Relationship Id="rId1" Type="http://schemas.openxmlformats.org/officeDocument/2006/relationships/hyperlink" Target="#'Emploi du temps quotidien'!A1"/></Relationships>
</file>

<file path=xl/drawings/_rels/drawing3.xml.rels><?xml version="1.0" encoding="UTF-8" standalone="yes"?>
<Relationships xmlns="http://schemas.openxmlformats.org/package/2006/relationships"><Relationship Id="rId3" Type="http://schemas.openxmlformats.org/officeDocument/2006/relationships/hyperlink" Target="#'Emploi du temps quotidien'!A1"/><Relationship Id="rId2" Type="http://schemas.openxmlformats.org/officeDocument/2006/relationships/hyperlink" Target="#'Daily Schedule'!A1"/><Relationship Id="rId1" Type="http://schemas.openxmlformats.org/officeDocument/2006/relationships/hyperlink" Target="#'Planificateur d&#8217;&#233;v&#233;nements'!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153829</xdr:colOff>
      <xdr:row>9</xdr:row>
      <xdr:rowOff>129813</xdr:rowOff>
    </xdr:from>
    <xdr:to>
      <xdr:col>1</xdr:col>
      <xdr:colOff>266938</xdr:colOff>
      <xdr:row>11</xdr:row>
      <xdr:rowOff>17318</xdr:rowOff>
    </xdr:to>
    <xdr:grpSp>
      <xdr:nvGrpSpPr>
        <xdr:cNvPr id="107" name="Icône Afficher la planification" descr="Calendrier">
          <a:extLst>
            <a:ext uri="{FF2B5EF4-FFF2-40B4-BE49-F238E27FC236}">
              <a16:creationId xmlns:a16="http://schemas.microsoft.com/office/drawing/2014/main" id="{00000000-0008-0000-0000-00006B000000}"/>
            </a:ext>
          </a:extLst>
        </xdr:cNvPr>
        <xdr:cNvGrpSpPr>
          <a:grpSpLocks noChangeAspect="1"/>
        </xdr:cNvGrpSpPr>
      </xdr:nvGrpSpPr>
      <xdr:grpSpPr bwMode="auto">
        <a:xfrm>
          <a:off x="153829" y="2320563"/>
          <a:ext cx="294084" cy="268505"/>
          <a:chOff x="61" y="204"/>
          <a:chExt cx="31" cy="120"/>
        </a:xfrm>
      </xdr:grpSpPr>
      <xdr:sp macro="" textlink="">
        <xdr:nvSpPr>
          <xdr:cNvPr id="108" name="Rectangle 9">
            <a:extLst>
              <a:ext uri="{FF2B5EF4-FFF2-40B4-BE49-F238E27FC236}">
                <a16:creationId xmlns:a16="http://schemas.microsoft.com/office/drawing/2014/main" id="{00000000-0008-0000-0000-00006C000000}"/>
              </a:ext>
            </a:extLst>
          </xdr:cNvPr>
          <xdr:cNvSpPr>
            <a:spLocks noChangeArrowheads="1"/>
          </xdr:cNvSpPr>
        </xdr:nvSpPr>
        <xdr:spPr bwMode="auto">
          <a:xfrm>
            <a:off x="61" y="204"/>
            <a:ext cx="31" cy="120"/>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09" name="Rectangle 10">
            <a:extLst>
              <a:ext uri="{FF2B5EF4-FFF2-40B4-BE49-F238E27FC236}">
                <a16:creationId xmlns:a16="http://schemas.microsoft.com/office/drawing/2014/main" id="{00000000-0008-0000-0000-00006D000000}"/>
              </a:ext>
            </a:extLst>
          </xdr:cNvPr>
          <xdr:cNvSpPr>
            <a:spLocks noChangeArrowheads="1"/>
          </xdr:cNvSpPr>
        </xdr:nvSpPr>
        <xdr:spPr bwMode="auto">
          <a:xfrm>
            <a:off x="62" y="209"/>
            <a:ext cx="27" cy="115"/>
          </a:xfrm>
          <a:prstGeom prst="rect">
            <a:avLst/>
          </a:prstGeom>
          <a:solidFill>
            <a:srgbClr val="FFFFFF"/>
          </a:solidFill>
          <a:ln w="0">
            <a:noFill/>
            <a:prstDash val="solid"/>
            <a:miter lim="800000"/>
            <a:headEnd/>
            <a:tailEnd/>
          </a:ln>
        </xdr:spPr>
      </xdr:sp>
      <xdr:sp macro="" textlink="">
        <xdr:nvSpPr>
          <xdr:cNvPr id="110" name="Forme libre 11">
            <a:extLst>
              <a:ext uri="{FF2B5EF4-FFF2-40B4-BE49-F238E27FC236}">
                <a16:creationId xmlns:a16="http://schemas.microsoft.com/office/drawing/2014/main" id="{00000000-0008-0000-0000-00006E000000}"/>
              </a:ext>
            </a:extLst>
          </xdr:cNvPr>
          <xdr:cNvSpPr>
            <a:spLocks noEditPoints="1"/>
          </xdr:cNvSpPr>
        </xdr:nvSpPr>
        <xdr:spPr bwMode="auto">
          <a:xfrm>
            <a:off x="61" y="204"/>
            <a:ext cx="30" cy="120"/>
          </a:xfrm>
          <a:custGeom>
            <a:avLst/>
            <a:gdLst>
              <a:gd name="T0" fmla="*/ 1905 w 3196"/>
              <a:gd name="T1" fmla="*/ 2607 h 3151"/>
              <a:gd name="T2" fmla="*/ 1771 w 3196"/>
              <a:gd name="T3" fmla="*/ 2607 h 3151"/>
              <a:gd name="T4" fmla="*/ 1308 w 3196"/>
              <a:gd name="T5" fmla="*/ 2280 h 3151"/>
              <a:gd name="T6" fmla="*/ 517 w 3196"/>
              <a:gd name="T7" fmla="*/ 2280 h 3151"/>
              <a:gd name="T8" fmla="*/ 517 w 3196"/>
              <a:gd name="T9" fmla="*/ 2280 h 3151"/>
              <a:gd name="T10" fmla="*/ 2368 w 3196"/>
              <a:gd name="T11" fmla="*/ 2170 h 3151"/>
              <a:gd name="T12" fmla="*/ 2233 w 3196"/>
              <a:gd name="T13" fmla="*/ 2170 h 3151"/>
              <a:gd name="T14" fmla="*/ 1771 w 3196"/>
              <a:gd name="T15" fmla="*/ 1843 h 3151"/>
              <a:gd name="T16" fmla="*/ 979 w 3196"/>
              <a:gd name="T17" fmla="*/ 1843 h 3151"/>
              <a:gd name="T18" fmla="*/ 979 w 3196"/>
              <a:gd name="T19" fmla="*/ 1843 h 3151"/>
              <a:gd name="T20" fmla="*/ 517 w 3196"/>
              <a:gd name="T21" fmla="*/ 2170 h 3151"/>
              <a:gd name="T22" fmla="*/ 2696 w 3196"/>
              <a:gd name="T23" fmla="*/ 1733 h 3151"/>
              <a:gd name="T24" fmla="*/ 2233 w 3196"/>
              <a:gd name="T25" fmla="*/ 1405 h 3151"/>
              <a:gd name="T26" fmla="*/ 1442 w 3196"/>
              <a:gd name="T27" fmla="*/ 1405 h 3151"/>
              <a:gd name="T28" fmla="*/ 1442 w 3196"/>
              <a:gd name="T29" fmla="*/ 1405 h 3151"/>
              <a:gd name="T30" fmla="*/ 979 w 3196"/>
              <a:gd name="T31" fmla="*/ 1733 h 3151"/>
              <a:gd name="T32" fmla="*/ 2904 w 3196"/>
              <a:gd name="T33" fmla="*/ 2860 h 3151"/>
              <a:gd name="T34" fmla="*/ 609 w 3196"/>
              <a:gd name="T35" fmla="*/ 253 h 3151"/>
              <a:gd name="T36" fmla="*/ 542 w 3196"/>
              <a:gd name="T37" fmla="*/ 487 h 3151"/>
              <a:gd name="T38" fmla="*/ 520 w 3196"/>
              <a:gd name="T39" fmla="*/ 641 h 3151"/>
              <a:gd name="T40" fmla="*/ 584 w 3196"/>
              <a:gd name="T41" fmla="*/ 779 h 3151"/>
              <a:gd name="T42" fmla="*/ 712 w 3196"/>
              <a:gd name="T43" fmla="*/ 862 h 3151"/>
              <a:gd name="T44" fmla="*/ 870 w 3196"/>
              <a:gd name="T45" fmla="*/ 862 h 3151"/>
              <a:gd name="T46" fmla="*/ 996 w 3196"/>
              <a:gd name="T47" fmla="*/ 779 h 3151"/>
              <a:gd name="T48" fmla="*/ 1061 w 3196"/>
              <a:gd name="T49" fmla="*/ 641 h 3151"/>
              <a:gd name="T50" fmla="*/ 1039 w 3196"/>
              <a:gd name="T51" fmla="*/ 487 h 3151"/>
              <a:gd name="T52" fmla="*/ 971 w 3196"/>
              <a:gd name="T53" fmla="*/ 253 h 3151"/>
              <a:gd name="T54" fmla="*/ 2200 w 3196"/>
              <a:gd name="T55" fmla="*/ 453 h 3151"/>
              <a:gd name="T56" fmla="*/ 2157 w 3196"/>
              <a:gd name="T57" fmla="*/ 601 h 3151"/>
              <a:gd name="T58" fmla="*/ 2201 w 3196"/>
              <a:gd name="T59" fmla="*/ 749 h 3151"/>
              <a:gd name="T60" fmla="*/ 2315 w 3196"/>
              <a:gd name="T61" fmla="*/ 848 h 3151"/>
              <a:gd name="T62" fmla="*/ 2470 w 3196"/>
              <a:gd name="T63" fmla="*/ 870 h 3151"/>
              <a:gd name="T64" fmla="*/ 2610 w 3196"/>
              <a:gd name="T65" fmla="*/ 806 h 3151"/>
              <a:gd name="T66" fmla="*/ 2693 w 3196"/>
              <a:gd name="T67" fmla="*/ 680 h 3151"/>
              <a:gd name="T68" fmla="*/ 2693 w 3196"/>
              <a:gd name="T69" fmla="*/ 523 h 3151"/>
              <a:gd name="T70" fmla="*/ 2611 w 3196"/>
              <a:gd name="T71" fmla="*/ 397 h 3151"/>
              <a:gd name="T72" fmla="*/ 0 w 3196"/>
              <a:gd name="T73" fmla="*/ 3151 h 3151"/>
              <a:gd name="T74" fmla="*/ 2483 w 3196"/>
              <a:gd name="T75" fmla="*/ 11 h 3151"/>
              <a:gd name="T76" fmla="*/ 2556 w 3196"/>
              <a:gd name="T77" fmla="*/ 83 h 3151"/>
              <a:gd name="T78" fmla="*/ 2564 w 3196"/>
              <a:gd name="T79" fmla="*/ 652 h 3151"/>
              <a:gd name="T80" fmla="*/ 2507 w 3196"/>
              <a:gd name="T81" fmla="*/ 736 h 3151"/>
              <a:gd name="T82" fmla="*/ 2403 w 3196"/>
              <a:gd name="T83" fmla="*/ 757 h 3151"/>
              <a:gd name="T84" fmla="*/ 2318 w 3196"/>
              <a:gd name="T85" fmla="*/ 700 h 3151"/>
              <a:gd name="T86" fmla="*/ 2294 w 3196"/>
              <a:gd name="T87" fmla="*/ 135 h 3151"/>
              <a:gd name="T88" fmla="*/ 2334 w 3196"/>
              <a:gd name="T89" fmla="*/ 40 h 3151"/>
              <a:gd name="T90" fmla="*/ 2430 w 3196"/>
              <a:gd name="T91" fmla="*/ 0 h 3151"/>
              <a:gd name="T92" fmla="*/ 867 w 3196"/>
              <a:gd name="T93" fmla="*/ 23 h 3151"/>
              <a:gd name="T94" fmla="*/ 924 w 3196"/>
              <a:gd name="T95" fmla="*/ 108 h 3151"/>
              <a:gd name="T96" fmla="*/ 916 w 3196"/>
              <a:gd name="T97" fmla="*/ 677 h 3151"/>
              <a:gd name="T98" fmla="*/ 844 w 3196"/>
              <a:gd name="T99" fmla="*/ 749 h 3151"/>
              <a:gd name="T100" fmla="*/ 737 w 3196"/>
              <a:gd name="T101" fmla="*/ 749 h 3151"/>
              <a:gd name="T102" fmla="*/ 665 w 3196"/>
              <a:gd name="T103" fmla="*/ 677 h 3151"/>
              <a:gd name="T104" fmla="*/ 657 w 3196"/>
              <a:gd name="T105" fmla="*/ 108 h 3151"/>
              <a:gd name="T106" fmla="*/ 714 w 3196"/>
              <a:gd name="T107" fmla="*/ 23 h 315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Lst>
            <a:rect l="0" t="0" r="r" b="b"/>
            <a:pathLst>
              <a:path w="3196" h="3151">
                <a:moveTo>
                  <a:pt x="1905" y="2280"/>
                </a:moveTo>
                <a:lnTo>
                  <a:pt x="2233" y="2280"/>
                </a:lnTo>
                <a:lnTo>
                  <a:pt x="2233" y="2607"/>
                </a:lnTo>
                <a:lnTo>
                  <a:pt x="1905" y="2607"/>
                </a:lnTo>
                <a:lnTo>
                  <a:pt x="1905" y="2280"/>
                </a:lnTo>
                <a:close/>
                <a:moveTo>
                  <a:pt x="1442" y="2280"/>
                </a:moveTo>
                <a:lnTo>
                  <a:pt x="1771" y="2280"/>
                </a:lnTo>
                <a:lnTo>
                  <a:pt x="1771" y="2607"/>
                </a:lnTo>
                <a:lnTo>
                  <a:pt x="1442" y="2607"/>
                </a:lnTo>
                <a:lnTo>
                  <a:pt x="1442" y="2280"/>
                </a:lnTo>
                <a:close/>
                <a:moveTo>
                  <a:pt x="979" y="2280"/>
                </a:moveTo>
                <a:lnTo>
                  <a:pt x="1308" y="2280"/>
                </a:lnTo>
                <a:lnTo>
                  <a:pt x="1308" y="2607"/>
                </a:lnTo>
                <a:lnTo>
                  <a:pt x="979" y="2607"/>
                </a:lnTo>
                <a:lnTo>
                  <a:pt x="979" y="2280"/>
                </a:lnTo>
                <a:close/>
                <a:moveTo>
                  <a:pt x="517" y="2280"/>
                </a:moveTo>
                <a:lnTo>
                  <a:pt x="846" y="2280"/>
                </a:lnTo>
                <a:lnTo>
                  <a:pt x="846" y="2607"/>
                </a:lnTo>
                <a:lnTo>
                  <a:pt x="517" y="2607"/>
                </a:lnTo>
                <a:lnTo>
                  <a:pt x="517" y="2280"/>
                </a:lnTo>
                <a:close/>
                <a:moveTo>
                  <a:pt x="2368" y="1843"/>
                </a:moveTo>
                <a:lnTo>
                  <a:pt x="2696" y="1843"/>
                </a:lnTo>
                <a:lnTo>
                  <a:pt x="2696" y="2170"/>
                </a:lnTo>
                <a:lnTo>
                  <a:pt x="2368" y="2170"/>
                </a:lnTo>
                <a:lnTo>
                  <a:pt x="2368" y="1843"/>
                </a:lnTo>
                <a:close/>
                <a:moveTo>
                  <a:pt x="1905" y="1843"/>
                </a:moveTo>
                <a:lnTo>
                  <a:pt x="2233" y="1843"/>
                </a:lnTo>
                <a:lnTo>
                  <a:pt x="2233" y="2170"/>
                </a:lnTo>
                <a:lnTo>
                  <a:pt x="1905" y="2170"/>
                </a:lnTo>
                <a:lnTo>
                  <a:pt x="1905" y="1843"/>
                </a:lnTo>
                <a:close/>
                <a:moveTo>
                  <a:pt x="1442" y="1843"/>
                </a:moveTo>
                <a:lnTo>
                  <a:pt x="1771" y="1843"/>
                </a:lnTo>
                <a:lnTo>
                  <a:pt x="1771" y="2170"/>
                </a:lnTo>
                <a:lnTo>
                  <a:pt x="1442" y="2170"/>
                </a:lnTo>
                <a:lnTo>
                  <a:pt x="1442" y="1843"/>
                </a:lnTo>
                <a:close/>
                <a:moveTo>
                  <a:pt x="979" y="1843"/>
                </a:moveTo>
                <a:lnTo>
                  <a:pt x="1308" y="1843"/>
                </a:lnTo>
                <a:lnTo>
                  <a:pt x="1308" y="2170"/>
                </a:lnTo>
                <a:lnTo>
                  <a:pt x="979" y="2170"/>
                </a:lnTo>
                <a:lnTo>
                  <a:pt x="979" y="1843"/>
                </a:lnTo>
                <a:close/>
                <a:moveTo>
                  <a:pt x="517" y="1843"/>
                </a:moveTo>
                <a:lnTo>
                  <a:pt x="846" y="1843"/>
                </a:lnTo>
                <a:lnTo>
                  <a:pt x="846" y="2170"/>
                </a:lnTo>
                <a:lnTo>
                  <a:pt x="517" y="2170"/>
                </a:lnTo>
                <a:lnTo>
                  <a:pt x="517" y="1843"/>
                </a:lnTo>
                <a:close/>
                <a:moveTo>
                  <a:pt x="2368" y="1405"/>
                </a:moveTo>
                <a:lnTo>
                  <a:pt x="2696" y="1405"/>
                </a:lnTo>
                <a:lnTo>
                  <a:pt x="2696" y="1733"/>
                </a:lnTo>
                <a:lnTo>
                  <a:pt x="2368" y="1733"/>
                </a:lnTo>
                <a:lnTo>
                  <a:pt x="2368" y="1405"/>
                </a:lnTo>
                <a:close/>
                <a:moveTo>
                  <a:pt x="1905" y="1405"/>
                </a:moveTo>
                <a:lnTo>
                  <a:pt x="2233" y="1405"/>
                </a:lnTo>
                <a:lnTo>
                  <a:pt x="2233" y="1733"/>
                </a:lnTo>
                <a:lnTo>
                  <a:pt x="1905" y="1733"/>
                </a:lnTo>
                <a:lnTo>
                  <a:pt x="1905" y="1405"/>
                </a:lnTo>
                <a:close/>
                <a:moveTo>
                  <a:pt x="1442" y="1405"/>
                </a:moveTo>
                <a:lnTo>
                  <a:pt x="1771" y="1405"/>
                </a:lnTo>
                <a:lnTo>
                  <a:pt x="1771" y="1733"/>
                </a:lnTo>
                <a:lnTo>
                  <a:pt x="1442" y="1733"/>
                </a:lnTo>
                <a:lnTo>
                  <a:pt x="1442" y="1405"/>
                </a:lnTo>
                <a:close/>
                <a:moveTo>
                  <a:pt x="979" y="1405"/>
                </a:moveTo>
                <a:lnTo>
                  <a:pt x="1308" y="1405"/>
                </a:lnTo>
                <a:lnTo>
                  <a:pt x="1308" y="1733"/>
                </a:lnTo>
                <a:lnTo>
                  <a:pt x="979" y="1733"/>
                </a:lnTo>
                <a:lnTo>
                  <a:pt x="979" y="1405"/>
                </a:lnTo>
                <a:close/>
                <a:moveTo>
                  <a:pt x="292" y="1050"/>
                </a:moveTo>
                <a:lnTo>
                  <a:pt x="292" y="2860"/>
                </a:lnTo>
                <a:lnTo>
                  <a:pt x="2904" y="2860"/>
                </a:lnTo>
                <a:lnTo>
                  <a:pt x="2904" y="1050"/>
                </a:lnTo>
                <a:lnTo>
                  <a:pt x="292" y="1050"/>
                </a:lnTo>
                <a:close/>
                <a:moveTo>
                  <a:pt x="0" y="253"/>
                </a:moveTo>
                <a:lnTo>
                  <a:pt x="609" y="253"/>
                </a:lnTo>
                <a:lnTo>
                  <a:pt x="609" y="397"/>
                </a:lnTo>
                <a:lnTo>
                  <a:pt x="583" y="423"/>
                </a:lnTo>
                <a:lnTo>
                  <a:pt x="560" y="453"/>
                </a:lnTo>
                <a:lnTo>
                  <a:pt x="542" y="487"/>
                </a:lnTo>
                <a:lnTo>
                  <a:pt x="528" y="523"/>
                </a:lnTo>
                <a:lnTo>
                  <a:pt x="520" y="561"/>
                </a:lnTo>
                <a:lnTo>
                  <a:pt x="517" y="601"/>
                </a:lnTo>
                <a:lnTo>
                  <a:pt x="520" y="641"/>
                </a:lnTo>
                <a:lnTo>
                  <a:pt x="529" y="680"/>
                </a:lnTo>
                <a:lnTo>
                  <a:pt x="542" y="716"/>
                </a:lnTo>
                <a:lnTo>
                  <a:pt x="561" y="749"/>
                </a:lnTo>
                <a:lnTo>
                  <a:pt x="584" y="779"/>
                </a:lnTo>
                <a:lnTo>
                  <a:pt x="611" y="806"/>
                </a:lnTo>
                <a:lnTo>
                  <a:pt x="641" y="829"/>
                </a:lnTo>
                <a:lnTo>
                  <a:pt x="675" y="848"/>
                </a:lnTo>
                <a:lnTo>
                  <a:pt x="712" y="862"/>
                </a:lnTo>
                <a:lnTo>
                  <a:pt x="750" y="870"/>
                </a:lnTo>
                <a:lnTo>
                  <a:pt x="790" y="873"/>
                </a:lnTo>
                <a:lnTo>
                  <a:pt x="831" y="870"/>
                </a:lnTo>
                <a:lnTo>
                  <a:pt x="870" y="862"/>
                </a:lnTo>
                <a:lnTo>
                  <a:pt x="906" y="848"/>
                </a:lnTo>
                <a:lnTo>
                  <a:pt x="939" y="829"/>
                </a:lnTo>
                <a:lnTo>
                  <a:pt x="970" y="806"/>
                </a:lnTo>
                <a:lnTo>
                  <a:pt x="996" y="779"/>
                </a:lnTo>
                <a:lnTo>
                  <a:pt x="1020" y="749"/>
                </a:lnTo>
                <a:lnTo>
                  <a:pt x="1039" y="716"/>
                </a:lnTo>
                <a:lnTo>
                  <a:pt x="1053" y="680"/>
                </a:lnTo>
                <a:lnTo>
                  <a:pt x="1061" y="641"/>
                </a:lnTo>
                <a:lnTo>
                  <a:pt x="1064" y="601"/>
                </a:lnTo>
                <a:lnTo>
                  <a:pt x="1061" y="561"/>
                </a:lnTo>
                <a:lnTo>
                  <a:pt x="1053" y="523"/>
                </a:lnTo>
                <a:lnTo>
                  <a:pt x="1039" y="487"/>
                </a:lnTo>
                <a:lnTo>
                  <a:pt x="1021" y="453"/>
                </a:lnTo>
                <a:lnTo>
                  <a:pt x="997" y="423"/>
                </a:lnTo>
                <a:lnTo>
                  <a:pt x="971" y="397"/>
                </a:lnTo>
                <a:lnTo>
                  <a:pt x="971" y="253"/>
                </a:lnTo>
                <a:lnTo>
                  <a:pt x="2249" y="253"/>
                </a:lnTo>
                <a:lnTo>
                  <a:pt x="2249" y="397"/>
                </a:lnTo>
                <a:lnTo>
                  <a:pt x="2223" y="423"/>
                </a:lnTo>
                <a:lnTo>
                  <a:pt x="2200" y="453"/>
                </a:lnTo>
                <a:lnTo>
                  <a:pt x="2182" y="487"/>
                </a:lnTo>
                <a:lnTo>
                  <a:pt x="2168" y="523"/>
                </a:lnTo>
                <a:lnTo>
                  <a:pt x="2160" y="561"/>
                </a:lnTo>
                <a:lnTo>
                  <a:pt x="2157" y="601"/>
                </a:lnTo>
                <a:lnTo>
                  <a:pt x="2160" y="641"/>
                </a:lnTo>
                <a:lnTo>
                  <a:pt x="2169" y="680"/>
                </a:lnTo>
                <a:lnTo>
                  <a:pt x="2182" y="716"/>
                </a:lnTo>
                <a:lnTo>
                  <a:pt x="2201" y="749"/>
                </a:lnTo>
                <a:lnTo>
                  <a:pt x="2224" y="779"/>
                </a:lnTo>
                <a:lnTo>
                  <a:pt x="2251" y="806"/>
                </a:lnTo>
                <a:lnTo>
                  <a:pt x="2281" y="829"/>
                </a:lnTo>
                <a:lnTo>
                  <a:pt x="2315" y="848"/>
                </a:lnTo>
                <a:lnTo>
                  <a:pt x="2352" y="862"/>
                </a:lnTo>
                <a:lnTo>
                  <a:pt x="2390" y="870"/>
                </a:lnTo>
                <a:lnTo>
                  <a:pt x="2430" y="873"/>
                </a:lnTo>
                <a:lnTo>
                  <a:pt x="2470" y="870"/>
                </a:lnTo>
                <a:lnTo>
                  <a:pt x="2510" y="862"/>
                </a:lnTo>
                <a:lnTo>
                  <a:pt x="2546" y="848"/>
                </a:lnTo>
                <a:lnTo>
                  <a:pt x="2579" y="829"/>
                </a:lnTo>
                <a:lnTo>
                  <a:pt x="2610" y="806"/>
                </a:lnTo>
                <a:lnTo>
                  <a:pt x="2636" y="779"/>
                </a:lnTo>
                <a:lnTo>
                  <a:pt x="2659" y="749"/>
                </a:lnTo>
                <a:lnTo>
                  <a:pt x="2679" y="716"/>
                </a:lnTo>
                <a:lnTo>
                  <a:pt x="2693" y="680"/>
                </a:lnTo>
                <a:lnTo>
                  <a:pt x="2701" y="641"/>
                </a:lnTo>
                <a:lnTo>
                  <a:pt x="2704" y="601"/>
                </a:lnTo>
                <a:lnTo>
                  <a:pt x="2701" y="561"/>
                </a:lnTo>
                <a:lnTo>
                  <a:pt x="2693" y="523"/>
                </a:lnTo>
                <a:lnTo>
                  <a:pt x="2679" y="487"/>
                </a:lnTo>
                <a:lnTo>
                  <a:pt x="2660" y="453"/>
                </a:lnTo>
                <a:lnTo>
                  <a:pt x="2637" y="423"/>
                </a:lnTo>
                <a:lnTo>
                  <a:pt x="2611" y="397"/>
                </a:lnTo>
                <a:lnTo>
                  <a:pt x="2611" y="253"/>
                </a:lnTo>
                <a:lnTo>
                  <a:pt x="3196" y="253"/>
                </a:lnTo>
                <a:lnTo>
                  <a:pt x="3196" y="3151"/>
                </a:lnTo>
                <a:lnTo>
                  <a:pt x="0" y="3151"/>
                </a:lnTo>
                <a:lnTo>
                  <a:pt x="0" y="253"/>
                </a:lnTo>
                <a:close/>
                <a:moveTo>
                  <a:pt x="2430" y="0"/>
                </a:moveTo>
                <a:lnTo>
                  <a:pt x="2457" y="3"/>
                </a:lnTo>
                <a:lnTo>
                  <a:pt x="2483" y="11"/>
                </a:lnTo>
                <a:lnTo>
                  <a:pt x="2507" y="23"/>
                </a:lnTo>
                <a:lnTo>
                  <a:pt x="2527" y="40"/>
                </a:lnTo>
                <a:lnTo>
                  <a:pt x="2543" y="60"/>
                </a:lnTo>
                <a:lnTo>
                  <a:pt x="2556" y="83"/>
                </a:lnTo>
                <a:lnTo>
                  <a:pt x="2564" y="108"/>
                </a:lnTo>
                <a:lnTo>
                  <a:pt x="2566" y="135"/>
                </a:lnTo>
                <a:lnTo>
                  <a:pt x="2566" y="624"/>
                </a:lnTo>
                <a:lnTo>
                  <a:pt x="2564" y="652"/>
                </a:lnTo>
                <a:lnTo>
                  <a:pt x="2556" y="677"/>
                </a:lnTo>
                <a:lnTo>
                  <a:pt x="2543" y="700"/>
                </a:lnTo>
                <a:lnTo>
                  <a:pt x="2527" y="720"/>
                </a:lnTo>
                <a:lnTo>
                  <a:pt x="2507" y="736"/>
                </a:lnTo>
                <a:lnTo>
                  <a:pt x="2483" y="749"/>
                </a:lnTo>
                <a:lnTo>
                  <a:pt x="2457" y="757"/>
                </a:lnTo>
                <a:lnTo>
                  <a:pt x="2430" y="760"/>
                </a:lnTo>
                <a:lnTo>
                  <a:pt x="2403" y="757"/>
                </a:lnTo>
                <a:lnTo>
                  <a:pt x="2377" y="749"/>
                </a:lnTo>
                <a:lnTo>
                  <a:pt x="2354" y="736"/>
                </a:lnTo>
                <a:lnTo>
                  <a:pt x="2334" y="720"/>
                </a:lnTo>
                <a:lnTo>
                  <a:pt x="2318" y="700"/>
                </a:lnTo>
                <a:lnTo>
                  <a:pt x="2305" y="677"/>
                </a:lnTo>
                <a:lnTo>
                  <a:pt x="2296" y="652"/>
                </a:lnTo>
                <a:lnTo>
                  <a:pt x="2294" y="624"/>
                </a:lnTo>
                <a:lnTo>
                  <a:pt x="2294" y="135"/>
                </a:lnTo>
                <a:lnTo>
                  <a:pt x="2296" y="108"/>
                </a:lnTo>
                <a:lnTo>
                  <a:pt x="2305" y="83"/>
                </a:lnTo>
                <a:lnTo>
                  <a:pt x="2318" y="60"/>
                </a:lnTo>
                <a:lnTo>
                  <a:pt x="2334" y="40"/>
                </a:lnTo>
                <a:lnTo>
                  <a:pt x="2354" y="23"/>
                </a:lnTo>
                <a:lnTo>
                  <a:pt x="2377" y="11"/>
                </a:lnTo>
                <a:lnTo>
                  <a:pt x="2403" y="3"/>
                </a:lnTo>
                <a:lnTo>
                  <a:pt x="2430" y="0"/>
                </a:lnTo>
                <a:close/>
                <a:moveTo>
                  <a:pt x="790" y="0"/>
                </a:moveTo>
                <a:lnTo>
                  <a:pt x="817" y="3"/>
                </a:lnTo>
                <a:lnTo>
                  <a:pt x="844" y="11"/>
                </a:lnTo>
                <a:lnTo>
                  <a:pt x="867" y="23"/>
                </a:lnTo>
                <a:lnTo>
                  <a:pt x="887" y="40"/>
                </a:lnTo>
                <a:lnTo>
                  <a:pt x="903" y="60"/>
                </a:lnTo>
                <a:lnTo>
                  <a:pt x="916" y="83"/>
                </a:lnTo>
                <a:lnTo>
                  <a:pt x="924" y="108"/>
                </a:lnTo>
                <a:lnTo>
                  <a:pt x="926" y="135"/>
                </a:lnTo>
                <a:lnTo>
                  <a:pt x="926" y="624"/>
                </a:lnTo>
                <a:lnTo>
                  <a:pt x="924" y="652"/>
                </a:lnTo>
                <a:lnTo>
                  <a:pt x="916" y="677"/>
                </a:lnTo>
                <a:lnTo>
                  <a:pt x="903" y="700"/>
                </a:lnTo>
                <a:lnTo>
                  <a:pt x="887" y="720"/>
                </a:lnTo>
                <a:lnTo>
                  <a:pt x="867" y="736"/>
                </a:lnTo>
                <a:lnTo>
                  <a:pt x="844" y="749"/>
                </a:lnTo>
                <a:lnTo>
                  <a:pt x="817" y="757"/>
                </a:lnTo>
                <a:lnTo>
                  <a:pt x="790" y="760"/>
                </a:lnTo>
                <a:lnTo>
                  <a:pt x="763" y="757"/>
                </a:lnTo>
                <a:lnTo>
                  <a:pt x="737" y="749"/>
                </a:lnTo>
                <a:lnTo>
                  <a:pt x="714" y="736"/>
                </a:lnTo>
                <a:lnTo>
                  <a:pt x="694" y="720"/>
                </a:lnTo>
                <a:lnTo>
                  <a:pt x="678" y="700"/>
                </a:lnTo>
                <a:lnTo>
                  <a:pt x="665" y="677"/>
                </a:lnTo>
                <a:lnTo>
                  <a:pt x="657" y="652"/>
                </a:lnTo>
                <a:lnTo>
                  <a:pt x="655" y="624"/>
                </a:lnTo>
                <a:lnTo>
                  <a:pt x="655" y="135"/>
                </a:lnTo>
                <a:lnTo>
                  <a:pt x="657" y="108"/>
                </a:lnTo>
                <a:lnTo>
                  <a:pt x="665" y="83"/>
                </a:lnTo>
                <a:lnTo>
                  <a:pt x="678" y="60"/>
                </a:lnTo>
                <a:lnTo>
                  <a:pt x="694" y="40"/>
                </a:lnTo>
                <a:lnTo>
                  <a:pt x="714" y="23"/>
                </a:lnTo>
                <a:lnTo>
                  <a:pt x="737" y="11"/>
                </a:lnTo>
                <a:lnTo>
                  <a:pt x="763" y="3"/>
                </a:lnTo>
                <a:lnTo>
                  <a:pt x="790" y="0"/>
                </a:lnTo>
                <a:close/>
              </a:path>
            </a:pathLst>
          </a:custGeom>
          <a:solidFill>
            <a:schemeClr val="accent1"/>
          </a:solidFill>
          <a:ln w="0">
            <a:noFill/>
            <a:prstDash val="solid"/>
            <a:round/>
            <a:headEnd/>
            <a:tailEnd/>
          </a:ln>
        </xdr:spPr>
      </xdr:sp>
    </xdr:grpSp>
    <xdr:clientData/>
  </xdr:twoCellAnchor>
  <xdr:twoCellAnchor editAs="oneCell">
    <xdr:from>
      <xdr:col>0</xdr:col>
      <xdr:colOff>241038</xdr:colOff>
      <xdr:row>22</xdr:row>
      <xdr:rowOff>8404</xdr:rowOff>
    </xdr:from>
    <xdr:to>
      <xdr:col>2</xdr:col>
      <xdr:colOff>2913</xdr:colOff>
      <xdr:row>23</xdr:row>
      <xdr:rowOff>8404</xdr:rowOff>
    </xdr:to>
    <xdr:grpSp>
      <xdr:nvGrpSpPr>
        <xdr:cNvPr id="111" name="Ajoutez un événement" descr="Opérez une sélection pour ajouter un événement">
          <a:extLst>
            <a:ext uri="{FF2B5EF4-FFF2-40B4-BE49-F238E27FC236}">
              <a16:creationId xmlns:a16="http://schemas.microsoft.com/office/drawing/2014/main" id="{00000000-0008-0000-0000-00006F000000}"/>
            </a:ext>
          </a:extLst>
        </xdr:cNvPr>
        <xdr:cNvGrpSpPr/>
      </xdr:nvGrpSpPr>
      <xdr:grpSpPr>
        <a:xfrm>
          <a:off x="183888" y="4675654"/>
          <a:ext cx="1676400" cy="190500"/>
          <a:chOff x="298188" y="4809004"/>
          <a:chExt cx="1381125" cy="190500"/>
        </a:xfrm>
      </xdr:grpSpPr>
      <xdr:sp macro="" textlink="">
        <xdr:nvSpPr>
          <xdr:cNvPr id="112" name="Rectangle à coins arrondis 111">
            <a:hlinkClick xmlns:r="http://schemas.openxmlformats.org/officeDocument/2006/relationships" r:id="rId1" tooltip="Opérez une sélection pour ajouter un événement"/>
            <a:extLst>
              <a:ext uri="{FF2B5EF4-FFF2-40B4-BE49-F238E27FC236}">
                <a16:creationId xmlns:a16="http://schemas.microsoft.com/office/drawing/2014/main" id="{00000000-0008-0000-0000-000070000000}"/>
              </a:ext>
            </a:extLst>
          </xdr:cNvPr>
          <xdr:cNvSpPr/>
        </xdr:nvSpPr>
        <xdr:spPr>
          <a:xfrm>
            <a:off x="298188" y="4809004"/>
            <a:ext cx="1381125" cy="190500"/>
          </a:xfrm>
          <a:prstGeom prst="roundRect">
            <a:avLst/>
          </a:prstGeom>
          <a:solidFill>
            <a:schemeClr val="bg1">
              <a:lumMod val="85000"/>
            </a:schemeClr>
          </a:solidFill>
          <a:ln>
            <a:solidFill>
              <a:schemeClr val="bg1">
                <a:lumMod val="65000"/>
              </a:schemeClr>
            </a:solidFill>
          </a:ln>
          <a:effectLst/>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r" rtl="0"/>
            <a:r>
              <a:rPr lang="fr" sz="900" b="1">
                <a:solidFill>
                  <a:schemeClr val="tx2"/>
                </a:solidFill>
                <a:effectLst/>
                <a:latin typeface="+mn-lt"/>
                <a:ea typeface="+mn-ea"/>
                <a:cs typeface="+mn-cs"/>
              </a:rPr>
              <a:t>AJOUTER</a:t>
            </a:r>
            <a:r>
              <a:rPr lang="fr" sz="900" b="1" baseline="0">
                <a:solidFill>
                  <a:schemeClr val="tx2"/>
                </a:solidFill>
                <a:effectLst/>
                <a:latin typeface="+mn-lt"/>
                <a:ea typeface="+mn-ea"/>
                <a:cs typeface="+mn-cs"/>
              </a:rPr>
              <a:t> UN ÉVÉNEMENT</a:t>
            </a:r>
            <a:endParaRPr lang="en-US" sz="1000" b="1">
              <a:solidFill>
                <a:schemeClr val="tx2"/>
              </a:solidFill>
            </a:endParaRPr>
          </a:p>
        </xdr:txBody>
      </xdr:sp>
      <xdr:grpSp>
        <xdr:nvGrpSpPr>
          <xdr:cNvPr id="113" name="Ajouter un événement">
            <a:extLst>
              <a:ext uri="{FF2B5EF4-FFF2-40B4-BE49-F238E27FC236}">
                <a16:creationId xmlns:a16="http://schemas.microsoft.com/office/drawing/2014/main" id="{00000000-0008-0000-0000-000071000000}"/>
              </a:ext>
            </a:extLst>
          </xdr:cNvPr>
          <xdr:cNvGrpSpPr>
            <a:grpSpLocks noChangeAspect="1"/>
          </xdr:cNvGrpSpPr>
        </xdr:nvGrpSpPr>
        <xdr:grpSpPr bwMode="auto">
          <a:xfrm>
            <a:off x="347124" y="4829174"/>
            <a:ext cx="146404" cy="152399"/>
            <a:chOff x="32" y="40"/>
            <a:chExt cx="15" cy="487"/>
          </a:xfrm>
        </xdr:grpSpPr>
        <xdr:sp macro="" textlink="">
          <xdr:nvSpPr>
            <xdr:cNvPr id="115" name="Rectangle 15">
              <a:extLst>
                <a:ext uri="{FF2B5EF4-FFF2-40B4-BE49-F238E27FC236}">
                  <a16:creationId xmlns:a16="http://schemas.microsoft.com/office/drawing/2014/main" id="{00000000-0008-0000-0000-000073000000}"/>
                </a:ext>
              </a:extLst>
            </xdr:cNvPr>
            <xdr:cNvSpPr>
              <a:spLocks noChangeArrowheads="1"/>
            </xdr:cNvSpPr>
          </xdr:nvSpPr>
          <xdr:spPr bwMode="auto">
            <a:xfrm>
              <a:off x="32" y="40"/>
              <a:ext cx="15" cy="487"/>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16" name="Forme libre 16">
              <a:extLst>
                <a:ext uri="{FF2B5EF4-FFF2-40B4-BE49-F238E27FC236}">
                  <a16:creationId xmlns:a16="http://schemas.microsoft.com/office/drawing/2014/main" id="{00000000-0008-0000-0000-000074000000}"/>
                </a:ext>
              </a:extLst>
            </xdr:cNvPr>
            <xdr:cNvSpPr>
              <a:spLocks noEditPoints="1"/>
            </xdr:cNvSpPr>
          </xdr:nvSpPr>
          <xdr:spPr bwMode="auto">
            <a:xfrm>
              <a:off x="32" y="40"/>
              <a:ext cx="15" cy="487"/>
            </a:xfrm>
            <a:custGeom>
              <a:avLst/>
              <a:gdLst>
                <a:gd name="T0" fmla="*/ 1711 w 3265"/>
                <a:gd name="T1" fmla="*/ 667 h 3265"/>
                <a:gd name="T2" fmla="*/ 1770 w 3265"/>
                <a:gd name="T3" fmla="*/ 755 h 3265"/>
                <a:gd name="T4" fmla="*/ 2146 w 3265"/>
                <a:gd name="T5" fmla="*/ 1964 h 3265"/>
                <a:gd name="T6" fmla="*/ 2169 w 3265"/>
                <a:gd name="T7" fmla="*/ 2057 h 3265"/>
                <a:gd name="T8" fmla="*/ 2127 w 3265"/>
                <a:gd name="T9" fmla="*/ 2143 h 3265"/>
                <a:gd name="T10" fmla="*/ 2029 w 3265"/>
                <a:gd name="T11" fmla="*/ 2182 h 3265"/>
                <a:gd name="T12" fmla="*/ 1946 w 3265"/>
                <a:gd name="T13" fmla="*/ 2155 h 3265"/>
                <a:gd name="T14" fmla="*/ 1495 w 3265"/>
                <a:gd name="T15" fmla="*/ 755 h 3265"/>
                <a:gd name="T16" fmla="*/ 1554 w 3265"/>
                <a:gd name="T17" fmla="*/ 667 h 3265"/>
                <a:gd name="T18" fmla="*/ 1632 w 3265"/>
                <a:gd name="T19" fmla="*/ 495 h 3265"/>
                <a:gd name="T20" fmla="*/ 1305 w 3265"/>
                <a:gd name="T21" fmla="*/ 544 h 3265"/>
                <a:gd name="T22" fmla="*/ 1014 w 3265"/>
                <a:gd name="T23" fmla="*/ 679 h 3265"/>
                <a:gd name="T24" fmla="*/ 775 w 3265"/>
                <a:gd name="T25" fmla="*/ 887 h 3265"/>
                <a:gd name="T26" fmla="*/ 602 w 3265"/>
                <a:gd name="T27" fmla="*/ 1153 h 3265"/>
                <a:gd name="T28" fmla="*/ 508 w 3265"/>
                <a:gd name="T29" fmla="*/ 1465 h 3265"/>
                <a:gd name="T30" fmla="*/ 508 w 3265"/>
                <a:gd name="T31" fmla="*/ 1800 h 3265"/>
                <a:gd name="T32" fmla="*/ 602 w 3265"/>
                <a:gd name="T33" fmla="*/ 2112 h 3265"/>
                <a:gd name="T34" fmla="*/ 775 w 3265"/>
                <a:gd name="T35" fmla="*/ 2378 h 3265"/>
                <a:gd name="T36" fmla="*/ 1014 w 3265"/>
                <a:gd name="T37" fmla="*/ 2586 h 3265"/>
                <a:gd name="T38" fmla="*/ 1305 w 3265"/>
                <a:gd name="T39" fmla="*/ 2722 h 3265"/>
                <a:gd name="T40" fmla="*/ 1632 w 3265"/>
                <a:gd name="T41" fmla="*/ 2770 h 3265"/>
                <a:gd name="T42" fmla="*/ 1961 w 3265"/>
                <a:gd name="T43" fmla="*/ 2722 h 3265"/>
                <a:gd name="T44" fmla="*/ 2251 w 3265"/>
                <a:gd name="T45" fmla="*/ 2586 h 3265"/>
                <a:gd name="T46" fmla="*/ 2490 w 3265"/>
                <a:gd name="T47" fmla="*/ 2378 h 3265"/>
                <a:gd name="T48" fmla="*/ 2663 w 3265"/>
                <a:gd name="T49" fmla="*/ 2112 h 3265"/>
                <a:gd name="T50" fmla="*/ 2757 w 3265"/>
                <a:gd name="T51" fmla="*/ 1800 h 3265"/>
                <a:gd name="T52" fmla="*/ 2757 w 3265"/>
                <a:gd name="T53" fmla="*/ 1465 h 3265"/>
                <a:gd name="T54" fmla="*/ 2663 w 3265"/>
                <a:gd name="T55" fmla="*/ 1153 h 3265"/>
                <a:gd name="T56" fmla="*/ 2490 w 3265"/>
                <a:gd name="T57" fmla="*/ 887 h 3265"/>
                <a:gd name="T58" fmla="*/ 2251 w 3265"/>
                <a:gd name="T59" fmla="*/ 679 h 3265"/>
                <a:gd name="T60" fmla="*/ 1961 w 3265"/>
                <a:gd name="T61" fmla="*/ 544 h 3265"/>
                <a:gd name="T62" fmla="*/ 1632 w 3265"/>
                <a:gd name="T63" fmla="*/ 495 h 3265"/>
                <a:gd name="T64" fmla="*/ 1937 w 3265"/>
                <a:gd name="T65" fmla="*/ 28 h 3265"/>
                <a:gd name="T66" fmla="*/ 2312 w 3265"/>
                <a:gd name="T67" fmla="*/ 149 h 3265"/>
                <a:gd name="T68" fmla="*/ 2643 w 3265"/>
                <a:gd name="T69" fmla="*/ 351 h 3265"/>
                <a:gd name="T70" fmla="*/ 2915 w 3265"/>
                <a:gd name="T71" fmla="*/ 622 h 3265"/>
                <a:gd name="T72" fmla="*/ 3117 w 3265"/>
                <a:gd name="T73" fmla="*/ 953 h 3265"/>
                <a:gd name="T74" fmla="*/ 3237 w 3265"/>
                <a:gd name="T75" fmla="*/ 1328 h 3265"/>
                <a:gd name="T76" fmla="*/ 3262 w 3265"/>
                <a:gd name="T77" fmla="*/ 1736 h 3265"/>
                <a:gd name="T78" fmla="*/ 3187 w 3265"/>
                <a:gd name="T79" fmla="*/ 2130 h 3265"/>
                <a:gd name="T80" fmla="*/ 3026 w 3265"/>
                <a:gd name="T81" fmla="*/ 2484 h 3265"/>
                <a:gd name="T82" fmla="*/ 2787 w 3265"/>
                <a:gd name="T83" fmla="*/ 2787 h 3265"/>
                <a:gd name="T84" fmla="*/ 2484 w 3265"/>
                <a:gd name="T85" fmla="*/ 3026 h 3265"/>
                <a:gd name="T86" fmla="*/ 2130 w 3265"/>
                <a:gd name="T87" fmla="*/ 3188 h 3265"/>
                <a:gd name="T88" fmla="*/ 1736 w 3265"/>
                <a:gd name="T89" fmla="*/ 3262 h 3265"/>
                <a:gd name="T90" fmla="*/ 1328 w 3265"/>
                <a:gd name="T91" fmla="*/ 3237 h 3265"/>
                <a:gd name="T92" fmla="*/ 952 w 3265"/>
                <a:gd name="T93" fmla="*/ 3117 h 3265"/>
                <a:gd name="T94" fmla="*/ 622 w 3265"/>
                <a:gd name="T95" fmla="*/ 2914 h 3265"/>
                <a:gd name="T96" fmla="*/ 351 w 3265"/>
                <a:gd name="T97" fmla="*/ 2643 h 3265"/>
                <a:gd name="T98" fmla="*/ 148 w 3265"/>
                <a:gd name="T99" fmla="*/ 2313 h 3265"/>
                <a:gd name="T100" fmla="*/ 28 w 3265"/>
                <a:gd name="T101" fmla="*/ 1937 h 3265"/>
                <a:gd name="T102" fmla="*/ 3 w 3265"/>
                <a:gd name="T103" fmla="*/ 1529 h 3265"/>
                <a:gd name="T104" fmla="*/ 77 w 3265"/>
                <a:gd name="T105" fmla="*/ 1135 h 3265"/>
                <a:gd name="T106" fmla="*/ 239 w 3265"/>
                <a:gd name="T107" fmla="*/ 781 h 3265"/>
                <a:gd name="T108" fmla="*/ 478 w 3265"/>
                <a:gd name="T109" fmla="*/ 478 h 3265"/>
                <a:gd name="T110" fmla="*/ 781 w 3265"/>
                <a:gd name="T111" fmla="*/ 240 h 3265"/>
                <a:gd name="T112" fmla="*/ 1135 w 3265"/>
                <a:gd name="T113" fmla="*/ 78 h 3265"/>
                <a:gd name="T114" fmla="*/ 1529 w 3265"/>
                <a:gd name="T115" fmla="*/ 3 h 326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Lst>
              <a:rect l="0" t="0" r="r" b="b"/>
              <a:pathLst>
                <a:path w="3265" h="3265">
                  <a:moveTo>
                    <a:pt x="1632" y="643"/>
                  </a:moveTo>
                  <a:lnTo>
                    <a:pt x="1661" y="646"/>
                  </a:lnTo>
                  <a:lnTo>
                    <a:pt x="1688" y="654"/>
                  </a:lnTo>
                  <a:lnTo>
                    <a:pt x="1711" y="667"/>
                  </a:lnTo>
                  <a:lnTo>
                    <a:pt x="1732" y="684"/>
                  </a:lnTo>
                  <a:lnTo>
                    <a:pt x="1749" y="705"/>
                  </a:lnTo>
                  <a:lnTo>
                    <a:pt x="1762" y="729"/>
                  </a:lnTo>
                  <a:lnTo>
                    <a:pt x="1770" y="755"/>
                  </a:lnTo>
                  <a:lnTo>
                    <a:pt x="1773" y="784"/>
                  </a:lnTo>
                  <a:lnTo>
                    <a:pt x="1773" y="1576"/>
                  </a:lnTo>
                  <a:lnTo>
                    <a:pt x="2131" y="1944"/>
                  </a:lnTo>
                  <a:lnTo>
                    <a:pt x="2146" y="1964"/>
                  </a:lnTo>
                  <a:lnTo>
                    <a:pt x="2158" y="1985"/>
                  </a:lnTo>
                  <a:lnTo>
                    <a:pt x="2166" y="2008"/>
                  </a:lnTo>
                  <a:lnTo>
                    <a:pt x="2169" y="2032"/>
                  </a:lnTo>
                  <a:lnTo>
                    <a:pt x="2169" y="2057"/>
                  </a:lnTo>
                  <a:lnTo>
                    <a:pt x="2164" y="2080"/>
                  </a:lnTo>
                  <a:lnTo>
                    <a:pt x="2156" y="2103"/>
                  </a:lnTo>
                  <a:lnTo>
                    <a:pt x="2144" y="2124"/>
                  </a:lnTo>
                  <a:lnTo>
                    <a:pt x="2127" y="2143"/>
                  </a:lnTo>
                  <a:lnTo>
                    <a:pt x="2105" y="2160"/>
                  </a:lnTo>
                  <a:lnTo>
                    <a:pt x="2080" y="2173"/>
                  </a:lnTo>
                  <a:lnTo>
                    <a:pt x="2055" y="2180"/>
                  </a:lnTo>
                  <a:lnTo>
                    <a:pt x="2029" y="2182"/>
                  </a:lnTo>
                  <a:lnTo>
                    <a:pt x="2007" y="2181"/>
                  </a:lnTo>
                  <a:lnTo>
                    <a:pt x="1986" y="2176"/>
                  </a:lnTo>
                  <a:lnTo>
                    <a:pt x="1965" y="2167"/>
                  </a:lnTo>
                  <a:lnTo>
                    <a:pt x="1946" y="2155"/>
                  </a:lnTo>
                  <a:lnTo>
                    <a:pt x="1928" y="2140"/>
                  </a:lnTo>
                  <a:lnTo>
                    <a:pt x="1492" y="1690"/>
                  </a:lnTo>
                  <a:lnTo>
                    <a:pt x="1492" y="784"/>
                  </a:lnTo>
                  <a:lnTo>
                    <a:pt x="1495" y="755"/>
                  </a:lnTo>
                  <a:lnTo>
                    <a:pt x="1503" y="729"/>
                  </a:lnTo>
                  <a:lnTo>
                    <a:pt x="1516" y="705"/>
                  </a:lnTo>
                  <a:lnTo>
                    <a:pt x="1533" y="684"/>
                  </a:lnTo>
                  <a:lnTo>
                    <a:pt x="1554" y="667"/>
                  </a:lnTo>
                  <a:lnTo>
                    <a:pt x="1578" y="654"/>
                  </a:lnTo>
                  <a:lnTo>
                    <a:pt x="1604" y="646"/>
                  </a:lnTo>
                  <a:lnTo>
                    <a:pt x="1632" y="643"/>
                  </a:lnTo>
                  <a:close/>
                  <a:moveTo>
                    <a:pt x="1632" y="495"/>
                  </a:moveTo>
                  <a:lnTo>
                    <a:pt x="1548" y="498"/>
                  </a:lnTo>
                  <a:lnTo>
                    <a:pt x="1465" y="509"/>
                  </a:lnTo>
                  <a:lnTo>
                    <a:pt x="1383" y="524"/>
                  </a:lnTo>
                  <a:lnTo>
                    <a:pt x="1305" y="544"/>
                  </a:lnTo>
                  <a:lnTo>
                    <a:pt x="1228" y="570"/>
                  </a:lnTo>
                  <a:lnTo>
                    <a:pt x="1153" y="602"/>
                  </a:lnTo>
                  <a:lnTo>
                    <a:pt x="1082" y="638"/>
                  </a:lnTo>
                  <a:lnTo>
                    <a:pt x="1014" y="679"/>
                  </a:lnTo>
                  <a:lnTo>
                    <a:pt x="948" y="725"/>
                  </a:lnTo>
                  <a:lnTo>
                    <a:pt x="887" y="775"/>
                  </a:lnTo>
                  <a:lnTo>
                    <a:pt x="829" y="829"/>
                  </a:lnTo>
                  <a:lnTo>
                    <a:pt x="775" y="887"/>
                  </a:lnTo>
                  <a:lnTo>
                    <a:pt x="724" y="949"/>
                  </a:lnTo>
                  <a:lnTo>
                    <a:pt x="679" y="1014"/>
                  </a:lnTo>
                  <a:lnTo>
                    <a:pt x="638" y="1082"/>
                  </a:lnTo>
                  <a:lnTo>
                    <a:pt x="602" y="1153"/>
                  </a:lnTo>
                  <a:lnTo>
                    <a:pt x="570" y="1228"/>
                  </a:lnTo>
                  <a:lnTo>
                    <a:pt x="543" y="1304"/>
                  </a:lnTo>
                  <a:lnTo>
                    <a:pt x="523" y="1383"/>
                  </a:lnTo>
                  <a:lnTo>
                    <a:pt x="508" y="1465"/>
                  </a:lnTo>
                  <a:lnTo>
                    <a:pt x="498" y="1548"/>
                  </a:lnTo>
                  <a:lnTo>
                    <a:pt x="495" y="1633"/>
                  </a:lnTo>
                  <a:lnTo>
                    <a:pt x="498" y="1717"/>
                  </a:lnTo>
                  <a:lnTo>
                    <a:pt x="508" y="1800"/>
                  </a:lnTo>
                  <a:lnTo>
                    <a:pt x="523" y="1882"/>
                  </a:lnTo>
                  <a:lnTo>
                    <a:pt x="543" y="1960"/>
                  </a:lnTo>
                  <a:lnTo>
                    <a:pt x="570" y="2037"/>
                  </a:lnTo>
                  <a:lnTo>
                    <a:pt x="602" y="2112"/>
                  </a:lnTo>
                  <a:lnTo>
                    <a:pt x="638" y="2183"/>
                  </a:lnTo>
                  <a:lnTo>
                    <a:pt x="679" y="2251"/>
                  </a:lnTo>
                  <a:lnTo>
                    <a:pt x="724" y="2316"/>
                  </a:lnTo>
                  <a:lnTo>
                    <a:pt x="775" y="2378"/>
                  </a:lnTo>
                  <a:lnTo>
                    <a:pt x="829" y="2436"/>
                  </a:lnTo>
                  <a:lnTo>
                    <a:pt x="887" y="2490"/>
                  </a:lnTo>
                  <a:lnTo>
                    <a:pt x="948" y="2540"/>
                  </a:lnTo>
                  <a:lnTo>
                    <a:pt x="1014" y="2586"/>
                  </a:lnTo>
                  <a:lnTo>
                    <a:pt x="1082" y="2627"/>
                  </a:lnTo>
                  <a:lnTo>
                    <a:pt x="1153" y="2663"/>
                  </a:lnTo>
                  <a:lnTo>
                    <a:pt x="1228" y="2695"/>
                  </a:lnTo>
                  <a:lnTo>
                    <a:pt x="1305" y="2722"/>
                  </a:lnTo>
                  <a:lnTo>
                    <a:pt x="1383" y="2742"/>
                  </a:lnTo>
                  <a:lnTo>
                    <a:pt x="1465" y="2757"/>
                  </a:lnTo>
                  <a:lnTo>
                    <a:pt x="1548" y="2767"/>
                  </a:lnTo>
                  <a:lnTo>
                    <a:pt x="1632" y="2770"/>
                  </a:lnTo>
                  <a:lnTo>
                    <a:pt x="1717" y="2767"/>
                  </a:lnTo>
                  <a:lnTo>
                    <a:pt x="1800" y="2757"/>
                  </a:lnTo>
                  <a:lnTo>
                    <a:pt x="1882" y="2742"/>
                  </a:lnTo>
                  <a:lnTo>
                    <a:pt x="1961" y="2722"/>
                  </a:lnTo>
                  <a:lnTo>
                    <a:pt x="2037" y="2695"/>
                  </a:lnTo>
                  <a:lnTo>
                    <a:pt x="2112" y="2663"/>
                  </a:lnTo>
                  <a:lnTo>
                    <a:pt x="2183" y="2627"/>
                  </a:lnTo>
                  <a:lnTo>
                    <a:pt x="2251" y="2586"/>
                  </a:lnTo>
                  <a:lnTo>
                    <a:pt x="2316" y="2540"/>
                  </a:lnTo>
                  <a:lnTo>
                    <a:pt x="2378" y="2490"/>
                  </a:lnTo>
                  <a:lnTo>
                    <a:pt x="2436" y="2436"/>
                  </a:lnTo>
                  <a:lnTo>
                    <a:pt x="2490" y="2378"/>
                  </a:lnTo>
                  <a:lnTo>
                    <a:pt x="2540" y="2316"/>
                  </a:lnTo>
                  <a:lnTo>
                    <a:pt x="2586" y="2251"/>
                  </a:lnTo>
                  <a:lnTo>
                    <a:pt x="2627" y="2183"/>
                  </a:lnTo>
                  <a:lnTo>
                    <a:pt x="2663" y="2112"/>
                  </a:lnTo>
                  <a:lnTo>
                    <a:pt x="2695" y="2037"/>
                  </a:lnTo>
                  <a:lnTo>
                    <a:pt x="2721" y="1960"/>
                  </a:lnTo>
                  <a:lnTo>
                    <a:pt x="2742" y="1882"/>
                  </a:lnTo>
                  <a:lnTo>
                    <a:pt x="2757" y="1800"/>
                  </a:lnTo>
                  <a:lnTo>
                    <a:pt x="2767" y="1717"/>
                  </a:lnTo>
                  <a:lnTo>
                    <a:pt x="2770" y="1633"/>
                  </a:lnTo>
                  <a:lnTo>
                    <a:pt x="2767" y="1548"/>
                  </a:lnTo>
                  <a:lnTo>
                    <a:pt x="2757" y="1465"/>
                  </a:lnTo>
                  <a:lnTo>
                    <a:pt x="2742" y="1383"/>
                  </a:lnTo>
                  <a:lnTo>
                    <a:pt x="2721" y="1304"/>
                  </a:lnTo>
                  <a:lnTo>
                    <a:pt x="2695" y="1228"/>
                  </a:lnTo>
                  <a:lnTo>
                    <a:pt x="2663" y="1153"/>
                  </a:lnTo>
                  <a:lnTo>
                    <a:pt x="2627" y="1082"/>
                  </a:lnTo>
                  <a:lnTo>
                    <a:pt x="2586" y="1014"/>
                  </a:lnTo>
                  <a:lnTo>
                    <a:pt x="2540" y="949"/>
                  </a:lnTo>
                  <a:lnTo>
                    <a:pt x="2490" y="887"/>
                  </a:lnTo>
                  <a:lnTo>
                    <a:pt x="2436" y="829"/>
                  </a:lnTo>
                  <a:lnTo>
                    <a:pt x="2378" y="775"/>
                  </a:lnTo>
                  <a:lnTo>
                    <a:pt x="2316" y="725"/>
                  </a:lnTo>
                  <a:lnTo>
                    <a:pt x="2251" y="679"/>
                  </a:lnTo>
                  <a:lnTo>
                    <a:pt x="2183" y="638"/>
                  </a:lnTo>
                  <a:lnTo>
                    <a:pt x="2112" y="602"/>
                  </a:lnTo>
                  <a:lnTo>
                    <a:pt x="2037" y="570"/>
                  </a:lnTo>
                  <a:lnTo>
                    <a:pt x="1961" y="544"/>
                  </a:lnTo>
                  <a:lnTo>
                    <a:pt x="1882" y="524"/>
                  </a:lnTo>
                  <a:lnTo>
                    <a:pt x="1800" y="509"/>
                  </a:lnTo>
                  <a:lnTo>
                    <a:pt x="1717" y="498"/>
                  </a:lnTo>
                  <a:lnTo>
                    <a:pt x="1632" y="495"/>
                  </a:lnTo>
                  <a:close/>
                  <a:moveTo>
                    <a:pt x="1632" y="0"/>
                  </a:moveTo>
                  <a:lnTo>
                    <a:pt x="1736" y="3"/>
                  </a:lnTo>
                  <a:lnTo>
                    <a:pt x="1837" y="13"/>
                  </a:lnTo>
                  <a:lnTo>
                    <a:pt x="1937" y="28"/>
                  </a:lnTo>
                  <a:lnTo>
                    <a:pt x="2034" y="50"/>
                  </a:lnTo>
                  <a:lnTo>
                    <a:pt x="2130" y="78"/>
                  </a:lnTo>
                  <a:lnTo>
                    <a:pt x="2222" y="111"/>
                  </a:lnTo>
                  <a:lnTo>
                    <a:pt x="2312" y="149"/>
                  </a:lnTo>
                  <a:lnTo>
                    <a:pt x="2400" y="192"/>
                  </a:lnTo>
                  <a:lnTo>
                    <a:pt x="2484" y="240"/>
                  </a:lnTo>
                  <a:lnTo>
                    <a:pt x="2565" y="293"/>
                  </a:lnTo>
                  <a:lnTo>
                    <a:pt x="2643" y="351"/>
                  </a:lnTo>
                  <a:lnTo>
                    <a:pt x="2716" y="412"/>
                  </a:lnTo>
                  <a:lnTo>
                    <a:pt x="2787" y="478"/>
                  </a:lnTo>
                  <a:lnTo>
                    <a:pt x="2853" y="549"/>
                  </a:lnTo>
                  <a:lnTo>
                    <a:pt x="2915" y="622"/>
                  </a:lnTo>
                  <a:lnTo>
                    <a:pt x="2972" y="700"/>
                  </a:lnTo>
                  <a:lnTo>
                    <a:pt x="3026" y="781"/>
                  </a:lnTo>
                  <a:lnTo>
                    <a:pt x="3074" y="865"/>
                  </a:lnTo>
                  <a:lnTo>
                    <a:pt x="3117" y="953"/>
                  </a:lnTo>
                  <a:lnTo>
                    <a:pt x="3155" y="1043"/>
                  </a:lnTo>
                  <a:lnTo>
                    <a:pt x="3187" y="1135"/>
                  </a:lnTo>
                  <a:lnTo>
                    <a:pt x="3216" y="1231"/>
                  </a:lnTo>
                  <a:lnTo>
                    <a:pt x="3237" y="1328"/>
                  </a:lnTo>
                  <a:lnTo>
                    <a:pt x="3253" y="1428"/>
                  </a:lnTo>
                  <a:lnTo>
                    <a:pt x="3262" y="1529"/>
                  </a:lnTo>
                  <a:lnTo>
                    <a:pt x="3265" y="1633"/>
                  </a:lnTo>
                  <a:lnTo>
                    <a:pt x="3262" y="1736"/>
                  </a:lnTo>
                  <a:lnTo>
                    <a:pt x="3253" y="1838"/>
                  </a:lnTo>
                  <a:lnTo>
                    <a:pt x="3237" y="1937"/>
                  </a:lnTo>
                  <a:lnTo>
                    <a:pt x="3216" y="2034"/>
                  </a:lnTo>
                  <a:lnTo>
                    <a:pt x="3187" y="2130"/>
                  </a:lnTo>
                  <a:lnTo>
                    <a:pt x="3155" y="2222"/>
                  </a:lnTo>
                  <a:lnTo>
                    <a:pt x="3117" y="2313"/>
                  </a:lnTo>
                  <a:lnTo>
                    <a:pt x="3074" y="2400"/>
                  </a:lnTo>
                  <a:lnTo>
                    <a:pt x="3026" y="2484"/>
                  </a:lnTo>
                  <a:lnTo>
                    <a:pt x="2972" y="2565"/>
                  </a:lnTo>
                  <a:lnTo>
                    <a:pt x="2915" y="2643"/>
                  </a:lnTo>
                  <a:lnTo>
                    <a:pt x="2853" y="2717"/>
                  </a:lnTo>
                  <a:lnTo>
                    <a:pt x="2787" y="2787"/>
                  </a:lnTo>
                  <a:lnTo>
                    <a:pt x="2716" y="2853"/>
                  </a:lnTo>
                  <a:lnTo>
                    <a:pt x="2643" y="2914"/>
                  </a:lnTo>
                  <a:lnTo>
                    <a:pt x="2565" y="2973"/>
                  </a:lnTo>
                  <a:lnTo>
                    <a:pt x="2484" y="3026"/>
                  </a:lnTo>
                  <a:lnTo>
                    <a:pt x="2400" y="3074"/>
                  </a:lnTo>
                  <a:lnTo>
                    <a:pt x="2312" y="3117"/>
                  </a:lnTo>
                  <a:lnTo>
                    <a:pt x="2222" y="3156"/>
                  </a:lnTo>
                  <a:lnTo>
                    <a:pt x="2130" y="3188"/>
                  </a:lnTo>
                  <a:lnTo>
                    <a:pt x="2034" y="3215"/>
                  </a:lnTo>
                  <a:lnTo>
                    <a:pt x="1937" y="3237"/>
                  </a:lnTo>
                  <a:lnTo>
                    <a:pt x="1837" y="3252"/>
                  </a:lnTo>
                  <a:lnTo>
                    <a:pt x="1736" y="3262"/>
                  </a:lnTo>
                  <a:lnTo>
                    <a:pt x="1632" y="3265"/>
                  </a:lnTo>
                  <a:lnTo>
                    <a:pt x="1529" y="3262"/>
                  </a:lnTo>
                  <a:lnTo>
                    <a:pt x="1427" y="3252"/>
                  </a:lnTo>
                  <a:lnTo>
                    <a:pt x="1328" y="3237"/>
                  </a:lnTo>
                  <a:lnTo>
                    <a:pt x="1231" y="3215"/>
                  </a:lnTo>
                  <a:lnTo>
                    <a:pt x="1135" y="3188"/>
                  </a:lnTo>
                  <a:lnTo>
                    <a:pt x="1043" y="3156"/>
                  </a:lnTo>
                  <a:lnTo>
                    <a:pt x="952" y="3117"/>
                  </a:lnTo>
                  <a:lnTo>
                    <a:pt x="865" y="3074"/>
                  </a:lnTo>
                  <a:lnTo>
                    <a:pt x="781" y="3026"/>
                  </a:lnTo>
                  <a:lnTo>
                    <a:pt x="700" y="2973"/>
                  </a:lnTo>
                  <a:lnTo>
                    <a:pt x="622" y="2914"/>
                  </a:lnTo>
                  <a:lnTo>
                    <a:pt x="548" y="2853"/>
                  </a:lnTo>
                  <a:lnTo>
                    <a:pt x="478" y="2787"/>
                  </a:lnTo>
                  <a:lnTo>
                    <a:pt x="412" y="2717"/>
                  </a:lnTo>
                  <a:lnTo>
                    <a:pt x="351" y="2643"/>
                  </a:lnTo>
                  <a:lnTo>
                    <a:pt x="292" y="2565"/>
                  </a:lnTo>
                  <a:lnTo>
                    <a:pt x="239" y="2484"/>
                  </a:lnTo>
                  <a:lnTo>
                    <a:pt x="191" y="2400"/>
                  </a:lnTo>
                  <a:lnTo>
                    <a:pt x="148" y="2313"/>
                  </a:lnTo>
                  <a:lnTo>
                    <a:pt x="109" y="2222"/>
                  </a:lnTo>
                  <a:lnTo>
                    <a:pt x="77" y="2130"/>
                  </a:lnTo>
                  <a:lnTo>
                    <a:pt x="50" y="2034"/>
                  </a:lnTo>
                  <a:lnTo>
                    <a:pt x="28" y="1937"/>
                  </a:lnTo>
                  <a:lnTo>
                    <a:pt x="13" y="1838"/>
                  </a:lnTo>
                  <a:lnTo>
                    <a:pt x="3" y="1736"/>
                  </a:lnTo>
                  <a:lnTo>
                    <a:pt x="0" y="1633"/>
                  </a:lnTo>
                  <a:lnTo>
                    <a:pt x="3" y="1529"/>
                  </a:lnTo>
                  <a:lnTo>
                    <a:pt x="13" y="1428"/>
                  </a:lnTo>
                  <a:lnTo>
                    <a:pt x="28" y="1328"/>
                  </a:lnTo>
                  <a:lnTo>
                    <a:pt x="50" y="1231"/>
                  </a:lnTo>
                  <a:lnTo>
                    <a:pt x="77" y="1135"/>
                  </a:lnTo>
                  <a:lnTo>
                    <a:pt x="109" y="1043"/>
                  </a:lnTo>
                  <a:lnTo>
                    <a:pt x="148" y="953"/>
                  </a:lnTo>
                  <a:lnTo>
                    <a:pt x="191" y="865"/>
                  </a:lnTo>
                  <a:lnTo>
                    <a:pt x="239" y="781"/>
                  </a:lnTo>
                  <a:lnTo>
                    <a:pt x="292" y="700"/>
                  </a:lnTo>
                  <a:lnTo>
                    <a:pt x="351" y="622"/>
                  </a:lnTo>
                  <a:lnTo>
                    <a:pt x="412" y="549"/>
                  </a:lnTo>
                  <a:lnTo>
                    <a:pt x="478" y="478"/>
                  </a:lnTo>
                  <a:lnTo>
                    <a:pt x="548" y="412"/>
                  </a:lnTo>
                  <a:lnTo>
                    <a:pt x="622" y="351"/>
                  </a:lnTo>
                  <a:lnTo>
                    <a:pt x="700" y="293"/>
                  </a:lnTo>
                  <a:lnTo>
                    <a:pt x="781" y="240"/>
                  </a:lnTo>
                  <a:lnTo>
                    <a:pt x="865" y="192"/>
                  </a:lnTo>
                  <a:lnTo>
                    <a:pt x="952" y="149"/>
                  </a:lnTo>
                  <a:lnTo>
                    <a:pt x="1043" y="111"/>
                  </a:lnTo>
                  <a:lnTo>
                    <a:pt x="1135" y="78"/>
                  </a:lnTo>
                  <a:lnTo>
                    <a:pt x="1231" y="50"/>
                  </a:lnTo>
                  <a:lnTo>
                    <a:pt x="1328" y="28"/>
                  </a:lnTo>
                  <a:lnTo>
                    <a:pt x="1427" y="13"/>
                  </a:lnTo>
                  <a:lnTo>
                    <a:pt x="1529" y="3"/>
                  </a:lnTo>
                  <a:lnTo>
                    <a:pt x="1632" y="0"/>
                  </a:lnTo>
                  <a:close/>
                </a:path>
              </a:pathLst>
            </a:custGeom>
            <a:solidFill>
              <a:schemeClr val="bg1">
                <a:lumMod val="65000"/>
              </a:schemeClr>
            </a:solidFill>
            <a:ln w="0">
              <a:solidFill>
                <a:srgbClr val="A6A6A6"/>
              </a:solidFill>
              <a:prstDash val="solid"/>
              <a:round/>
              <a:headEnd/>
              <a:tailEnd/>
            </a:ln>
          </xdr:spPr>
        </xdr:sp>
      </xdr:grpSp>
    </xdr:grpSp>
    <xdr:clientData/>
  </xdr:twoCellAnchor>
  <xdr:twoCellAnchor editAs="oneCell">
    <xdr:from>
      <xdr:col>0</xdr:col>
      <xdr:colOff>179579</xdr:colOff>
      <xdr:row>20</xdr:row>
      <xdr:rowOff>7845</xdr:rowOff>
    </xdr:from>
    <xdr:to>
      <xdr:col>2</xdr:col>
      <xdr:colOff>6812</xdr:colOff>
      <xdr:row>21</xdr:row>
      <xdr:rowOff>7845</xdr:rowOff>
    </xdr:to>
    <xdr:grpSp>
      <xdr:nvGrpSpPr>
        <xdr:cNvPr id="117" name="Modifier les heures" descr="Opérez une sélection pour modifier les intervalles de temps du planificateur">
          <a:extLst>
            <a:ext uri="{FF2B5EF4-FFF2-40B4-BE49-F238E27FC236}">
              <a16:creationId xmlns:a16="http://schemas.microsoft.com/office/drawing/2014/main" id="{00000000-0008-0000-0000-000075000000}"/>
            </a:ext>
          </a:extLst>
        </xdr:cNvPr>
        <xdr:cNvGrpSpPr/>
      </xdr:nvGrpSpPr>
      <xdr:grpSpPr>
        <a:xfrm>
          <a:off x="179579" y="4294095"/>
          <a:ext cx="1684608" cy="190500"/>
          <a:chOff x="303404" y="4513170"/>
          <a:chExt cx="1379808" cy="190500"/>
        </a:xfrm>
      </xdr:grpSpPr>
      <xdr:sp macro="" textlink="">
        <xdr:nvSpPr>
          <xdr:cNvPr id="118" name="Rectangle à coins arrondis 117">
            <a:hlinkClick xmlns:r="http://schemas.openxmlformats.org/officeDocument/2006/relationships" r:id="rId2" tooltip="Opérez une sélection pour modifier les intervalles de temps"/>
            <a:extLst>
              <a:ext uri="{FF2B5EF4-FFF2-40B4-BE49-F238E27FC236}">
                <a16:creationId xmlns:a16="http://schemas.microsoft.com/office/drawing/2014/main" id="{00000000-0008-0000-0000-000076000000}"/>
              </a:ext>
            </a:extLst>
          </xdr:cNvPr>
          <xdr:cNvSpPr/>
        </xdr:nvSpPr>
        <xdr:spPr>
          <a:xfrm>
            <a:off x="303404" y="4513170"/>
            <a:ext cx="1379808" cy="190500"/>
          </a:xfrm>
          <a:prstGeom prst="roundRect">
            <a:avLst/>
          </a:prstGeom>
          <a:solidFill>
            <a:schemeClr val="bg1">
              <a:lumMod val="85000"/>
            </a:schemeClr>
          </a:solidFill>
          <a:ln>
            <a:solidFill>
              <a:schemeClr val="bg1">
                <a:lumMod val="65000"/>
              </a:schemeClr>
            </a:solidFill>
          </a:ln>
          <a:effectLst/>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r" rtl="0"/>
            <a:r>
              <a:rPr lang="fr" sz="900" b="1">
                <a:solidFill>
                  <a:schemeClr val="tx2"/>
                </a:solidFill>
                <a:effectLst/>
                <a:latin typeface="+mn-lt"/>
                <a:ea typeface="+mn-ea"/>
                <a:cs typeface="+mn-cs"/>
              </a:rPr>
              <a:t>MODIFIER LES HEURES</a:t>
            </a:r>
            <a:endParaRPr lang="en-US" sz="1000" b="1">
              <a:solidFill>
                <a:schemeClr val="tx2"/>
              </a:solidFill>
            </a:endParaRPr>
          </a:p>
        </xdr:txBody>
      </xdr:sp>
      <xdr:grpSp>
        <xdr:nvGrpSpPr>
          <xdr:cNvPr id="119" name="Modifier les heures">
            <a:extLst>
              <a:ext uri="{FF2B5EF4-FFF2-40B4-BE49-F238E27FC236}">
                <a16:creationId xmlns:a16="http://schemas.microsoft.com/office/drawing/2014/main" id="{00000000-0008-0000-0000-000077000000}"/>
              </a:ext>
            </a:extLst>
          </xdr:cNvPr>
          <xdr:cNvGrpSpPr>
            <a:grpSpLocks noChangeAspect="1"/>
          </xdr:cNvGrpSpPr>
        </xdr:nvGrpSpPr>
        <xdr:grpSpPr bwMode="auto">
          <a:xfrm>
            <a:off x="344034" y="4540255"/>
            <a:ext cx="132757" cy="134639"/>
            <a:chOff x="43" y="73"/>
            <a:chExt cx="41" cy="425"/>
          </a:xfrm>
        </xdr:grpSpPr>
        <xdr:sp macro="" textlink="">
          <xdr:nvSpPr>
            <xdr:cNvPr id="121" name="Rectangle 20">
              <a:extLst>
                <a:ext uri="{FF2B5EF4-FFF2-40B4-BE49-F238E27FC236}">
                  <a16:creationId xmlns:a16="http://schemas.microsoft.com/office/drawing/2014/main" id="{00000000-0008-0000-0000-000079000000}"/>
                </a:ext>
              </a:extLst>
            </xdr:cNvPr>
            <xdr:cNvSpPr>
              <a:spLocks noChangeArrowheads="1"/>
            </xdr:cNvSpPr>
          </xdr:nvSpPr>
          <xdr:spPr bwMode="auto">
            <a:xfrm>
              <a:off x="43" y="73"/>
              <a:ext cx="16" cy="425"/>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22" name="Forme libre 21">
              <a:extLst>
                <a:ext uri="{FF2B5EF4-FFF2-40B4-BE49-F238E27FC236}">
                  <a16:creationId xmlns:a16="http://schemas.microsoft.com/office/drawing/2014/main" id="{00000000-0008-0000-0000-00007A000000}"/>
                </a:ext>
              </a:extLst>
            </xdr:cNvPr>
            <xdr:cNvSpPr>
              <a:spLocks noEditPoints="1"/>
            </xdr:cNvSpPr>
          </xdr:nvSpPr>
          <xdr:spPr bwMode="auto">
            <a:xfrm>
              <a:off x="43" y="74"/>
              <a:ext cx="41" cy="424"/>
            </a:xfrm>
            <a:custGeom>
              <a:avLst/>
              <a:gdLst>
                <a:gd name="T0" fmla="*/ 3093 w 3093"/>
                <a:gd name="T1" fmla="*/ 2631 h 2631"/>
                <a:gd name="T2" fmla="*/ 331 w 3093"/>
                <a:gd name="T3" fmla="*/ 1968 h 2631"/>
                <a:gd name="T4" fmla="*/ 460 w 3093"/>
                <a:gd name="T5" fmla="*/ 1994 h 2631"/>
                <a:gd name="T6" fmla="*/ 565 w 3093"/>
                <a:gd name="T7" fmla="*/ 2064 h 2631"/>
                <a:gd name="T8" fmla="*/ 635 w 3093"/>
                <a:gd name="T9" fmla="*/ 2169 h 2631"/>
                <a:gd name="T10" fmla="*/ 661 w 3093"/>
                <a:gd name="T11" fmla="*/ 2298 h 2631"/>
                <a:gd name="T12" fmla="*/ 635 w 3093"/>
                <a:gd name="T13" fmla="*/ 2427 h 2631"/>
                <a:gd name="T14" fmla="*/ 565 w 3093"/>
                <a:gd name="T15" fmla="*/ 2532 h 2631"/>
                <a:gd name="T16" fmla="*/ 460 w 3093"/>
                <a:gd name="T17" fmla="*/ 2603 h 2631"/>
                <a:gd name="T18" fmla="*/ 331 w 3093"/>
                <a:gd name="T19" fmla="*/ 2629 h 2631"/>
                <a:gd name="T20" fmla="*/ 202 w 3093"/>
                <a:gd name="T21" fmla="*/ 2603 h 2631"/>
                <a:gd name="T22" fmla="*/ 96 w 3093"/>
                <a:gd name="T23" fmla="*/ 2532 h 2631"/>
                <a:gd name="T24" fmla="*/ 26 w 3093"/>
                <a:gd name="T25" fmla="*/ 2427 h 2631"/>
                <a:gd name="T26" fmla="*/ 0 w 3093"/>
                <a:gd name="T27" fmla="*/ 2298 h 2631"/>
                <a:gd name="T28" fmla="*/ 26 w 3093"/>
                <a:gd name="T29" fmla="*/ 2169 h 2631"/>
                <a:gd name="T30" fmla="*/ 96 w 3093"/>
                <a:gd name="T31" fmla="*/ 2064 h 2631"/>
                <a:gd name="T32" fmla="*/ 202 w 3093"/>
                <a:gd name="T33" fmla="*/ 1994 h 2631"/>
                <a:gd name="T34" fmla="*/ 331 w 3093"/>
                <a:gd name="T35" fmla="*/ 1968 h 2631"/>
                <a:gd name="T36" fmla="*/ 3093 w 3093"/>
                <a:gd name="T37" fmla="*/ 1636 h 2631"/>
                <a:gd name="T38" fmla="*/ 331 w 3093"/>
                <a:gd name="T39" fmla="*/ 950 h 2631"/>
                <a:gd name="T40" fmla="*/ 460 w 3093"/>
                <a:gd name="T41" fmla="*/ 976 h 2631"/>
                <a:gd name="T42" fmla="*/ 565 w 3093"/>
                <a:gd name="T43" fmla="*/ 1048 h 2631"/>
                <a:gd name="T44" fmla="*/ 635 w 3093"/>
                <a:gd name="T45" fmla="*/ 1153 h 2631"/>
                <a:gd name="T46" fmla="*/ 661 w 3093"/>
                <a:gd name="T47" fmla="*/ 1281 h 2631"/>
                <a:gd name="T48" fmla="*/ 635 w 3093"/>
                <a:gd name="T49" fmla="*/ 1409 h 2631"/>
                <a:gd name="T50" fmla="*/ 565 w 3093"/>
                <a:gd name="T51" fmla="*/ 1515 h 2631"/>
                <a:gd name="T52" fmla="*/ 460 w 3093"/>
                <a:gd name="T53" fmla="*/ 1586 h 2631"/>
                <a:gd name="T54" fmla="*/ 331 w 3093"/>
                <a:gd name="T55" fmla="*/ 1612 h 2631"/>
                <a:gd name="T56" fmla="*/ 202 w 3093"/>
                <a:gd name="T57" fmla="*/ 1586 h 2631"/>
                <a:gd name="T58" fmla="*/ 96 w 3093"/>
                <a:gd name="T59" fmla="*/ 1515 h 2631"/>
                <a:gd name="T60" fmla="*/ 26 w 3093"/>
                <a:gd name="T61" fmla="*/ 1409 h 2631"/>
                <a:gd name="T62" fmla="*/ 0 w 3093"/>
                <a:gd name="T63" fmla="*/ 1281 h 2631"/>
                <a:gd name="T64" fmla="*/ 26 w 3093"/>
                <a:gd name="T65" fmla="*/ 1153 h 2631"/>
                <a:gd name="T66" fmla="*/ 96 w 3093"/>
                <a:gd name="T67" fmla="*/ 1048 h 2631"/>
                <a:gd name="T68" fmla="*/ 202 w 3093"/>
                <a:gd name="T69" fmla="*/ 976 h 2631"/>
                <a:gd name="T70" fmla="*/ 331 w 3093"/>
                <a:gd name="T71" fmla="*/ 950 h 2631"/>
                <a:gd name="T72" fmla="*/ 3093 w 3093"/>
                <a:gd name="T73" fmla="*/ 641 h 2631"/>
                <a:gd name="T74" fmla="*/ 331 w 3093"/>
                <a:gd name="T75" fmla="*/ 0 h 2631"/>
                <a:gd name="T76" fmla="*/ 460 w 3093"/>
                <a:gd name="T77" fmla="*/ 26 h 2631"/>
                <a:gd name="T78" fmla="*/ 565 w 3093"/>
                <a:gd name="T79" fmla="*/ 97 h 2631"/>
                <a:gd name="T80" fmla="*/ 635 w 3093"/>
                <a:gd name="T81" fmla="*/ 202 h 2631"/>
                <a:gd name="T82" fmla="*/ 661 w 3093"/>
                <a:gd name="T83" fmla="*/ 331 h 2631"/>
                <a:gd name="T84" fmla="*/ 635 w 3093"/>
                <a:gd name="T85" fmla="*/ 459 h 2631"/>
                <a:gd name="T86" fmla="*/ 565 w 3093"/>
                <a:gd name="T87" fmla="*/ 565 h 2631"/>
                <a:gd name="T88" fmla="*/ 460 w 3093"/>
                <a:gd name="T89" fmla="*/ 636 h 2631"/>
                <a:gd name="T90" fmla="*/ 331 w 3093"/>
                <a:gd name="T91" fmla="*/ 661 h 2631"/>
                <a:gd name="T92" fmla="*/ 202 w 3093"/>
                <a:gd name="T93" fmla="*/ 636 h 2631"/>
                <a:gd name="T94" fmla="*/ 96 w 3093"/>
                <a:gd name="T95" fmla="*/ 565 h 2631"/>
                <a:gd name="T96" fmla="*/ 26 w 3093"/>
                <a:gd name="T97" fmla="*/ 459 h 2631"/>
                <a:gd name="T98" fmla="*/ 0 w 3093"/>
                <a:gd name="T99" fmla="*/ 331 h 2631"/>
                <a:gd name="T100" fmla="*/ 26 w 3093"/>
                <a:gd name="T101" fmla="*/ 202 h 2631"/>
                <a:gd name="T102" fmla="*/ 96 w 3093"/>
                <a:gd name="T103" fmla="*/ 97 h 2631"/>
                <a:gd name="T104" fmla="*/ 202 w 3093"/>
                <a:gd name="T105" fmla="*/ 26 h 2631"/>
                <a:gd name="T106" fmla="*/ 331 w 3093"/>
                <a:gd name="T107" fmla="*/ 0 h 263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Lst>
              <a:rect l="0" t="0" r="r" b="b"/>
              <a:pathLst>
                <a:path w="3093" h="2631">
                  <a:moveTo>
                    <a:pt x="1053" y="2001"/>
                  </a:moveTo>
                  <a:lnTo>
                    <a:pt x="3093" y="2001"/>
                  </a:lnTo>
                  <a:lnTo>
                    <a:pt x="3093" y="2631"/>
                  </a:lnTo>
                  <a:lnTo>
                    <a:pt x="1053" y="2631"/>
                  </a:lnTo>
                  <a:lnTo>
                    <a:pt x="1053" y="2001"/>
                  </a:lnTo>
                  <a:close/>
                  <a:moveTo>
                    <a:pt x="331" y="1968"/>
                  </a:moveTo>
                  <a:lnTo>
                    <a:pt x="375" y="1971"/>
                  </a:lnTo>
                  <a:lnTo>
                    <a:pt x="419" y="1980"/>
                  </a:lnTo>
                  <a:lnTo>
                    <a:pt x="460" y="1994"/>
                  </a:lnTo>
                  <a:lnTo>
                    <a:pt x="498" y="2013"/>
                  </a:lnTo>
                  <a:lnTo>
                    <a:pt x="533" y="2037"/>
                  </a:lnTo>
                  <a:lnTo>
                    <a:pt x="565" y="2064"/>
                  </a:lnTo>
                  <a:lnTo>
                    <a:pt x="593" y="2096"/>
                  </a:lnTo>
                  <a:lnTo>
                    <a:pt x="616" y="2131"/>
                  </a:lnTo>
                  <a:lnTo>
                    <a:pt x="635" y="2169"/>
                  </a:lnTo>
                  <a:lnTo>
                    <a:pt x="650" y="2210"/>
                  </a:lnTo>
                  <a:lnTo>
                    <a:pt x="658" y="2253"/>
                  </a:lnTo>
                  <a:lnTo>
                    <a:pt x="661" y="2298"/>
                  </a:lnTo>
                  <a:lnTo>
                    <a:pt x="658" y="2342"/>
                  </a:lnTo>
                  <a:lnTo>
                    <a:pt x="650" y="2385"/>
                  </a:lnTo>
                  <a:lnTo>
                    <a:pt x="635" y="2427"/>
                  </a:lnTo>
                  <a:lnTo>
                    <a:pt x="616" y="2465"/>
                  </a:lnTo>
                  <a:lnTo>
                    <a:pt x="593" y="2500"/>
                  </a:lnTo>
                  <a:lnTo>
                    <a:pt x="565" y="2532"/>
                  </a:lnTo>
                  <a:lnTo>
                    <a:pt x="533" y="2560"/>
                  </a:lnTo>
                  <a:lnTo>
                    <a:pt x="498" y="2583"/>
                  </a:lnTo>
                  <a:lnTo>
                    <a:pt x="460" y="2603"/>
                  </a:lnTo>
                  <a:lnTo>
                    <a:pt x="419" y="2617"/>
                  </a:lnTo>
                  <a:lnTo>
                    <a:pt x="375" y="2626"/>
                  </a:lnTo>
                  <a:lnTo>
                    <a:pt x="331" y="2629"/>
                  </a:lnTo>
                  <a:lnTo>
                    <a:pt x="286" y="2626"/>
                  </a:lnTo>
                  <a:lnTo>
                    <a:pt x="243" y="2617"/>
                  </a:lnTo>
                  <a:lnTo>
                    <a:pt x="202" y="2603"/>
                  </a:lnTo>
                  <a:lnTo>
                    <a:pt x="164" y="2583"/>
                  </a:lnTo>
                  <a:lnTo>
                    <a:pt x="128" y="2560"/>
                  </a:lnTo>
                  <a:lnTo>
                    <a:pt x="96" y="2532"/>
                  </a:lnTo>
                  <a:lnTo>
                    <a:pt x="69" y="2500"/>
                  </a:lnTo>
                  <a:lnTo>
                    <a:pt x="45" y="2465"/>
                  </a:lnTo>
                  <a:lnTo>
                    <a:pt x="26" y="2427"/>
                  </a:lnTo>
                  <a:lnTo>
                    <a:pt x="12" y="2385"/>
                  </a:lnTo>
                  <a:lnTo>
                    <a:pt x="3" y="2342"/>
                  </a:lnTo>
                  <a:lnTo>
                    <a:pt x="0" y="2298"/>
                  </a:lnTo>
                  <a:lnTo>
                    <a:pt x="3" y="2253"/>
                  </a:lnTo>
                  <a:lnTo>
                    <a:pt x="12" y="2210"/>
                  </a:lnTo>
                  <a:lnTo>
                    <a:pt x="26" y="2169"/>
                  </a:lnTo>
                  <a:lnTo>
                    <a:pt x="45" y="2131"/>
                  </a:lnTo>
                  <a:lnTo>
                    <a:pt x="69" y="2096"/>
                  </a:lnTo>
                  <a:lnTo>
                    <a:pt x="96" y="2064"/>
                  </a:lnTo>
                  <a:lnTo>
                    <a:pt x="128" y="2037"/>
                  </a:lnTo>
                  <a:lnTo>
                    <a:pt x="164" y="2013"/>
                  </a:lnTo>
                  <a:lnTo>
                    <a:pt x="202" y="1994"/>
                  </a:lnTo>
                  <a:lnTo>
                    <a:pt x="243" y="1980"/>
                  </a:lnTo>
                  <a:lnTo>
                    <a:pt x="286" y="1971"/>
                  </a:lnTo>
                  <a:lnTo>
                    <a:pt x="331" y="1968"/>
                  </a:lnTo>
                  <a:close/>
                  <a:moveTo>
                    <a:pt x="1053" y="1004"/>
                  </a:moveTo>
                  <a:lnTo>
                    <a:pt x="3093" y="1004"/>
                  </a:lnTo>
                  <a:lnTo>
                    <a:pt x="3093" y="1636"/>
                  </a:lnTo>
                  <a:lnTo>
                    <a:pt x="1053" y="1636"/>
                  </a:lnTo>
                  <a:lnTo>
                    <a:pt x="1053" y="1004"/>
                  </a:lnTo>
                  <a:close/>
                  <a:moveTo>
                    <a:pt x="331" y="950"/>
                  </a:moveTo>
                  <a:lnTo>
                    <a:pt x="375" y="953"/>
                  </a:lnTo>
                  <a:lnTo>
                    <a:pt x="419" y="962"/>
                  </a:lnTo>
                  <a:lnTo>
                    <a:pt x="460" y="976"/>
                  </a:lnTo>
                  <a:lnTo>
                    <a:pt x="498" y="995"/>
                  </a:lnTo>
                  <a:lnTo>
                    <a:pt x="533" y="1019"/>
                  </a:lnTo>
                  <a:lnTo>
                    <a:pt x="565" y="1048"/>
                  </a:lnTo>
                  <a:lnTo>
                    <a:pt x="593" y="1080"/>
                  </a:lnTo>
                  <a:lnTo>
                    <a:pt x="616" y="1115"/>
                  </a:lnTo>
                  <a:lnTo>
                    <a:pt x="635" y="1153"/>
                  </a:lnTo>
                  <a:lnTo>
                    <a:pt x="650" y="1194"/>
                  </a:lnTo>
                  <a:lnTo>
                    <a:pt x="658" y="1236"/>
                  </a:lnTo>
                  <a:lnTo>
                    <a:pt x="661" y="1281"/>
                  </a:lnTo>
                  <a:lnTo>
                    <a:pt x="658" y="1326"/>
                  </a:lnTo>
                  <a:lnTo>
                    <a:pt x="650" y="1369"/>
                  </a:lnTo>
                  <a:lnTo>
                    <a:pt x="635" y="1409"/>
                  </a:lnTo>
                  <a:lnTo>
                    <a:pt x="616" y="1447"/>
                  </a:lnTo>
                  <a:lnTo>
                    <a:pt x="593" y="1482"/>
                  </a:lnTo>
                  <a:lnTo>
                    <a:pt x="565" y="1515"/>
                  </a:lnTo>
                  <a:lnTo>
                    <a:pt x="533" y="1543"/>
                  </a:lnTo>
                  <a:lnTo>
                    <a:pt x="498" y="1567"/>
                  </a:lnTo>
                  <a:lnTo>
                    <a:pt x="460" y="1586"/>
                  </a:lnTo>
                  <a:lnTo>
                    <a:pt x="419" y="1600"/>
                  </a:lnTo>
                  <a:lnTo>
                    <a:pt x="375" y="1609"/>
                  </a:lnTo>
                  <a:lnTo>
                    <a:pt x="331" y="1612"/>
                  </a:lnTo>
                  <a:lnTo>
                    <a:pt x="286" y="1609"/>
                  </a:lnTo>
                  <a:lnTo>
                    <a:pt x="243" y="1600"/>
                  </a:lnTo>
                  <a:lnTo>
                    <a:pt x="202" y="1586"/>
                  </a:lnTo>
                  <a:lnTo>
                    <a:pt x="164" y="1567"/>
                  </a:lnTo>
                  <a:lnTo>
                    <a:pt x="128" y="1543"/>
                  </a:lnTo>
                  <a:lnTo>
                    <a:pt x="96" y="1515"/>
                  </a:lnTo>
                  <a:lnTo>
                    <a:pt x="69" y="1482"/>
                  </a:lnTo>
                  <a:lnTo>
                    <a:pt x="45" y="1447"/>
                  </a:lnTo>
                  <a:lnTo>
                    <a:pt x="26" y="1409"/>
                  </a:lnTo>
                  <a:lnTo>
                    <a:pt x="12" y="1369"/>
                  </a:lnTo>
                  <a:lnTo>
                    <a:pt x="3" y="1326"/>
                  </a:lnTo>
                  <a:lnTo>
                    <a:pt x="0" y="1281"/>
                  </a:lnTo>
                  <a:lnTo>
                    <a:pt x="3" y="1236"/>
                  </a:lnTo>
                  <a:lnTo>
                    <a:pt x="12" y="1194"/>
                  </a:lnTo>
                  <a:lnTo>
                    <a:pt x="26" y="1153"/>
                  </a:lnTo>
                  <a:lnTo>
                    <a:pt x="45" y="1115"/>
                  </a:lnTo>
                  <a:lnTo>
                    <a:pt x="69" y="1080"/>
                  </a:lnTo>
                  <a:lnTo>
                    <a:pt x="96" y="1048"/>
                  </a:lnTo>
                  <a:lnTo>
                    <a:pt x="128" y="1019"/>
                  </a:lnTo>
                  <a:lnTo>
                    <a:pt x="164" y="995"/>
                  </a:lnTo>
                  <a:lnTo>
                    <a:pt x="202" y="976"/>
                  </a:lnTo>
                  <a:lnTo>
                    <a:pt x="243" y="962"/>
                  </a:lnTo>
                  <a:lnTo>
                    <a:pt x="286" y="953"/>
                  </a:lnTo>
                  <a:lnTo>
                    <a:pt x="331" y="950"/>
                  </a:lnTo>
                  <a:close/>
                  <a:moveTo>
                    <a:pt x="1053" y="10"/>
                  </a:moveTo>
                  <a:lnTo>
                    <a:pt x="3093" y="10"/>
                  </a:lnTo>
                  <a:lnTo>
                    <a:pt x="3093" y="641"/>
                  </a:lnTo>
                  <a:lnTo>
                    <a:pt x="1053" y="641"/>
                  </a:lnTo>
                  <a:lnTo>
                    <a:pt x="1053" y="10"/>
                  </a:lnTo>
                  <a:close/>
                  <a:moveTo>
                    <a:pt x="331" y="0"/>
                  </a:moveTo>
                  <a:lnTo>
                    <a:pt x="375" y="3"/>
                  </a:lnTo>
                  <a:lnTo>
                    <a:pt x="419" y="12"/>
                  </a:lnTo>
                  <a:lnTo>
                    <a:pt x="460" y="26"/>
                  </a:lnTo>
                  <a:lnTo>
                    <a:pt x="498" y="45"/>
                  </a:lnTo>
                  <a:lnTo>
                    <a:pt x="533" y="69"/>
                  </a:lnTo>
                  <a:lnTo>
                    <a:pt x="565" y="97"/>
                  </a:lnTo>
                  <a:lnTo>
                    <a:pt x="593" y="129"/>
                  </a:lnTo>
                  <a:lnTo>
                    <a:pt x="616" y="164"/>
                  </a:lnTo>
                  <a:lnTo>
                    <a:pt x="635" y="202"/>
                  </a:lnTo>
                  <a:lnTo>
                    <a:pt x="650" y="243"/>
                  </a:lnTo>
                  <a:lnTo>
                    <a:pt x="658" y="286"/>
                  </a:lnTo>
                  <a:lnTo>
                    <a:pt x="661" y="331"/>
                  </a:lnTo>
                  <a:lnTo>
                    <a:pt x="658" y="375"/>
                  </a:lnTo>
                  <a:lnTo>
                    <a:pt x="650" y="418"/>
                  </a:lnTo>
                  <a:lnTo>
                    <a:pt x="635" y="459"/>
                  </a:lnTo>
                  <a:lnTo>
                    <a:pt x="616" y="497"/>
                  </a:lnTo>
                  <a:lnTo>
                    <a:pt x="593" y="532"/>
                  </a:lnTo>
                  <a:lnTo>
                    <a:pt x="565" y="565"/>
                  </a:lnTo>
                  <a:lnTo>
                    <a:pt x="533" y="593"/>
                  </a:lnTo>
                  <a:lnTo>
                    <a:pt x="498" y="616"/>
                  </a:lnTo>
                  <a:lnTo>
                    <a:pt x="460" y="636"/>
                  </a:lnTo>
                  <a:lnTo>
                    <a:pt x="419" y="650"/>
                  </a:lnTo>
                  <a:lnTo>
                    <a:pt x="375" y="658"/>
                  </a:lnTo>
                  <a:lnTo>
                    <a:pt x="331" y="661"/>
                  </a:lnTo>
                  <a:lnTo>
                    <a:pt x="286" y="658"/>
                  </a:lnTo>
                  <a:lnTo>
                    <a:pt x="243" y="650"/>
                  </a:lnTo>
                  <a:lnTo>
                    <a:pt x="202" y="636"/>
                  </a:lnTo>
                  <a:lnTo>
                    <a:pt x="164" y="616"/>
                  </a:lnTo>
                  <a:lnTo>
                    <a:pt x="128" y="593"/>
                  </a:lnTo>
                  <a:lnTo>
                    <a:pt x="96" y="565"/>
                  </a:lnTo>
                  <a:lnTo>
                    <a:pt x="69" y="532"/>
                  </a:lnTo>
                  <a:lnTo>
                    <a:pt x="45" y="497"/>
                  </a:lnTo>
                  <a:lnTo>
                    <a:pt x="26" y="459"/>
                  </a:lnTo>
                  <a:lnTo>
                    <a:pt x="12" y="418"/>
                  </a:lnTo>
                  <a:lnTo>
                    <a:pt x="3" y="375"/>
                  </a:lnTo>
                  <a:lnTo>
                    <a:pt x="0" y="331"/>
                  </a:lnTo>
                  <a:lnTo>
                    <a:pt x="3" y="286"/>
                  </a:lnTo>
                  <a:lnTo>
                    <a:pt x="12" y="243"/>
                  </a:lnTo>
                  <a:lnTo>
                    <a:pt x="26" y="202"/>
                  </a:lnTo>
                  <a:lnTo>
                    <a:pt x="45" y="164"/>
                  </a:lnTo>
                  <a:lnTo>
                    <a:pt x="69" y="129"/>
                  </a:lnTo>
                  <a:lnTo>
                    <a:pt x="96" y="97"/>
                  </a:lnTo>
                  <a:lnTo>
                    <a:pt x="128" y="69"/>
                  </a:lnTo>
                  <a:lnTo>
                    <a:pt x="164" y="45"/>
                  </a:lnTo>
                  <a:lnTo>
                    <a:pt x="202" y="26"/>
                  </a:lnTo>
                  <a:lnTo>
                    <a:pt x="243" y="12"/>
                  </a:lnTo>
                  <a:lnTo>
                    <a:pt x="286" y="3"/>
                  </a:lnTo>
                  <a:lnTo>
                    <a:pt x="331" y="0"/>
                  </a:lnTo>
                  <a:close/>
                </a:path>
              </a:pathLst>
            </a:custGeom>
            <a:solidFill>
              <a:schemeClr val="bg1">
                <a:lumMod val="65000"/>
              </a:schemeClr>
            </a:solidFill>
            <a:ln w="0">
              <a:solidFill>
                <a:srgbClr val="A6A6A6"/>
              </a:solidFill>
              <a:prstDash val="solid"/>
              <a:round/>
              <a:headEnd/>
              <a:tailEnd/>
            </a:ln>
          </xdr:spPr>
        </xdr:sp>
      </xdr:grpSp>
    </xdr:grpSp>
    <xdr:clientData/>
  </xdr:twoCellAnchor>
  <xdr:twoCellAnchor editAs="oneCell">
    <xdr:from>
      <xdr:col>1</xdr:col>
      <xdr:colOff>280</xdr:colOff>
      <xdr:row>17</xdr:row>
      <xdr:rowOff>112569</xdr:rowOff>
    </xdr:from>
    <xdr:to>
      <xdr:col>1</xdr:col>
      <xdr:colOff>296115</xdr:colOff>
      <xdr:row>19</xdr:row>
      <xdr:rowOff>14518</xdr:rowOff>
    </xdr:to>
    <xdr:grpSp>
      <xdr:nvGrpSpPr>
        <xdr:cNvPr id="123" name="Icône Boîte à outils" descr="Porte-documents">
          <a:extLst>
            <a:ext uri="{FF2B5EF4-FFF2-40B4-BE49-F238E27FC236}">
              <a16:creationId xmlns:a16="http://schemas.microsoft.com/office/drawing/2014/main" id="{00000000-0008-0000-0000-00007B000000}"/>
            </a:ext>
          </a:extLst>
        </xdr:cNvPr>
        <xdr:cNvGrpSpPr>
          <a:grpSpLocks noChangeAspect="1"/>
        </xdr:cNvGrpSpPr>
      </xdr:nvGrpSpPr>
      <xdr:grpSpPr bwMode="auto">
        <a:xfrm>
          <a:off x="181255" y="3827319"/>
          <a:ext cx="295835" cy="282949"/>
          <a:chOff x="32" y="131"/>
          <a:chExt cx="31" cy="402"/>
        </a:xfrm>
      </xdr:grpSpPr>
      <xdr:sp macro="" textlink="">
        <xdr:nvSpPr>
          <xdr:cNvPr id="125" name="Rectangle 25">
            <a:extLst>
              <a:ext uri="{FF2B5EF4-FFF2-40B4-BE49-F238E27FC236}">
                <a16:creationId xmlns:a16="http://schemas.microsoft.com/office/drawing/2014/main" id="{00000000-0008-0000-0000-00007D000000}"/>
              </a:ext>
            </a:extLst>
          </xdr:cNvPr>
          <xdr:cNvSpPr>
            <a:spLocks noChangeArrowheads="1"/>
          </xdr:cNvSpPr>
        </xdr:nvSpPr>
        <xdr:spPr bwMode="auto">
          <a:xfrm>
            <a:off x="32" y="131"/>
            <a:ext cx="31" cy="402"/>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26" name="Rectangle 26">
            <a:extLst>
              <a:ext uri="{FF2B5EF4-FFF2-40B4-BE49-F238E27FC236}">
                <a16:creationId xmlns:a16="http://schemas.microsoft.com/office/drawing/2014/main" id="{00000000-0008-0000-0000-00007E000000}"/>
              </a:ext>
            </a:extLst>
          </xdr:cNvPr>
          <xdr:cNvSpPr>
            <a:spLocks noChangeArrowheads="1"/>
          </xdr:cNvSpPr>
        </xdr:nvSpPr>
        <xdr:spPr bwMode="auto">
          <a:xfrm>
            <a:off x="32" y="141"/>
            <a:ext cx="30" cy="387"/>
          </a:xfrm>
          <a:prstGeom prst="rect">
            <a:avLst/>
          </a:prstGeom>
          <a:solidFill>
            <a:srgbClr val="FFFFFF"/>
          </a:solidFill>
          <a:ln w="0">
            <a:noFill/>
            <a:prstDash val="solid"/>
            <a:miter lim="800000"/>
            <a:headEnd/>
            <a:tailEnd/>
          </a:ln>
        </xdr:spPr>
      </xdr:sp>
      <xdr:sp macro="" textlink="">
        <xdr:nvSpPr>
          <xdr:cNvPr id="127" name="Forme libre 27">
            <a:extLst>
              <a:ext uri="{FF2B5EF4-FFF2-40B4-BE49-F238E27FC236}">
                <a16:creationId xmlns:a16="http://schemas.microsoft.com/office/drawing/2014/main" id="{00000000-0008-0000-0000-00007F000000}"/>
              </a:ext>
            </a:extLst>
          </xdr:cNvPr>
          <xdr:cNvSpPr>
            <a:spLocks noEditPoints="1"/>
          </xdr:cNvSpPr>
        </xdr:nvSpPr>
        <xdr:spPr bwMode="auto">
          <a:xfrm>
            <a:off x="32" y="131"/>
            <a:ext cx="30" cy="402"/>
          </a:xfrm>
          <a:custGeom>
            <a:avLst/>
            <a:gdLst>
              <a:gd name="T0" fmla="*/ 1245 w 3226"/>
              <a:gd name="T1" fmla="*/ 1697 h 3176"/>
              <a:gd name="T2" fmla="*/ 1983 w 3226"/>
              <a:gd name="T3" fmla="*/ 2197 h 3176"/>
              <a:gd name="T4" fmla="*/ 3226 w 3226"/>
              <a:gd name="T5" fmla="*/ 1697 h 3176"/>
              <a:gd name="T6" fmla="*/ 2 w 3226"/>
              <a:gd name="T7" fmla="*/ 3176 h 3176"/>
              <a:gd name="T8" fmla="*/ 1429 w 3226"/>
              <a:gd name="T9" fmla="*/ 1348 h 3176"/>
              <a:gd name="T10" fmla="*/ 1797 w 3226"/>
              <a:gd name="T11" fmla="*/ 1983 h 3176"/>
              <a:gd name="T12" fmla="*/ 1429 w 3226"/>
              <a:gd name="T13" fmla="*/ 1348 h 3176"/>
              <a:gd name="T14" fmla="*/ 1048 w 3226"/>
              <a:gd name="T15" fmla="*/ 266 h 3176"/>
              <a:gd name="T16" fmla="*/ 1010 w 3226"/>
              <a:gd name="T17" fmla="*/ 284 h 3176"/>
              <a:gd name="T18" fmla="*/ 981 w 3226"/>
              <a:gd name="T19" fmla="*/ 317 h 3176"/>
              <a:gd name="T20" fmla="*/ 965 w 3226"/>
              <a:gd name="T21" fmla="*/ 361 h 3176"/>
              <a:gd name="T22" fmla="*/ 963 w 3226"/>
              <a:gd name="T23" fmla="*/ 621 h 3176"/>
              <a:gd name="T24" fmla="*/ 2262 w 3226"/>
              <a:gd name="T25" fmla="*/ 386 h 3176"/>
              <a:gd name="T26" fmla="*/ 2251 w 3226"/>
              <a:gd name="T27" fmla="*/ 332 h 3176"/>
              <a:gd name="T28" fmla="*/ 2222 w 3226"/>
              <a:gd name="T29" fmla="*/ 290 h 3176"/>
              <a:gd name="T30" fmla="*/ 2180 w 3226"/>
              <a:gd name="T31" fmla="*/ 267 h 3176"/>
              <a:gd name="T32" fmla="*/ 1070 w 3226"/>
              <a:gd name="T33" fmla="*/ 263 h 3176"/>
              <a:gd name="T34" fmla="*/ 2156 w 3226"/>
              <a:gd name="T35" fmla="*/ 0 h 3176"/>
              <a:gd name="T36" fmla="*/ 2238 w 3226"/>
              <a:gd name="T37" fmla="*/ 12 h 3176"/>
              <a:gd name="T38" fmla="*/ 2313 w 3226"/>
              <a:gd name="T39" fmla="*/ 46 h 3176"/>
              <a:gd name="T40" fmla="*/ 2377 w 3226"/>
              <a:gd name="T41" fmla="*/ 98 h 3176"/>
              <a:gd name="T42" fmla="*/ 2429 w 3226"/>
              <a:gd name="T43" fmla="*/ 166 h 3176"/>
              <a:gd name="T44" fmla="*/ 2466 w 3226"/>
              <a:gd name="T45" fmla="*/ 247 h 3176"/>
              <a:gd name="T46" fmla="*/ 2486 w 3226"/>
              <a:gd name="T47" fmla="*/ 338 h 3176"/>
              <a:gd name="T48" fmla="*/ 2490 w 3226"/>
              <a:gd name="T49" fmla="*/ 621 h 3176"/>
              <a:gd name="T50" fmla="*/ 3096 w 3226"/>
              <a:gd name="T51" fmla="*/ 624 h 3176"/>
              <a:gd name="T52" fmla="*/ 3147 w 3226"/>
              <a:gd name="T53" fmla="*/ 645 h 3176"/>
              <a:gd name="T54" fmla="*/ 3188 w 3226"/>
              <a:gd name="T55" fmla="*/ 685 h 3176"/>
              <a:gd name="T56" fmla="*/ 3215 w 3226"/>
              <a:gd name="T57" fmla="*/ 739 h 3176"/>
              <a:gd name="T58" fmla="*/ 3226 w 3226"/>
              <a:gd name="T59" fmla="*/ 802 h 3176"/>
              <a:gd name="T60" fmla="*/ 1983 w 3226"/>
              <a:gd name="T61" fmla="*/ 1476 h 3176"/>
              <a:gd name="T62" fmla="*/ 1245 w 3226"/>
              <a:gd name="T63" fmla="*/ 1135 h 3176"/>
              <a:gd name="T64" fmla="*/ 0 w 3226"/>
              <a:gd name="T65" fmla="*/ 1476 h 3176"/>
              <a:gd name="T66" fmla="*/ 3 w 3226"/>
              <a:gd name="T67" fmla="*/ 770 h 3176"/>
              <a:gd name="T68" fmla="*/ 21 w 3226"/>
              <a:gd name="T69" fmla="*/ 711 h 3176"/>
              <a:gd name="T70" fmla="*/ 56 w 3226"/>
              <a:gd name="T71" fmla="*/ 663 h 3176"/>
              <a:gd name="T72" fmla="*/ 103 w 3226"/>
              <a:gd name="T73" fmla="*/ 632 h 3176"/>
              <a:gd name="T74" fmla="*/ 157 w 3226"/>
              <a:gd name="T75" fmla="*/ 621 h 3176"/>
              <a:gd name="T76" fmla="*/ 736 w 3226"/>
              <a:gd name="T77" fmla="*/ 386 h 3176"/>
              <a:gd name="T78" fmla="*/ 746 w 3226"/>
              <a:gd name="T79" fmla="*/ 291 h 3176"/>
              <a:gd name="T80" fmla="*/ 775 w 3226"/>
              <a:gd name="T81" fmla="*/ 205 h 3176"/>
              <a:gd name="T82" fmla="*/ 820 w 3226"/>
              <a:gd name="T83" fmla="*/ 130 h 3176"/>
              <a:gd name="T84" fmla="*/ 879 w 3226"/>
              <a:gd name="T85" fmla="*/ 70 h 3176"/>
              <a:gd name="T86" fmla="*/ 949 w 3226"/>
              <a:gd name="T87" fmla="*/ 26 h 3176"/>
              <a:gd name="T88" fmla="*/ 1028 w 3226"/>
              <a:gd name="T89" fmla="*/ 3 h 317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Lst>
            <a:rect l="0" t="0" r="r" b="b"/>
            <a:pathLst>
              <a:path w="3226" h="3176">
                <a:moveTo>
                  <a:pt x="2" y="1697"/>
                </a:moveTo>
                <a:lnTo>
                  <a:pt x="1245" y="1697"/>
                </a:lnTo>
                <a:lnTo>
                  <a:pt x="1245" y="2197"/>
                </a:lnTo>
                <a:lnTo>
                  <a:pt x="1983" y="2197"/>
                </a:lnTo>
                <a:lnTo>
                  <a:pt x="1983" y="1697"/>
                </a:lnTo>
                <a:lnTo>
                  <a:pt x="3226" y="1697"/>
                </a:lnTo>
                <a:lnTo>
                  <a:pt x="3226" y="3176"/>
                </a:lnTo>
                <a:lnTo>
                  <a:pt x="2" y="3176"/>
                </a:lnTo>
                <a:lnTo>
                  <a:pt x="2" y="1697"/>
                </a:lnTo>
                <a:close/>
                <a:moveTo>
                  <a:pt x="1429" y="1348"/>
                </a:moveTo>
                <a:lnTo>
                  <a:pt x="1797" y="1348"/>
                </a:lnTo>
                <a:lnTo>
                  <a:pt x="1797" y="1983"/>
                </a:lnTo>
                <a:lnTo>
                  <a:pt x="1429" y="1983"/>
                </a:lnTo>
                <a:lnTo>
                  <a:pt x="1429" y="1348"/>
                </a:lnTo>
                <a:close/>
                <a:moveTo>
                  <a:pt x="1070" y="263"/>
                </a:moveTo>
                <a:lnTo>
                  <a:pt x="1048" y="266"/>
                </a:lnTo>
                <a:lnTo>
                  <a:pt x="1029" y="273"/>
                </a:lnTo>
                <a:lnTo>
                  <a:pt x="1010" y="284"/>
                </a:lnTo>
                <a:lnTo>
                  <a:pt x="994" y="299"/>
                </a:lnTo>
                <a:lnTo>
                  <a:pt x="981" y="317"/>
                </a:lnTo>
                <a:lnTo>
                  <a:pt x="971" y="338"/>
                </a:lnTo>
                <a:lnTo>
                  <a:pt x="965" y="361"/>
                </a:lnTo>
                <a:lnTo>
                  <a:pt x="963" y="386"/>
                </a:lnTo>
                <a:lnTo>
                  <a:pt x="963" y="621"/>
                </a:lnTo>
                <a:lnTo>
                  <a:pt x="2262" y="621"/>
                </a:lnTo>
                <a:lnTo>
                  <a:pt x="2262" y="386"/>
                </a:lnTo>
                <a:lnTo>
                  <a:pt x="2259" y="358"/>
                </a:lnTo>
                <a:lnTo>
                  <a:pt x="2251" y="332"/>
                </a:lnTo>
                <a:lnTo>
                  <a:pt x="2238" y="309"/>
                </a:lnTo>
                <a:lnTo>
                  <a:pt x="2222" y="290"/>
                </a:lnTo>
                <a:lnTo>
                  <a:pt x="2203" y="276"/>
                </a:lnTo>
                <a:lnTo>
                  <a:pt x="2180" y="267"/>
                </a:lnTo>
                <a:lnTo>
                  <a:pt x="2156" y="263"/>
                </a:lnTo>
                <a:lnTo>
                  <a:pt x="1070" y="263"/>
                </a:lnTo>
                <a:close/>
                <a:moveTo>
                  <a:pt x="1070" y="0"/>
                </a:moveTo>
                <a:lnTo>
                  <a:pt x="2156" y="0"/>
                </a:lnTo>
                <a:lnTo>
                  <a:pt x="2198" y="3"/>
                </a:lnTo>
                <a:lnTo>
                  <a:pt x="2238" y="12"/>
                </a:lnTo>
                <a:lnTo>
                  <a:pt x="2276" y="26"/>
                </a:lnTo>
                <a:lnTo>
                  <a:pt x="2313" y="46"/>
                </a:lnTo>
                <a:lnTo>
                  <a:pt x="2347" y="70"/>
                </a:lnTo>
                <a:lnTo>
                  <a:pt x="2377" y="98"/>
                </a:lnTo>
                <a:lnTo>
                  <a:pt x="2405" y="130"/>
                </a:lnTo>
                <a:lnTo>
                  <a:pt x="2429" y="166"/>
                </a:lnTo>
                <a:lnTo>
                  <a:pt x="2450" y="205"/>
                </a:lnTo>
                <a:lnTo>
                  <a:pt x="2466" y="247"/>
                </a:lnTo>
                <a:lnTo>
                  <a:pt x="2478" y="291"/>
                </a:lnTo>
                <a:lnTo>
                  <a:pt x="2486" y="338"/>
                </a:lnTo>
                <a:lnTo>
                  <a:pt x="2490" y="386"/>
                </a:lnTo>
                <a:lnTo>
                  <a:pt x="2490" y="621"/>
                </a:lnTo>
                <a:lnTo>
                  <a:pt x="3068" y="621"/>
                </a:lnTo>
                <a:lnTo>
                  <a:pt x="3096" y="624"/>
                </a:lnTo>
                <a:lnTo>
                  <a:pt x="3123" y="632"/>
                </a:lnTo>
                <a:lnTo>
                  <a:pt x="3147" y="645"/>
                </a:lnTo>
                <a:lnTo>
                  <a:pt x="3169" y="663"/>
                </a:lnTo>
                <a:lnTo>
                  <a:pt x="3188" y="685"/>
                </a:lnTo>
                <a:lnTo>
                  <a:pt x="3203" y="711"/>
                </a:lnTo>
                <a:lnTo>
                  <a:pt x="3215" y="739"/>
                </a:lnTo>
                <a:lnTo>
                  <a:pt x="3222" y="770"/>
                </a:lnTo>
                <a:lnTo>
                  <a:pt x="3226" y="802"/>
                </a:lnTo>
                <a:lnTo>
                  <a:pt x="3226" y="1476"/>
                </a:lnTo>
                <a:lnTo>
                  <a:pt x="1983" y="1476"/>
                </a:lnTo>
                <a:lnTo>
                  <a:pt x="1983" y="1135"/>
                </a:lnTo>
                <a:lnTo>
                  <a:pt x="1245" y="1135"/>
                </a:lnTo>
                <a:lnTo>
                  <a:pt x="1245" y="1476"/>
                </a:lnTo>
                <a:lnTo>
                  <a:pt x="0" y="1476"/>
                </a:lnTo>
                <a:lnTo>
                  <a:pt x="0" y="802"/>
                </a:lnTo>
                <a:lnTo>
                  <a:pt x="3" y="770"/>
                </a:lnTo>
                <a:lnTo>
                  <a:pt x="10" y="739"/>
                </a:lnTo>
                <a:lnTo>
                  <a:pt x="21" y="711"/>
                </a:lnTo>
                <a:lnTo>
                  <a:pt x="37" y="685"/>
                </a:lnTo>
                <a:lnTo>
                  <a:pt x="56" y="663"/>
                </a:lnTo>
                <a:lnTo>
                  <a:pt x="77" y="645"/>
                </a:lnTo>
                <a:lnTo>
                  <a:pt x="103" y="632"/>
                </a:lnTo>
                <a:lnTo>
                  <a:pt x="129" y="624"/>
                </a:lnTo>
                <a:lnTo>
                  <a:pt x="157" y="621"/>
                </a:lnTo>
                <a:lnTo>
                  <a:pt x="736" y="621"/>
                </a:lnTo>
                <a:lnTo>
                  <a:pt x="736" y="386"/>
                </a:lnTo>
                <a:lnTo>
                  <a:pt x="739" y="338"/>
                </a:lnTo>
                <a:lnTo>
                  <a:pt x="746" y="291"/>
                </a:lnTo>
                <a:lnTo>
                  <a:pt x="758" y="247"/>
                </a:lnTo>
                <a:lnTo>
                  <a:pt x="775" y="205"/>
                </a:lnTo>
                <a:lnTo>
                  <a:pt x="796" y="166"/>
                </a:lnTo>
                <a:lnTo>
                  <a:pt x="820" y="130"/>
                </a:lnTo>
                <a:lnTo>
                  <a:pt x="848" y="98"/>
                </a:lnTo>
                <a:lnTo>
                  <a:pt x="879" y="70"/>
                </a:lnTo>
                <a:lnTo>
                  <a:pt x="913" y="46"/>
                </a:lnTo>
                <a:lnTo>
                  <a:pt x="949" y="26"/>
                </a:lnTo>
                <a:lnTo>
                  <a:pt x="987" y="12"/>
                </a:lnTo>
                <a:lnTo>
                  <a:pt x="1028" y="3"/>
                </a:lnTo>
                <a:lnTo>
                  <a:pt x="1070" y="0"/>
                </a:lnTo>
                <a:close/>
              </a:path>
            </a:pathLst>
          </a:custGeom>
          <a:solidFill>
            <a:schemeClr val="accent1"/>
          </a:solidFill>
          <a:ln w="0">
            <a:noFill/>
            <a:prstDash val="solid"/>
            <a:round/>
            <a:headEnd/>
            <a:tailEnd/>
          </a:ln>
        </xdr:spPr>
      </xdr:sp>
    </xdr:grpSp>
    <xdr:clientData/>
  </xdr:twoCellAnchor>
  <xdr:twoCellAnchor editAs="oneCell">
    <xdr:from>
      <xdr:col>4</xdr:col>
      <xdr:colOff>86590</xdr:colOff>
      <xdr:row>1</xdr:row>
      <xdr:rowOff>19915</xdr:rowOff>
    </xdr:from>
    <xdr:to>
      <xdr:col>4</xdr:col>
      <xdr:colOff>404249</xdr:colOff>
      <xdr:row>1</xdr:row>
      <xdr:rowOff>334586</xdr:rowOff>
    </xdr:to>
    <xdr:grpSp>
      <xdr:nvGrpSpPr>
        <xdr:cNvPr id="155" name="Icône Horloge" descr="Horloge">
          <a:extLst>
            <a:ext uri="{FF2B5EF4-FFF2-40B4-BE49-F238E27FC236}">
              <a16:creationId xmlns:a16="http://schemas.microsoft.com/office/drawing/2014/main" id="{00000000-0008-0000-0000-00009B000000}"/>
            </a:ext>
          </a:extLst>
        </xdr:cNvPr>
        <xdr:cNvGrpSpPr>
          <a:grpSpLocks noChangeAspect="1"/>
        </xdr:cNvGrpSpPr>
      </xdr:nvGrpSpPr>
      <xdr:grpSpPr bwMode="auto">
        <a:xfrm>
          <a:off x="3801340" y="524740"/>
          <a:ext cx="317659" cy="314671"/>
          <a:chOff x="270" y="53"/>
          <a:chExt cx="29" cy="29"/>
        </a:xfrm>
      </xdr:grpSpPr>
      <xdr:sp macro="" textlink="">
        <xdr:nvSpPr>
          <xdr:cNvPr id="157" name="Rectangle 9">
            <a:extLst>
              <a:ext uri="{FF2B5EF4-FFF2-40B4-BE49-F238E27FC236}">
                <a16:creationId xmlns:a16="http://schemas.microsoft.com/office/drawing/2014/main" id="{00000000-0008-0000-0000-00009D000000}"/>
              </a:ext>
            </a:extLst>
          </xdr:cNvPr>
          <xdr:cNvSpPr>
            <a:spLocks noChangeArrowheads="1"/>
          </xdr:cNvSpPr>
        </xdr:nvSpPr>
        <xdr:spPr bwMode="auto">
          <a:xfrm>
            <a:off x="270" y="53"/>
            <a:ext cx="29" cy="29"/>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58" name="Forme libre 10">
            <a:extLst>
              <a:ext uri="{FF2B5EF4-FFF2-40B4-BE49-F238E27FC236}">
                <a16:creationId xmlns:a16="http://schemas.microsoft.com/office/drawing/2014/main" id="{00000000-0008-0000-0000-00009E000000}"/>
              </a:ext>
            </a:extLst>
          </xdr:cNvPr>
          <xdr:cNvSpPr>
            <a:spLocks/>
          </xdr:cNvSpPr>
        </xdr:nvSpPr>
        <xdr:spPr bwMode="auto">
          <a:xfrm>
            <a:off x="270" y="54"/>
            <a:ext cx="28" cy="28"/>
          </a:xfrm>
          <a:custGeom>
            <a:avLst/>
            <a:gdLst>
              <a:gd name="T0" fmla="*/ 1716 w 3227"/>
              <a:gd name="T1" fmla="*/ 4 h 3228"/>
              <a:gd name="T2" fmla="*/ 1915 w 3227"/>
              <a:gd name="T3" fmla="*/ 28 h 3228"/>
              <a:gd name="T4" fmla="*/ 2105 w 3227"/>
              <a:gd name="T5" fmla="*/ 76 h 3228"/>
              <a:gd name="T6" fmla="*/ 2286 w 3227"/>
              <a:gd name="T7" fmla="*/ 146 h 3228"/>
              <a:gd name="T8" fmla="*/ 2455 w 3227"/>
              <a:gd name="T9" fmla="*/ 238 h 3228"/>
              <a:gd name="T10" fmla="*/ 2613 w 3227"/>
              <a:gd name="T11" fmla="*/ 347 h 3228"/>
              <a:gd name="T12" fmla="*/ 2755 w 3227"/>
              <a:gd name="T13" fmla="*/ 473 h 3228"/>
              <a:gd name="T14" fmla="*/ 2881 w 3227"/>
              <a:gd name="T15" fmla="*/ 615 h 3228"/>
              <a:gd name="T16" fmla="*/ 2990 w 3227"/>
              <a:gd name="T17" fmla="*/ 773 h 3228"/>
              <a:gd name="T18" fmla="*/ 3081 w 3227"/>
              <a:gd name="T19" fmla="*/ 942 h 3228"/>
              <a:gd name="T20" fmla="*/ 3151 w 3227"/>
              <a:gd name="T21" fmla="*/ 1123 h 3228"/>
              <a:gd name="T22" fmla="*/ 3199 w 3227"/>
              <a:gd name="T23" fmla="*/ 1314 h 3228"/>
              <a:gd name="T24" fmla="*/ 3224 w 3227"/>
              <a:gd name="T25" fmla="*/ 1512 h 3228"/>
              <a:gd name="T26" fmla="*/ 3224 w 3227"/>
              <a:gd name="T27" fmla="*/ 1717 h 3228"/>
              <a:gd name="T28" fmla="*/ 3199 w 3227"/>
              <a:gd name="T29" fmla="*/ 1915 h 3228"/>
              <a:gd name="T30" fmla="*/ 3151 w 3227"/>
              <a:gd name="T31" fmla="*/ 2106 h 3228"/>
              <a:gd name="T32" fmla="*/ 3081 w 3227"/>
              <a:gd name="T33" fmla="*/ 2287 h 3228"/>
              <a:gd name="T34" fmla="*/ 2990 w 3227"/>
              <a:gd name="T35" fmla="*/ 2456 h 3228"/>
              <a:gd name="T36" fmla="*/ 2881 w 3227"/>
              <a:gd name="T37" fmla="*/ 2613 h 3228"/>
              <a:gd name="T38" fmla="*/ 2755 w 3227"/>
              <a:gd name="T39" fmla="*/ 2755 h 3228"/>
              <a:gd name="T40" fmla="*/ 2613 w 3227"/>
              <a:gd name="T41" fmla="*/ 2882 h 3228"/>
              <a:gd name="T42" fmla="*/ 2455 w 3227"/>
              <a:gd name="T43" fmla="*/ 2991 h 3228"/>
              <a:gd name="T44" fmla="*/ 2286 w 3227"/>
              <a:gd name="T45" fmla="*/ 3082 h 3228"/>
              <a:gd name="T46" fmla="*/ 2105 w 3227"/>
              <a:gd name="T47" fmla="*/ 3152 h 3228"/>
              <a:gd name="T48" fmla="*/ 1915 w 3227"/>
              <a:gd name="T49" fmla="*/ 3200 h 3228"/>
              <a:gd name="T50" fmla="*/ 1716 w 3227"/>
              <a:gd name="T51" fmla="*/ 3225 h 3228"/>
              <a:gd name="T52" fmla="*/ 1511 w 3227"/>
              <a:gd name="T53" fmla="*/ 3225 h 3228"/>
              <a:gd name="T54" fmla="*/ 1313 w 3227"/>
              <a:gd name="T55" fmla="*/ 3200 h 3228"/>
              <a:gd name="T56" fmla="*/ 1122 w 3227"/>
              <a:gd name="T57" fmla="*/ 3152 h 3228"/>
              <a:gd name="T58" fmla="*/ 941 w 3227"/>
              <a:gd name="T59" fmla="*/ 3082 h 3228"/>
              <a:gd name="T60" fmla="*/ 772 w 3227"/>
              <a:gd name="T61" fmla="*/ 2991 h 3228"/>
              <a:gd name="T62" fmla="*/ 615 w 3227"/>
              <a:gd name="T63" fmla="*/ 2882 h 3228"/>
              <a:gd name="T64" fmla="*/ 473 w 3227"/>
              <a:gd name="T65" fmla="*/ 2755 h 3228"/>
              <a:gd name="T66" fmla="*/ 346 w 3227"/>
              <a:gd name="T67" fmla="*/ 2613 h 3228"/>
              <a:gd name="T68" fmla="*/ 237 w 3227"/>
              <a:gd name="T69" fmla="*/ 2456 h 3228"/>
              <a:gd name="T70" fmla="*/ 146 w 3227"/>
              <a:gd name="T71" fmla="*/ 2287 h 3228"/>
              <a:gd name="T72" fmla="*/ 76 w 3227"/>
              <a:gd name="T73" fmla="*/ 2106 h 3228"/>
              <a:gd name="T74" fmla="*/ 28 w 3227"/>
              <a:gd name="T75" fmla="*/ 1915 h 3228"/>
              <a:gd name="T76" fmla="*/ 3 w 3227"/>
              <a:gd name="T77" fmla="*/ 1717 h 3228"/>
              <a:gd name="T78" fmla="*/ 3 w 3227"/>
              <a:gd name="T79" fmla="*/ 1512 h 3228"/>
              <a:gd name="T80" fmla="*/ 28 w 3227"/>
              <a:gd name="T81" fmla="*/ 1314 h 3228"/>
              <a:gd name="T82" fmla="*/ 76 w 3227"/>
              <a:gd name="T83" fmla="*/ 1123 h 3228"/>
              <a:gd name="T84" fmla="*/ 146 w 3227"/>
              <a:gd name="T85" fmla="*/ 942 h 3228"/>
              <a:gd name="T86" fmla="*/ 237 w 3227"/>
              <a:gd name="T87" fmla="*/ 773 h 3228"/>
              <a:gd name="T88" fmla="*/ 346 w 3227"/>
              <a:gd name="T89" fmla="*/ 615 h 3228"/>
              <a:gd name="T90" fmla="*/ 473 w 3227"/>
              <a:gd name="T91" fmla="*/ 473 h 3228"/>
              <a:gd name="T92" fmla="*/ 615 w 3227"/>
              <a:gd name="T93" fmla="*/ 347 h 3228"/>
              <a:gd name="T94" fmla="*/ 772 w 3227"/>
              <a:gd name="T95" fmla="*/ 238 h 3228"/>
              <a:gd name="T96" fmla="*/ 941 w 3227"/>
              <a:gd name="T97" fmla="*/ 146 h 3228"/>
              <a:gd name="T98" fmla="*/ 1122 w 3227"/>
              <a:gd name="T99" fmla="*/ 76 h 3228"/>
              <a:gd name="T100" fmla="*/ 1313 w 3227"/>
              <a:gd name="T101" fmla="*/ 28 h 3228"/>
              <a:gd name="T102" fmla="*/ 1511 w 3227"/>
              <a:gd name="T103" fmla="*/ 4 h 322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Lst>
            <a:rect l="0" t="0" r="r" b="b"/>
            <a:pathLst>
              <a:path w="3227" h="3228">
                <a:moveTo>
                  <a:pt x="1613" y="0"/>
                </a:moveTo>
                <a:lnTo>
                  <a:pt x="1716" y="4"/>
                </a:lnTo>
                <a:lnTo>
                  <a:pt x="1816" y="13"/>
                </a:lnTo>
                <a:lnTo>
                  <a:pt x="1915" y="28"/>
                </a:lnTo>
                <a:lnTo>
                  <a:pt x="2011" y="50"/>
                </a:lnTo>
                <a:lnTo>
                  <a:pt x="2105" y="76"/>
                </a:lnTo>
                <a:lnTo>
                  <a:pt x="2197" y="109"/>
                </a:lnTo>
                <a:lnTo>
                  <a:pt x="2286" y="146"/>
                </a:lnTo>
                <a:lnTo>
                  <a:pt x="2372" y="190"/>
                </a:lnTo>
                <a:lnTo>
                  <a:pt x="2455" y="238"/>
                </a:lnTo>
                <a:lnTo>
                  <a:pt x="2535" y="290"/>
                </a:lnTo>
                <a:lnTo>
                  <a:pt x="2613" y="347"/>
                </a:lnTo>
                <a:lnTo>
                  <a:pt x="2686" y="408"/>
                </a:lnTo>
                <a:lnTo>
                  <a:pt x="2755" y="473"/>
                </a:lnTo>
                <a:lnTo>
                  <a:pt x="2820" y="542"/>
                </a:lnTo>
                <a:lnTo>
                  <a:pt x="2881" y="615"/>
                </a:lnTo>
                <a:lnTo>
                  <a:pt x="2938" y="693"/>
                </a:lnTo>
                <a:lnTo>
                  <a:pt x="2990" y="773"/>
                </a:lnTo>
                <a:lnTo>
                  <a:pt x="3038" y="856"/>
                </a:lnTo>
                <a:lnTo>
                  <a:pt x="3081" y="942"/>
                </a:lnTo>
                <a:lnTo>
                  <a:pt x="3119" y="1031"/>
                </a:lnTo>
                <a:lnTo>
                  <a:pt x="3151" y="1123"/>
                </a:lnTo>
                <a:lnTo>
                  <a:pt x="3178" y="1217"/>
                </a:lnTo>
                <a:lnTo>
                  <a:pt x="3199" y="1314"/>
                </a:lnTo>
                <a:lnTo>
                  <a:pt x="3215" y="1412"/>
                </a:lnTo>
                <a:lnTo>
                  <a:pt x="3224" y="1512"/>
                </a:lnTo>
                <a:lnTo>
                  <a:pt x="3227" y="1615"/>
                </a:lnTo>
                <a:lnTo>
                  <a:pt x="3224" y="1717"/>
                </a:lnTo>
                <a:lnTo>
                  <a:pt x="3215" y="1817"/>
                </a:lnTo>
                <a:lnTo>
                  <a:pt x="3199" y="1915"/>
                </a:lnTo>
                <a:lnTo>
                  <a:pt x="3178" y="2011"/>
                </a:lnTo>
                <a:lnTo>
                  <a:pt x="3151" y="2106"/>
                </a:lnTo>
                <a:lnTo>
                  <a:pt x="3119" y="2198"/>
                </a:lnTo>
                <a:lnTo>
                  <a:pt x="3081" y="2287"/>
                </a:lnTo>
                <a:lnTo>
                  <a:pt x="3038" y="2373"/>
                </a:lnTo>
                <a:lnTo>
                  <a:pt x="2990" y="2456"/>
                </a:lnTo>
                <a:lnTo>
                  <a:pt x="2938" y="2537"/>
                </a:lnTo>
                <a:lnTo>
                  <a:pt x="2881" y="2613"/>
                </a:lnTo>
                <a:lnTo>
                  <a:pt x="2820" y="2686"/>
                </a:lnTo>
                <a:lnTo>
                  <a:pt x="2755" y="2755"/>
                </a:lnTo>
                <a:lnTo>
                  <a:pt x="2686" y="2821"/>
                </a:lnTo>
                <a:lnTo>
                  <a:pt x="2613" y="2882"/>
                </a:lnTo>
                <a:lnTo>
                  <a:pt x="2535" y="2939"/>
                </a:lnTo>
                <a:lnTo>
                  <a:pt x="2455" y="2991"/>
                </a:lnTo>
                <a:lnTo>
                  <a:pt x="2372" y="3039"/>
                </a:lnTo>
                <a:lnTo>
                  <a:pt x="2286" y="3082"/>
                </a:lnTo>
                <a:lnTo>
                  <a:pt x="2197" y="3120"/>
                </a:lnTo>
                <a:lnTo>
                  <a:pt x="2105" y="3152"/>
                </a:lnTo>
                <a:lnTo>
                  <a:pt x="2011" y="3179"/>
                </a:lnTo>
                <a:lnTo>
                  <a:pt x="1915" y="3200"/>
                </a:lnTo>
                <a:lnTo>
                  <a:pt x="1816" y="3215"/>
                </a:lnTo>
                <a:lnTo>
                  <a:pt x="1716" y="3225"/>
                </a:lnTo>
                <a:lnTo>
                  <a:pt x="1613" y="3228"/>
                </a:lnTo>
                <a:lnTo>
                  <a:pt x="1511" y="3225"/>
                </a:lnTo>
                <a:lnTo>
                  <a:pt x="1411" y="3215"/>
                </a:lnTo>
                <a:lnTo>
                  <a:pt x="1313" y="3200"/>
                </a:lnTo>
                <a:lnTo>
                  <a:pt x="1217" y="3179"/>
                </a:lnTo>
                <a:lnTo>
                  <a:pt x="1122" y="3152"/>
                </a:lnTo>
                <a:lnTo>
                  <a:pt x="1030" y="3120"/>
                </a:lnTo>
                <a:lnTo>
                  <a:pt x="941" y="3082"/>
                </a:lnTo>
                <a:lnTo>
                  <a:pt x="855" y="3039"/>
                </a:lnTo>
                <a:lnTo>
                  <a:pt x="772" y="2991"/>
                </a:lnTo>
                <a:lnTo>
                  <a:pt x="691" y="2939"/>
                </a:lnTo>
                <a:lnTo>
                  <a:pt x="615" y="2882"/>
                </a:lnTo>
                <a:lnTo>
                  <a:pt x="542" y="2821"/>
                </a:lnTo>
                <a:lnTo>
                  <a:pt x="473" y="2755"/>
                </a:lnTo>
                <a:lnTo>
                  <a:pt x="407" y="2686"/>
                </a:lnTo>
                <a:lnTo>
                  <a:pt x="346" y="2613"/>
                </a:lnTo>
                <a:lnTo>
                  <a:pt x="290" y="2537"/>
                </a:lnTo>
                <a:lnTo>
                  <a:pt x="237" y="2456"/>
                </a:lnTo>
                <a:lnTo>
                  <a:pt x="189" y="2373"/>
                </a:lnTo>
                <a:lnTo>
                  <a:pt x="146" y="2287"/>
                </a:lnTo>
                <a:lnTo>
                  <a:pt x="108" y="2198"/>
                </a:lnTo>
                <a:lnTo>
                  <a:pt x="76" y="2106"/>
                </a:lnTo>
                <a:lnTo>
                  <a:pt x="49" y="2011"/>
                </a:lnTo>
                <a:lnTo>
                  <a:pt x="28" y="1915"/>
                </a:lnTo>
                <a:lnTo>
                  <a:pt x="13" y="1817"/>
                </a:lnTo>
                <a:lnTo>
                  <a:pt x="3" y="1717"/>
                </a:lnTo>
                <a:lnTo>
                  <a:pt x="0" y="1615"/>
                </a:lnTo>
                <a:lnTo>
                  <a:pt x="3" y="1512"/>
                </a:lnTo>
                <a:lnTo>
                  <a:pt x="13" y="1412"/>
                </a:lnTo>
                <a:lnTo>
                  <a:pt x="28" y="1314"/>
                </a:lnTo>
                <a:lnTo>
                  <a:pt x="49" y="1217"/>
                </a:lnTo>
                <a:lnTo>
                  <a:pt x="76" y="1123"/>
                </a:lnTo>
                <a:lnTo>
                  <a:pt x="108" y="1031"/>
                </a:lnTo>
                <a:lnTo>
                  <a:pt x="146" y="942"/>
                </a:lnTo>
                <a:lnTo>
                  <a:pt x="189" y="856"/>
                </a:lnTo>
                <a:lnTo>
                  <a:pt x="237" y="773"/>
                </a:lnTo>
                <a:lnTo>
                  <a:pt x="290" y="693"/>
                </a:lnTo>
                <a:lnTo>
                  <a:pt x="346" y="615"/>
                </a:lnTo>
                <a:lnTo>
                  <a:pt x="407" y="542"/>
                </a:lnTo>
                <a:lnTo>
                  <a:pt x="473" y="473"/>
                </a:lnTo>
                <a:lnTo>
                  <a:pt x="542" y="408"/>
                </a:lnTo>
                <a:lnTo>
                  <a:pt x="615" y="347"/>
                </a:lnTo>
                <a:lnTo>
                  <a:pt x="691" y="290"/>
                </a:lnTo>
                <a:lnTo>
                  <a:pt x="772" y="238"/>
                </a:lnTo>
                <a:lnTo>
                  <a:pt x="855" y="190"/>
                </a:lnTo>
                <a:lnTo>
                  <a:pt x="941" y="146"/>
                </a:lnTo>
                <a:lnTo>
                  <a:pt x="1030" y="109"/>
                </a:lnTo>
                <a:lnTo>
                  <a:pt x="1122" y="76"/>
                </a:lnTo>
                <a:lnTo>
                  <a:pt x="1217" y="50"/>
                </a:lnTo>
                <a:lnTo>
                  <a:pt x="1313" y="28"/>
                </a:lnTo>
                <a:lnTo>
                  <a:pt x="1411" y="13"/>
                </a:lnTo>
                <a:lnTo>
                  <a:pt x="1511" y="4"/>
                </a:lnTo>
                <a:lnTo>
                  <a:pt x="1613" y="0"/>
                </a:lnTo>
                <a:close/>
              </a:path>
            </a:pathLst>
          </a:custGeom>
          <a:solidFill>
            <a:schemeClr val="accent1"/>
          </a:solidFill>
          <a:ln w="0">
            <a:noFill/>
            <a:prstDash val="solid"/>
            <a:round/>
            <a:headEnd/>
            <a:tailEnd/>
          </a:ln>
        </xdr:spPr>
      </xdr:sp>
      <xdr:sp macro="" textlink="">
        <xdr:nvSpPr>
          <xdr:cNvPr id="159" name="Rectangle 11">
            <a:extLst>
              <a:ext uri="{FF2B5EF4-FFF2-40B4-BE49-F238E27FC236}">
                <a16:creationId xmlns:a16="http://schemas.microsoft.com/office/drawing/2014/main" id="{00000000-0008-0000-0000-00009F000000}"/>
              </a:ext>
            </a:extLst>
          </xdr:cNvPr>
          <xdr:cNvSpPr>
            <a:spLocks noChangeArrowheads="1"/>
          </xdr:cNvSpPr>
        </xdr:nvSpPr>
        <xdr:spPr bwMode="auto">
          <a:xfrm>
            <a:off x="283" y="55"/>
            <a:ext cx="2" cy="4"/>
          </a:xfrm>
          <a:prstGeom prst="rect">
            <a:avLst/>
          </a:prstGeom>
          <a:solidFill>
            <a:srgbClr val="FFFFFF"/>
          </a:solidFill>
          <a:ln w="0">
            <a:noFill/>
            <a:prstDash val="solid"/>
            <a:miter lim="800000"/>
            <a:headEnd/>
            <a:tailEnd/>
          </a:ln>
        </xdr:spPr>
      </xdr:sp>
      <xdr:sp macro="" textlink="">
        <xdr:nvSpPr>
          <xdr:cNvPr id="160" name="Rectangle 12">
            <a:extLst>
              <a:ext uri="{FF2B5EF4-FFF2-40B4-BE49-F238E27FC236}">
                <a16:creationId xmlns:a16="http://schemas.microsoft.com/office/drawing/2014/main" id="{00000000-0008-0000-0000-0000A0000000}"/>
              </a:ext>
            </a:extLst>
          </xdr:cNvPr>
          <xdr:cNvSpPr>
            <a:spLocks noChangeArrowheads="1"/>
          </xdr:cNvSpPr>
        </xdr:nvSpPr>
        <xdr:spPr bwMode="auto">
          <a:xfrm>
            <a:off x="283" y="77"/>
            <a:ext cx="2" cy="4"/>
          </a:xfrm>
          <a:prstGeom prst="rect">
            <a:avLst/>
          </a:prstGeom>
          <a:solidFill>
            <a:srgbClr val="FFFFFF"/>
          </a:solidFill>
          <a:ln w="0">
            <a:noFill/>
            <a:prstDash val="solid"/>
            <a:miter lim="800000"/>
            <a:headEnd/>
            <a:tailEnd/>
          </a:ln>
        </xdr:spPr>
      </xdr:sp>
      <xdr:sp macro="" textlink="">
        <xdr:nvSpPr>
          <xdr:cNvPr id="161" name="Rectangle 13">
            <a:extLst>
              <a:ext uri="{FF2B5EF4-FFF2-40B4-BE49-F238E27FC236}">
                <a16:creationId xmlns:a16="http://schemas.microsoft.com/office/drawing/2014/main" id="{00000000-0008-0000-0000-0000A1000000}"/>
              </a:ext>
            </a:extLst>
          </xdr:cNvPr>
          <xdr:cNvSpPr>
            <a:spLocks noChangeArrowheads="1"/>
          </xdr:cNvSpPr>
        </xdr:nvSpPr>
        <xdr:spPr bwMode="auto">
          <a:xfrm>
            <a:off x="293" y="67"/>
            <a:ext cx="4" cy="2"/>
          </a:xfrm>
          <a:prstGeom prst="rect">
            <a:avLst/>
          </a:prstGeom>
          <a:solidFill>
            <a:srgbClr val="FFFFFF"/>
          </a:solidFill>
          <a:ln w="0">
            <a:noFill/>
            <a:prstDash val="solid"/>
            <a:miter lim="800000"/>
            <a:headEnd/>
            <a:tailEnd/>
          </a:ln>
        </xdr:spPr>
      </xdr:sp>
      <xdr:sp macro="" textlink="">
        <xdr:nvSpPr>
          <xdr:cNvPr id="162" name="Rectangle 14">
            <a:extLst>
              <a:ext uri="{FF2B5EF4-FFF2-40B4-BE49-F238E27FC236}">
                <a16:creationId xmlns:a16="http://schemas.microsoft.com/office/drawing/2014/main" id="{00000000-0008-0000-0000-0000A2000000}"/>
              </a:ext>
            </a:extLst>
          </xdr:cNvPr>
          <xdr:cNvSpPr>
            <a:spLocks noChangeArrowheads="1"/>
          </xdr:cNvSpPr>
        </xdr:nvSpPr>
        <xdr:spPr bwMode="auto">
          <a:xfrm>
            <a:off x="271" y="67"/>
            <a:ext cx="4" cy="2"/>
          </a:xfrm>
          <a:prstGeom prst="rect">
            <a:avLst/>
          </a:prstGeom>
          <a:solidFill>
            <a:srgbClr val="FFFFFF"/>
          </a:solidFill>
          <a:ln w="0">
            <a:noFill/>
            <a:prstDash val="solid"/>
            <a:miter lim="800000"/>
            <a:headEnd/>
            <a:tailEnd/>
          </a:ln>
        </xdr:spPr>
      </xdr:sp>
      <xdr:sp macro="" textlink="">
        <xdr:nvSpPr>
          <xdr:cNvPr id="163" name="Forme libre 15">
            <a:extLst>
              <a:ext uri="{FF2B5EF4-FFF2-40B4-BE49-F238E27FC236}">
                <a16:creationId xmlns:a16="http://schemas.microsoft.com/office/drawing/2014/main" id="{00000000-0008-0000-0000-0000A3000000}"/>
              </a:ext>
            </a:extLst>
          </xdr:cNvPr>
          <xdr:cNvSpPr>
            <a:spLocks/>
          </xdr:cNvSpPr>
        </xdr:nvSpPr>
        <xdr:spPr bwMode="auto">
          <a:xfrm>
            <a:off x="288" y="56"/>
            <a:ext cx="3" cy="4"/>
          </a:xfrm>
          <a:custGeom>
            <a:avLst/>
            <a:gdLst>
              <a:gd name="T0" fmla="*/ 208 w 384"/>
              <a:gd name="T1" fmla="*/ 0 h 451"/>
              <a:gd name="T2" fmla="*/ 384 w 384"/>
              <a:gd name="T3" fmla="*/ 105 h 451"/>
              <a:gd name="T4" fmla="*/ 177 w 384"/>
              <a:gd name="T5" fmla="*/ 451 h 451"/>
              <a:gd name="T6" fmla="*/ 0 w 384"/>
              <a:gd name="T7" fmla="*/ 345 h 451"/>
              <a:gd name="T8" fmla="*/ 208 w 384"/>
              <a:gd name="T9" fmla="*/ 0 h 451"/>
            </a:gdLst>
            <a:ahLst/>
            <a:cxnLst>
              <a:cxn ang="0">
                <a:pos x="T0" y="T1"/>
              </a:cxn>
              <a:cxn ang="0">
                <a:pos x="T2" y="T3"/>
              </a:cxn>
              <a:cxn ang="0">
                <a:pos x="T4" y="T5"/>
              </a:cxn>
              <a:cxn ang="0">
                <a:pos x="T6" y="T7"/>
              </a:cxn>
              <a:cxn ang="0">
                <a:pos x="T8" y="T9"/>
              </a:cxn>
            </a:cxnLst>
            <a:rect l="0" t="0" r="r" b="b"/>
            <a:pathLst>
              <a:path w="384" h="451">
                <a:moveTo>
                  <a:pt x="208" y="0"/>
                </a:moveTo>
                <a:lnTo>
                  <a:pt x="384" y="105"/>
                </a:lnTo>
                <a:lnTo>
                  <a:pt x="177" y="451"/>
                </a:lnTo>
                <a:lnTo>
                  <a:pt x="0" y="345"/>
                </a:lnTo>
                <a:lnTo>
                  <a:pt x="208" y="0"/>
                </a:lnTo>
                <a:close/>
              </a:path>
            </a:pathLst>
          </a:custGeom>
          <a:solidFill>
            <a:srgbClr val="FFFFFF"/>
          </a:solidFill>
          <a:ln w="0">
            <a:noFill/>
            <a:prstDash val="solid"/>
            <a:round/>
            <a:headEnd/>
            <a:tailEnd/>
          </a:ln>
        </xdr:spPr>
      </xdr:sp>
      <xdr:sp macro="" textlink="">
        <xdr:nvSpPr>
          <xdr:cNvPr id="164" name="Forme libre 16">
            <a:extLst>
              <a:ext uri="{FF2B5EF4-FFF2-40B4-BE49-F238E27FC236}">
                <a16:creationId xmlns:a16="http://schemas.microsoft.com/office/drawing/2014/main" id="{00000000-0008-0000-0000-0000A4000000}"/>
              </a:ext>
            </a:extLst>
          </xdr:cNvPr>
          <xdr:cNvSpPr>
            <a:spLocks/>
          </xdr:cNvSpPr>
        </xdr:nvSpPr>
        <xdr:spPr bwMode="auto">
          <a:xfrm>
            <a:off x="277" y="75"/>
            <a:ext cx="3" cy="4"/>
          </a:xfrm>
          <a:custGeom>
            <a:avLst/>
            <a:gdLst>
              <a:gd name="T0" fmla="*/ 207 w 383"/>
              <a:gd name="T1" fmla="*/ 0 h 451"/>
              <a:gd name="T2" fmla="*/ 383 w 383"/>
              <a:gd name="T3" fmla="*/ 106 h 451"/>
              <a:gd name="T4" fmla="*/ 176 w 383"/>
              <a:gd name="T5" fmla="*/ 451 h 451"/>
              <a:gd name="T6" fmla="*/ 0 w 383"/>
              <a:gd name="T7" fmla="*/ 345 h 451"/>
              <a:gd name="T8" fmla="*/ 207 w 383"/>
              <a:gd name="T9" fmla="*/ 0 h 451"/>
            </a:gdLst>
            <a:ahLst/>
            <a:cxnLst>
              <a:cxn ang="0">
                <a:pos x="T0" y="T1"/>
              </a:cxn>
              <a:cxn ang="0">
                <a:pos x="T2" y="T3"/>
              </a:cxn>
              <a:cxn ang="0">
                <a:pos x="T4" y="T5"/>
              </a:cxn>
              <a:cxn ang="0">
                <a:pos x="T6" y="T7"/>
              </a:cxn>
              <a:cxn ang="0">
                <a:pos x="T8" y="T9"/>
              </a:cxn>
            </a:cxnLst>
            <a:rect l="0" t="0" r="r" b="b"/>
            <a:pathLst>
              <a:path w="383" h="451">
                <a:moveTo>
                  <a:pt x="207" y="0"/>
                </a:moveTo>
                <a:lnTo>
                  <a:pt x="383" y="106"/>
                </a:lnTo>
                <a:lnTo>
                  <a:pt x="176" y="451"/>
                </a:lnTo>
                <a:lnTo>
                  <a:pt x="0" y="345"/>
                </a:lnTo>
                <a:lnTo>
                  <a:pt x="207" y="0"/>
                </a:lnTo>
                <a:close/>
              </a:path>
            </a:pathLst>
          </a:custGeom>
          <a:solidFill>
            <a:srgbClr val="FFFFFF"/>
          </a:solidFill>
          <a:ln w="0">
            <a:noFill/>
            <a:prstDash val="solid"/>
            <a:round/>
            <a:headEnd/>
            <a:tailEnd/>
          </a:ln>
        </xdr:spPr>
      </xdr:sp>
      <xdr:sp macro="" textlink="">
        <xdr:nvSpPr>
          <xdr:cNvPr id="165" name="Forme libre 17">
            <a:extLst>
              <a:ext uri="{FF2B5EF4-FFF2-40B4-BE49-F238E27FC236}">
                <a16:creationId xmlns:a16="http://schemas.microsoft.com/office/drawing/2014/main" id="{00000000-0008-0000-0000-0000A5000000}"/>
              </a:ext>
            </a:extLst>
          </xdr:cNvPr>
          <xdr:cNvSpPr>
            <a:spLocks/>
          </xdr:cNvSpPr>
        </xdr:nvSpPr>
        <xdr:spPr bwMode="auto">
          <a:xfrm>
            <a:off x="292" y="61"/>
            <a:ext cx="4" cy="3"/>
          </a:xfrm>
          <a:custGeom>
            <a:avLst/>
            <a:gdLst>
              <a:gd name="T0" fmla="*/ 351 w 451"/>
              <a:gd name="T1" fmla="*/ 0 h 376"/>
              <a:gd name="T2" fmla="*/ 451 w 451"/>
              <a:gd name="T3" fmla="*/ 178 h 376"/>
              <a:gd name="T4" fmla="*/ 100 w 451"/>
              <a:gd name="T5" fmla="*/ 376 h 376"/>
              <a:gd name="T6" fmla="*/ 0 w 451"/>
              <a:gd name="T7" fmla="*/ 196 h 376"/>
              <a:gd name="T8" fmla="*/ 351 w 451"/>
              <a:gd name="T9" fmla="*/ 0 h 376"/>
            </a:gdLst>
            <a:ahLst/>
            <a:cxnLst>
              <a:cxn ang="0">
                <a:pos x="T0" y="T1"/>
              </a:cxn>
              <a:cxn ang="0">
                <a:pos x="T2" y="T3"/>
              </a:cxn>
              <a:cxn ang="0">
                <a:pos x="T4" y="T5"/>
              </a:cxn>
              <a:cxn ang="0">
                <a:pos x="T6" y="T7"/>
              </a:cxn>
              <a:cxn ang="0">
                <a:pos x="T8" y="T9"/>
              </a:cxn>
            </a:cxnLst>
            <a:rect l="0" t="0" r="r" b="b"/>
            <a:pathLst>
              <a:path w="451" h="376">
                <a:moveTo>
                  <a:pt x="351" y="0"/>
                </a:moveTo>
                <a:lnTo>
                  <a:pt x="451" y="178"/>
                </a:lnTo>
                <a:lnTo>
                  <a:pt x="100" y="376"/>
                </a:lnTo>
                <a:lnTo>
                  <a:pt x="0" y="196"/>
                </a:lnTo>
                <a:lnTo>
                  <a:pt x="351" y="0"/>
                </a:lnTo>
                <a:close/>
              </a:path>
            </a:pathLst>
          </a:custGeom>
          <a:solidFill>
            <a:srgbClr val="FFFFFF"/>
          </a:solidFill>
          <a:ln w="0">
            <a:noFill/>
            <a:prstDash val="solid"/>
            <a:round/>
            <a:headEnd/>
            <a:tailEnd/>
          </a:ln>
        </xdr:spPr>
      </xdr:sp>
      <xdr:sp macro="" textlink="">
        <xdr:nvSpPr>
          <xdr:cNvPr id="166" name="Forme libre 18">
            <a:extLst>
              <a:ext uri="{FF2B5EF4-FFF2-40B4-BE49-F238E27FC236}">
                <a16:creationId xmlns:a16="http://schemas.microsoft.com/office/drawing/2014/main" id="{00000000-0008-0000-0000-0000A6000000}"/>
              </a:ext>
            </a:extLst>
          </xdr:cNvPr>
          <xdr:cNvSpPr>
            <a:spLocks/>
          </xdr:cNvSpPr>
        </xdr:nvSpPr>
        <xdr:spPr bwMode="auto">
          <a:xfrm>
            <a:off x="273" y="72"/>
            <a:ext cx="4" cy="3"/>
          </a:xfrm>
          <a:custGeom>
            <a:avLst/>
            <a:gdLst>
              <a:gd name="T0" fmla="*/ 351 w 452"/>
              <a:gd name="T1" fmla="*/ 0 h 376"/>
              <a:gd name="T2" fmla="*/ 452 w 452"/>
              <a:gd name="T3" fmla="*/ 179 h 376"/>
              <a:gd name="T4" fmla="*/ 101 w 452"/>
              <a:gd name="T5" fmla="*/ 376 h 376"/>
              <a:gd name="T6" fmla="*/ 0 w 452"/>
              <a:gd name="T7" fmla="*/ 197 h 376"/>
              <a:gd name="T8" fmla="*/ 351 w 452"/>
              <a:gd name="T9" fmla="*/ 0 h 376"/>
            </a:gdLst>
            <a:ahLst/>
            <a:cxnLst>
              <a:cxn ang="0">
                <a:pos x="T0" y="T1"/>
              </a:cxn>
              <a:cxn ang="0">
                <a:pos x="T2" y="T3"/>
              </a:cxn>
              <a:cxn ang="0">
                <a:pos x="T4" y="T5"/>
              </a:cxn>
              <a:cxn ang="0">
                <a:pos x="T6" y="T7"/>
              </a:cxn>
              <a:cxn ang="0">
                <a:pos x="T8" y="T9"/>
              </a:cxn>
            </a:cxnLst>
            <a:rect l="0" t="0" r="r" b="b"/>
            <a:pathLst>
              <a:path w="452" h="376">
                <a:moveTo>
                  <a:pt x="351" y="0"/>
                </a:moveTo>
                <a:lnTo>
                  <a:pt x="452" y="179"/>
                </a:lnTo>
                <a:lnTo>
                  <a:pt x="101" y="376"/>
                </a:lnTo>
                <a:lnTo>
                  <a:pt x="0" y="197"/>
                </a:lnTo>
                <a:lnTo>
                  <a:pt x="351" y="0"/>
                </a:lnTo>
                <a:close/>
              </a:path>
            </a:pathLst>
          </a:custGeom>
          <a:solidFill>
            <a:srgbClr val="FFFFFF"/>
          </a:solidFill>
          <a:ln w="0">
            <a:noFill/>
            <a:prstDash val="solid"/>
            <a:round/>
            <a:headEnd/>
            <a:tailEnd/>
          </a:ln>
        </xdr:spPr>
      </xdr:sp>
      <xdr:sp macro="" textlink="">
        <xdr:nvSpPr>
          <xdr:cNvPr id="167" name="Forme libre 19">
            <a:extLst>
              <a:ext uri="{FF2B5EF4-FFF2-40B4-BE49-F238E27FC236}">
                <a16:creationId xmlns:a16="http://schemas.microsoft.com/office/drawing/2014/main" id="{00000000-0008-0000-0000-0000A7000000}"/>
              </a:ext>
            </a:extLst>
          </xdr:cNvPr>
          <xdr:cNvSpPr>
            <a:spLocks/>
          </xdr:cNvSpPr>
        </xdr:nvSpPr>
        <xdr:spPr bwMode="auto">
          <a:xfrm>
            <a:off x="292" y="72"/>
            <a:ext cx="4" cy="3"/>
          </a:xfrm>
          <a:custGeom>
            <a:avLst/>
            <a:gdLst>
              <a:gd name="T0" fmla="*/ 106 w 451"/>
              <a:gd name="T1" fmla="*/ 0 h 382"/>
              <a:gd name="T2" fmla="*/ 451 w 451"/>
              <a:gd name="T3" fmla="*/ 207 h 382"/>
              <a:gd name="T4" fmla="*/ 346 w 451"/>
              <a:gd name="T5" fmla="*/ 382 h 382"/>
              <a:gd name="T6" fmla="*/ 0 w 451"/>
              <a:gd name="T7" fmla="*/ 175 h 382"/>
              <a:gd name="T8" fmla="*/ 106 w 451"/>
              <a:gd name="T9" fmla="*/ 0 h 382"/>
            </a:gdLst>
            <a:ahLst/>
            <a:cxnLst>
              <a:cxn ang="0">
                <a:pos x="T0" y="T1"/>
              </a:cxn>
              <a:cxn ang="0">
                <a:pos x="T2" y="T3"/>
              </a:cxn>
              <a:cxn ang="0">
                <a:pos x="T4" y="T5"/>
              </a:cxn>
              <a:cxn ang="0">
                <a:pos x="T6" y="T7"/>
              </a:cxn>
              <a:cxn ang="0">
                <a:pos x="T8" y="T9"/>
              </a:cxn>
            </a:cxnLst>
            <a:rect l="0" t="0" r="r" b="b"/>
            <a:pathLst>
              <a:path w="451" h="382">
                <a:moveTo>
                  <a:pt x="106" y="0"/>
                </a:moveTo>
                <a:lnTo>
                  <a:pt x="451" y="207"/>
                </a:lnTo>
                <a:lnTo>
                  <a:pt x="346" y="382"/>
                </a:lnTo>
                <a:lnTo>
                  <a:pt x="0" y="175"/>
                </a:lnTo>
                <a:lnTo>
                  <a:pt x="106" y="0"/>
                </a:lnTo>
                <a:close/>
              </a:path>
            </a:pathLst>
          </a:custGeom>
          <a:solidFill>
            <a:srgbClr val="FFFFFF"/>
          </a:solidFill>
          <a:ln w="0">
            <a:noFill/>
            <a:prstDash val="solid"/>
            <a:round/>
            <a:headEnd/>
            <a:tailEnd/>
          </a:ln>
        </xdr:spPr>
      </xdr:sp>
      <xdr:sp macro="" textlink="">
        <xdr:nvSpPr>
          <xdr:cNvPr id="168" name="Forme libre 20">
            <a:extLst>
              <a:ext uri="{FF2B5EF4-FFF2-40B4-BE49-F238E27FC236}">
                <a16:creationId xmlns:a16="http://schemas.microsoft.com/office/drawing/2014/main" id="{00000000-0008-0000-0000-0000A8000000}"/>
              </a:ext>
            </a:extLst>
          </xdr:cNvPr>
          <xdr:cNvSpPr>
            <a:spLocks/>
          </xdr:cNvSpPr>
        </xdr:nvSpPr>
        <xdr:spPr bwMode="auto">
          <a:xfrm>
            <a:off x="273" y="61"/>
            <a:ext cx="4" cy="3"/>
          </a:xfrm>
          <a:custGeom>
            <a:avLst/>
            <a:gdLst>
              <a:gd name="T0" fmla="*/ 106 w 451"/>
              <a:gd name="T1" fmla="*/ 0 h 383"/>
              <a:gd name="T2" fmla="*/ 451 w 451"/>
              <a:gd name="T3" fmla="*/ 207 h 383"/>
              <a:gd name="T4" fmla="*/ 345 w 451"/>
              <a:gd name="T5" fmla="*/ 383 h 383"/>
              <a:gd name="T6" fmla="*/ 0 w 451"/>
              <a:gd name="T7" fmla="*/ 175 h 383"/>
              <a:gd name="T8" fmla="*/ 106 w 451"/>
              <a:gd name="T9" fmla="*/ 0 h 383"/>
            </a:gdLst>
            <a:ahLst/>
            <a:cxnLst>
              <a:cxn ang="0">
                <a:pos x="T0" y="T1"/>
              </a:cxn>
              <a:cxn ang="0">
                <a:pos x="T2" y="T3"/>
              </a:cxn>
              <a:cxn ang="0">
                <a:pos x="T4" y="T5"/>
              </a:cxn>
              <a:cxn ang="0">
                <a:pos x="T6" y="T7"/>
              </a:cxn>
              <a:cxn ang="0">
                <a:pos x="T8" y="T9"/>
              </a:cxn>
            </a:cxnLst>
            <a:rect l="0" t="0" r="r" b="b"/>
            <a:pathLst>
              <a:path w="451" h="383">
                <a:moveTo>
                  <a:pt x="106" y="0"/>
                </a:moveTo>
                <a:lnTo>
                  <a:pt x="451" y="207"/>
                </a:lnTo>
                <a:lnTo>
                  <a:pt x="345" y="383"/>
                </a:lnTo>
                <a:lnTo>
                  <a:pt x="0" y="175"/>
                </a:lnTo>
                <a:lnTo>
                  <a:pt x="106" y="0"/>
                </a:lnTo>
                <a:close/>
              </a:path>
            </a:pathLst>
          </a:custGeom>
          <a:solidFill>
            <a:srgbClr val="FFFFFF"/>
          </a:solidFill>
          <a:ln w="0">
            <a:noFill/>
            <a:prstDash val="solid"/>
            <a:round/>
            <a:headEnd/>
            <a:tailEnd/>
          </a:ln>
        </xdr:spPr>
      </xdr:sp>
      <xdr:sp macro="" textlink="">
        <xdr:nvSpPr>
          <xdr:cNvPr id="169" name="Forme libre 21">
            <a:extLst>
              <a:ext uri="{FF2B5EF4-FFF2-40B4-BE49-F238E27FC236}">
                <a16:creationId xmlns:a16="http://schemas.microsoft.com/office/drawing/2014/main" id="{00000000-0008-0000-0000-0000A9000000}"/>
              </a:ext>
            </a:extLst>
          </xdr:cNvPr>
          <xdr:cNvSpPr>
            <a:spLocks/>
          </xdr:cNvSpPr>
        </xdr:nvSpPr>
        <xdr:spPr bwMode="auto">
          <a:xfrm>
            <a:off x="288" y="75"/>
            <a:ext cx="3" cy="4"/>
          </a:xfrm>
          <a:custGeom>
            <a:avLst/>
            <a:gdLst>
              <a:gd name="T0" fmla="*/ 180 w 376"/>
              <a:gd name="T1" fmla="*/ 0 h 452"/>
              <a:gd name="T2" fmla="*/ 376 w 376"/>
              <a:gd name="T3" fmla="*/ 351 h 452"/>
              <a:gd name="T4" fmla="*/ 198 w 376"/>
              <a:gd name="T5" fmla="*/ 452 h 452"/>
              <a:gd name="T6" fmla="*/ 0 w 376"/>
              <a:gd name="T7" fmla="*/ 101 h 452"/>
              <a:gd name="T8" fmla="*/ 180 w 376"/>
              <a:gd name="T9" fmla="*/ 0 h 452"/>
            </a:gdLst>
            <a:ahLst/>
            <a:cxnLst>
              <a:cxn ang="0">
                <a:pos x="T0" y="T1"/>
              </a:cxn>
              <a:cxn ang="0">
                <a:pos x="T2" y="T3"/>
              </a:cxn>
              <a:cxn ang="0">
                <a:pos x="T4" y="T5"/>
              </a:cxn>
              <a:cxn ang="0">
                <a:pos x="T6" y="T7"/>
              </a:cxn>
              <a:cxn ang="0">
                <a:pos x="T8" y="T9"/>
              </a:cxn>
            </a:cxnLst>
            <a:rect l="0" t="0" r="r" b="b"/>
            <a:pathLst>
              <a:path w="376" h="452">
                <a:moveTo>
                  <a:pt x="180" y="0"/>
                </a:moveTo>
                <a:lnTo>
                  <a:pt x="376" y="351"/>
                </a:lnTo>
                <a:lnTo>
                  <a:pt x="198" y="452"/>
                </a:lnTo>
                <a:lnTo>
                  <a:pt x="0" y="101"/>
                </a:lnTo>
                <a:lnTo>
                  <a:pt x="180" y="0"/>
                </a:lnTo>
                <a:close/>
              </a:path>
            </a:pathLst>
          </a:custGeom>
          <a:solidFill>
            <a:srgbClr val="FFFFFF"/>
          </a:solidFill>
          <a:ln w="0">
            <a:noFill/>
            <a:prstDash val="solid"/>
            <a:round/>
            <a:headEnd/>
            <a:tailEnd/>
          </a:ln>
        </xdr:spPr>
      </xdr:sp>
      <xdr:sp macro="" textlink="">
        <xdr:nvSpPr>
          <xdr:cNvPr id="170" name="Forme libre 22">
            <a:extLst>
              <a:ext uri="{FF2B5EF4-FFF2-40B4-BE49-F238E27FC236}">
                <a16:creationId xmlns:a16="http://schemas.microsoft.com/office/drawing/2014/main" id="{00000000-0008-0000-0000-0000AA000000}"/>
              </a:ext>
            </a:extLst>
          </xdr:cNvPr>
          <xdr:cNvSpPr>
            <a:spLocks/>
          </xdr:cNvSpPr>
        </xdr:nvSpPr>
        <xdr:spPr bwMode="auto">
          <a:xfrm>
            <a:off x="277" y="56"/>
            <a:ext cx="3" cy="4"/>
          </a:xfrm>
          <a:custGeom>
            <a:avLst/>
            <a:gdLst>
              <a:gd name="T0" fmla="*/ 178 w 376"/>
              <a:gd name="T1" fmla="*/ 0 h 451"/>
              <a:gd name="T2" fmla="*/ 376 w 376"/>
              <a:gd name="T3" fmla="*/ 351 h 451"/>
              <a:gd name="T4" fmla="*/ 196 w 376"/>
              <a:gd name="T5" fmla="*/ 451 h 451"/>
              <a:gd name="T6" fmla="*/ 0 w 376"/>
              <a:gd name="T7" fmla="*/ 100 h 451"/>
              <a:gd name="T8" fmla="*/ 178 w 376"/>
              <a:gd name="T9" fmla="*/ 0 h 451"/>
            </a:gdLst>
            <a:ahLst/>
            <a:cxnLst>
              <a:cxn ang="0">
                <a:pos x="T0" y="T1"/>
              </a:cxn>
              <a:cxn ang="0">
                <a:pos x="T2" y="T3"/>
              </a:cxn>
              <a:cxn ang="0">
                <a:pos x="T4" y="T5"/>
              </a:cxn>
              <a:cxn ang="0">
                <a:pos x="T6" y="T7"/>
              </a:cxn>
              <a:cxn ang="0">
                <a:pos x="T8" y="T9"/>
              </a:cxn>
            </a:cxnLst>
            <a:rect l="0" t="0" r="r" b="b"/>
            <a:pathLst>
              <a:path w="376" h="451">
                <a:moveTo>
                  <a:pt x="178" y="0"/>
                </a:moveTo>
                <a:lnTo>
                  <a:pt x="376" y="351"/>
                </a:lnTo>
                <a:lnTo>
                  <a:pt x="196" y="451"/>
                </a:lnTo>
                <a:lnTo>
                  <a:pt x="0" y="100"/>
                </a:lnTo>
                <a:lnTo>
                  <a:pt x="178" y="0"/>
                </a:lnTo>
                <a:close/>
              </a:path>
            </a:pathLst>
          </a:custGeom>
          <a:solidFill>
            <a:srgbClr val="FFFFFF"/>
          </a:solidFill>
          <a:ln w="0">
            <a:noFill/>
            <a:prstDash val="solid"/>
            <a:round/>
            <a:headEnd/>
            <a:tailEnd/>
          </a:ln>
        </xdr:spPr>
      </xdr:sp>
      <xdr:sp macro="" textlink="">
        <xdr:nvSpPr>
          <xdr:cNvPr id="171" name="Forme libre 23">
            <a:extLst>
              <a:ext uri="{FF2B5EF4-FFF2-40B4-BE49-F238E27FC236}">
                <a16:creationId xmlns:a16="http://schemas.microsoft.com/office/drawing/2014/main" id="{00000000-0008-0000-0000-0000AB000000}"/>
              </a:ext>
            </a:extLst>
          </xdr:cNvPr>
          <xdr:cNvSpPr>
            <a:spLocks/>
          </xdr:cNvSpPr>
        </xdr:nvSpPr>
        <xdr:spPr bwMode="auto">
          <a:xfrm>
            <a:off x="283" y="60"/>
            <a:ext cx="6" cy="11"/>
          </a:xfrm>
          <a:custGeom>
            <a:avLst/>
            <a:gdLst>
              <a:gd name="T0" fmla="*/ 0 w 684"/>
              <a:gd name="T1" fmla="*/ 0 h 1256"/>
              <a:gd name="T2" fmla="*/ 205 w 684"/>
              <a:gd name="T3" fmla="*/ 0 h 1256"/>
              <a:gd name="T4" fmla="*/ 205 w 684"/>
              <a:gd name="T5" fmla="*/ 803 h 1256"/>
              <a:gd name="T6" fmla="*/ 684 w 684"/>
              <a:gd name="T7" fmla="*/ 1080 h 1256"/>
              <a:gd name="T8" fmla="*/ 578 w 684"/>
              <a:gd name="T9" fmla="*/ 1256 h 1256"/>
              <a:gd name="T10" fmla="*/ 0 w 684"/>
              <a:gd name="T11" fmla="*/ 917 h 1256"/>
              <a:gd name="T12" fmla="*/ 0 w 684"/>
              <a:gd name="T13" fmla="*/ 0 h 1256"/>
            </a:gdLst>
            <a:ahLst/>
            <a:cxnLst>
              <a:cxn ang="0">
                <a:pos x="T0" y="T1"/>
              </a:cxn>
              <a:cxn ang="0">
                <a:pos x="T2" y="T3"/>
              </a:cxn>
              <a:cxn ang="0">
                <a:pos x="T4" y="T5"/>
              </a:cxn>
              <a:cxn ang="0">
                <a:pos x="T6" y="T7"/>
              </a:cxn>
              <a:cxn ang="0">
                <a:pos x="T8" y="T9"/>
              </a:cxn>
              <a:cxn ang="0">
                <a:pos x="T10" y="T11"/>
              </a:cxn>
              <a:cxn ang="0">
                <a:pos x="T12" y="T13"/>
              </a:cxn>
            </a:cxnLst>
            <a:rect l="0" t="0" r="r" b="b"/>
            <a:pathLst>
              <a:path w="684" h="1256">
                <a:moveTo>
                  <a:pt x="0" y="0"/>
                </a:moveTo>
                <a:lnTo>
                  <a:pt x="205" y="0"/>
                </a:lnTo>
                <a:lnTo>
                  <a:pt x="205" y="803"/>
                </a:lnTo>
                <a:lnTo>
                  <a:pt x="684" y="1080"/>
                </a:lnTo>
                <a:lnTo>
                  <a:pt x="578" y="1256"/>
                </a:lnTo>
                <a:lnTo>
                  <a:pt x="0" y="917"/>
                </a:lnTo>
                <a:lnTo>
                  <a:pt x="0" y="0"/>
                </a:lnTo>
                <a:close/>
              </a:path>
            </a:pathLst>
          </a:custGeom>
          <a:solidFill>
            <a:srgbClr val="FFFFFF"/>
          </a:solidFill>
          <a:ln w="0">
            <a:noFill/>
            <a:prstDash val="solid"/>
            <a:round/>
            <a:headEnd/>
            <a:tailEnd/>
          </a:ln>
        </xdr:spPr>
      </xdr:sp>
    </xdr:grpSp>
    <xdr:clientData/>
  </xdr:twoCellAnchor>
  <xdr:twoCellAnchor editAs="oneCell">
    <xdr:from>
      <xdr:col>7</xdr:col>
      <xdr:colOff>95034</xdr:colOff>
      <xdr:row>1</xdr:row>
      <xdr:rowOff>29440</xdr:rowOff>
    </xdr:from>
    <xdr:to>
      <xdr:col>7</xdr:col>
      <xdr:colOff>527581</xdr:colOff>
      <xdr:row>1</xdr:row>
      <xdr:rowOff>322203</xdr:rowOff>
    </xdr:to>
    <xdr:grpSp>
      <xdr:nvGrpSpPr>
        <xdr:cNvPr id="172" name="Icône Appareil photo" descr="Appareil photo">
          <a:extLst>
            <a:ext uri="{FF2B5EF4-FFF2-40B4-BE49-F238E27FC236}">
              <a16:creationId xmlns:a16="http://schemas.microsoft.com/office/drawing/2014/main" id="{00000000-0008-0000-0000-0000AC000000}"/>
            </a:ext>
          </a:extLst>
        </xdr:cNvPr>
        <xdr:cNvGrpSpPr>
          <a:grpSpLocks noChangeAspect="1"/>
        </xdr:cNvGrpSpPr>
      </xdr:nvGrpSpPr>
      <xdr:grpSpPr bwMode="auto">
        <a:xfrm>
          <a:off x="6886359" y="534265"/>
          <a:ext cx="432547" cy="292763"/>
          <a:chOff x="306" y="55"/>
          <a:chExt cx="291" cy="27"/>
        </a:xfrm>
      </xdr:grpSpPr>
      <xdr:sp macro="" textlink="">
        <xdr:nvSpPr>
          <xdr:cNvPr id="174" name="Rectangle 27">
            <a:extLst>
              <a:ext uri="{FF2B5EF4-FFF2-40B4-BE49-F238E27FC236}">
                <a16:creationId xmlns:a16="http://schemas.microsoft.com/office/drawing/2014/main" id="{00000000-0008-0000-0000-0000AE000000}"/>
              </a:ext>
            </a:extLst>
          </xdr:cNvPr>
          <xdr:cNvSpPr>
            <a:spLocks noChangeArrowheads="1"/>
          </xdr:cNvSpPr>
        </xdr:nvSpPr>
        <xdr:spPr bwMode="auto">
          <a:xfrm>
            <a:off x="306" y="55"/>
            <a:ext cx="291" cy="27"/>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75" name="Rectangle 28">
            <a:extLst>
              <a:ext uri="{FF2B5EF4-FFF2-40B4-BE49-F238E27FC236}">
                <a16:creationId xmlns:a16="http://schemas.microsoft.com/office/drawing/2014/main" id="{00000000-0008-0000-0000-0000AF000000}"/>
              </a:ext>
            </a:extLst>
          </xdr:cNvPr>
          <xdr:cNvSpPr>
            <a:spLocks noChangeArrowheads="1"/>
          </xdr:cNvSpPr>
        </xdr:nvSpPr>
        <xdr:spPr bwMode="auto">
          <a:xfrm>
            <a:off x="308" y="59"/>
            <a:ext cx="288" cy="22"/>
          </a:xfrm>
          <a:prstGeom prst="rect">
            <a:avLst/>
          </a:prstGeom>
          <a:solidFill>
            <a:srgbClr val="FFFFFF"/>
          </a:solidFill>
          <a:ln w="0">
            <a:noFill/>
            <a:prstDash val="solid"/>
            <a:miter lim="800000"/>
            <a:headEnd/>
            <a:tailEnd/>
          </a:ln>
        </xdr:spPr>
      </xdr:sp>
      <xdr:sp macro="" textlink="">
        <xdr:nvSpPr>
          <xdr:cNvPr id="176" name="Forme libre 29">
            <a:extLst>
              <a:ext uri="{FF2B5EF4-FFF2-40B4-BE49-F238E27FC236}">
                <a16:creationId xmlns:a16="http://schemas.microsoft.com/office/drawing/2014/main" id="{00000000-0008-0000-0000-0000B0000000}"/>
              </a:ext>
            </a:extLst>
          </xdr:cNvPr>
          <xdr:cNvSpPr>
            <a:spLocks noEditPoints="1"/>
          </xdr:cNvSpPr>
        </xdr:nvSpPr>
        <xdr:spPr bwMode="auto">
          <a:xfrm>
            <a:off x="306" y="55"/>
            <a:ext cx="290" cy="27"/>
          </a:xfrm>
          <a:custGeom>
            <a:avLst/>
            <a:gdLst>
              <a:gd name="T0" fmla="*/ 1922 w 3255"/>
              <a:gd name="T1" fmla="*/ 995 h 2315"/>
              <a:gd name="T2" fmla="*/ 1774 w 3255"/>
              <a:gd name="T3" fmla="*/ 1142 h 2315"/>
              <a:gd name="T4" fmla="*/ 1736 w 3255"/>
              <a:gd name="T5" fmla="*/ 1353 h 2315"/>
              <a:gd name="T6" fmla="*/ 1822 w 3255"/>
              <a:gd name="T7" fmla="*/ 1544 h 2315"/>
              <a:gd name="T8" fmla="*/ 2001 w 3255"/>
              <a:gd name="T9" fmla="*/ 1652 h 2315"/>
              <a:gd name="T10" fmla="*/ 2217 w 3255"/>
              <a:gd name="T11" fmla="*/ 1639 h 2315"/>
              <a:gd name="T12" fmla="*/ 2381 w 3255"/>
              <a:gd name="T13" fmla="*/ 1511 h 2315"/>
              <a:gd name="T14" fmla="*/ 2444 w 3255"/>
              <a:gd name="T15" fmla="*/ 1309 h 2315"/>
              <a:gd name="T16" fmla="*/ 2381 w 3255"/>
              <a:gd name="T17" fmla="*/ 1105 h 2315"/>
              <a:gd name="T18" fmla="*/ 2217 w 3255"/>
              <a:gd name="T19" fmla="*/ 977 h 2315"/>
              <a:gd name="T20" fmla="*/ 2151 w 3255"/>
              <a:gd name="T21" fmla="*/ 707 h 2315"/>
              <a:gd name="T22" fmla="*/ 2428 w 3255"/>
              <a:gd name="T23" fmla="*/ 807 h 2315"/>
              <a:gd name="T24" fmla="*/ 2622 w 3255"/>
              <a:gd name="T25" fmla="*/ 1020 h 2315"/>
              <a:gd name="T26" fmla="*/ 2695 w 3255"/>
              <a:gd name="T27" fmla="*/ 1309 h 2315"/>
              <a:gd name="T28" fmla="*/ 2622 w 3255"/>
              <a:gd name="T29" fmla="*/ 1596 h 2315"/>
              <a:gd name="T30" fmla="*/ 2428 w 3255"/>
              <a:gd name="T31" fmla="*/ 1809 h 2315"/>
              <a:gd name="T32" fmla="*/ 2151 w 3255"/>
              <a:gd name="T33" fmla="*/ 1909 h 2315"/>
              <a:gd name="T34" fmla="*/ 1852 w 3255"/>
              <a:gd name="T35" fmla="*/ 1865 h 2315"/>
              <a:gd name="T36" fmla="*/ 1620 w 3255"/>
              <a:gd name="T37" fmla="*/ 1693 h 2315"/>
              <a:gd name="T38" fmla="*/ 1495 w 3255"/>
              <a:gd name="T39" fmla="*/ 1430 h 2315"/>
              <a:gd name="T40" fmla="*/ 1510 w 3255"/>
              <a:gd name="T41" fmla="*/ 1128 h 2315"/>
              <a:gd name="T42" fmla="*/ 1660 w 3255"/>
              <a:gd name="T43" fmla="*/ 881 h 2315"/>
              <a:gd name="T44" fmla="*/ 1909 w 3255"/>
              <a:gd name="T45" fmla="*/ 731 h 2315"/>
              <a:gd name="T46" fmla="*/ 2020 w 3255"/>
              <a:gd name="T47" fmla="*/ 522 h 2315"/>
              <a:gd name="T48" fmla="*/ 1708 w 3255"/>
              <a:gd name="T49" fmla="*/ 616 h 2315"/>
              <a:gd name="T50" fmla="*/ 1465 w 3255"/>
              <a:gd name="T51" fmla="*/ 822 h 2315"/>
              <a:gd name="T52" fmla="*/ 1322 w 3255"/>
              <a:gd name="T53" fmla="*/ 1109 h 2315"/>
              <a:gd name="T54" fmla="*/ 1308 w 3255"/>
              <a:gd name="T55" fmla="*/ 1443 h 2315"/>
              <a:gd name="T56" fmla="*/ 1427 w 3255"/>
              <a:gd name="T57" fmla="*/ 1743 h 2315"/>
              <a:gd name="T58" fmla="*/ 1652 w 3255"/>
              <a:gd name="T59" fmla="*/ 1968 h 2315"/>
              <a:gd name="T60" fmla="*/ 1954 w 3255"/>
              <a:gd name="T61" fmla="*/ 2087 h 2315"/>
              <a:gd name="T62" fmla="*/ 2288 w 3255"/>
              <a:gd name="T63" fmla="*/ 2073 h 2315"/>
              <a:gd name="T64" fmla="*/ 2577 w 3255"/>
              <a:gd name="T65" fmla="*/ 1931 h 2315"/>
              <a:gd name="T66" fmla="*/ 2784 w 3255"/>
              <a:gd name="T67" fmla="*/ 1688 h 2315"/>
              <a:gd name="T68" fmla="*/ 2878 w 3255"/>
              <a:gd name="T69" fmla="*/ 1377 h 2315"/>
              <a:gd name="T70" fmla="*/ 2837 w 3255"/>
              <a:gd name="T71" fmla="*/ 1046 h 2315"/>
              <a:gd name="T72" fmla="*/ 2671 w 3255"/>
              <a:gd name="T73" fmla="*/ 773 h 2315"/>
              <a:gd name="T74" fmla="*/ 2412 w 3255"/>
              <a:gd name="T75" fmla="*/ 587 h 2315"/>
              <a:gd name="T76" fmla="*/ 2088 w 3255"/>
              <a:gd name="T77" fmla="*/ 519 h 2315"/>
              <a:gd name="T78" fmla="*/ 482 w 3255"/>
              <a:gd name="T79" fmla="*/ 458 h 2315"/>
              <a:gd name="T80" fmla="*/ 470 w 3255"/>
              <a:gd name="T81" fmla="*/ 563 h 2315"/>
              <a:gd name="T82" fmla="*/ 560 w 3255"/>
              <a:gd name="T83" fmla="*/ 619 h 2315"/>
              <a:gd name="T84" fmla="*/ 1100 w 3255"/>
              <a:gd name="T85" fmla="*/ 581 h 2315"/>
              <a:gd name="T86" fmla="*/ 1112 w 3255"/>
              <a:gd name="T87" fmla="*/ 476 h 2315"/>
              <a:gd name="T88" fmla="*/ 1023 w 3255"/>
              <a:gd name="T89" fmla="*/ 421 h 2315"/>
              <a:gd name="T90" fmla="*/ 2868 w 3255"/>
              <a:gd name="T91" fmla="*/ 396 h 2315"/>
              <a:gd name="T92" fmla="*/ 2868 w 3255"/>
              <a:gd name="T93" fmla="*/ 580 h 2315"/>
              <a:gd name="T94" fmla="*/ 3050 w 3255"/>
              <a:gd name="T95" fmla="*/ 598 h 2315"/>
              <a:gd name="T96" fmla="*/ 3085 w 3255"/>
              <a:gd name="T97" fmla="*/ 427 h 2315"/>
              <a:gd name="T98" fmla="*/ 3033 w 3255"/>
              <a:gd name="T99" fmla="*/ 375 h 2315"/>
              <a:gd name="T100" fmla="*/ 3255 w 3255"/>
              <a:gd name="T101" fmla="*/ 195 h 2315"/>
              <a:gd name="T102" fmla="*/ 480 w 3255"/>
              <a:gd name="T103" fmla="*/ 0 h 231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Lst>
            <a:rect l="0" t="0" r="r" b="b"/>
            <a:pathLst>
              <a:path w="3255" h="2315">
                <a:moveTo>
                  <a:pt x="2088" y="953"/>
                </a:moveTo>
                <a:lnTo>
                  <a:pt x="2044" y="956"/>
                </a:lnTo>
                <a:lnTo>
                  <a:pt x="2001" y="964"/>
                </a:lnTo>
                <a:lnTo>
                  <a:pt x="1960" y="977"/>
                </a:lnTo>
                <a:lnTo>
                  <a:pt x="1922" y="995"/>
                </a:lnTo>
                <a:lnTo>
                  <a:pt x="1886" y="1017"/>
                </a:lnTo>
                <a:lnTo>
                  <a:pt x="1852" y="1043"/>
                </a:lnTo>
                <a:lnTo>
                  <a:pt x="1822" y="1072"/>
                </a:lnTo>
                <a:lnTo>
                  <a:pt x="1796" y="1105"/>
                </a:lnTo>
                <a:lnTo>
                  <a:pt x="1774" y="1142"/>
                </a:lnTo>
                <a:lnTo>
                  <a:pt x="1757" y="1181"/>
                </a:lnTo>
                <a:lnTo>
                  <a:pt x="1744" y="1221"/>
                </a:lnTo>
                <a:lnTo>
                  <a:pt x="1736" y="1264"/>
                </a:lnTo>
                <a:lnTo>
                  <a:pt x="1733" y="1309"/>
                </a:lnTo>
                <a:lnTo>
                  <a:pt x="1736" y="1353"/>
                </a:lnTo>
                <a:lnTo>
                  <a:pt x="1744" y="1396"/>
                </a:lnTo>
                <a:lnTo>
                  <a:pt x="1757" y="1437"/>
                </a:lnTo>
                <a:lnTo>
                  <a:pt x="1774" y="1475"/>
                </a:lnTo>
                <a:lnTo>
                  <a:pt x="1796" y="1511"/>
                </a:lnTo>
                <a:lnTo>
                  <a:pt x="1822" y="1544"/>
                </a:lnTo>
                <a:lnTo>
                  <a:pt x="1852" y="1573"/>
                </a:lnTo>
                <a:lnTo>
                  <a:pt x="1886" y="1599"/>
                </a:lnTo>
                <a:lnTo>
                  <a:pt x="1922" y="1621"/>
                </a:lnTo>
                <a:lnTo>
                  <a:pt x="1960" y="1639"/>
                </a:lnTo>
                <a:lnTo>
                  <a:pt x="2001" y="1652"/>
                </a:lnTo>
                <a:lnTo>
                  <a:pt x="2044" y="1660"/>
                </a:lnTo>
                <a:lnTo>
                  <a:pt x="2088" y="1663"/>
                </a:lnTo>
                <a:lnTo>
                  <a:pt x="2134" y="1660"/>
                </a:lnTo>
                <a:lnTo>
                  <a:pt x="2176" y="1652"/>
                </a:lnTo>
                <a:lnTo>
                  <a:pt x="2217" y="1639"/>
                </a:lnTo>
                <a:lnTo>
                  <a:pt x="2256" y="1621"/>
                </a:lnTo>
                <a:lnTo>
                  <a:pt x="2292" y="1599"/>
                </a:lnTo>
                <a:lnTo>
                  <a:pt x="2325" y="1573"/>
                </a:lnTo>
                <a:lnTo>
                  <a:pt x="2355" y="1544"/>
                </a:lnTo>
                <a:lnTo>
                  <a:pt x="2381" y="1511"/>
                </a:lnTo>
                <a:lnTo>
                  <a:pt x="2403" y="1475"/>
                </a:lnTo>
                <a:lnTo>
                  <a:pt x="2421" y="1437"/>
                </a:lnTo>
                <a:lnTo>
                  <a:pt x="2434" y="1396"/>
                </a:lnTo>
                <a:lnTo>
                  <a:pt x="2442" y="1353"/>
                </a:lnTo>
                <a:lnTo>
                  <a:pt x="2444" y="1309"/>
                </a:lnTo>
                <a:lnTo>
                  <a:pt x="2442" y="1264"/>
                </a:lnTo>
                <a:lnTo>
                  <a:pt x="2434" y="1221"/>
                </a:lnTo>
                <a:lnTo>
                  <a:pt x="2421" y="1181"/>
                </a:lnTo>
                <a:lnTo>
                  <a:pt x="2403" y="1142"/>
                </a:lnTo>
                <a:lnTo>
                  <a:pt x="2381" y="1105"/>
                </a:lnTo>
                <a:lnTo>
                  <a:pt x="2355" y="1072"/>
                </a:lnTo>
                <a:lnTo>
                  <a:pt x="2325" y="1043"/>
                </a:lnTo>
                <a:lnTo>
                  <a:pt x="2292" y="1017"/>
                </a:lnTo>
                <a:lnTo>
                  <a:pt x="2256" y="995"/>
                </a:lnTo>
                <a:lnTo>
                  <a:pt x="2217" y="977"/>
                </a:lnTo>
                <a:lnTo>
                  <a:pt x="2176" y="964"/>
                </a:lnTo>
                <a:lnTo>
                  <a:pt x="2134" y="956"/>
                </a:lnTo>
                <a:lnTo>
                  <a:pt x="2088" y="953"/>
                </a:lnTo>
                <a:close/>
                <a:moveTo>
                  <a:pt x="2088" y="704"/>
                </a:moveTo>
                <a:lnTo>
                  <a:pt x="2151" y="707"/>
                </a:lnTo>
                <a:lnTo>
                  <a:pt x="2211" y="716"/>
                </a:lnTo>
                <a:lnTo>
                  <a:pt x="2269" y="731"/>
                </a:lnTo>
                <a:lnTo>
                  <a:pt x="2325" y="751"/>
                </a:lnTo>
                <a:lnTo>
                  <a:pt x="2378" y="777"/>
                </a:lnTo>
                <a:lnTo>
                  <a:pt x="2428" y="807"/>
                </a:lnTo>
                <a:lnTo>
                  <a:pt x="2474" y="842"/>
                </a:lnTo>
                <a:lnTo>
                  <a:pt x="2517" y="881"/>
                </a:lnTo>
                <a:lnTo>
                  <a:pt x="2557" y="924"/>
                </a:lnTo>
                <a:lnTo>
                  <a:pt x="2592" y="970"/>
                </a:lnTo>
                <a:lnTo>
                  <a:pt x="2622" y="1020"/>
                </a:lnTo>
                <a:lnTo>
                  <a:pt x="2648" y="1073"/>
                </a:lnTo>
                <a:lnTo>
                  <a:pt x="2668" y="1128"/>
                </a:lnTo>
                <a:lnTo>
                  <a:pt x="2683" y="1187"/>
                </a:lnTo>
                <a:lnTo>
                  <a:pt x="2692" y="1247"/>
                </a:lnTo>
                <a:lnTo>
                  <a:pt x="2695" y="1309"/>
                </a:lnTo>
                <a:lnTo>
                  <a:pt x="2692" y="1370"/>
                </a:lnTo>
                <a:lnTo>
                  <a:pt x="2683" y="1430"/>
                </a:lnTo>
                <a:lnTo>
                  <a:pt x="2668" y="1488"/>
                </a:lnTo>
                <a:lnTo>
                  <a:pt x="2648" y="1544"/>
                </a:lnTo>
                <a:lnTo>
                  <a:pt x="2622" y="1596"/>
                </a:lnTo>
                <a:lnTo>
                  <a:pt x="2592" y="1646"/>
                </a:lnTo>
                <a:lnTo>
                  <a:pt x="2557" y="1693"/>
                </a:lnTo>
                <a:lnTo>
                  <a:pt x="2517" y="1736"/>
                </a:lnTo>
                <a:lnTo>
                  <a:pt x="2474" y="1774"/>
                </a:lnTo>
                <a:lnTo>
                  <a:pt x="2428" y="1809"/>
                </a:lnTo>
                <a:lnTo>
                  <a:pt x="2378" y="1839"/>
                </a:lnTo>
                <a:lnTo>
                  <a:pt x="2325" y="1865"/>
                </a:lnTo>
                <a:lnTo>
                  <a:pt x="2269" y="1885"/>
                </a:lnTo>
                <a:lnTo>
                  <a:pt x="2211" y="1900"/>
                </a:lnTo>
                <a:lnTo>
                  <a:pt x="2151" y="1909"/>
                </a:lnTo>
                <a:lnTo>
                  <a:pt x="2088" y="1912"/>
                </a:lnTo>
                <a:lnTo>
                  <a:pt x="2026" y="1909"/>
                </a:lnTo>
                <a:lnTo>
                  <a:pt x="1966" y="1900"/>
                </a:lnTo>
                <a:lnTo>
                  <a:pt x="1909" y="1885"/>
                </a:lnTo>
                <a:lnTo>
                  <a:pt x="1852" y="1865"/>
                </a:lnTo>
                <a:lnTo>
                  <a:pt x="1799" y="1839"/>
                </a:lnTo>
                <a:lnTo>
                  <a:pt x="1750" y="1809"/>
                </a:lnTo>
                <a:lnTo>
                  <a:pt x="1703" y="1774"/>
                </a:lnTo>
                <a:lnTo>
                  <a:pt x="1660" y="1736"/>
                </a:lnTo>
                <a:lnTo>
                  <a:pt x="1620" y="1693"/>
                </a:lnTo>
                <a:lnTo>
                  <a:pt x="1586" y="1646"/>
                </a:lnTo>
                <a:lnTo>
                  <a:pt x="1555" y="1596"/>
                </a:lnTo>
                <a:lnTo>
                  <a:pt x="1530" y="1544"/>
                </a:lnTo>
                <a:lnTo>
                  <a:pt x="1510" y="1488"/>
                </a:lnTo>
                <a:lnTo>
                  <a:pt x="1495" y="1430"/>
                </a:lnTo>
                <a:lnTo>
                  <a:pt x="1486" y="1370"/>
                </a:lnTo>
                <a:lnTo>
                  <a:pt x="1483" y="1309"/>
                </a:lnTo>
                <a:lnTo>
                  <a:pt x="1486" y="1247"/>
                </a:lnTo>
                <a:lnTo>
                  <a:pt x="1495" y="1187"/>
                </a:lnTo>
                <a:lnTo>
                  <a:pt x="1510" y="1128"/>
                </a:lnTo>
                <a:lnTo>
                  <a:pt x="1530" y="1073"/>
                </a:lnTo>
                <a:lnTo>
                  <a:pt x="1555" y="1020"/>
                </a:lnTo>
                <a:lnTo>
                  <a:pt x="1586" y="970"/>
                </a:lnTo>
                <a:lnTo>
                  <a:pt x="1620" y="924"/>
                </a:lnTo>
                <a:lnTo>
                  <a:pt x="1660" y="881"/>
                </a:lnTo>
                <a:lnTo>
                  <a:pt x="1703" y="842"/>
                </a:lnTo>
                <a:lnTo>
                  <a:pt x="1750" y="807"/>
                </a:lnTo>
                <a:lnTo>
                  <a:pt x="1799" y="777"/>
                </a:lnTo>
                <a:lnTo>
                  <a:pt x="1852" y="751"/>
                </a:lnTo>
                <a:lnTo>
                  <a:pt x="1909" y="731"/>
                </a:lnTo>
                <a:lnTo>
                  <a:pt x="1966" y="716"/>
                </a:lnTo>
                <a:lnTo>
                  <a:pt x="2026" y="707"/>
                </a:lnTo>
                <a:lnTo>
                  <a:pt x="2088" y="704"/>
                </a:lnTo>
                <a:close/>
                <a:moveTo>
                  <a:pt x="2088" y="519"/>
                </a:moveTo>
                <a:lnTo>
                  <a:pt x="2020" y="522"/>
                </a:lnTo>
                <a:lnTo>
                  <a:pt x="1954" y="530"/>
                </a:lnTo>
                <a:lnTo>
                  <a:pt x="1889" y="544"/>
                </a:lnTo>
                <a:lnTo>
                  <a:pt x="1826" y="563"/>
                </a:lnTo>
                <a:lnTo>
                  <a:pt x="1766" y="587"/>
                </a:lnTo>
                <a:lnTo>
                  <a:pt x="1708" y="616"/>
                </a:lnTo>
                <a:lnTo>
                  <a:pt x="1652" y="649"/>
                </a:lnTo>
                <a:lnTo>
                  <a:pt x="1600" y="687"/>
                </a:lnTo>
                <a:lnTo>
                  <a:pt x="1552" y="728"/>
                </a:lnTo>
                <a:lnTo>
                  <a:pt x="1507" y="773"/>
                </a:lnTo>
                <a:lnTo>
                  <a:pt x="1465" y="822"/>
                </a:lnTo>
                <a:lnTo>
                  <a:pt x="1427" y="873"/>
                </a:lnTo>
                <a:lnTo>
                  <a:pt x="1394" y="928"/>
                </a:lnTo>
                <a:lnTo>
                  <a:pt x="1365" y="986"/>
                </a:lnTo>
                <a:lnTo>
                  <a:pt x="1341" y="1046"/>
                </a:lnTo>
                <a:lnTo>
                  <a:pt x="1322" y="1109"/>
                </a:lnTo>
                <a:lnTo>
                  <a:pt x="1308" y="1174"/>
                </a:lnTo>
                <a:lnTo>
                  <a:pt x="1299" y="1241"/>
                </a:lnTo>
                <a:lnTo>
                  <a:pt x="1296" y="1309"/>
                </a:lnTo>
                <a:lnTo>
                  <a:pt x="1299" y="1377"/>
                </a:lnTo>
                <a:lnTo>
                  <a:pt x="1308" y="1443"/>
                </a:lnTo>
                <a:lnTo>
                  <a:pt x="1322" y="1507"/>
                </a:lnTo>
                <a:lnTo>
                  <a:pt x="1341" y="1570"/>
                </a:lnTo>
                <a:lnTo>
                  <a:pt x="1365" y="1630"/>
                </a:lnTo>
                <a:lnTo>
                  <a:pt x="1394" y="1688"/>
                </a:lnTo>
                <a:lnTo>
                  <a:pt x="1427" y="1743"/>
                </a:lnTo>
                <a:lnTo>
                  <a:pt x="1465" y="1795"/>
                </a:lnTo>
                <a:lnTo>
                  <a:pt x="1507" y="1843"/>
                </a:lnTo>
                <a:lnTo>
                  <a:pt x="1552" y="1888"/>
                </a:lnTo>
                <a:lnTo>
                  <a:pt x="1600" y="1931"/>
                </a:lnTo>
                <a:lnTo>
                  <a:pt x="1652" y="1968"/>
                </a:lnTo>
                <a:lnTo>
                  <a:pt x="1708" y="2001"/>
                </a:lnTo>
                <a:lnTo>
                  <a:pt x="1766" y="2030"/>
                </a:lnTo>
                <a:lnTo>
                  <a:pt x="1826" y="2054"/>
                </a:lnTo>
                <a:lnTo>
                  <a:pt x="1889" y="2073"/>
                </a:lnTo>
                <a:lnTo>
                  <a:pt x="1954" y="2087"/>
                </a:lnTo>
                <a:lnTo>
                  <a:pt x="2020" y="2096"/>
                </a:lnTo>
                <a:lnTo>
                  <a:pt x="2088" y="2098"/>
                </a:lnTo>
                <a:lnTo>
                  <a:pt x="2157" y="2096"/>
                </a:lnTo>
                <a:lnTo>
                  <a:pt x="2223" y="2087"/>
                </a:lnTo>
                <a:lnTo>
                  <a:pt x="2288" y="2073"/>
                </a:lnTo>
                <a:lnTo>
                  <a:pt x="2351" y="2054"/>
                </a:lnTo>
                <a:lnTo>
                  <a:pt x="2412" y="2030"/>
                </a:lnTo>
                <a:lnTo>
                  <a:pt x="2469" y="2001"/>
                </a:lnTo>
                <a:lnTo>
                  <a:pt x="2524" y="1968"/>
                </a:lnTo>
                <a:lnTo>
                  <a:pt x="2577" y="1931"/>
                </a:lnTo>
                <a:lnTo>
                  <a:pt x="2626" y="1888"/>
                </a:lnTo>
                <a:lnTo>
                  <a:pt x="2671" y="1843"/>
                </a:lnTo>
                <a:lnTo>
                  <a:pt x="2712" y="1795"/>
                </a:lnTo>
                <a:lnTo>
                  <a:pt x="2750" y="1743"/>
                </a:lnTo>
                <a:lnTo>
                  <a:pt x="2784" y="1688"/>
                </a:lnTo>
                <a:lnTo>
                  <a:pt x="2813" y="1630"/>
                </a:lnTo>
                <a:lnTo>
                  <a:pt x="2837" y="1570"/>
                </a:lnTo>
                <a:lnTo>
                  <a:pt x="2856" y="1507"/>
                </a:lnTo>
                <a:lnTo>
                  <a:pt x="2870" y="1443"/>
                </a:lnTo>
                <a:lnTo>
                  <a:pt x="2878" y="1377"/>
                </a:lnTo>
                <a:lnTo>
                  <a:pt x="2881" y="1309"/>
                </a:lnTo>
                <a:lnTo>
                  <a:pt x="2878" y="1241"/>
                </a:lnTo>
                <a:lnTo>
                  <a:pt x="2870" y="1174"/>
                </a:lnTo>
                <a:lnTo>
                  <a:pt x="2856" y="1109"/>
                </a:lnTo>
                <a:lnTo>
                  <a:pt x="2837" y="1046"/>
                </a:lnTo>
                <a:lnTo>
                  <a:pt x="2813" y="986"/>
                </a:lnTo>
                <a:lnTo>
                  <a:pt x="2784" y="928"/>
                </a:lnTo>
                <a:lnTo>
                  <a:pt x="2750" y="873"/>
                </a:lnTo>
                <a:lnTo>
                  <a:pt x="2712" y="822"/>
                </a:lnTo>
                <a:lnTo>
                  <a:pt x="2671" y="773"/>
                </a:lnTo>
                <a:lnTo>
                  <a:pt x="2626" y="728"/>
                </a:lnTo>
                <a:lnTo>
                  <a:pt x="2577" y="687"/>
                </a:lnTo>
                <a:lnTo>
                  <a:pt x="2524" y="649"/>
                </a:lnTo>
                <a:lnTo>
                  <a:pt x="2469" y="616"/>
                </a:lnTo>
                <a:lnTo>
                  <a:pt x="2412" y="587"/>
                </a:lnTo>
                <a:lnTo>
                  <a:pt x="2351" y="563"/>
                </a:lnTo>
                <a:lnTo>
                  <a:pt x="2288" y="544"/>
                </a:lnTo>
                <a:lnTo>
                  <a:pt x="2223" y="530"/>
                </a:lnTo>
                <a:lnTo>
                  <a:pt x="2157" y="522"/>
                </a:lnTo>
                <a:lnTo>
                  <a:pt x="2088" y="519"/>
                </a:lnTo>
                <a:close/>
                <a:moveTo>
                  <a:pt x="560" y="421"/>
                </a:moveTo>
                <a:lnTo>
                  <a:pt x="536" y="424"/>
                </a:lnTo>
                <a:lnTo>
                  <a:pt x="515" y="431"/>
                </a:lnTo>
                <a:lnTo>
                  <a:pt x="497" y="443"/>
                </a:lnTo>
                <a:lnTo>
                  <a:pt x="482" y="458"/>
                </a:lnTo>
                <a:lnTo>
                  <a:pt x="470" y="476"/>
                </a:lnTo>
                <a:lnTo>
                  <a:pt x="463" y="497"/>
                </a:lnTo>
                <a:lnTo>
                  <a:pt x="460" y="520"/>
                </a:lnTo>
                <a:lnTo>
                  <a:pt x="463" y="542"/>
                </a:lnTo>
                <a:lnTo>
                  <a:pt x="470" y="563"/>
                </a:lnTo>
                <a:lnTo>
                  <a:pt x="482" y="581"/>
                </a:lnTo>
                <a:lnTo>
                  <a:pt x="497" y="597"/>
                </a:lnTo>
                <a:lnTo>
                  <a:pt x="515" y="608"/>
                </a:lnTo>
                <a:lnTo>
                  <a:pt x="536" y="616"/>
                </a:lnTo>
                <a:lnTo>
                  <a:pt x="560" y="619"/>
                </a:lnTo>
                <a:lnTo>
                  <a:pt x="1023" y="619"/>
                </a:lnTo>
                <a:lnTo>
                  <a:pt x="1046" y="616"/>
                </a:lnTo>
                <a:lnTo>
                  <a:pt x="1067" y="608"/>
                </a:lnTo>
                <a:lnTo>
                  <a:pt x="1085" y="597"/>
                </a:lnTo>
                <a:lnTo>
                  <a:pt x="1100" y="581"/>
                </a:lnTo>
                <a:lnTo>
                  <a:pt x="1112" y="563"/>
                </a:lnTo>
                <a:lnTo>
                  <a:pt x="1119" y="542"/>
                </a:lnTo>
                <a:lnTo>
                  <a:pt x="1122" y="520"/>
                </a:lnTo>
                <a:lnTo>
                  <a:pt x="1119" y="497"/>
                </a:lnTo>
                <a:lnTo>
                  <a:pt x="1112" y="476"/>
                </a:lnTo>
                <a:lnTo>
                  <a:pt x="1100" y="458"/>
                </a:lnTo>
                <a:lnTo>
                  <a:pt x="1085" y="443"/>
                </a:lnTo>
                <a:lnTo>
                  <a:pt x="1067" y="431"/>
                </a:lnTo>
                <a:lnTo>
                  <a:pt x="1046" y="424"/>
                </a:lnTo>
                <a:lnTo>
                  <a:pt x="1023" y="421"/>
                </a:lnTo>
                <a:lnTo>
                  <a:pt x="560" y="421"/>
                </a:lnTo>
                <a:close/>
                <a:moveTo>
                  <a:pt x="2911" y="375"/>
                </a:moveTo>
                <a:lnTo>
                  <a:pt x="2894" y="377"/>
                </a:lnTo>
                <a:lnTo>
                  <a:pt x="2880" y="385"/>
                </a:lnTo>
                <a:lnTo>
                  <a:pt x="2868" y="396"/>
                </a:lnTo>
                <a:lnTo>
                  <a:pt x="2861" y="411"/>
                </a:lnTo>
                <a:lnTo>
                  <a:pt x="2858" y="427"/>
                </a:lnTo>
                <a:lnTo>
                  <a:pt x="2858" y="549"/>
                </a:lnTo>
                <a:lnTo>
                  <a:pt x="2861" y="565"/>
                </a:lnTo>
                <a:lnTo>
                  <a:pt x="2868" y="580"/>
                </a:lnTo>
                <a:lnTo>
                  <a:pt x="2880" y="591"/>
                </a:lnTo>
                <a:lnTo>
                  <a:pt x="2894" y="598"/>
                </a:lnTo>
                <a:lnTo>
                  <a:pt x="2911" y="601"/>
                </a:lnTo>
                <a:lnTo>
                  <a:pt x="3033" y="601"/>
                </a:lnTo>
                <a:lnTo>
                  <a:pt x="3050" y="598"/>
                </a:lnTo>
                <a:lnTo>
                  <a:pt x="3064" y="591"/>
                </a:lnTo>
                <a:lnTo>
                  <a:pt x="3075" y="580"/>
                </a:lnTo>
                <a:lnTo>
                  <a:pt x="3083" y="565"/>
                </a:lnTo>
                <a:lnTo>
                  <a:pt x="3085" y="549"/>
                </a:lnTo>
                <a:lnTo>
                  <a:pt x="3085" y="427"/>
                </a:lnTo>
                <a:lnTo>
                  <a:pt x="3083" y="411"/>
                </a:lnTo>
                <a:lnTo>
                  <a:pt x="3075" y="396"/>
                </a:lnTo>
                <a:lnTo>
                  <a:pt x="3064" y="385"/>
                </a:lnTo>
                <a:lnTo>
                  <a:pt x="3050" y="377"/>
                </a:lnTo>
                <a:lnTo>
                  <a:pt x="3033" y="375"/>
                </a:lnTo>
                <a:lnTo>
                  <a:pt x="2911" y="375"/>
                </a:lnTo>
                <a:close/>
                <a:moveTo>
                  <a:pt x="480" y="0"/>
                </a:moveTo>
                <a:lnTo>
                  <a:pt x="978" y="0"/>
                </a:lnTo>
                <a:lnTo>
                  <a:pt x="1148" y="195"/>
                </a:lnTo>
                <a:lnTo>
                  <a:pt x="3255" y="195"/>
                </a:lnTo>
                <a:lnTo>
                  <a:pt x="3255" y="2315"/>
                </a:lnTo>
                <a:lnTo>
                  <a:pt x="0" y="2315"/>
                </a:lnTo>
                <a:lnTo>
                  <a:pt x="0" y="195"/>
                </a:lnTo>
                <a:lnTo>
                  <a:pt x="310" y="195"/>
                </a:lnTo>
                <a:lnTo>
                  <a:pt x="480" y="0"/>
                </a:lnTo>
                <a:close/>
              </a:path>
            </a:pathLst>
          </a:custGeom>
          <a:solidFill>
            <a:schemeClr val="accent1"/>
          </a:solidFill>
          <a:ln w="0">
            <a:noFill/>
            <a:prstDash val="solid"/>
            <a:round/>
            <a:headEnd/>
            <a:tailEnd/>
          </a:ln>
        </xdr:spPr>
      </xdr:sp>
    </xdr:grpSp>
    <xdr:clientData/>
  </xdr:twoCellAnchor>
  <xdr:twoCellAnchor editAs="oneCell">
    <xdr:from>
      <xdr:col>11</xdr:col>
      <xdr:colOff>57150</xdr:colOff>
      <xdr:row>1</xdr:row>
      <xdr:rowOff>19915</xdr:rowOff>
    </xdr:from>
    <xdr:to>
      <xdr:col>12</xdr:col>
      <xdr:colOff>206528</xdr:colOff>
      <xdr:row>1</xdr:row>
      <xdr:rowOff>301724</xdr:rowOff>
    </xdr:to>
    <xdr:grpSp>
      <xdr:nvGrpSpPr>
        <xdr:cNvPr id="177" name="Icône Notes" descr="Zone mémo">
          <a:extLst>
            <a:ext uri="{FF2B5EF4-FFF2-40B4-BE49-F238E27FC236}">
              <a16:creationId xmlns:a16="http://schemas.microsoft.com/office/drawing/2014/main" id="{00000000-0008-0000-0000-0000B1000000}"/>
            </a:ext>
          </a:extLst>
        </xdr:cNvPr>
        <xdr:cNvGrpSpPr>
          <a:grpSpLocks noChangeAspect="1"/>
        </xdr:cNvGrpSpPr>
      </xdr:nvGrpSpPr>
      <xdr:grpSpPr bwMode="auto">
        <a:xfrm>
          <a:off x="11372850" y="524740"/>
          <a:ext cx="368453" cy="281809"/>
          <a:chOff x="89" y="56"/>
          <a:chExt cx="781" cy="26"/>
        </a:xfrm>
      </xdr:grpSpPr>
      <xdr:sp macro="" textlink="">
        <xdr:nvSpPr>
          <xdr:cNvPr id="179" name="Rectangle 33">
            <a:extLst>
              <a:ext uri="{FF2B5EF4-FFF2-40B4-BE49-F238E27FC236}">
                <a16:creationId xmlns:a16="http://schemas.microsoft.com/office/drawing/2014/main" id="{00000000-0008-0000-0000-0000B3000000}"/>
              </a:ext>
            </a:extLst>
          </xdr:cNvPr>
          <xdr:cNvSpPr>
            <a:spLocks noChangeArrowheads="1"/>
          </xdr:cNvSpPr>
        </xdr:nvSpPr>
        <xdr:spPr bwMode="auto">
          <a:xfrm>
            <a:off x="89" y="56"/>
            <a:ext cx="781" cy="26"/>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80" name="Forme libre 34">
            <a:extLst>
              <a:ext uri="{FF2B5EF4-FFF2-40B4-BE49-F238E27FC236}">
                <a16:creationId xmlns:a16="http://schemas.microsoft.com/office/drawing/2014/main" id="{00000000-0008-0000-0000-0000B4000000}"/>
              </a:ext>
            </a:extLst>
          </xdr:cNvPr>
          <xdr:cNvSpPr>
            <a:spLocks/>
          </xdr:cNvSpPr>
        </xdr:nvSpPr>
        <xdr:spPr bwMode="auto">
          <a:xfrm>
            <a:off x="90" y="58"/>
            <a:ext cx="778" cy="20"/>
          </a:xfrm>
          <a:custGeom>
            <a:avLst/>
            <a:gdLst>
              <a:gd name="T0" fmla="*/ 628 w 2980"/>
              <a:gd name="T1" fmla="*/ 0 h 2233"/>
              <a:gd name="T2" fmla="*/ 2372 w 2980"/>
              <a:gd name="T3" fmla="*/ 42 h 2233"/>
              <a:gd name="T4" fmla="*/ 2980 w 2980"/>
              <a:gd name="T5" fmla="*/ 2149 h 2233"/>
              <a:gd name="T6" fmla="*/ 0 w 2980"/>
              <a:gd name="T7" fmla="*/ 2233 h 2233"/>
              <a:gd name="T8" fmla="*/ 628 w 2980"/>
              <a:gd name="T9" fmla="*/ 0 h 2233"/>
            </a:gdLst>
            <a:ahLst/>
            <a:cxnLst>
              <a:cxn ang="0">
                <a:pos x="T0" y="T1"/>
              </a:cxn>
              <a:cxn ang="0">
                <a:pos x="T2" y="T3"/>
              </a:cxn>
              <a:cxn ang="0">
                <a:pos x="T4" y="T5"/>
              </a:cxn>
              <a:cxn ang="0">
                <a:pos x="T6" y="T7"/>
              </a:cxn>
              <a:cxn ang="0">
                <a:pos x="T8" y="T9"/>
              </a:cxn>
            </a:cxnLst>
            <a:rect l="0" t="0" r="r" b="b"/>
            <a:pathLst>
              <a:path w="2980" h="2233">
                <a:moveTo>
                  <a:pt x="628" y="0"/>
                </a:moveTo>
                <a:lnTo>
                  <a:pt x="2372" y="42"/>
                </a:lnTo>
                <a:lnTo>
                  <a:pt x="2980" y="2149"/>
                </a:lnTo>
                <a:lnTo>
                  <a:pt x="0" y="2233"/>
                </a:lnTo>
                <a:lnTo>
                  <a:pt x="628" y="0"/>
                </a:lnTo>
                <a:close/>
              </a:path>
            </a:pathLst>
          </a:custGeom>
          <a:solidFill>
            <a:srgbClr val="FFFFFF"/>
          </a:solidFill>
          <a:ln w="0">
            <a:noFill/>
            <a:prstDash val="solid"/>
            <a:round/>
            <a:headEnd/>
            <a:tailEnd/>
          </a:ln>
        </xdr:spPr>
      </xdr:sp>
      <xdr:sp macro="" textlink="">
        <xdr:nvSpPr>
          <xdr:cNvPr id="181" name="Forme libre 35">
            <a:extLst>
              <a:ext uri="{FF2B5EF4-FFF2-40B4-BE49-F238E27FC236}">
                <a16:creationId xmlns:a16="http://schemas.microsoft.com/office/drawing/2014/main" id="{00000000-0008-0000-0000-0000B5000000}"/>
              </a:ext>
            </a:extLst>
          </xdr:cNvPr>
          <xdr:cNvSpPr>
            <a:spLocks noEditPoints="1"/>
          </xdr:cNvSpPr>
        </xdr:nvSpPr>
        <xdr:spPr bwMode="auto">
          <a:xfrm>
            <a:off x="89" y="56"/>
            <a:ext cx="780" cy="26"/>
          </a:xfrm>
          <a:custGeom>
            <a:avLst/>
            <a:gdLst>
              <a:gd name="T0" fmla="*/ 1407 w 3234"/>
              <a:gd name="T1" fmla="*/ 575 h 2894"/>
              <a:gd name="T2" fmla="*/ 1857 w 3234"/>
              <a:gd name="T3" fmla="*/ 575 h 2894"/>
              <a:gd name="T4" fmla="*/ 1857 w 3234"/>
              <a:gd name="T5" fmla="*/ 1110 h 2894"/>
              <a:gd name="T6" fmla="*/ 2278 w 3234"/>
              <a:gd name="T7" fmla="*/ 1110 h 2894"/>
              <a:gd name="T8" fmla="*/ 1631 w 3234"/>
              <a:gd name="T9" fmla="*/ 1894 h 2894"/>
              <a:gd name="T10" fmla="*/ 985 w 3234"/>
              <a:gd name="T11" fmla="*/ 1110 h 2894"/>
              <a:gd name="T12" fmla="*/ 1407 w 3234"/>
              <a:gd name="T13" fmla="*/ 1110 h 2894"/>
              <a:gd name="T14" fmla="*/ 1407 w 3234"/>
              <a:gd name="T15" fmla="*/ 575 h 2894"/>
              <a:gd name="T16" fmla="*/ 892 w 3234"/>
              <a:gd name="T17" fmla="*/ 349 h 2894"/>
              <a:gd name="T18" fmla="*/ 357 w 3234"/>
              <a:gd name="T19" fmla="*/ 1736 h 2894"/>
              <a:gd name="T20" fmla="*/ 1017 w 3234"/>
              <a:gd name="T21" fmla="*/ 1736 h 2894"/>
              <a:gd name="T22" fmla="*/ 1017 w 3234"/>
              <a:gd name="T23" fmla="*/ 2122 h 2894"/>
              <a:gd name="T24" fmla="*/ 1020 w 3234"/>
              <a:gd name="T25" fmla="*/ 2155 h 2894"/>
              <a:gd name="T26" fmla="*/ 1029 w 3234"/>
              <a:gd name="T27" fmla="*/ 2186 h 2894"/>
              <a:gd name="T28" fmla="*/ 1042 w 3234"/>
              <a:gd name="T29" fmla="*/ 2214 h 2894"/>
              <a:gd name="T30" fmla="*/ 1061 w 3234"/>
              <a:gd name="T31" fmla="*/ 2240 h 2894"/>
              <a:gd name="T32" fmla="*/ 1083 w 3234"/>
              <a:gd name="T33" fmla="*/ 2262 h 2894"/>
              <a:gd name="T34" fmla="*/ 1108 w 3234"/>
              <a:gd name="T35" fmla="*/ 2280 h 2894"/>
              <a:gd name="T36" fmla="*/ 1137 w 3234"/>
              <a:gd name="T37" fmla="*/ 2294 h 2894"/>
              <a:gd name="T38" fmla="*/ 1168 w 3234"/>
              <a:gd name="T39" fmla="*/ 2302 h 2894"/>
              <a:gd name="T40" fmla="*/ 1201 w 3234"/>
              <a:gd name="T41" fmla="*/ 2305 h 2894"/>
              <a:gd name="T42" fmla="*/ 2033 w 3234"/>
              <a:gd name="T43" fmla="*/ 2305 h 2894"/>
              <a:gd name="T44" fmla="*/ 2066 w 3234"/>
              <a:gd name="T45" fmla="*/ 2302 h 2894"/>
              <a:gd name="T46" fmla="*/ 2097 w 3234"/>
              <a:gd name="T47" fmla="*/ 2294 h 2894"/>
              <a:gd name="T48" fmla="*/ 2125 w 3234"/>
              <a:gd name="T49" fmla="*/ 2280 h 2894"/>
              <a:gd name="T50" fmla="*/ 2151 w 3234"/>
              <a:gd name="T51" fmla="*/ 2262 h 2894"/>
              <a:gd name="T52" fmla="*/ 2173 w 3234"/>
              <a:gd name="T53" fmla="*/ 2240 h 2894"/>
              <a:gd name="T54" fmla="*/ 2191 w 3234"/>
              <a:gd name="T55" fmla="*/ 2214 h 2894"/>
              <a:gd name="T56" fmla="*/ 2205 w 3234"/>
              <a:gd name="T57" fmla="*/ 2186 h 2894"/>
              <a:gd name="T58" fmla="*/ 2213 w 3234"/>
              <a:gd name="T59" fmla="*/ 2155 h 2894"/>
              <a:gd name="T60" fmla="*/ 2216 w 3234"/>
              <a:gd name="T61" fmla="*/ 2122 h 2894"/>
              <a:gd name="T62" fmla="*/ 2216 w 3234"/>
              <a:gd name="T63" fmla="*/ 1736 h 2894"/>
              <a:gd name="T64" fmla="*/ 2884 w 3234"/>
              <a:gd name="T65" fmla="*/ 1736 h 2894"/>
              <a:gd name="T66" fmla="*/ 2342 w 3234"/>
              <a:gd name="T67" fmla="*/ 349 h 2894"/>
              <a:gd name="T68" fmla="*/ 892 w 3234"/>
              <a:gd name="T69" fmla="*/ 349 h 2894"/>
              <a:gd name="T70" fmla="*/ 653 w 3234"/>
              <a:gd name="T71" fmla="*/ 0 h 2894"/>
              <a:gd name="T72" fmla="*/ 2580 w 3234"/>
              <a:gd name="T73" fmla="*/ 0 h 2894"/>
              <a:gd name="T74" fmla="*/ 3234 w 3234"/>
              <a:gd name="T75" fmla="*/ 1675 h 2894"/>
              <a:gd name="T76" fmla="*/ 3234 w 3234"/>
              <a:gd name="T77" fmla="*/ 2894 h 2894"/>
              <a:gd name="T78" fmla="*/ 0 w 3234"/>
              <a:gd name="T79" fmla="*/ 2894 h 2894"/>
              <a:gd name="T80" fmla="*/ 0 w 3234"/>
              <a:gd name="T81" fmla="*/ 1693 h 2894"/>
              <a:gd name="T82" fmla="*/ 653 w 3234"/>
              <a:gd name="T83" fmla="*/ 0 h 289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Lst>
            <a:rect l="0" t="0" r="r" b="b"/>
            <a:pathLst>
              <a:path w="3234" h="2894">
                <a:moveTo>
                  <a:pt x="1407" y="575"/>
                </a:moveTo>
                <a:lnTo>
                  <a:pt x="1857" y="575"/>
                </a:lnTo>
                <a:lnTo>
                  <a:pt x="1857" y="1110"/>
                </a:lnTo>
                <a:lnTo>
                  <a:pt x="2278" y="1110"/>
                </a:lnTo>
                <a:lnTo>
                  <a:pt x="1631" y="1894"/>
                </a:lnTo>
                <a:lnTo>
                  <a:pt x="985" y="1110"/>
                </a:lnTo>
                <a:lnTo>
                  <a:pt x="1407" y="1110"/>
                </a:lnTo>
                <a:lnTo>
                  <a:pt x="1407" y="575"/>
                </a:lnTo>
                <a:close/>
                <a:moveTo>
                  <a:pt x="892" y="349"/>
                </a:moveTo>
                <a:lnTo>
                  <a:pt x="357" y="1736"/>
                </a:lnTo>
                <a:lnTo>
                  <a:pt x="1017" y="1736"/>
                </a:lnTo>
                <a:lnTo>
                  <a:pt x="1017" y="2122"/>
                </a:lnTo>
                <a:lnTo>
                  <a:pt x="1020" y="2155"/>
                </a:lnTo>
                <a:lnTo>
                  <a:pt x="1029" y="2186"/>
                </a:lnTo>
                <a:lnTo>
                  <a:pt x="1042" y="2214"/>
                </a:lnTo>
                <a:lnTo>
                  <a:pt x="1061" y="2240"/>
                </a:lnTo>
                <a:lnTo>
                  <a:pt x="1083" y="2262"/>
                </a:lnTo>
                <a:lnTo>
                  <a:pt x="1108" y="2280"/>
                </a:lnTo>
                <a:lnTo>
                  <a:pt x="1137" y="2294"/>
                </a:lnTo>
                <a:lnTo>
                  <a:pt x="1168" y="2302"/>
                </a:lnTo>
                <a:lnTo>
                  <a:pt x="1201" y="2305"/>
                </a:lnTo>
                <a:lnTo>
                  <a:pt x="2033" y="2305"/>
                </a:lnTo>
                <a:lnTo>
                  <a:pt x="2066" y="2302"/>
                </a:lnTo>
                <a:lnTo>
                  <a:pt x="2097" y="2294"/>
                </a:lnTo>
                <a:lnTo>
                  <a:pt x="2125" y="2280"/>
                </a:lnTo>
                <a:lnTo>
                  <a:pt x="2151" y="2262"/>
                </a:lnTo>
                <a:lnTo>
                  <a:pt x="2173" y="2240"/>
                </a:lnTo>
                <a:lnTo>
                  <a:pt x="2191" y="2214"/>
                </a:lnTo>
                <a:lnTo>
                  <a:pt x="2205" y="2186"/>
                </a:lnTo>
                <a:lnTo>
                  <a:pt x="2213" y="2155"/>
                </a:lnTo>
                <a:lnTo>
                  <a:pt x="2216" y="2122"/>
                </a:lnTo>
                <a:lnTo>
                  <a:pt x="2216" y="1736"/>
                </a:lnTo>
                <a:lnTo>
                  <a:pt x="2884" y="1736"/>
                </a:lnTo>
                <a:lnTo>
                  <a:pt x="2342" y="349"/>
                </a:lnTo>
                <a:lnTo>
                  <a:pt x="892" y="349"/>
                </a:lnTo>
                <a:close/>
                <a:moveTo>
                  <a:pt x="653" y="0"/>
                </a:moveTo>
                <a:lnTo>
                  <a:pt x="2580" y="0"/>
                </a:lnTo>
                <a:lnTo>
                  <a:pt x="3234" y="1675"/>
                </a:lnTo>
                <a:lnTo>
                  <a:pt x="3234" y="2894"/>
                </a:lnTo>
                <a:lnTo>
                  <a:pt x="0" y="2894"/>
                </a:lnTo>
                <a:lnTo>
                  <a:pt x="0" y="1693"/>
                </a:lnTo>
                <a:lnTo>
                  <a:pt x="653" y="0"/>
                </a:lnTo>
                <a:close/>
              </a:path>
            </a:pathLst>
          </a:custGeom>
          <a:solidFill>
            <a:schemeClr val="accent1"/>
          </a:solidFill>
          <a:ln w="0">
            <a:noFill/>
            <a:prstDash val="solid"/>
            <a:round/>
            <a:headEnd/>
            <a:tailEnd/>
          </a:ln>
        </xdr:spPr>
      </xdr:sp>
    </xdr:grpSp>
    <xdr:clientData/>
  </xdr:twoCellAnchor>
  <mc:AlternateContent xmlns:mc="http://schemas.openxmlformats.org/markup-compatibility/2006">
    <mc:Choice xmlns:a14="http://schemas.microsoft.com/office/drawing/2010/main" Requires="a14">
      <xdr:twoCellAnchor editAs="oneCell">
        <xdr:from>
          <xdr:col>2</xdr:col>
          <xdr:colOff>104775</xdr:colOff>
          <xdr:row>21</xdr:row>
          <xdr:rowOff>123825</xdr:rowOff>
        </xdr:from>
        <xdr:to>
          <xdr:col>2</xdr:col>
          <xdr:colOff>1600200</xdr:colOff>
          <xdr:row>23</xdr:row>
          <xdr:rowOff>104775</xdr:rowOff>
        </xdr:to>
        <xdr:sp macro="" textlink="">
          <xdr:nvSpPr>
            <xdr:cNvPr id="1026" name="CommandButton1"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99792</xdr:colOff>
      <xdr:row>10</xdr:row>
      <xdr:rowOff>182652</xdr:rowOff>
    </xdr:from>
    <xdr:to>
      <xdr:col>2</xdr:col>
      <xdr:colOff>952500</xdr:colOff>
      <xdr:row>12</xdr:row>
      <xdr:rowOff>19049</xdr:rowOff>
    </xdr:to>
    <xdr:sp macro="" textlink="">
      <xdr:nvSpPr>
        <xdr:cNvPr id="2" name="ÉDITER LE TABLEAU DE BORD" descr="Bouton de navigation pour afficher l’emploi du temps quotidien">
          <a:hlinkClick xmlns:r="http://schemas.openxmlformats.org/officeDocument/2006/relationships" r:id="rId1" tooltip="Opérez une sélection pour afficher l’emploi du temps quotidien"/>
          <a:extLst>
            <a:ext uri="{FF2B5EF4-FFF2-40B4-BE49-F238E27FC236}">
              <a16:creationId xmlns:a16="http://schemas.microsoft.com/office/drawing/2014/main" id="{00000000-0008-0000-0600-000002000000}"/>
            </a:ext>
          </a:extLst>
        </xdr:cNvPr>
        <xdr:cNvSpPr/>
      </xdr:nvSpPr>
      <xdr:spPr>
        <a:xfrm>
          <a:off x="280767" y="2573427"/>
          <a:ext cx="1890933" cy="217397"/>
        </a:xfrm>
        <a:prstGeom prst="roundRect">
          <a:avLst/>
        </a:prstGeom>
        <a:solidFill>
          <a:schemeClr val="bg1"/>
        </a:solidFill>
        <a:ln>
          <a:solidFill>
            <a:schemeClr val="bg1">
              <a:lumMod val="65000"/>
            </a:schemeClr>
          </a:solidFill>
        </a:ln>
        <a:effectLst/>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rtl="0"/>
          <a:r>
            <a:rPr lang="fr" sz="700" b="1">
              <a:solidFill>
                <a:schemeClr val="tx2"/>
              </a:solidFill>
              <a:effectLst/>
              <a:latin typeface="+mn-lt"/>
              <a:ea typeface="+mn-ea"/>
              <a:cs typeface="+mn-cs"/>
            </a:rPr>
            <a:t>AFFICHER</a:t>
          </a:r>
          <a:r>
            <a:rPr lang="fr" sz="700" b="1" baseline="0">
              <a:solidFill>
                <a:schemeClr val="tx2"/>
              </a:solidFill>
              <a:effectLst/>
              <a:latin typeface="+mn-lt"/>
              <a:ea typeface="+mn-ea"/>
              <a:cs typeface="+mn-cs"/>
            </a:rPr>
            <a:t> L’EMPLOI DU TEMPS QUOTIDIEN</a:t>
          </a:r>
          <a:endParaRPr lang="en-US" sz="700" b="1">
            <a:solidFill>
              <a:schemeClr val="tx2"/>
            </a:solidFill>
            <a:effectLst/>
            <a:latin typeface="+mn-lt"/>
            <a:ea typeface="+mn-ea"/>
            <a:cs typeface="+mn-cs"/>
          </a:endParaRPr>
        </a:p>
      </xdr:txBody>
    </xdr:sp>
    <xdr:clientData fPrintsWithSheet="0"/>
  </xdr:twoCellAnchor>
  <xdr:twoCellAnchor editAs="oneCell">
    <xdr:from>
      <xdr:col>1</xdr:col>
      <xdr:colOff>107016</xdr:colOff>
      <xdr:row>9</xdr:row>
      <xdr:rowOff>21291</xdr:rowOff>
    </xdr:from>
    <xdr:to>
      <xdr:col>2</xdr:col>
      <xdr:colOff>958791</xdr:colOff>
      <xdr:row>10</xdr:row>
      <xdr:rowOff>46791</xdr:rowOff>
    </xdr:to>
    <xdr:sp macro="" textlink="">
      <xdr:nvSpPr>
        <xdr:cNvPr id="3" name="Modifier les heures" descr="Bouton de navigation pour modifier les intervalles de temps du planificateur">
          <a:hlinkClick xmlns:r="http://schemas.openxmlformats.org/officeDocument/2006/relationships" r:id="rId2" tooltip="Opérez une sélection pour modifier les intervalles de temps"/>
          <a:extLst>
            <a:ext uri="{FF2B5EF4-FFF2-40B4-BE49-F238E27FC236}">
              <a16:creationId xmlns:a16="http://schemas.microsoft.com/office/drawing/2014/main" id="{00000000-0008-0000-0600-000003000000}"/>
            </a:ext>
          </a:extLst>
        </xdr:cNvPr>
        <xdr:cNvSpPr/>
      </xdr:nvSpPr>
      <xdr:spPr>
        <a:xfrm>
          <a:off x="287991" y="2221566"/>
          <a:ext cx="1890000" cy="216000"/>
        </a:xfrm>
        <a:prstGeom prst="roundRect">
          <a:avLst/>
        </a:prstGeom>
        <a:solidFill>
          <a:schemeClr val="bg1"/>
        </a:solidFill>
        <a:ln>
          <a:solidFill>
            <a:schemeClr val="bg1">
              <a:lumMod val="65000"/>
            </a:schemeClr>
          </a:solidFill>
        </a:ln>
        <a:effectLst/>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rtl="0"/>
          <a:r>
            <a:rPr lang="fr" sz="700" b="1">
              <a:solidFill>
                <a:schemeClr val="tx2"/>
              </a:solidFill>
              <a:effectLst/>
              <a:latin typeface="+mn-lt"/>
              <a:ea typeface="+mn-ea"/>
              <a:cs typeface="+mn-cs"/>
            </a:rPr>
            <a:t>MODIFIER LES HEURES</a:t>
          </a:r>
        </a:p>
      </xdr:txBody>
    </xdr:sp>
    <xdr:clientData fPrintsWithSheet="0"/>
  </xdr:twoCellAnchor>
  <xdr:twoCellAnchor editAs="oneCell">
    <xdr:from>
      <xdr:col>4</xdr:col>
      <xdr:colOff>104775</xdr:colOff>
      <xdr:row>1</xdr:row>
      <xdr:rowOff>85725</xdr:rowOff>
    </xdr:from>
    <xdr:to>
      <xdr:col>4</xdr:col>
      <xdr:colOff>295275</xdr:colOff>
      <xdr:row>1</xdr:row>
      <xdr:rowOff>266700</xdr:rowOff>
    </xdr:to>
    <xdr:grpSp>
      <xdr:nvGrpSpPr>
        <xdr:cNvPr id="2051" name="Icône Date" descr="Calendrier">
          <a:extLst>
            <a:ext uri="{FF2B5EF4-FFF2-40B4-BE49-F238E27FC236}">
              <a16:creationId xmlns:a16="http://schemas.microsoft.com/office/drawing/2014/main" id="{00000000-0008-0000-0600-000003080000}"/>
            </a:ext>
          </a:extLst>
        </xdr:cNvPr>
        <xdr:cNvGrpSpPr>
          <a:grpSpLocks noChangeAspect="1"/>
        </xdr:cNvGrpSpPr>
      </xdr:nvGrpSpPr>
      <xdr:grpSpPr bwMode="auto">
        <a:xfrm>
          <a:off x="2600325" y="590550"/>
          <a:ext cx="190500" cy="180975"/>
          <a:chOff x="223" y="69"/>
          <a:chExt cx="20" cy="19"/>
        </a:xfrm>
      </xdr:grpSpPr>
      <xdr:sp macro="" textlink="">
        <xdr:nvSpPr>
          <xdr:cNvPr id="2052" name="Rectangle 4">
            <a:extLst>
              <a:ext uri="{FF2B5EF4-FFF2-40B4-BE49-F238E27FC236}">
                <a16:creationId xmlns:a16="http://schemas.microsoft.com/office/drawing/2014/main" id="{00000000-0008-0000-0600-000004080000}"/>
              </a:ext>
            </a:extLst>
          </xdr:cNvPr>
          <xdr:cNvSpPr>
            <a:spLocks noChangeArrowheads="1"/>
          </xdr:cNvSpPr>
        </xdr:nvSpPr>
        <xdr:spPr bwMode="auto">
          <a:xfrm>
            <a:off x="223" y="69"/>
            <a:ext cx="20" cy="19"/>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2053" name="Forme libre 5">
            <a:extLst>
              <a:ext uri="{FF2B5EF4-FFF2-40B4-BE49-F238E27FC236}">
                <a16:creationId xmlns:a16="http://schemas.microsoft.com/office/drawing/2014/main" id="{00000000-0008-0000-0600-000005080000}"/>
              </a:ext>
            </a:extLst>
          </xdr:cNvPr>
          <xdr:cNvSpPr>
            <a:spLocks noEditPoints="1"/>
          </xdr:cNvSpPr>
        </xdr:nvSpPr>
        <xdr:spPr bwMode="auto">
          <a:xfrm>
            <a:off x="223" y="69"/>
            <a:ext cx="19" cy="19"/>
          </a:xfrm>
          <a:custGeom>
            <a:avLst/>
            <a:gdLst>
              <a:gd name="T0" fmla="*/ 2030 w 3130"/>
              <a:gd name="T1" fmla="*/ 1582 h 3097"/>
              <a:gd name="T2" fmla="*/ 2421 w 3130"/>
              <a:gd name="T3" fmla="*/ 2131 h 3097"/>
              <a:gd name="T4" fmla="*/ 2030 w 3130"/>
              <a:gd name="T5" fmla="*/ 2600 h 3097"/>
              <a:gd name="T6" fmla="*/ 1994 w 3130"/>
              <a:gd name="T7" fmla="*/ 1334 h 3097"/>
              <a:gd name="T8" fmla="*/ 901 w 3130"/>
              <a:gd name="T9" fmla="*/ 2600 h 3097"/>
              <a:gd name="T10" fmla="*/ 646 w 3130"/>
              <a:gd name="T11" fmla="*/ 1550 h 3097"/>
              <a:gd name="T12" fmla="*/ 768 w 3130"/>
              <a:gd name="T13" fmla="*/ 1535 h 3097"/>
              <a:gd name="T14" fmla="*/ 890 w 3130"/>
              <a:gd name="T15" fmla="*/ 1469 h 3097"/>
              <a:gd name="T16" fmla="*/ 939 w 3130"/>
              <a:gd name="T17" fmla="*/ 1378 h 3097"/>
              <a:gd name="T18" fmla="*/ 286 w 3130"/>
              <a:gd name="T19" fmla="*/ 1032 h 3097"/>
              <a:gd name="T20" fmla="*/ 286 w 3130"/>
              <a:gd name="T21" fmla="*/ 1032 h 3097"/>
              <a:gd name="T22" fmla="*/ 570 w 3130"/>
              <a:gd name="T23" fmla="*/ 416 h 3097"/>
              <a:gd name="T24" fmla="*/ 509 w 3130"/>
              <a:gd name="T25" fmla="*/ 551 h 3097"/>
              <a:gd name="T26" fmla="*/ 531 w 3130"/>
              <a:gd name="T27" fmla="*/ 703 h 3097"/>
              <a:gd name="T28" fmla="*/ 628 w 3130"/>
              <a:gd name="T29" fmla="*/ 814 h 3097"/>
              <a:gd name="T30" fmla="*/ 774 w 3130"/>
              <a:gd name="T31" fmla="*/ 858 h 3097"/>
              <a:gd name="T32" fmla="*/ 920 w 3130"/>
              <a:gd name="T33" fmla="*/ 814 h 3097"/>
              <a:gd name="T34" fmla="*/ 1017 w 3130"/>
              <a:gd name="T35" fmla="*/ 703 h 3097"/>
              <a:gd name="T36" fmla="*/ 1039 w 3130"/>
              <a:gd name="T37" fmla="*/ 551 h 3097"/>
              <a:gd name="T38" fmla="*/ 977 w 3130"/>
              <a:gd name="T39" fmla="*/ 416 h 3097"/>
              <a:gd name="T40" fmla="*/ 2202 w 3130"/>
              <a:gd name="T41" fmla="*/ 390 h 3097"/>
              <a:gd name="T42" fmla="*/ 2123 w 3130"/>
              <a:gd name="T43" fmla="*/ 514 h 3097"/>
              <a:gd name="T44" fmla="*/ 2123 w 3130"/>
              <a:gd name="T45" fmla="*/ 668 h 3097"/>
              <a:gd name="T46" fmla="*/ 2204 w 3130"/>
              <a:gd name="T47" fmla="*/ 792 h 3097"/>
              <a:gd name="T48" fmla="*/ 2340 w 3130"/>
              <a:gd name="T49" fmla="*/ 855 h 3097"/>
              <a:gd name="T50" fmla="*/ 2492 w 3130"/>
              <a:gd name="T51" fmla="*/ 833 h 3097"/>
              <a:gd name="T52" fmla="*/ 2604 w 3130"/>
              <a:gd name="T53" fmla="*/ 736 h 3097"/>
              <a:gd name="T54" fmla="*/ 2647 w 3130"/>
              <a:gd name="T55" fmla="*/ 590 h 3097"/>
              <a:gd name="T56" fmla="*/ 2605 w 3130"/>
              <a:gd name="T57" fmla="*/ 445 h 3097"/>
              <a:gd name="T58" fmla="*/ 3130 w 3130"/>
              <a:gd name="T59" fmla="*/ 249 h 3097"/>
              <a:gd name="T60" fmla="*/ 2379 w 3130"/>
              <a:gd name="T61" fmla="*/ 0 h 3097"/>
              <a:gd name="T62" fmla="*/ 2474 w 3130"/>
              <a:gd name="T63" fmla="*/ 39 h 3097"/>
              <a:gd name="T64" fmla="*/ 2513 w 3130"/>
              <a:gd name="T65" fmla="*/ 133 h 3097"/>
              <a:gd name="T66" fmla="*/ 2490 w 3130"/>
              <a:gd name="T67" fmla="*/ 688 h 3097"/>
              <a:gd name="T68" fmla="*/ 2406 w 3130"/>
              <a:gd name="T69" fmla="*/ 744 h 3097"/>
              <a:gd name="T70" fmla="*/ 2305 w 3130"/>
              <a:gd name="T71" fmla="*/ 724 h 3097"/>
              <a:gd name="T72" fmla="*/ 2249 w 3130"/>
              <a:gd name="T73" fmla="*/ 640 h 3097"/>
              <a:gd name="T74" fmla="*/ 2257 w 3130"/>
              <a:gd name="T75" fmla="*/ 81 h 3097"/>
              <a:gd name="T76" fmla="*/ 2328 w 3130"/>
              <a:gd name="T77" fmla="*/ 10 h 3097"/>
              <a:gd name="T78" fmla="*/ 801 w 3130"/>
              <a:gd name="T79" fmla="*/ 3 h 3097"/>
              <a:gd name="T80" fmla="*/ 884 w 3130"/>
              <a:gd name="T81" fmla="*/ 58 h 3097"/>
              <a:gd name="T82" fmla="*/ 907 w 3130"/>
              <a:gd name="T83" fmla="*/ 613 h 3097"/>
              <a:gd name="T84" fmla="*/ 868 w 3130"/>
              <a:gd name="T85" fmla="*/ 707 h 3097"/>
              <a:gd name="T86" fmla="*/ 774 w 3130"/>
              <a:gd name="T87" fmla="*/ 746 h 3097"/>
              <a:gd name="T88" fmla="*/ 680 w 3130"/>
              <a:gd name="T89" fmla="*/ 707 h 3097"/>
              <a:gd name="T90" fmla="*/ 641 w 3130"/>
              <a:gd name="T91" fmla="*/ 613 h 3097"/>
              <a:gd name="T92" fmla="*/ 663 w 3130"/>
              <a:gd name="T93" fmla="*/ 58 h 3097"/>
              <a:gd name="T94" fmla="*/ 746 w 3130"/>
              <a:gd name="T95" fmla="*/ 3 h 309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Lst>
            <a:rect l="0" t="0" r="r" b="b"/>
            <a:pathLst>
              <a:path w="3130" h="3097">
                <a:moveTo>
                  <a:pt x="2030" y="1582"/>
                </a:moveTo>
                <a:lnTo>
                  <a:pt x="1712" y="2131"/>
                </a:lnTo>
                <a:lnTo>
                  <a:pt x="2030" y="2131"/>
                </a:lnTo>
                <a:lnTo>
                  <a:pt x="2030" y="1582"/>
                </a:lnTo>
                <a:close/>
                <a:moveTo>
                  <a:pt x="1994" y="1334"/>
                </a:moveTo>
                <a:lnTo>
                  <a:pt x="2276" y="1334"/>
                </a:lnTo>
                <a:lnTo>
                  <a:pt x="2276" y="2131"/>
                </a:lnTo>
                <a:lnTo>
                  <a:pt x="2421" y="2131"/>
                </a:lnTo>
                <a:lnTo>
                  <a:pt x="2421" y="2327"/>
                </a:lnTo>
                <a:lnTo>
                  <a:pt x="2276" y="2327"/>
                </a:lnTo>
                <a:lnTo>
                  <a:pt x="2276" y="2600"/>
                </a:lnTo>
                <a:lnTo>
                  <a:pt x="2030" y="2600"/>
                </a:lnTo>
                <a:lnTo>
                  <a:pt x="2030" y="2327"/>
                </a:lnTo>
                <a:lnTo>
                  <a:pt x="1525" y="2327"/>
                </a:lnTo>
                <a:lnTo>
                  <a:pt x="1525" y="2108"/>
                </a:lnTo>
                <a:lnTo>
                  <a:pt x="1994" y="1334"/>
                </a:lnTo>
                <a:close/>
                <a:moveTo>
                  <a:pt x="949" y="1326"/>
                </a:moveTo>
                <a:lnTo>
                  <a:pt x="1158" y="1326"/>
                </a:lnTo>
                <a:lnTo>
                  <a:pt x="1158" y="2600"/>
                </a:lnTo>
                <a:lnTo>
                  <a:pt x="901" y="2600"/>
                </a:lnTo>
                <a:lnTo>
                  <a:pt x="901" y="1721"/>
                </a:lnTo>
                <a:lnTo>
                  <a:pt x="602" y="1721"/>
                </a:lnTo>
                <a:lnTo>
                  <a:pt x="602" y="1552"/>
                </a:lnTo>
                <a:lnTo>
                  <a:pt x="646" y="1550"/>
                </a:lnTo>
                <a:lnTo>
                  <a:pt x="685" y="1546"/>
                </a:lnTo>
                <a:lnTo>
                  <a:pt x="718" y="1543"/>
                </a:lnTo>
                <a:lnTo>
                  <a:pt x="745" y="1539"/>
                </a:lnTo>
                <a:lnTo>
                  <a:pt x="768" y="1535"/>
                </a:lnTo>
                <a:lnTo>
                  <a:pt x="803" y="1525"/>
                </a:lnTo>
                <a:lnTo>
                  <a:pt x="836" y="1510"/>
                </a:lnTo>
                <a:lnTo>
                  <a:pt x="864" y="1491"/>
                </a:lnTo>
                <a:lnTo>
                  <a:pt x="890" y="1469"/>
                </a:lnTo>
                <a:lnTo>
                  <a:pt x="905" y="1450"/>
                </a:lnTo>
                <a:lnTo>
                  <a:pt x="919" y="1429"/>
                </a:lnTo>
                <a:lnTo>
                  <a:pt x="930" y="1405"/>
                </a:lnTo>
                <a:lnTo>
                  <a:pt x="939" y="1378"/>
                </a:lnTo>
                <a:lnTo>
                  <a:pt x="945" y="1356"/>
                </a:lnTo>
                <a:lnTo>
                  <a:pt x="948" y="1339"/>
                </a:lnTo>
                <a:lnTo>
                  <a:pt x="949" y="1326"/>
                </a:lnTo>
                <a:close/>
                <a:moveTo>
                  <a:pt x="286" y="1032"/>
                </a:moveTo>
                <a:lnTo>
                  <a:pt x="286" y="2811"/>
                </a:lnTo>
                <a:lnTo>
                  <a:pt x="2843" y="2811"/>
                </a:lnTo>
                <a:lnTo>
                  <a:pt x="2843" y="1032"/>
                </a:lnTo>
                <a:lnTo>
                  <a:pt x="286" y="1032"/>
                </a:lnTo>
                <a:close/>
                <a:moveTo>
                  <a:pt x="0" y="249"/>
                </a:moveTo>
                <a:lnTo>
                  <a:pt x="597" y="249"/>
                </a:lnTo>
                <a:lnTo>
                  <a:pt x="597" y="390"/>
                </a:lnTo>
                <a:lnTo>
                  <a:pt x="570" y="416"/>
                </a:lnTo>
                <a:lnTo>
                  <a:pt x="548" y="445"/>
                </a:lnTo>
                <a:lnTo>
                  <a:pt x="530" y="479"/>
                </a:lnTo>
                <a:lnTo>
                  <a:pt x="517" y="514"/>
                </a:lnTo>
                <a:lnTo>
                  <a:pt x="509" y="551"/>
                </a:lnTo>
                <a:lnTo>
                  <a:pt x="506" y="590"/>
                </a:lnTo>
                <a:lnTo>
                  <a:pt x="509" y="629"/>
                </a:lnTo>
                <a:lnTo>
                  <a:pt x="517" y="668"/>
                </a:lnTo>
                <a:lnTo>
                  <a:pt x="531" y="703"/>
                </a:lnTo>
                <a:lnTo>
                  <a:pt x="549" y="736"/>
                </a:lnTo>
                <a:lnTo>
                  <a:pt x="571" y="766"/>
                </a:lnTo>
                <a:lnTo>
                  <a:pt x="599" y="792"/>
                </a:lnTo>
                <a:lnTo>
                  <a:pt x="628" y="814"/>
                </a:lnTo>
                <a:lnTo>
                  <a:pt x="661" y="833"/>
                </a:lnTo>
                <a:lnTo>
                  <a:pt x="696" y="847"/>
                </a:lnTo>
                <a:lnTo>
                  <a:pt x="734" y="855"/>
                </a:lnTo>
                <a:lnTo>
                  <a:pt x="774" y="858"/>
                </a:lnTo>
                <a:lnTo>
                  <a:pt x="814" y="855"/>
                </a:lnTo>
                <a:lnTo>
                  <a:pt x="851" y="847"/>
                </a:lnTo>
                <a:lnTo>
                  <a:pt x="886" y="833"/>
                </a:lnTo>
                <a:lnTo>
                  <a:pt x="920" y="814"/>
                </a:lnTo>
                <a:lnTo>
                  <a:pt x="950" y="792"/>
                </a:lnTo>
                <a:lnTo>
                  <a:pt x="976" y="766"/>
                </a:lnTo>
                <a:lnTo>
                  <a:pt x="999" y="736"/>
                </a:lnTo>
                <a:lnTo>
                  <a:pt x="1017" y="703"/>
                </a:lnTo>
                <a:lnTo>
                  <a:pt x="1030" y="668"/>
                </a:lnTo>
                <a:lnTo>
                  <a:pt x="1039" y="629"/>
                </a:lnTo>
                <a:lnTo>
                  <a:pt x="1042" y="590"/>
                </a:lnTo>
                <a:lnTo>
                  <a:pt x="1039" y="551"/>
                </a:lnTo>
                <a:lnTo>
                  <a:pt x="1030" y="514"/>
                </a:lnTo>
                <a:lnTo>
                  <a:pt x="1017" y="479"/>
                </a:lnTo>
                <a:lnTo>
                  <a:pt x="999" y="445"/>
                </a:lnTo>
                <a:lnTo>
                  <a:pt x="977" y="416"/>
                </a:lnTo>
                <a:lnTo>
                  <a:pt x="951" y="390"/>
                </a:lnTo>
                <a:lnTo>
                  <a:pt x="951" y="249"/>
                </a:lnTo>
                <a:lnTo>
                  <a:pt x="2202" y="249"/>
                </a:lnTo>
                <a:lnTo>
                  <a:pt x="2202" y="390"/>
                </a:lnTo>
                <a:lnTo>
                  <a:pt x="2176" y="416"/>
                </a:lnTo>
                <a:lnTo>
                  <a:pt x="2154" y="445"/>
                </a:lnTo>
                <a:lnTo>
                  <a:pt x="2136" y="479"/>
                </a:lnTo>
                <a:lnTo>
                  <a:pt x="2123" y="514"/>
                </a:lnTo>
                <a:lnTo>
                  <a:pt x="2115" y="551"/>
                </a:lnTo>
                <a:lnTo>
                  <a:pt x="2112" y="590"/>
                </a:lnTo>
                <a:lnTo>
                  <a:pt x="2115" y="629"/>
                </a:lnTo>
                <a:lnTo>
                  <a:pt x="2123" y="668"/>
                </a:lnTo>
                <a:lnTo>
                  <a:pt x="2137" y="703"/>
                </a:lnTo>
                <a:lnTo>
                  <a:pt x="2155" y="736"/>
                </a:lnTo>
                <a:lnTo>
                  <a:pt x="2177" y="766"/>
                </a:lnTo>
                <a:lnTo>
                  <a:pt x="2204" y="792"/>
                </a:lnTo>
                <a:lnTo>
                  <a:pt x="2233" y="814"/>
                </a:lnTo>
                <a:lnTo>
                  <a:pt x="2267" y="833"/>
                </a:lnTo>
                <a:lnTo>
                  <a:pt x="2302" y="847"/>
                </a:lnTo>
                <a:lnTo>
                  <a:pt x="2340" y="855"/>
                </a:lnTo>
                <a:lnTo>
                  <a:pt x="2379" y="858"/>
                </a:lnTo>
                <a:lnTo>
                  <a:pt x="2420" y="855"/>
                </a:lnTo>
                <a:lnTo>
                  <a:pt x="2457" y="847"/>
                </a:lnTo>
                <a:lnTo>
                  <a:pt x="2492" y="833"/>
                </a:lnTo>
                <a:lnTo>
                  <a:pt x="2525" y="814"/>
                </a:lnTo>
                <a:lnTo>
                  <a:pt x="2555" y="792"/>
                </a:lnTo>
                <a:lnTo>
                  <a:pt x="2582" y="766"/>
                </a:lnTo>
                <a:lnTo>
                  <a:pt x="2604" y="736"/>
                </a:lnTo>
                <a:lnTo>
                  <a:pt x="2623" y="703"/>
                </a:lnTo>
                <a:lnTo>
                  <a:pt x="2636" y="668"/>
                </a:lnTo>
                <a:lnTo>
                  <a:pt x="2645" y="629"/>
                </a:lnTo>
                <a:lnTo>
                  <a:pt x="2647" y="590"/>
                </a:lnTo>
                <a:lnTo>
                  <a:pt x="2645" y="551"/>
                </a:lnTo>
                <a:lnTo>
                  <a:pt x="2636" y="514"/>
                </a:lnTo>
                <a:lnTo>
                  <a:pt x="2623" y="479"/>
                </a:lnTo>
                <a:lnTo>
                  <a:pt x="2605" y="445"/>
                </a:lnTo>
                <a:lnTo>
                  <a:pt x="2583" y="416"/>
                </a:lnTo>
                <a:lnTo>
                  <a:pt x="2556" y="390"/>
                </a:lnTo>
                <a:lnTo>
                  <a:pt x="2556" y="249"/>
                </a:lnTo>
                <a:lnTo>
                  <a:pt x="3130" y="249"/>
                </a:lnTo>
                <a:lnTo>
                  <a:pt x="3130" y="3097"/>
                </a:lnTo>
                <a:lnTo>
                  <a:pt x="0" y="3097"/>
                </a:lnTo>
                <a:lnTo>
                  <a:pt x="0" y="249"/>
                </a:lnTo>
                <a:close/>
                <a:moveTo>
                  <a:pt x="2379" y="0"/>
                </a:moveTo>
                <a:lnTo>
                  <a:pt x="2406" y="3"/>
                </a:lnTo>
                <a:lnTo>
                  <a:pt x="2432" y="10"/>
                </a:lnTo>
                <a:lnTo>
                  <a:pt x="2454" y="23"/>
                </a:lnTo>
                <a:lnTo>
                  <a:pt x="2474" y="39"/>
                </a:lnTo>
                <a:lnTo>
                  <a:pt x="2490" y="58"/>
                </a:lnTo>
                <a:lnTo>
                  <a:pt x="2502" y="81"/>
                </a:lnTo>
                <a:lnTo>
                  <a:pt x="2510" y="107"/>
                </a:lnTo>
                <a:lnTo>
                  <a:pt x="2513" y="133"/>
                </a:lnTo>
                <a:lnTo>
                  <a:pt x="2513" y="613"/>
                </a:lnTo>
                <a:lnTo>
                  <a:pt x="2510" y="640"/>
                </a:lnTo>
                <a:lnTo>
                  <a:pt x="2502" y="665"/>
                </a:lnTo>
                <a:lnTo>
                  <a:pt x="2490" y="688"/>
                </a:lnTo>
                <a:lnTo>
                  <a:pt x="2474" y="707"/>
                </a:lnTo>
                <a:lnTo>
                  <a:pt x="2454" y="724"/>
                </a:lnTo>
                <a:lnTo>
                  <a:pt x="2432" y="736"/>
                </a:lnTo>
                <a:lnTo>
                  <a:pt x="2406" y="744"/>
                </a:lnTo>
                <a:lnTo>
                  <a:pt x="2379" y="746"/>
                </a:lnTo>
                <a:lnTo>
                  <a:pt x="2352" y="744"/>
                </a:lnTo>
                <a:lnTo>
                  <a:pt x="2328" y="736"/>
                </a:lnTo>
                <a:lnTo>
                  <a:pt x="2305" y="724"/>
                </a:lnTo>
                <a:lnTo>
                  <a:pt x="2285" y="707"/>
                </a:lnTo>
                <a:lnTo>
                  <a:pt x="2269" y="688"/>
                </a:lnTo>
                <a:lnTo>
                  <a:pt x="2257" y="665"/>
                </a:lnTo>
                <a:lnTo>
                  <a:pt x="2249" y="640"/>
                </a:lnTo>
                <a:lnTo>
                  <a:pt x="2247" y="613"/>
                </a:lnTo>
                <a:lnTo>
                  <a:pt x="2247" y="133"/>
                </a:lnTo>
                <a:lnTo>
                  <a:pt x="2249" y="107"/>
                </a:lnTo>
                <a:lnTo>
                  <a:pt x="2257" y="81"/>
                </a:lnTo>
                <a:lnTo>
                  <a:pt x="2269" y="58"/>
                </a:lnTo>
                <a:lnTo>
                  <a:pt x="2285" y="39"/>
                </a:lnTo>
                <a:lnTo>
                  <a:pt x="2305" y="23"/>
                </a:lnTo>
                <a:lnTo>
                  <a:pt x="2328" y="10"/>
                </a:lnTo>
                <a:lnTo>
                  <a:pt x="2352" y="3"/>
                </a:lnTo>
                <a:lnTo>
                  <a:pt x="2379" y="0"/>
                </a:lnTo>
                <a:close/>
                <a:moveTo>
                  <a:pt x="774" y="0"/>
                </a:moveTo>
                <a:lnTo>
                  <a:pt x="801" y="3"/>
                </a:lnTo>
                <a:lnTo>
                  <a:pt x="826" y="10"/>
                </a:lnTo>
                <a:lnTo>
                  <a:pt x="848" y="23"/>
                </a:lnTo>
                <a:lnTo>
                  <a:pt x="868" y="39"/>
                </a:lnTo>
                <a:lnTo>
                  <a:pt x="884" y="58"/>
                </a:lnTo>
                <a:lnTo>
                  <a:pt x="896" y="81"/>
                </a:lnTo>
                <a:lnTo>
                  <a:pt x="904" y="107"/>
                </a:lnTo>
                <a:lnTo>
                  <a:pt x="907" y="133"/>
                </a:lnTo>
                <a:lnTo>
                  <a:pt x="907" y="613"/>
                </a:lnTo>
                <a:lnTo>
                  <a:pt x="904" y="640"/>
                </a:lnTo>
                <a:lnTo>
                  <a:pt x="896" y="665"/>
                </a:lnTo>
                <a:lnTo>
                  <a:pt x="884" y="688"/>
                </a:lnTo>
                <a:lnTo>
                  <a:pt x="868" y="707"/>
                </a:lnTo>
                <a:lnTo>
                  <a:pt x="848" y="724"/>
                </a:lnTo>
                <a:lnTo>
                  <a:pt x="826" y="736"/>
                </a:lnTo>
                <a:lnTo>
                  <a:pt x="801" y="744"/>
                </a:lnTo>
                <a:lnTo>
                  <a:pt x="774" y="746"/>
                </a:lnTo>
                <a:lnTo>
                  <a:pt x="746" y="744"/>
                </a:lnTo>
                <a:lnTo>
                  <a:pt x="722" y="736"/>
                </a:lnTo>
                <a:lnTo>
                  <a:pt x="699" y="724"/>
                </a:lnTo>
                <a:lnTo>
                  <a:pt x="680" y="707"/>
                </a:lnTo>
                <a:lnTo>
                  <a:pt x="663" y="688"/>
                </a:lnTo>
                <a:lnTo>
                  <a:pt x="651" y="665"/>
                </a:lnTo>
                <a:lnTo>
                  <a:pt x="643" y="640"/>
                </a:lnTo>
                <a:lnTo>
                  <a:pt x="641" y="613"/>
                </a:lnTo>
                <a:lnTo>
                  <a:pt x="641" y="133"/>
                </a:lnTo>
                <a:lnTo>
                  <a:pt x="643" y="107"/>
                </a:lnTo>
                <a:lnTo>
                  <a:pt x="651" y="81"/>
                </a:lnTo>
                <a:lnTo>
                  <a:pt x="663" y="58"/>
                </a:lnTo>
                <a:lnTo>
                  <a:pt x="680" y="39"/>
                </a:lnTo>
                <a:lnTo>
                  <a:pt x="699" y="23"/>
                </a:lnTo>
                <a:lnTo>
                  <a:pt x="722" y="10"/>
                </a:lnTo>
                <a:lnTo>
                  <a:pt x="746" y="3"/>
                </a:lnTo>
                <a:lnTo>
                  <a:pt x="774" y="0"/>
                </a:lnTo>
                <a:close/>
              </a:path>
            </a:pathLst>
          </a:custGeom>
          <a:solidFill>
            <a:srgbClr val="FFFFFF"/>
          </a:solidFill>
          <a:ln w="0">
            <a:noFill/>
            <a:prstDash val="solid"/>
            <a:round/>
            <a:headEnd/>
            <a:tailEnd/>
          </a:ln>
        </xdr:spPr>
      </xdr:sp>
    </xdr:grpSp>
    <xdr:clientData/>
  </xdr:twoCellAnchor>
  <xdr:twoCellAnchor editAs="oneCell">
    <xdr:from>
      <xdr:col>5</xdr:col>
      <xdr:colOff>123825</xdr:colOff>
      <xdr:row>1</xdr:row>
      <xdr:rowOff>85725</xdr:rowOff>
    </xdr:from>
    <xdr:to>
      <xdr:col>5</xdr:col>
      <xdr:colOff>304800</xdr:colOff>
      <xdr:row>1</xdr:row>
      <xdr:rowOff>266700</xdr:rowOff>
    </xdr:to>
    <xdr:grpSp>
      <xdr:nvGrpSpPr>
        <xdr:cNvPr id="2056" name="Icône Heure" descr="Horloge">
          <a:extLst>
            <a:ext uri="{FF2B5EF4-FFF2-40B4-BE49-F238E27FC236}">
              <a16:creationId xmlns:a16="http://schemas.microsoft.com/office/drawing/2014/main" id="{00000000-0008-0000-0600-000008080000}"/>
            </a:ext>
          </a:extLst>
        </xdr:cNvPr>
        <xdr:cNvGrpSpPr>
          <a:grpSpLocks noChangeAspect="1"/>
        </xdr:cNvGrpSpPr>
      </xdr:nvGrpSpPr>
      <xdr:grpSpPr bwMode="auto">
        <a:xfrm>
          <a:off x="4191000" y="590550"/>
          <a:ext cx="180975" cy="180975"/>
          <a:chOff x="390" y="69"/>
          <a:chExt cx="19" cy="19"/>
        </a:xfrm>
      </xdr:grpSpPr>
      <xdr:sp macro="" textlink="">
        <xdr:nvSpPr>
          <xdr:cNvPr id="2057" name="Rectangle 9">
            <a:extLst>
              <a:ext uri="{FF2B5EF4-FFF2-40B4-BE49-F238E27FC236}">
                <a16:creationId xmlns:a16="http://schemas.microsoft.com/office/drawing/2014/main" id="{00000000-0008-0000-0600-000009080000}"/>
              </a:ext>
            </a:extLst>
          </xdr:cNvPr>
          <xdr:cNvSpPr>
            <a:spLocks noChangeArrowheads="1"/>
          </xdr:cNvSpPr>
        </xdr:nvSpPr>
        <xdr:spPr bwMode="auto">
          <a:xfrm>
            <a:off x="390" y="69"/>
            <a:ext cx="19" cy="19"/>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2058" name="Forme libre 10">
            <a:extLst>
              <a:ext uri="{FF2B5EF4-FFF2-40B4-BE49-F238E27FC236}">
                <a16:creationId xmlns:a16="http://schemas.microsoft.com/office/drawing/2014/main" id="{00000000-0008-0000-0600-00000A080000}"/>
              </a:ext>
            </a:extLst>
          </xdr:cNvPr>
          <xdr:cNvSpPr>
            <a:spLocks noEditPoints="1"/>
          </xdr:cNvSpPr>
        </xdr:nvSpPr>
        <xdr:spPr bwMode="auto">
          <a:xfrm>
            <a:off x="390" y="69"/>
            <a:ext cx="19" cy="19"/>
          </a:xfrm>
          <a:custGeom>
            <a:avLst/>
            <a:gdLst>
              <a:gd name="T0" fmla="*/ 1733 w 3307"/>
              <a:gd name="T1" fmla="*/ 675 h 3307"/>
              <a:gd name="T2" fmla="*/ 1793 w 3307"/>
              <a:gd name="T3" fmla="*/ 765 h 3307"/>
              <a:gd name="T4" fmla="*/ 2174 w 3307"/>
              <a:gd name="T5" fmla="*/ 1989 h 3307"/>
              <a:gd name="T6" fmla="*/ 2197 w 3307"/>
              <a:gd name="T7" fmla="*/ 2082 h 3307"/>
              <a:gd name="T8" fmla="*/ 2155 w 3307"/>
              <a:gd name="T9" fmla="*/ 2171 h 3307"/>
              <a:gd name="T10" fmla="*/ 2076 w 3307"/>
              <a:gd name="T11" fmla="*/ 2209 h 3307"/>
              <a:gd name="T12" fmla="*/ 1990 w 3307"/>
              <a:gd name="T13" fmla="*/ 2195 h 3307"/>
              <a:gd name="T14" fmla="*/ 1511 w 3307"/>
              <a:gd name="T15" fmla="*/ 794 h 3307"/>
              <a:gd name="T16" fmla="*/ 1553 w 3307"/>
              <a:gd name="T17" fmla="*/ 692 h 3307"/>
              <a:gd name="T18" fmla="*/ 1652 w 3307"/>
              <a:gd name="T19" fmla="*/ 651 h 3307"/>
              <a:gd name="T20" fmla="*/ 1401 w 3307"/>
              <a:gd name="T21" fmla="*/ 530 h 3307"/>
              <a:gd name="T22" fmla="*/ 1096 w 3307"/>
              <a:gd name="T23" fmla="*/ 646 h 3307"/>
              <a:gd name="T24" fmla="*/ 840 w 3307"/>
              <a:gd name="T25" fmla="*/ 840 h 3307"/>
              <a:gd name="T26" fmla="*/ 645 w 3307"/>
              <a:gd name="T27" fmla="*/ 1096 h 3307"/>
              <a:gd name="T28" fmla="*/ 529 w 3307"/>
              <a:gd name="T29" fmla="*/ 1401 h 3307"/>
              <a:gd name="T30" fmla="*/ 505 w 3307"/>
              <a:gd name="T31" fmla="*/ 1740 h 3307"/>
              <a:gd name="T32" fmla="*/ 577 w 3307"/>
              <a:gd name="T33" fmla="*/ 2063 h 3307"/>
              <a:gd name="T34" fmla="*/ 734 w 3307"/>
              <a:gd name="T35" fmla="*/ 2346 h 3307"/>
              <a:gd name="T36" fmla="*/ 961 w 3307"/>
              <a:gd name="T37" fmla="*/ 2572 h 3307"/>
              <a:gd name="T38" fmla="*/ 1244 w 3307"/>
              <a:gd name="T39" fmla="*/ 2730 h 3307"/>
              <a:gd name="T40" fmla="*/ 1567 w 3307"/>
              <a:gd name="T41" fmla="*/ 2802 h 3307"/>
              <a:gd name="T42" fmla="*/ 1906 w 3307"/>
              <a:gd name="T43" fmla="*/ 2777 h 3307"/>
              <a:gd name="T44" fmla="*/ 2211 w 3307"/>
              <a:gd name="T45" fmla="*/ 2661 h 3307"/>
              <a:gd name="T46" fmla="*/ 2467 w 3307"/>
              <a:gd name="T47" fmla="*/ 2467 h 3307"/>
              <a:gd name="T48" fmla="*/ 2662 w 3307"/>
              <a:gd name="T49" fmla="*/ 2211 h 3307"/>
              <a:gd name="T50" fmla="*/ 2778 w 3307"/>
              <a:gd name="T51" fmla="*/ 1906 h 3307"/>
              <a:gd name="T52" fmla="*/ 2802 w 3307"/>
              <a:gd name="T53" fmla="*/ 1567 h 3307"/>
              <a:gd name="T54" fmla="*/ 2730 w 3307"/>
              <a:gd name="T55" fmla="*/ 1244 h 3307"/>
              <a:gd name="T56" fmla="*/ 2573 w 3307"/>
              <a:gd name="T57" fmla="*/ 961 h 3307"/>
              <a:gd name="T58" fmla="*/ 2346 w 3307"/>
              <a:gd name="T59" fmla="*/ 734 h 3307"/>
              <a:gd name="T60" fmla="*/ 2063 w 3307"/>
              <a:gd name="T61" fmla="*/ 577 h 3307"/>
              <a:gd name="T62" fmla="*/ 1740 w 3307"/>
              <a:gd name="T63" fmla="*/ 505 h 3307"/>
              <a:gd name="T64" fmla="*/ 1853 w 3307"/>
              <a:gd name="T65" fmla="*/ 12 h 3307"/>
              <a:gd name="T66" fmla="*/ 2231 w 3307"/>
              <a:gd name="T67" fmla="*/ 103 h 3307"/>
              <a:gd name="T68" fmla="*/ 2568 w 3307"/>
              <a:gd name="T69" fmla="*/ 276 h 3307"/>
              <a:gd name="T70" fmla="*/ 2855 w 3307"/>
              <a:gd name="T71" fmla="*/ 518 h 3307"/>
              <a:gd name="T72" fmla="*/ 3082 w 3307"/>
              <a:gd name="T73" fmla="*/ 819 h 3307"/>
              <a:gd name="T74" fmla="*/ 3235 w 3307"/>
              <a:gd name="T75" fmla="*/ 1167 h 3307"/>
              <a:gd name="T76" fmla="*/ 3304 w 3307"/>
              <a:gd name="T77" fmla="*/ 1552 h 3307"/>
              <a:gd name="T78" fmla="*/ 3280 w 3307"/>
              <a:gd name="T79" fmla="*/ 1951 h 3307"/>
              <a:gd name="T80" fmla="*/ 3168 w 3307"/>
              <a:gd name="T81" fmla="*/ 2319 h 3307"/>
              <a:gd name="T82" fmla="*/ 2976 w 3307"/>
              <a:gd name="T83" fmla="*/ 2645 h 3307"/>
              <a:gd name="T84" fmla="*/ 2719 w 3307"/>
              <a:gd name="T85" fmla="*/ 2918 h 3307"/>
              <a:gd name="T86" fmla="*/ 2405 w 3307"/>
              <a:gd name="T87" fmla="*/ 3127 h 3307"/>
              <a:gd name="T88" fmla="*/ 2046 w 3307"/>
              <a:gd name="T89" fmla="*/ 3260 h 3307"/>
              <a:gd name="T90" fmla="*/ 1652 w 3307"/>
              <a:gd name="T91" fmla="*/ 3307 h 3307"/>
              <a:gd name="T92" fmla="*/ 1261 w 3307"/>
              <a:gd name="T93" fmla="*/ 3260 h 3307"/>
              <a:gd name="T94" fmla="*/ 902 w 3307"/>
              <a:gd name="T95" fmla="*/ 3127 h 3307"/>
              <a:gd name="T96" fmla="*/ 588 w 3307"/>
              <a:gd name="T97" fmla="*/ 2918 h 3307"/>
              <a:gd name="T98" fmla="*/ 331 w 3307"/>
              <a:gd name="T99" fmla="*/ 2645 h 3307"/>
              <a:gd name="T100" fmla="*/ 139 w 3307"/>
              <a:gd name="T101" fmla="*/ 2319 h 3307"/>
              <a:gd name="T102" fmla="*/ 27 w 3307"/>
              <a:gd name="T103" fmla="*/ 1951 h 3307"/>
              <a:gd name="T104" fmla="*/ 3 w 3307"/>
              <a:gd name="T105" fmla="*/ 1552 h 3307"/>
              <a:gd name="T106" fmla="*/ 72 w 3307"/>
              <a:gd name="T107" fmla="*/ 1167 h 3307"/>
              <a:gd name="T108" fmla="*/ 225 w 3307"/>
              <a:gd name="T109" fmla="*/ 819 h 3307"/>
              <a:gd name="T110" fmla="*/ 452 w 3307"/>
              <a:gd name="T111" fmla="*/ 518 h 3307"/>
              <a:gd name="T112" fmla="*/ 739 w 3307"/>
              <a:gd name="T113" fmla="*/ 276 h 3307"/>
              <a:gd name="T114" fmla="*/ 1076 w 3307"/>
              <a:gd name="T115" fmla="*/ 103 h 3307"/>
              <a:gd name="T116" fmla="*/ 1454 w 3307"/>
              <a:gd name="T117" fmla="*/ 12 h 330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Lst>
            <a:rect l="0" t="0" r="r" b="b"/>
            <a:pathLst>
              <a:path w="3307" h="3307">
                <a:moveTo>
                  <a:pt x="1652" y="651"/>
                </a:moveTo>
                <a:lnTo>
                  <a:pt x="1683" y="653"/>
                </a:lnTo>
                <a:lnTo>
                  <a:pt x="1709" y="662"/>
                </a:lnTo>
                <a:lnTo>
                  <a:pt x="1733" y="675"/>
                </a:lnTo>
                <a:lnTo>
                  <a:pt x="1754" y="692"/>
                </a:lnTo>
                <a:lnTo>
                  <a:pt x="1772" y="714"/>
                </a:lnTo>
                <a:lnTo>
                  <a:pt x="1785" y="738"/>
                </a:lnTo>
                <a:lnTo>
                  <a:pt x="1793" y="765"/>
                </a:lnTo>
                <a:lnTo>
                  <a:pt x="1796" y="794"/>
                </a:lnTo>
                <a:lnTo>
                  <a:pt x="1796" y="1595"/>
                </a:lnTo>
                <a:lnTo>
                  <a:pt x="2158" y="1969"/>
                </a:lnTo>
                <a:lnTo>
                  <a:pt x="2174" y="1989"/>
                </a:lnTo>
                <a:lnTo>
                  <a:pt x="2186" y="2011"/>
                </a:lnTo>
                <a:lnTo>
                  <a:pt x="2194" y="2034"/>
                </a:lnTo>
                <a:lnTo>
                  <a:pt x="2197" y="2058"/>
                </a:lnTo>
                <a:lnTo>
                  <a:pt x="2197" y="2082"/>
                </a:lnTo>
                <a:lnTo>
                  <a:pt x="2193" y="2106"/>
                </a:lnTo>
                <a:lnTo>
                  <a:pt x="2184" y="2130"/>
                </a:lnTo>
                <a:lnTo>
                  <a:pt x="2171" y="2151"/>
                </a:lnTo>
                <a:lnTo>
                  <a:pt x="2155" y="2171"/>
                </a:lnTo>
                <a:lnTo>
                  <a:pt x="2137" y="2185"/>
                </a:lnTo>
                <a:lnTo>
                  <a:pt x="2117" y="2196"/>
                </a:lnTo>
                <a:lnTo>
                  <a:pt x="2097" y="2204"/>
                </a:lnTo>
                <a:lnTo>
                  <a:pt x="2076" y="2209"/>
                </a:lnTo>
                <a:lnTo>
                  <a:pt x="2055" y="2211"/>
                </a:lnTo>
                <a:lnTo>
                  <a:pt x="2033" y="2209"/>
                </a:lnTo>
                <a:lnTo>
                  <a:pt x="2011" y="2204"/>
                </a:lnTo>
                <a:lnTo>
                  <a:pt x="1990" y="2195"/>
                </a:lnTo>
                <a:lnTo>
                  <a:pt x="1970" y="2183"/>
                </a:lnTo>
                <a:lnTo>
                  <a:pt x="1953" y="2167"/>
                </a:lnTo>
                <a:lnTo>
                  <a:pt x="1511" y="1712"/>
                </a:lnTo>
                <a:lnTo>
                  <a:pt x="1511" y="794"/>
                </a:lnTo>
                <a:lnTo>
                  <a:pt x="1514" y="765"/>
                </a:lnTo>
                <a:lnTo>
                  <a:pt x="1522" y="738"/>
                </a:lnTo>
                <a:lnTo>
                  <a:pt x="1535" y="714"/>
                </a:lnTo>
                <a:lnTo>
                  <a:pt x="1553" y="692"/>
                </a:lnTo>
                <a:lnTo>
                  <a:pt x="1574" y="675"/>
                </a:lnTo>
                <a:lnTo>
                  <a:pt x="1598" y="662"/>
                </a:lnTo>
                <a:lnTo>
                  <a:pt x="1624" y="653"/>
                </a:lnTo>
                <a:lnTo>
                  <a:pt x="1652" y="651"/>
                </a:lnTo>
                <a:close/>
                <a:moveTo>
                  <a:pt x="1652" y="502"/>
                </a:moveTo>
                <a:lnTo>
                  <a:pt x="1567" y="505"/>
                </a:lnTo>
                <a:lnTo>
                  <a:pt x="1483" y="514"/>
                </a:lnTo>
                <a:lnTo>
                  <a:pt x="1401" y="530"/>
                </a:lnTo>
                <a:lnTo>
                  <a:pt x="1321" y="551"/>
                </a:lnTo>
                <a:lnTo>
                  <a:pt x="1244" y="577"/>
                </a:lnTo>
                <a:lnTo>
                  <a:pt x="1168" y="609"/>
                </a:lnTo>
                <a:lnTo>
                  <a:pt x="1096" y="646"/>
                </a:lnTo>
                <a:lnTo>
                  <a:pt x="1027" y="687"/>
                </a:lnTo>
                <a:lnTo>
                  <a:pt x="961" y="734"/>
                </a:lnTo>
                <a:lnTo>
                  <a:pt x="898" y="785"/>
                </a:lnTo>
                <a:lnTo>
                  <a:pt x="840" y="840"/>
                </a:lnTo>
                <a:lnTo>
                  <a:pt x="785" y="898"/>
                </a:lnTo>
                <a:lnTo>
                  <a:pt x="734" y="961"/>
                </a:lnTo>
                <a:lnTo>
                  <a:pt x="687" y="1027"/>
                </a:lnTo>
                <a:lnTo>
                  <a:pt x="645" y="1096"/>
                </a:lnTo>
                <a:lnTo>
                  <a:pt x="609" y="1168"/>
                </a:lnTo>
                <a:lnTo>
                  <a:pt x="577" y="1244"/>
                </a:lnTo>
                <a:lnTo>
                  <a:pt x="550" y="1321"/>
                </a:lnTo>
                <a:lnTo>
                  <a:pt x="529" y="1401"/>
                </a:lnTo>
                <a:lnTo>
                  <a:pt x="514" y="1483"/>
                </a:lnTo>
                <a:lnTo>
                  <a:pt x="505" y="1567"/>
                </a:lnTo>
                <a:lnTo>
                  <a:pt x="502" y="1653"/>
                </a:lnTo>
                <a:lnTo>
                  <a:pt x="505" y="1740"/>
                </a:lnTo>
                <a:lnTo>
                  <a:pt x="514" y="1824"/>
                </a:lnTo>
                <a:lnTo>
                  <a:pt x="529" y="1906"/>
                </a:lnTo>
                <a:lnTo>
                  <a:pt x="550" y="1985"/>
                </a:lnTo>
                <a:lnTo>
                  <a:pt x="577" y="2063"/>
                </a:lnTo>
                <a:lnTo>
                  <a:pt x="609" y="2139"/>
                </a:lnTo>
                <a:lnTo>
                  <a:pt x="645" y="2211"/>
                </a:lnTo>
                <a:lnTo>
                  <a:pt x="687" y="2280"/>
                </a:lnTo>
                <a:lnTo>
                  <a:pt x="734" y="2346"/>
                </a:lnTo>
                <a:lnTo>
                  <a:pt x="785" y="2408"/>
                </a:lnTo>
                <a:lnTo>
                  <a:pt x="840" y="2467"/>
                </a:lnTo>
                <a:lnTo>
                  <a:pt x="898" y="2522"/>
                </a:lnTo>
                <a:lnTo>
                  <a:pt x="961" y="2572"/>
                </a:lnTo>
                <a:lnTo>
                  <a:pt x="1027" y="2620"/>
                </a:lnTo>
                <a:lnTo>
                  <a:pt x="1096" y="2661"/>
                </a:lnTo>
                <a:lnTo>
                  <a:pt x="1168" y="2698"/>
                </a:lnTo>
                <a:lnTo>
                  <a:pt x="1244" y="2730"/>
                </a:lnTo>
                <a:lnTo>
                  <a:pt x="1321" y="2756"/>
                </a:lnTo>
                <a:lnTo>
                  <a:pt x="1401" y="2777"/>
                </a:lnTo>
                <a:lnTo>
                  <a:pt x="1483" y="2793"/>
                </a:lnTo>
                <a:lnTo>
                  <a:pt x="1567" y="2802"/>
                </a:lnTo>
                <a:lnTo>
                  <a:pt x="1652" y="2805"/>
                </a:lnTo>
                <a:lnTo>
                  <a:pt x="1740" y="2802"/>
                </a:lnTo>
                <a:lnTo>
                  <a:pt x="1824" y="2793"/>
                </a:lnTo>
                <a:lnTo>
                  <a:pt x="1906" y="2777"/>
                </a:lnTo>
                <a:lnTo>
                  <a:pt x="1986" y="2756"/>
                </a:lnTo>
                <a:lnTo>
                  <a:pt x="2063" y="2730"/>
                </a:lnTo>
                <a:lnTo>
                  <a:pt x="2139" y="2698"/>
                </a:lnTo>
                <a:lnTo>
                  <a:pt x="2211" y="2661"/>
                </a:lnTo>
                <a:lnTo>
                  <a:pt x="2280" y="2620"/>
                </a:lnTo>
                <a:lnTo>
                  <a:pt x="2346" y="2572"/>
                </a:lnTo>
                <a:lnTo>
                  <a:pt x="2409" y="2522"/>
                </a:lnTo>
                <a:lnTo>
                  <a:pt x="2467" y="2467"/>
                </a:lnTo>
                <a:lnTo>
                  <a:pt x="2522" y="2408"/>
                </a:lnTo>
                <a:lnTo>
                  <a:pt x="2573" y="2346"/>
                </a:lnTo>
                <a:lnTo>
                  <a:pt x="2620" y="2280"/>
                </a:lnTo>
                <a:lnTo>
                  <a:pt x="2662" y="2211"/>
                </a:lnTo>
                <a:lnTo>
                  <a:pt x="2698" y="2139"/>
                </a:lnTo>
                <a:lnTo>
                  <a:pt x="2730" y="2063"/>
                </a:lnTo>
                <a:lnTo>
                  <a:pt x="2757" y="1985"/>
                </a:lnTo>
                <a:lnTo>
                  <a:pt x="2778" y="1906"/>
                </a:lnTo>
                <a:lnTo>
                  <a:pt x="2793" y="1824"/>
                </a:lnTo>
                <a:lnTo>
                  <a:pt x="2802" y="1740"/>
                </a:lnTo>
                <a:lnTo>
                  <a:pt x="2805" y="1653"/>
                </a:lnTo>
                <a:lnTo>
                  <a:pt x="2802" y="1567"/>
                </a:lnTo>
                <a:lnTo>
                  <a:pt x="2793" y="1483"/>
                </a:lnTo>
                <a:lnTo>
                  <a:pt x="2778" y="1401"/>
                </a:lnTo>
                <a:lnTo>
                  <a:pt x="2757" y="1321"/>
                </a:lnTo>
                <a:lnTo>
                  <a:pt x="2730" y="1244"/>
                </a:lnTo>
                <a:lnTo>
                  <a:pt x="2698" y="1168"/>
                </a:lnTo>
                <a:lnTo>
                  <a:pt x="2662" y="1096"/>
                </a:lnTo>
                <a:lnTo>
                  <a:pt x="2620" y="1027"/>
                </a:lnTo>
                <a:lnTo>
                  <a:pt x="2573" y="961"/>
                </a:lnTo>
                <a:lnTo>
                  <a:pt x="2522" y="898"/>
                </a:lnTo>
                <a:lnTo>
                  <a:pt x="2467" y="840"/>
                </a:lnTo>
                <a:lnTo>
                  <a:pt x="2409" y="785"/>
                </a:lnTo>
                <a:lnTo>
                  <a:pt x="2346" y="734"/>
                </a:lnTo>
                <a:lnTo>
                  <a:pt x="2280" y="687"/>
                </a:lnTo>
                <a:lnTo>
                  <a:pt x="2211" y="646"/>
                </a:lnTo>
                <a:lnTo>
                  <a:pt x="2139" y="609"/>
                </a:lnTo>
                <a:lnTo>
                  <a:pt x="2063" y="577"/>
                </a:lnTo>
                <a:lnTo>
                  <a:pt x="1986" y="551"/>
                </a:lnTo>
                <a:lnTo>
                  <a:pt x="1906" y="530"/>
                </a:lnTo>
                <a:lnTo>
                  <a:pt x="1824" y="514"/>
                </a:lnTo>
                <a:lnTo>
                  <a:pt x="1740" y="505"/>
                </a:lnTo>
                <a:lnTo>
                  <a:pt x="1652" y="502"/>
                </a:lnTo>
                <a:close/>
                <a:moveTo>
                  <a:pt x="1652" y="0"/>
                </a:moveTo>
                <a:lnTo>
                  <a:pt x="1755" y="3"/>
                </a:lnTo>
                <a:lnTo>
                  <a:pt x="1853" y="12"/>
                </a:lnTo>
                <a:lnTo>
                  <a:pt x="1951" y="27"/>
                </a:lnTo>
                <a:lnTo>
                  <a:pt x="2046" y="47"/>
                </a:lnTo>
                <a:lnTo>
                  <a:pt x="2140" y="72"/>
                </a:lnTo>
                <a:lnTo>
                  <a:pt x="2231" y="103"/>
                </a:lnTo>
                <a:lnTo>
                  <a:pt x="2319" y="139"/>
                </a:lnTo>
                <a:lnTo>
                  <a:pt x="2405" y="180"/>
                </a:lnTo>
                <a:lnTo>
                  <a:pt x="2488" y="225"/>
                </a:lnTo>
                <a:lnTo>
                  <a:pt x="2568" y="276"/>
                </a:lnTo>
                <a:lnTo>
                  <a:pt x="2646" y="331"/>
                </a:lnTo>
                <a:lnTo>
                  <a:pt x="2719" y="389"/>
                </a:lnTo>
                <a:lnTo>
                  <a:pt x="2789" y="452"/>
                </a:lnTo>
                <a:lnTo>
                  <a:pt x="2855" y="518"/>
                </a:lnTo>
                <a:lnTo>
                  <a:pt x="2918" y="588"/>
                </a:lnTo>
                <a:lnTo>
                  <a:pt x="2976" y="661"/>
                </a:lnTo>
                <a:lnTo>
                  <a:pt x="3031" y="739"/>
                </a:lnTo>
                <a:lnTo>
                  <a:pt x="3082" y="819"/>
                </a:lnTo>
                <a:lnTo>
                  <a:pt x="3127" y="902"/>
                </a:lnTo>
                <a:lnTo>
                  <a:pt x="3168" y="988"/>
                </a:lnTo>
                <a:lnTo>
                  <a:pt x="3204" y="1076"/>
                </a:lnTo>
                <a:lnTo>
                  <a:pt x="3235" y="1167"/>
                </a:lnTo>
                <a:lnTo>
                  <a:pt x="3260" y="1261"/>
                </a:lnTo>
                <a:lnTo>
                  <a:pt x="3280" y="1356"/>
                </a:lnTo>
                <a:lnTo>
                  <a:pt x="3295" y="1454"/>
                </a:lnTo>
                <a:lnTo>
                  <a:pt x="3304" y="1552"/>
                </a:lnTo>
                <a:lnTo>
                  <a:pt x="3307" y="1653"/>
                </a:lnTo>
                <a:lnTo>
                  <a:pt x="3304" y="1754"/>
                </a:lnTo>
                <a:lnTo>
                  <a:pt x="3295" y="1853"/>
                </a:lnTo>
                <a:lnTo>
                  <a:pt x="3280" y="1951"/>
                </a:lnTo>
                <a:lnTo>
                  <a:pt x="3260" y="2046"/>
                </a:lnTo>
                <a:lnTo>
                  <a:pt x="3235" y="2140"/>
                </a:lnTo>
                <a:lnTo>
                  <a:pt x="3204" y="2231"/>
                </a:lnTo>
                <a:lnTo>
                  <a:pt x="3168" y="2319"/>
                </a:lnTo>
                <a:lnTo>
                  <a:pt x="3127" y="2405"/>
                </a:lnTo>
                <a:lnTo>
                  <a:pt x="3082" y="2488"/>
                </a:lnTo>
                <a:lnTo>
                  <a:pt x="3031" y="2568"/>
                </a:lnTo>
                <a:lnTo>
                  <a:pt x="2976" y="2645"/>
                </a:lnTo>
                <a:lnTo>
                  <a:pt x="2918" y="2719"/>
                </a:lnTo>
                <a:lnTo>
                  <a:pt x="2855" y="2789"/>
                </a:lnTo>
                <a:lnTo>
                  <a:pt x="2789" y="2855"/>
                </a:lnTo>
                <a:lnTo>
                  <a:pt x="2719" y="2918"/>
                </a:lnTo>
                <a:lnTo>
                  <a:pt x="2646" y="2976"/>
                </a:lnTo>
                <a:lnTo>
                  <a:pt x="2568" y="3031"/>
                </a:lnTo>
                <a:lnTo>
                  <a:pt x="2488" y="3082"/>
                </a:lnTo>
                <a:lnTo>
                  <a:pt x="2405" y="3127"/>
                </a:lnTo>
                <a:lnTo>
                  <a:pt x="2319" y="3168"/>
                </a:lnTo>
                <a:lnTo>
                  <a:pt x="2231" y="3204"/>
                </a:lnTo>
                <a:lnTo>
                  <a:pt x="2140" y="3235"/>
                </a:lnTo>
                <a:lnTo>
                  <a:pt x="2046" y="3260"/>
                </a:lnTo>
                <a:lnTo>
                  <a:pt x="1951" y="3280"/>
                </a:lnTo>
                <a:lnTo>
                  <a:pt x="1853" y="3295"/>
                </a:lnTo>
                <a:lnTo>
                  <a:pt x="1755" y="3304"/>
                </a:lnTo>
                <a:lnTo>
                  <a:pt x="1652" y="3307"/>
                </a:lnTo>
                <a:lnTo>
                  <a:pt x="1552" y="3304"/>
                </a:lnTo>
                <a:lnTo>
                  <a:pt x="1454" y="3295"/>
                </a:lnTo>
                <a:lnTo>
                  <a:pt x="1356" y="3280"/>
                </a:lnTo>
                <a:lnTo>
                  <a:pt x="1261" y="3260"/>
                </a:lnTo>
                <a:lnTo>
                  <a:pt x="1167" y="3235"/>
                </a:lnTo>
                <a:lnTo>
                  <a:pt x="1076" y="3204"/>
                </a:lnTo>
                <a:lnTo>
                  <a:pt x="988" y="3168"/>
                </a:lnTo>
                <a:lnTo>
                  <a:pt x="902" y="3127"/>
                </a:lnTo>
                <a:lnTo>
                  <a:pt x="819" y="3082"/>
                </a:lnTo>
                <a:lnTo>
                  <a:pt x="739" y="3031"/>
                </a:lnTo>
                <a:lnTo>
                  <a:pt x="661" y="2976"/>
                </a:lnTo>
                <a:lnTo>
                  <a:pt x="588" y="2918"/>
                </a:lnTo>
                <a:lnTo>
                  <a:pt x="518" y="2855"/>
                </a:lnTo>
                <a:lnTo>
                  <a:pt x="452" y="2789"/>
                </a:lnTo>
                <a:lnTo>
                  <a:pt x="389" y="2719"/>
                </a:lnTo>
                <a:lnTo>
                  <a:pt x="331" y="2645"/>
                </a:lnTo>
                <a:lnTo>
                  <a:pt x="276" y="2568"/>
                </a:lnTo>
                <a:lnTo>
                  <a:pt x="225" y="2488"/>
                </a:lnTo>
                <a:lnTo>
                  <a:pt x="180" y="2405"/>
                </a:lnTo>
                <a:lnTo>
                  <a:pt x="139" y="2319"/>
                </a:lnTo>
                <a:lnTo>
                  <a:pt x="103" y="2231"/>
                </a:lnTo>
                <a:lnTo>
                  <a:pt x="72" y="2140"/>
                </a:lnTo>
                <a:lnTo>
                  <a:pt x="47" y="2046"/>
                </a:lnTo>
                <a:lnTo>
                  <a:pt x="27" y="1951"/>
                </a:lnTo>
                <a:lnTo>
                  <a:pt x="12" y="1853"/>
                </a:lnTo>
                <a:lnTo>
                  <a:pt x="3" y="1754"/>
                </a:lnTo>
                <a:lnTo>
                  <a:pt x="0" y="1653"/>
                </a:lnTo>
                <a:lnTo>
                  <a:pt x="3" y="1552"/>
                </a:lnTo>
                <a:lnTo>
                  <a:pt x="12" y="1454"/>
                </a:lnTo>
                <a:lnTo>
                  <a:pt x="27" y="1356"/>
                </a:lnTo>
                <a:lnTo>
                  <a:pt x="47" y="1261"/>
                </a:lnTo>
                <a:lnTo>
                  <a:pt x="72" y="1167"/>
                </a:lnTo>
                <a:lnTo>
                  <a:pt x="103" y="1076"/>
                </a:lnTo>
                <a:lnTo>
                  <a:pt x="139" y="988"/>
                </a:lnTo>
                <a:lnTo>
                  <a:pt x="180" y="902"/>
                </a:lnTo>
                <a:lnTo>
                  <a:pt x="225" y="819"/>
                </a:lnTo>
                <a:lnTo>
                  <a:pt x="276" y="739"/>
                </a:lnTo>
                <a:lnTo>
                  <a:pt x="331" y="661"/>
                </a:lnTo>
                <a:lnTo>
                  <a:pt x="389" y="588"/>
                </a:lnTo>
                <a:lnTo>
                  <a:pt x="452" y="518"/>
                </a:lnTo>
                <a:lnTo>
                  <a:pt x="518" y="452"/>
                </a:lnTo>
                <a:lnTo>
                  <a:pt x="588" y="389"/>
                </a:lnTo>
                <a:lnTo>
                  <a:pt x="661" y="331"/>
                </a:lnTo>
                <a:lnTo>
                  <a:pt x="739" y="276"/>
                </a:lnTo>
                <a:lnTo>
                  <a:pt x="819" y="225"/>
                </a:lnTo>
                <a:lnTo>
                  <a:pt x="902" y="180"/>
                </a:lnTo>
                <a:lnTo>
                  <a:pt x="988" y="139"/>
                </a:lnTo>
                <a:lnTo>
                  <a:pt x="1076" y="103"/>
                </a:lnTo>
                <a:lnTo>
                  <a:pt x="1167" y="72"/>
                </a:lnTo>
                <a:lnTo>
                  <a:pt x="1261" y="47"/>
                </a:lnTo>
                <a:lnTo>
                  <a:pt x="1356" y="27"/>
                </a:lnTo>
                <a:lnTo>
                  <a:pt x="1454" y="12"/>
                </a:lnTo>
                <a:lnTo>
                  <a:pt x="1552" y="3"/>
                </a:lnTo>
                <a:lnTo>
                  <a:pt x="1652" y="0"/>
                </a:lnTo>
                <a:close/>
              </a:path>
            </a:pathLst>
          </a:custGeom>
          <a:solidFill>
            <a:srgbClr val="FFFFFF"/>
          </a:solidFill>
          <a:ln w="0">
            <a:noFill/>
            <a:prstDash val="solid"/>
            <a:round/>
            <a:headEnd/>
            <a:tailEnd/>
          </a:ln>
        </xdr:spPr>
      </xdr:sp>
    </xdr:grpSp>
    <xdr:clientData/>
  </xdr:twoCellAnchor>
  <xdr:twoCellAnchor editAs="oneCell">
    <xdr:from>
      <xdr:col>6</xdr:col>
      <xdr:colOff>123825</xdr:colOff>
      <xdr:row>1</xdr:row>
      <xdr:rowOff>95250</xdr:rowOff>
    </xdr:from>
    <xdr:to>
      <xdr:col>6</xdr:col>
      <xdr:colOff>323850</xdr:colOff>
      <xdr:row>1</xdr:row>
      <xdr:rowOff>257175</xdr:rowOff>
    </xdr:to>
    <xdr:grpSp>
      <xdr:nvGrpSpPr>
        <xdr:cNvPr id="2061" name="Icône Description" descr="Description">
          <a:extLst>
            <a:ext uri="{FF2B5EF4-FFF2-40B4-BE49-F238E27FC236}">
              <a16:creationId xmlns:a16="http://schemas.microsoft.com/office/drawing/2014/main" id="{00000000-0008-0000-0600-00000D080000}"/>
            </a:ext>
          </a:extLst>
        </xdr:cNvPr>
        <xdr:cNvGrpSpPr>
          <a:grpSpLocks noChangeAspect="1"/>
        </xdr:cNvGrpSpPr>
      </xdr:nvGrpSpPr>
      <xdr:grpSpPr bwMode="auto">
        <a:xfrm>
          <a:off x="5524500" y="600075"/>
          <a:ext cx="200025" cy="161925"/>
          <a:chOff x="530" y="70"/>
          <a:chExt cx="21" cy="17"/>
        </a:xfrm>
      </xdr:grpSpPr>
      <xdr:sp macro="" textlink="">
        <xdr:nvSpPr>
          <xdr:cNvPr id="2062" name="Rectangle 14">
            <a:extLst>
              <a:ext uri="{FF2B5EF4-FFF2-40B4-BE49-F238E27FC236}">
                <a16:creationId xmlns:a16="http://schemas.microsoft.com/office/drawing/2014/main" id="{00000000-0008-0000-0600-00000E080000}"/>
              </a:ext>
            </a:extLst>
          </xdr:cNvPr>
          <xdr:cNvSpPr>
            <a:spLocks noChangeArrowheads="1"/>
          </xdr:cNvSpPr>
        </xdr:nvSpPr>
        <xdr:spPr bwMode="auto">
          <a:xfrm>
            <a:off x="530" y="70"/>
            <a:ext cx="21" cy="17"/>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2063" name="Forme libre 15">
            <a:extLst>
              <a:ext uri="{FF2B5EF4-FFF2-40B4-BE49-F238E27FC236}">
                <a16:creationId xmlns:a16="http://schemas.microsoft.com/office/drawing/2014/main" id="{00000000-0008-0000-0600-00000F080000}"/>
              </a:ext>
            </a:extLst>
          </xdr:cNvPr>
          <xdr:cNvSpPr>
            <a:spLocks noEditPoints="1"/>
          </xdr:cNvSpPr>
        </xdr:nvSpPr>
        <xdr:spPr bwMode="auto">
          <a:xfrm>
            <a:off x="530" y="70"/>
            <a:ext cx="20" cy="17"/>
          </a:xfrm>
          <a:custGeom>
            <a:avLst/>
            <a:gdLst>
              <a:gd name="T0" fmla="*/ 3165 w 3165"/>
              <a:gd name="T1" fmla="*/ 2687 h 2687"/>
              <a:gd name="T2" fmla="*/ 339 w 3165"/>
              <a:gd name="T3" fmla="*/ 2009 h 2687"/>
              <a:gd name="T4" fmla="*/ 471 w 3165"/>
              <a:gd name="T5" fmla="*/ 2036 h 2687"/>
              <a:gd name="T6" fmla="*/ 578 w 3165"/>
              <a:gd name="T7" fmla="*/ 2108 h 2687"/>
              <a:gd name="T8" fmla="*/ 651 w 3165"/>
              <a:gd name="T9" fmla="*/ 2215 h 2687"/>
              <a:gd name="T10" fmla="*/ 677 w 3165"/>
              <a:gd name="T11" fmla="*/ 2346 h 2687"/>
              <a:gd name="T12" fmla="*/ 651 w 3165"/>
              <a:gd name="T13" fmla="*/ 2478 h 2687"/>
              <a:gd name="T14" fmla="*/ 578 w 3165"/>
              <a:gd name="T15" fmla="*/ 2585 h 2687"/>
              <a:gd name="T16" fmla="*/ 471 w 3165"/>
              <a:gd name="T17" fmla="*/ 2658 h 2687"/>
              <a:gd name="T18" fmla="*/ 339 w 3165"/>
              <a:gd name="T19" fmla="*/ 2684 h 2687"/>
              <a:gd name="T20" fmla="*/ 207 w 3165"/>
              <a:gd name="T21" fmla="*/ 2658 h 2687"/>
              <a:gd name="T22" fmla="*/ 100 w 3165"/>
              <a:gd name="T23" fmla="*/ 2585 h 2687"/>
              <a:gd name="T24" fmla="*/ 26 w 3165"/>
              <a:gd name="T25" fmla="*/ 2478 h 2687"/>
              <a:gd name="T26" fmla="*/ 0 w 3165"/>
              <a:gd name="T27" fmla="*/ 2346 h 2687"/>
              <a:gd name="T28" fmla="*/ 26 w 3165"/>
              <a:gd name="T29" fmla="*/ 2215 h 2687"/>
              <a:gd name="T30" fmla="*/ 100 w 3165"/>
              <a:gd name="T31" fmla="*/ 2108 h 2687"/>
              <a:gd name="T32" fmla="*/ 207 w 3165"/>
              <a:gd name="T33" fmla="*/ 2036 h 2687"/>
              <a:gd name="T34" fmla="*/ 339 w 3165"/>
              <a:gd name="T35" fmla="*/ 2009 h 2687"/>
              <a:gd name="T36" fmla="*/ 3165 w 3165"/>
              <a:gd name="T37" fmla="*/ 1671 h 2687"/>
              <a:gd name="T38" fmla="*/ 339 w 3165"/>
              <a:gd name="T39" fmla="*/ 971 h 2687"/>
              <a:gd name="T40" fmla="*/ 471 w 3165"/>
              <a:gd name="T41" fmla="*/ 997 h 2687"/>
              <a:gd name="T42" fmla="*/ 578 w 3165"/>
              <a:gd name="T43" fmla="*/ 1070 h 2687"/>
              <a:gd name="T44" fmla="*/ 651 w 3165"/>
              <a:gd name="T45" fmla="*/ 1177 h 2687"/>
              <a:gd name="T46" fmla="*/ 677 w 3165"/>
              <a:gd name="T47" fmla="*/ 1308 h 2687"/>
              <a:gd name="T48" fmla="*/ 651 w 3165"/>
              <a:gd name="T49" fmla="*/ 1440 h 2687"/>
              <a:gd name="T50" fmla="*/ 578 w 3165"/>
              <a:gd name="T51" fmla="*/ 1547 h 2687"/>
              <a:gd name="T52" fmla="*/ 471 w 3165"/>
              <a:gd name="T53" fmla="*/ 1619 h 2687"/>
              <a:gd name="T54" fmla="*/ 339 w 3165"/>
              <a:gd name="T55" fmla="*/ 1646 h 2687"/>
              <a:gd name="T56" fmla="*/ 207 w 3165"/>
              <a:gd name="T57" fmla="*/ 1619 h 2687"/>
              <a:gd name="T58" fmla="*/ 100 w 3165"/>
              <a:gd name="T59" fmla="*/ 1547 h 2687"/>
              <a:gd name="T60" fmla="*/ 26 w 3165"/>
              <a:gd name="T61" fmla="*/ 1440 h 2687"/>
              <a:gd name="T62" fmla="*/ 0 w 3165"/>
              <a:gd name="T63" fmla="*/ 1308 h 2687"/>
              <a:gd name="T64" fmla="*/ 26 w 3165"/>
              <a:gd name="T65" fmla="*/ 1177 h 2687"/>
              <a:gd name="T66" fmla="*/ 100 w 3165"/>
              <a:gd name="T67" fmla="*/ 1070 h 2687"/>
              <a:gd name="T68" fmla="*/ 207 w 3165"/>
              <a:gd name="T69" fmla="*/ 997 h 2687"/>
              <a:gd name="T70" fmla="*/ 339 w 3165"/>
              <a:gd name="T71" fmla="*/ 971 h 2687"/>
              <a:gd name="T72" fmla="*/ 3165 w 3165"/>
              <a:gd name="T73" fmla="*/ 654 h 2687"/>
              <a:gd name="T74" fmla="*/ 339 w 3165"/>
              <a:gd name="T75" fmla="*/ 0 h 2687"/>
              <a:gd name="T76" fmla="*/ 471 w 3165"/>
              <a:gd name="T77" fmla="*/ 27 h 2687"/>
              <a:gd name="T78" fmla="*/ 578 w 3165"/>
              <a:gd name="T79" fmla="*/ 99 h 2687"/>
              <a:gd name="T80" fmla="*/ 651 w 3165"/>
              <a:gd name="T81" fmla="*/ 206 h 2687"/>
              <a:gd name="T82" fmla="*/ 677 w 3165"/>
              <a:gd name="T83" fmla="*/ 338 h 2687"/>
              <a:gd name="T84" fmla="*/ 651 w 3165"/>
              <a:gd name="T85" fmla="*/ 469 h 2687"/>
              <a:gd name="T86" fmla="*/ 578 w 3165"/>
              <a:gd name="T87" fmla="*/ 576 h 2687"/>
              <a:gd name="T88" fmla="*/ 471 w 3165"/>
              <a:gd name="T89" fmla="*/ 648 h 2687"/>
              <a:gd name="T90" fmla="*/ 339 w 3165"/>
              <a:gd name="T91" fmla="*/ 675 h 2687"/>
              <a:gd name="T92" fmla="*/ 207 w 3165"/>
              <a:gd name="T93" fmla="*/ 648 h 2687"/>
              <a:gd name="T94" fmla="*/ 100 w 3165"/>
              <a:gd name="T95" fmla="*/ 576 h 2687"/>
              <a:gd name="T96" fmla="*/ 26 w 3165"/>
              <a:gd name="T97" fmla="*/ 469 h 2687"/>
              <a:gd name="T98" fmla="*/ 0 w 3165"/>
              <a:gd name="T99" fmla="*/ 338 h 2687"/>
              <a:gd name="T100" fmla="*/ 26 w 3165"/>
              <a:gd name="T101" fmla="*/ 206 h 2687"/>
              <a:gd name="T102" fmla="*/ 100 w 3165"/>
              <a:gd name="T103" fmla="*/ 99 h 2687"/>
              <a:gd name="T104" fmla="*/ 207 w 3165"/>
              <a:gd name="T105" fmla="*/ 27 h 2687"/>
              <a:gd name="T106" fmla="*/ 339 w 3165"/>
              <a:gd name="T107" fmla="*/ 0 h 268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Lst>
            <a:rect l="0" t="0" r="r" b="b"/>
            <a:pathLst>
              <a:path w="3165" h="2687">
                <a:moveTo>
                  <a:pt x="1077" y="2043"/>
                </a:moveTo>
                <a:lnTo>
                  <a:pt x="3165" y="2043"/>
                </a:lnTo>
                <a:lnTo>
                  <a:pt x="3165" y="2687"/>
                </a:lnTo>
                <a:lnTo>
                  <a:pt x="1077" y="2687"/>
                </a:lnTo>
                <a:lnTo>
                  <a:pt x="1077" y="2043"/>
                </a:lnTo>
                <a:close/>
                <a:moveTo>
                  <a:pt x="339" y="2009"/>
                </a:moveTo>
                <a:lnTo>
                  <a:pt x="385" y="2013"/>
                </a:lnTo>
                <a:lnTo>
                  <a:pt x="428" y="2022"/>
                </a:lnTo>
                <a:lnTo>
                  <a:pt x="471" y="2036"/>
                </a:lnTo>
                <a:lnTo>
                  <a:pt x="510" y="2055"/>
                </a:lnTo>
                <a:lnTo>
                  <a:pt x="546" y="2080"/>
                </a:lnTo>
                <a:lnTo>
                  <a:pt x="578" y="2108"/>
                </a:lnTo>
                <a:lnTo>
                  <a:pt x="606" y="2140"/>
                </a:lnTo>
                <a:lnTo>
                  <a:pt x="630" y="2176"/>
                </a:lnTo>
                <a:lnTo>
                  <a:pt x="651" y="2215"/>
                </a:lnTo>
                <a:lnTo>
                  <a:pt x="665" y="2257"/>
                </a:lnTo>
                <a:lnTo>
                  <a:pt x="674" y="2301"/>
                </a:lnTo>
                <a:lnTo>
                  <a:pt x="677" y="2346"/>
                </a:lnTo>
                <a:lnTo>
                  <a:pt x="674" y="2392"/>
                </a:lnTo>
                <a:lnTo>
                  <a:pt x="665" y="2437"/>
                </a:lnTo>
                <a:lnTo>
                  <a:pt x="651" y="2478"/>
                </a:lnTo>
                <a:lnTo>
                  <a:pt x="630" y="2517"/>
                </a:lnTo>
                <a:lnTo>
                  <a:pt x="606" y="2553"/>
                </a:lnTo>
                <a:lnTo>
                  <a:pt x="578" y="2585"/>
                </a:lnTo>
                <a:lnTo>
                  <a:pt x="546" y="2614"/>
                </a:lnTo>
                <a:lnTo>
                  <a:pt x="510" y="2638"/>
                </a:lnTo>
                <a:lnTo>
                  <a:pt x="471" y="2658"/>
                </a:lnTo>
                <a:lnTo>
                  <a:pt x="428" y="2672"/>
                </a:lnTo>
                <a:lnTo>
                  <a:pt x="385" y="2681"/>
                </a:lnTo>
                <a:lnTo>
                  <a:pt x="339" y="2684"/>
                </a:lnTo>
                <a:lnTo>
                  <a:pt x="293" y="2681"/>
                </a:lnTo>
                <a:lnTo>
                  <a:pt x="248" y="2672"/>
                </a:lnTo>
                <a:lnTo>
                  <a:pt x="207" y="2658"/>
                </a:lnTo>
                <a:lnTo>
                  <a:pt x="168" y="2638"/>
                </a:lnTo>
                <a:lnTo>
                  <a:pt x="132" y="2614"/>
                </a:lnTo>
                <a:lnTo>
                  <a:pt x="100" y="2585"/>
                </a:lnTo>
                <a:lnTo>
                  <a:pt x="70" y="2553"/>
                </a:lnTo>
                <a:lnTo>
                  <a:pt x="46" y="2517"/>
                </a:lnTo>
                <a:lnTo>
                  <a:pt x="26" y="2478"/>
                </a:lnTo>
                <a:lnTo>
                  <a:pt x="12" y="2437"/>
                </a:lnTo>
                <a:lnTo>
                  <a:pt x="3" y="2392"/>
                </a:lnTo>
                <a:lnTo>
                  <a:pt x="0" y="2346"/>
                </a:lnTo>
                <a:lnTo>
                  <a:pt x="3" y="2301"/>
                </a:lnTo>
                <a:lnTo>
                  <a:pt x="12" y="2257"/>
                </a:lnTo>
                <a:lnTo>
                  <a:pt x="26" y="2215"/>
                </a:lnTo>
                <a:lnTo>
                  <a:pt x="46" y="2176"/>
                </a:lnTo>
                <a:lnTo>
                  <a:pt x="70" y="2140"/>
                </a:lnTo>
                <a:lnTo>
                  <a:pt x="100" y="2108"/>
                </a:lnTo>
                <a:lnTo>
                  <a:pt x="132" y="2080"/>
                </a:lnTo>
                <a:lnTo>
                  <a:pt x="168" y="2055"/>
                </a:lnTo>
                <a:lnTo>
                  <a:pt x="207" y="2036"/>
                </a:lnTo>
                <a:lnTo>
                  <a:pt x="248" y="2022"/>
                </a:lnTo>
                <a:lnTo>
                  <a:pt x="293" y="2013"/>
                </a:lnTo>
                <a:lnTo>
                  <a:pt x="339" y="2009"/>
                </a:lnTo>
                <a:close/>
                <a:moveTo>
                  <a:pt x="1077" y="1026"/>
                </a:moveTo>
                <a:lnTo>
                  <a:pt x="3165" y="1026"/>
                </a:lnTo>
                <a:lnTo>
                  <a:pt x="3165" y="1671"/>
                </a:lnTo>
                <a:lnTo>
                  <a:pt x="1077" y="1671"/>
                </a:lnTo>
                <a:lnTo>
                  <a:pt x="1077" y="1026"/>
                </a:lnTo>
                <a:close/>
                <a:moveTo>
                  <a:pt x="339" y="971"/>
                </a:moveTo>
                <a:lnTo>
                  <a:pt x="385" y="974"/>
                </a:lnTo>
                <a:lnTo>
                  <a:pt x="428" y="983"/>
                </a:lnTo>
                <a:lnTo>
                  <a:pt x="471" y="997"/>
                </a:lnTo>
                <a:lnTo>
                  <a:pt x="510" y="1017"/>
                </a:lnTo>
                <a:lnTo>
                  <a:pt x="546" y="1041"/>
                </a:lnTo>
                <a:lnTo>
                  <a:pt x="578" y="1070"/>
                </a:lnTo>
                <a:lnTo>
                  <a:pt x="606" y="1102"/>
                </a:lnTo>
                <a:lnTo>
                  <a:pt x="630" y="1138"/>
                </a:lnTo>
                <a:lnTo>
                  <a:pt x="651" y="1177"/>
                </a:lnTo>
                <a:lnTo>
                  <a:pt x="665" y="1218"/>
                </a:lnTo>
                <a:lnTo>
                  <a:pt x="674" y="1262"/>
                </a:lnTo>
                <a:lnTo>
                  <a:pt x="677" y="1308"/>
                </a:lnTo>
                <a:lnTo>
                  <a:pt x="674" y="1354"/>
                </a:lnTo>
                <a:lnTo>
                  <a:pt x="665" y="1398"/>
                </a:lnTo>
                <a:lnTo>
                  <a:pt x="651" y="1440"/>
                </a:lnTo>
                <a:lnTo>
                  <a:pt x="630" y="1479"/>
                </a:lnTo>
                <a:lnTo>
                  <a:pt x="606" y="1515"/>
                </a:lnTo>
                <a:lnTo>
                  <a:pt x="578" y="1547"/>
                </a:lnTo>
                <a:lnTo>
                  <a:pt x="546" y="1575"/>
                </a:lnTo>
                <a:lnTo>
                  <a:pt x="510" y="1600"/>
                </a:lnTo>
                <a:lnTo>
                  <a:pt x="471" y="1619"/>
                </a:lnTo>
                <a:lnTo>
                  <a:pt x="428" y="1633"/>
                </a:lnTo>
                <a:lnTo>
                  <a:pt x="385" y="1642"/>
                </a:lnTo>
                <a:lnTo>
                  <a:pt x="339" y="1646"/>
                </a:lnTo>
                <a:lnTo>
                  <a:pt x="293" y="1642"/>
                </a:lnTo>
                <a:lnTo>
                  <a:pt x="248" y="1633"/>
                </a:lnTo>
                <a:lnTo>
                  <a:pt x="207" y="1619"/>
                </a:lnTo>
                <a:lnTo>
                  <a:pt x="168" y="1600"/>
                </a:lnTo>
                <a:lnTo>
                  <a:pt x="132" y="1575"/>
                </a:lnTo>
                <a:lnTo>
                  <a:pt x="100" y="1547"/>
                </a:lnTo>
                <a:lnTo>
                  <a:pt x="70" y="1515"/>
                </a:lnTo>
                <a:lnTo>
                  <a:pt x="46" y="1479"/>
                </a:lnTo>
                <a:lnTo>
                  <a:pt x="26" y="1440"/>
                </a:lnTo>
                <a:lnTo>
                  <a:pt x="12" y="1398"/>
                </a:lnTo>
                <a:lnTo>
                  <a:pt x="3" y="1354"/>
                </a:lnTo>
                <a:lnTo>
                  <a:pt x="0" y="1308"/>
                </a:lnTo>
                <a:lnTo>
                  <a:pt x="3" y="1262"/>
                </a:lnTo>
                <a:lnTo>
                  <a:pt x="12" y="1218"/>
                </a:lnTo>
                <a:lnTo>
                  <a:pt x="26" y="1177"/>
                </a:lnTo>
                <a:lnTo>
                  <a:pt x="46" y="1138"/>
                </a:lnTo>
                <a:lnTo>
                  <a:pt x="70" y="1102"/>
                </a:lnTo>
                <a:lnTo>
                  <a:pt x="100" y="1070"/>
                </a:lnTo>
                <a:lnTo>
                  <a:pt x="132" y="1041"/>
                </a:lnTo>
                <a:lnTo>
                  <a:pt x="168" y="1017"/>
                </a:lnTo>
                <a:lnTo>
                  <a:pt x="207" y="997"/>
                </a:lnTo>
                <a:lnTo>
                  <a:pt x="248" y="983"/>
                </a:lnTo>
                <a:lnTo>
                  <a:pt x="293" y="974"/>
                </a:lnTo>
                <a:lnTo>
                  <a:pt x="339" y="971"/>
                </a:lnTo>
                <a:close/>
                <a:moveTo>
                  <a:pt x="1077" y="10"/>
                </a:moveTo>
                <a:lnTo>
                  <a:pt x="3165" y="10"/>
                </a:lnTo>
                <a:lnTo>
                  <a:pt x="3165" y="654"/>
                </a:lnTo>
                <a:lnTo>
                  <a:pt x="1077" y="654"/>
                </a:lnTo>
                <a:lnTo>
                  <a:pt x="1077" y="10"/>
                </a:lnTo>
                <a:close/>
                <a:moveTo>
                  <a:pt x="339" y="0"/>
                </a:moveTo>
                <a:lnTo>
                  <a:pt x="385" y="3"/>
                </a:lnTo>
                <a:lnTo>
                  <a:pt x="428" y="12"/>
                </a:lnTo>
                <a:lnTo>
                  <a:pt x="471" y="27"/>
                </a:lnTo>
                <a:lnTo>
                  <a:pt x="510" y="46"/>
                </a:lnTo>
                <a:lnTo>
                  <a:pt x="546" y="71"/>
                </a:lnTo>
                <a:lnTo>
                  <a:pt x="578" y="99"/>
                </a:lnTo>
                <a:lnTo>
                  <a:pt x="606" y="131"/>
                </a:lnTo>
                <a:lnTo>
                  <a:pt x="630" y="167"/>
                </a:lnTo>
                <a:lnTo>
                  <a:pt x="651" y="206"/>
                </a:lnTo>
                <a:lnTo>
                  <a:pt x="665" y="248"/>
                </a:lnTo>
                <a:lnTo>
                  <a:pt x="674" y="293"/>
                </a:lnTo>
                <a:lnTo>
                  <a:pt x="677" y="338"/>
                </a:lnTo>
                <a:lnTo>
                  <a:pt x="674" y="384"/>
                </a:lnTo>
                <a:lnTo>
                  <a:pt x="665" y="428"/>
                </a:lnTo>
                <a:lnTo>
                  <a:pt x="651" y="469"/>
                </a:lnTo>
                <a:lnTo>
                  <a:pt x="630" y="508"/>
                </a:lnTo>
                <a:lnTo>
                  <a:pt x="606" y="544"/>
                </a:lnTo>
                <a:lnTo>
                  <a:pt x="578" y="576"/>
                </a:lnTo>
                <a:lnTo>
                  <a:pt x="546" y="605"/>
                </a:lnTo>
                <a:lnTo>
                  <a:pt x="510" y="629"/>
                </a:lnTo>
                <a:lnTo>
                  <a:pt x="471" y="648"/>
                </a:lnTo>
                <a:lnTo>
                  <a:pt x="428" y="663"/>
                </a:lnTo>
                <a:lnTo>
                  <a:pt x="385" y="672"/>
                </a:lnTo>
                <a:lnTo>
                  <a:pt x="339" y="675"/>
                </a:lnTo>
                <a:lnTo>
                  <a:pt x="293" y="672"/>
                </a:lnTo>
                <a:lnTo>
                  <a:pt x="248" y="663"/>
                </a:lnTo>
                <a:lnTo>
                  <a:pt x="207" y="648"/>
                </a:lnTo>
                <a:lnTo>
                  <a:pt x="168" y="629"/>
                </a:lnTo>
                <a:lnTo>
                  <a:pt x="132" y="605"/>
                </a:lnTo>
                <a:lnTo>
                  <a:pt x="100" y="576"/>
                </a:lnTo>
                <a:lnTo>
                  <a:pt x="70" y="544"/>
                </a:lnTo>
                <a:lnTo>
                  <a:pt x="46" y="508"/>
                </a:lnTo>
                <a:lnTo>
                  <a:pt x="26" y="469"/>
                </a:lnTo>
                <a:lnTo>
                  <a:pt x="12" y="428"/>
                </a:lnTo>
                <a:lnTo>
                  <a:pt x="3" y="384"/>
                </a:lnTo>
                <a:lnTo>
                  <a:pt x="0" y="338"/>
                </a:lnTo>
                <a:lnTo>
                  <a:pt x="3" y="293"/>
                </a:lnTo>
                <a:lnTo>
                  <a:pt x="12" y="248"/>
                </a:lnTo>
                <a:lnTo>
                  <a:pt x="26" y="206"/>
                </a:lnTo>
                <a:lnTo>
                  <a:pt x="46" y="167"/>
                </a:lnTo>
                <a:lnTo>
                  <a:pt x="70" y="131"/>
                </a:lnTo>
                <a:lnTo>
                  <a:pt x="100" y="99"/>
                </a:lnTo>
                <a:lnTo>
                  <a:pt x="132" y="71"/>
                </a:lnTo>
                <a:lnTo>
                  <a:pt x="168" y="46"/>
                </a:lnTo>
                <a:lnTo>
                  <a:pt x="207" y="27"/>
                </a:lnTo>
                <a:lnTo>
                  <a:pt x="248" y="12"/>
                </a:lnTo>
                <a:lnTo>
                  <a:pt x="293" y="3"/>
                </a:lnTo>
                <a:lnTo>
                  <a:pt x="339" y="0"/>
                </a:lnTo>
                <a:close/>
              </a:path>
            </a:pathLst>
          </a:custGeom>
          <a:solidFill>
            <a:srgbClr val="FFFFFF"/>
          </a:solidFill>
          <a:ln w="0">
            <a:noFill/>
            <a:prstDash val="solid"/>
            <a:round/>
            <a:headEnd/>
            <a:tailEnd/>
          </a:ln>
        </xdr:spPr>
      </xdr:sp>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85725</xdr:colOff>
      <xdr:row>1</xdr:row>
      <xdr:rowOff>86846</xdr:rowOff>
    </xdr:from>
    <xdr:to>
      <xdr:col>4</xdr:col>
      <xdr:colOff>266700</xdr:colOff>
      <xdr:row>1</xdr:row>
      <xdr:rowOff>257175</xdr:rowOff>
    </xdr:to>
    <xdr:grpSp>
      <xdr:nvGrpSpPr>
        <xdr:cNvPr id="3075" name="Icône Heure" descr="Horloge">
          <a:extLst>
            <a:ext uri="{FF2B5EF4-FFF2-40B4-BE49-F238E27FC236}">
              <a16:creationId xmlns:a16="http://schemas.microsoft.com/office/drawing/2014/main" id="{00000000-0008-0000-0700-0000030C0000}"/>
            </a:ext>
          </a:extLst>
        </xdr:cNvPr>
        <xdr:cNvGrpSpPr>
          <a:grpSpLocks noChangeAspect="1"/>
        </xdr:cNvGrpSpPr>
      </xdr:nvGrpSpPr>
      <xdr:grpSpPr bwMode="auto">
        <a:xfrm>
          <a:off x="3019425" y="591671"/>
          <a:ext cx="180975" cy="170329"/>
          <a:chOff x="30" y="8"/>
          <a:chExt cx="19" cy="94"/>
        </a:xfrm>
      </xdr:grpSpPr>
      <xdr:sp macro="" textlink="">
        <xdr:nvSpPr>
          <xdr:cNvPr id="3074" name="Forme automatique 2">
            <a:extLst>
              <a:ext uri="{FF2B5EF4-FFF2-40B4-BE49-F238E27FC236}">
                <a16:creationId xmlns:a16="http://schemas.microsoft.com/office/drawing/2014/main" id="{00000000-0008-0000-0700-0000020C0000}"/>
              </a:ext>
            </a:extLst>
          </xdr:cNvPr>
          <xdr:cNvSpPr>
            <a:spLocks noChangeAspect="1" noChangeArrowheads="1" noTextEdit="1"/>
          </xdr:cNvSpPr>
        </xdr:nvSpPr>
        <xdr:spPr bwMode="auto">
          <a:xfrm>
            <a:off x="30" y="83"/>
            <a:ext cx="19" cy="19"/>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076" name="Rectangle 4">
            <a:extLst>
              <a:ext uri="{FF2B5EF4-FFF2-40B4-BE49-F238E27FC236}">
                <a16:creationId xmlns:a16="http://schemas.microsoft.com/office/drawing/2014/main" id="{00000000-0008-0000-0700-0000040C0000}"/>
              </a:ext>
            </a:extLst>
          </xdr:cNvPr>
          <xdr:cNvSpPr>
            <a:spLocks noChangeArrowheads="1"/>
          </xdr:cNvSpPr>
        </xdr:nvSpPr>
        <xdr:spPr bwMode="auto">
          <a:xfrm>
            <a:off x="30" y="8"/>
            <a:ext cx="19" cy="94"/>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077" name="Forme libre 5">
            <a:extLst>
              <a:ext uri="{FF2B5EF4-FFF2-40B4-BE49-F238E27FC236}">
                <a16:creationId xmlns:a16="http://schemas.microsoft.com/office/drawing/2014/main" id="{00000000-0008-0000-0700-0000050C0000}"/>
              </a:ext>
            </a:extLst>
          </xdr:cNvPr>
          <xdr:cNvSpPr>
            <a:spLocks noEditPoints="1"/>
          </xdr:cNvSpPr>
        </xdr:nvSpPr>
        <xdr:spPr bwMode="auto">
          <a:xfrm>
            <a:off x="30" y="8"/>
            <a:ext cx="19" cy="94"/>
          </a:xfrm>
          <a:custGeom>
            <a:avLst/>
            <a:gdLst>
              <a:gd name="T0" fmla="*/ 1733 w 3307"/>
              <a:gd name="T1" fmla="*/ 675 h 3307"/>
              <a:gd name="T2" fmla="*/ 1793 w 3307"/>
              <a:gd name="T3" fmla="*/ 765 h 3307"/>
              <a:gd name="T4" fmla="*/ 2174 w 3307"/>
              <a:gd name="T5" fmla="*/ 1989 h 3307"/>
              <a:gd name="T6" fmla="*/ 2197 w 3307"/>
              <a:gd name="T7" fmla="*/ 2082 h 3307"/>
              <a:gd name="T8" fmla="*/ 2155 w 3307"/>
              <a:gd name="T9" fmla="*/ 2171 h 3307"/>
              <a:gd name="T10" fmla="*/ 2076 w 3307"/>
              <a:gd name="T11" fmla="*/ 2209 h 3307"/>
              <a:gd name="T12" fmla="*/ 1990 w 3307"/>
              <a:gd name="T13" fmla="*/ 2195 h 3307"/>
              <a:gd name="T14" fmla="*/ 1511 w 3307"/>
              <a:gd name="T15" fmla="*/ 794 h 3307"/>
              <a:gd name="T16" fmla="*/ 1553 w 3307"/>
              <a:gd name="T17" fmla="*/ 692 h 3307"/>
              <a:gd name="T18" fmla="*/ 1652 w 3307"/>
              <a:gd name="T19" fmla="*/ 651 h 3307"/>
              <a:gd name="T20" fmla="*/ 1401 w 3307"/>
              <a:gd name="T21" fmla="*/ 530 h 3307"/>
              <a:gd name="T22" fmla="*/ 1096 w 3307"/>
              <a:gd name="T23" fmla="*/ 646 h 3307"/>
              <a:gd name="T24" fmla="*/ 840 w 3307"/>
              <a:gd name="T25" fmla="*/ 840 h 3307"/>
              <a:gd name="T26" fmla="*/ 645 w 3307"/>
              <a:gd name="T27" fmla="*/ 1096 h 3307"/>
              <a:gd name="T28" fmla="*/ 529 w 3307"/>
              <a:gd name="T29" fmla="*/ 1401 h 3307"/>
              <a:gd name="T30" fmla="*/ 505 w 3307"/>
              <a:gd name="T31" fmla="*/ 1740 h 3307"/>
              <a:gd name="T32" fmla="*/ 577 w 3307"/>
              <a:gd name="T33" fmla="*/ 2063 h 3307"/>
              <a:gd name="T34" fmla="*/ 734 w 3307"/>
              <a:gd name="T35" fmla="*/ 2346 h 3307"/>
              <a:gd name="T36" fmla="*/ 961 w 3307"/>
              <a:gd name="T37" fmla="*/ 2572 h 3307"/>
              <a:gd name="T38" fmla="*/ 1244 w 3307"/>
              <a:gd name="T39" fmla="*/ 2730 h 3307"/>
              <a:gd name="T40" fmla="*/ 1567 w 3307"/>
              <a:gd name="T41" fmla="*/ 2802 h 3307"/>
              <a:gd name="T42" fmla="*/ 1906 w 3307"/>
              <a:gd name="T43" fmla="*/ 2777 h 3307"/>
              <a:gd name="T44" fmla="*/ 2211 w 3307"/>
              <a:gd name="T45" fmla="*/ 2661 h 3307"/>
              <a:gd name="T46" fmla="*/ 2467 w 3307"/>
              <a:gd name="T47" fmla="*/ 2467 h 3307"/>
              <a:gd name="T48" fmla="*/ 2662 w 3307"/>
              <a:gd name="T49" fmla="*/ 2211 h 3307"/>
              <a:gd name="T50" fmla="*/ 2778 w 3307"/>
              <a:gd name="T51" fmla="*/ 1906 h 3307"/>
              <a:gd name="T52" fmla="*/ 2802 w 3307"/>
              <a:gd name="T53" fmla="*/ 1567 h 3307"/>
              <a:gd name="T54" fmla="*/ 2730 w 3307"/>
              <a:gd name="T55" fmla="*/ 1244 h 3307"/>
              <a:gd name="T56" fmla="*/ 2573 w 3307"/>
              <a:gd name="T57" fmla="*/ 961 h 3307"/>
              <a:gd name="T58" fmla="*/ 2346 w 3307"/>
              <a:gd name="T59" fmla="*/ 734 h 3307"/>
              <a:gd name="T60" fmla="*/ 2063 w 3307"/>
              <a:gd name="T61" fmla="*/ 577 h 3307"/>
              <a:gd name="T62" fmla="*/ 1740 w 3307"/>
              <a:gd name="T63" fmla="*/ 505 h 3307"/>
              <a:gd name="T64" fmla="*/ 1853 w 3307"/>
              <a:gd name="T65" fmla="*/ 12 h 3307"/>
              <a:gd name="T66" fmla="*/ 2231 w 3307"/>
              <a:gd name="T67" fmla="*/ 103 h 3307"/>
              <a:gd name="T68" fmla="*/ 2568 w 3307"/>
              <a:gd name="T69" fmla="*/ 276 h 3307"/>
              <a:gd name="T70" fmla="*/ 2855 w 3307"/>
              <a:gd name="T71" fmla="*/ 518 h 3307"/>
              <a:gd name="T72" fmla="*/ 3082 w 3307"/>
              <a:gd name="T73" fmla="*/ 819 h 3307"/>
              <a:gd name="T74" fmla="*/ 3235 w 3307"/>
              <a:gd name="T75" fmla="*/ 1167 h 3307"/>
              <a:gd name="T76" fmla="*/ 3304 w 3307"/>
              <a:gd name="T77" fmla="*/ 1552 h 3307"/>
              <a:gd name="T78" fmla="*/ 3280 w 3307"/>
              <a:gd name="T79" fmla="*/ 1951 h 3307"/>
              <a:gd name="T80" fmla="*/ 3168 w 3307"/>
              <a:gd name="T81" fmla="*/ 2319 h 3307"/>
              <a:gd name="T82" fmla="*/ 2976 w 3307"/>
              <a:gd name="T83" fmla="*/ 2645 h 3307"/>
              <a:gd name="T84" fmla="*/ 2719 w 3307"/>
              <a:gd name="T85" fmla="*/ 2918 h 3307"/>
              <a:gd name="T86" fmla="*/ 2405 w 3307"/>
              <a:gd name="T87" fmla="*/ 3127 h 3307"/>
              <a:gd name="T88" fmla="*/ 2046 w 3307"/>
              <a:gd name="T89" fmla="*/ 3260 h 3307"/>
              <a:gd name="T90" fmla="*/ 1652 w 3307"/>
              <a:gd name="T91" fmla="*/ 3307 h 3307"/>
              <a:gd name="T92" fmla="*/ 1261 w 3307"/>
              <a:gd name="T93" fmla="*/ 3260 h 3307"/>
              <a:gd name="T94" fmla="*/ 902 w 3307"/>
              <a:gd name="T95" fmla="*/ 3127 h 3307"/>
              <a:gd name="T96" fmla="*/ 588 w 3307"/>
              <a:gd name="T97" fmla="*/ 2918 h 3307"/>
              <a:gd name="T98" fmla="*/ 331 w 3307"/>
              <a:gd name="T99" fmla="*/ 2645 h 3307"/>
              <a:gd name="T100" fmla="*/ 139 w 3307"/>
              <a:gd name="T101" fmla="*/ 2319 h 3307"/>
              <a:gd name="T102" fmla="*/ 27 w 3307"/>
              <a:gd name="T103" fmla="*/ 1951 h 3307"/>
              <a:gd name="T104" fmla="*/ 3 w 3307"/>
              <a:gd name="T105" fmla="*/ 1552 h 3307"/>
              <a:gd name="T106" fmla="*/ 72 w 3307"/>
              <a:gd name="T107" fmla="*/ 1167 h 3307"/>
              <a:gd name="T108" fmla="*/ 225 w 3307"/>
              <a:gd name="T109" fmla="*/ 819 h 3307"/>
              <a:gd name="T110" fmla="*/ 452 w 3307"/>
              <a:gd name="T111" fmla="*/ 518 h 3307"/>
              <a:gd name="T112" fmla="*/ 739 w 3307"/>
              <a:gd name="T113" fmla="*/ 276 h 3307"/>
              <a:gd name="T114" fmla="*/ 1076 w 3307"/>
              <a:gd name="T115" fmla="*/ 103 h 3307"/>
              <a:gd name="T116" fmla="*/ 1454 w 3307"/>
              <a:gd name="T117" fmla="*/ 12 h 330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Lst>
            <a:rect l="0" t="0" r="r" b="b"/>
            <a:pathLst>
              <a:path w="3307" h="3307">
                <a:moveTo>
                  <a:pt x="1652" y="651"/>
                </a:moveTo>
                <a:lnTo>
                  <a:pt x="1683" y="653"/>
                </a:lnTo>
                <a:lnTo>
                  <a:pt x="1709" y="662"/>
                </a:lnTo>
                <a:lnTo>
                  <a:pt x="1733" y="675"/>
                </a:lnTo>
                <a:lnTo>
                  <a:pt x="1754" y="692"/>
                </a:lnTo>
                <a:lnTo>
                  <a:pt x="1772" y="714"/>
                </a:lnTo>
                <a:lnTo>
                  <a:pt x="1785" y="738"/>
                </a:lnTo>
                <a:lnTo>
                  <a:pt x="1793" y="765"/>
                </a:lnTo>
                <a:lnTo>
                  <a:pt x="1796" y="794"/>
                </a:lnTo>
                <a:lnTo>
                  <a:pt x="1796" y="1595"/>
                </a:lnTo>
                <a:lnTo>
                  <a:pt x="2158" y="1969"/>
                </a:lnTo>
                <a:lnTo>
                  <a:pt x="2174" y="1989"/>
                </a:lnTo>
                <a:lnTo>
                  <a:pt x="2186" y="2011"/>
                </a:lnTo>
                <a:lnTo>
                  <a:pt x="2194" y="2034"/>
                </a:lnTo>
                <a:lnTo>
                  <a:pt x="2197" y="2058"/>
                </a:lnTo>
                <a:lnTo>
                  <a:pt x="2197" y="2082"/>
                </a:lnTo>
                <a:lnTo>
                  <a:pt x="2193" y="2106"/>
                </a:lnTo>
                <a:lnTo>
                  <a:pt x="2184" y="2130"/>
                </a:lnTo>
                <a:lnTo>
                  <a:pt x="2171" y="2151"/>
                </a:lnTo>
                <a:lnTo>
                  <a:pt x="2155" y="2171"/>
                </a:lnTo>
                <a:lnTo>
                  <a:pt x="2137" y="2185"/>
                </a:lnTo>
                <a:lnTo>
                  <a:pt x="2117" y="2196"/>
                </a:lnTo>
                <a:lnTo>
                  <a:pt x="2097" y="2204"/>
                </a:lnTo>
                <a:lnTo>
                  <a:pt x="2076" y="2209"/>
                </a:lnTo>
                <a:lnTo>
                  <a:pt x="2055" y="2211"/>
                </a:lnTo>
                <a:lnTo>
                  <a:pt x="2033" y="2209"/>
                </a:lnTo>
                <a:lnTo>
                  <a:pt x="2011" y="2204"/>
                </a:lnTo>
                <a:lnTo>
                  <a:pt x="1990" y="2195"/>
                </a:lnTo>
                <a:lnTo>
                  <a:pt x="1970" y="2183"/>
                </a:lnTo>
                <a:lnTo>
                  <a:pt x="1953" y="2167"/>
                </a:lnTo>
                <a:lnTo>
                  <a:pt x="1511" y="1712"/>
                </a:lnTo>
                <a:lnTo>
                  <a:pt x="1511" y="794"/>
                </a:lnTo>
                <a:lnTo>
                  <a:pt x="1514" y="765"/>
                </a:lnTo>
                <a:lnTo>
                  <a:pt x="1522" y="738"/>
                </a:lnTo>
                <a:lnTo>
                  <a:pt x="1535" y="714"/>
                </a:lnTo>
                <a:lnTo>
                  <a:pt x="1553" y="692"/>
                </a:lnTo>
                <a:lnTo>
                  <a:pt x="1574" y="675"/>
                </a:lnTo>
                <a:lnTo>
                  <a:pt x="1598" y="662"/>
                </a:lnTo>
                <a:lnTo>
                  <a:pt x="1624" y="653"/>
                </a:lnTo>
                <a:lnTo>
                  <a:pt x="1652" y="651"/>
                </a:lnTo>
                <a:close/>
                <a:moveTo>
                  <a:pt x="1652" y="502"/>
                </a:moveTo>
                <a:lnTo>
                  <a:pt x="1567" y="505"/>
                </a:lnTo>
                <a:lnTo>
                  <a:pt x="1483" y="514"/>
                </a:lnTo>
                <a:lnTo>
                  <a:pt x="1401" y="530"/>
                </a:lnTo>
                <a:lnTo>
                  <a:pt x="1321" y="551"/>
                </a:lnTo>
                <a:lnTo>
                  <a:pt x="1244" y="577"/>
                </a:lnTo>
                <a:lnTo>
                  <a:pt x="1168" y="609"/>
                </a:lnTo>
                <a:lnTo>
                  <a:pt x="1096" y="646"/>
                </a:lnTo>
                <a:lnTo>
                  <a:pt x="1027" y="687"/>
                </a:lnTo>
                <a:lnTo>
                  <a:pt x="961" y="734"/>
                </a:lnTo>
                <a:lnTo>
                  <a:pt x="898" y="785"/>
                </a:lnTo>
                <a:lnTo>
                  <a:pt x="840" y="840"/>
                </a:lnTo>
                <a:lnTo>
                  <a:pt x="785" y="898"/>
                </a:lnTo>
                <a:lnTo>
                  <a:pt x="734" y="961"/>
                </a:lnTo>
                <a:lnTo>
                  <a:pt x="687" y="1027"/>
                </a:lnTo>
                <a:lnTo>
                  <a:pt x="645" y="1096"/>
                </a:lnTo>
                <a:lnTo>
                  <a:pt x="609" y="1168"/>
                </a:lnTo>
                <a:lnTo>
                  <a:pt x="577" y="1244"/>
                </a:lnTo>
                <a:lnTo>
                  <a:pt x="550" y="1321"/>
                </a:lnTo>
                <a:lnTo>
                  <a:pt x="529" y="1401"/>
                </a:lnTo>
                <a:lnTo>
                  <a:pt x="514" y="1483"/>
                </a:lnTo>
                <a:lnTo>
                  <a:pt x="505" y="1567"/>
                </a:lnTo>
                <a:lnTo>
                  <a:pt x="502" y="1653"/>
                </a:lnTo>
                <a:lnTo>
                  <a:pt x="505" y="1740"/>
                </a:lnTo>
                <a:lnTo>
                  <a:pt x="514" y="1824"/>
                </a:lnTo>
                <a:lnTo>
                  <a:pt x="529" y="1906"/>
                </a:lnTo>
                <a:lnTo>
                  <a:pt x="550" y="1985"/>
                </a:lnTo>
                <a:lnTo>
                  <a:pt x="577" y="2063"/>
                </a:lnTo>
                <a:lnTo>
                  <a:pt x="609" y="2139"/>
                </a:lnTo>
                <a:lnTo>
                  <a:pt x="645" y="2211"/>
                </a:lnTo>
                <a:lnTo>
                  <a:pt x="687" y="2280"/>
                </a:lnTo>
                <a:lnTo>
                  <a:pt x="734" y="2346"/>
                </a:lnTo>
                <a:lnTo>
                  <a:pt x="785" y="2408"/>
                </a:lnTo>
                <a:lnTo>
                  <a:pt x="840" y="2467"/>
                </a:lnTo>
                <a:lnTo>
                  <a:pt x="898" y="2522"/>
                </a:lnTo>
                <a:lnTo>
                  <a:pt x="961" y="2572"/>
                </a:lnTo>
                <a:lnTo>
                  <a:pt x="1027" y="2620"/>
                </a:lnTo>
                <a:lnTo>
                  <a:pt x="1096" y="2661"/>
                </a:lnTo>
                <a:lnTo>
                  <a:pt x="1168" y="2698"/>
                </a:lnTo>
                <a:lnTo>
                  <a:pt x="1244" y="2730"/>
                </a:lnTo>
                <a:lnTo>
                  <a:pt x="1321" y="2756"/>
                </a:lnTo>
                <a:lnTo>
                  <a:pt x="1401" y="2777"/>
                </a:lnTo>
                <a:lnTo>
                  <a:pt x="1483" y="2793"/>
                </a:lnTo>
                <a:lnTo>
                  <a:pt x="1567" y="2802"/>
                </a:lnTo>
                <a:lnTo>
                  <a:pt x="1652" y="2805"/>
                </a:lnTo>
                <a:lnTo>
                  <a:pt x="1740" y="2802"/>
                </a:lnTo>
                <a:lnTo>
                  <a:pt x="1824" y="2793"/>
                </a:lnTo>
                <a:lnTo>
                  <a:pt x="1906" y="2777"/>
                </a:lnTo>
                <a:lnTo>
                  <a:pt x="1986" y="2756"/>
                </a:lnTo>
                <a:lnTo>
                  <a:pt x="2063" y="2730"/>
                </a:lnTo>
                <a:lnTo>
                  <a:pt x="2139" y="2698"/>
                </a:lnTo>
                <a:lnTo>
                  <a:pt x="2211" y="2661"/>
                </a:lnTo>
                <a:lnTo>
                  <a:pt x="2280" y="2620"/>
                </a:lnTo>
                <a:lnTo>
                  <a:pt x="2346" y="2572"/>
                </a:lnTo>
                <a:lnTo>
                  <a:pt x="2409" y="2522"/>
                </a:lnTo>
                <a:lnTo>
                  <a:pt x="2467" y="2467"/>
                </a:lnTo>
                <a:lnTo>
                  <a:pt x="2522" y="2408"/>
                </a:lnTo>
                <a:lnTo>
                  <a:pt x="2573" y="2346"/>
                </a:lnTo>
                <a:lnTo>
                  <a:pt x="2620" y="2280"/>
                </a:lnTo>
                <a:lnTo>
                  <a:pt x="2662" y="2211"/>
                </a:lnTo>
                <a:lnTo>
                  <a:pt x="2698" y="2139"/>
                </a:lnTo>
                <a:lnTo>
                  <a:pt x="2730" y="2063"/>
                </a:lnTo>
                <a:lnTo>
                  <a:pt x="2757" y="1985"/>
                </a:lnTo>
                <a:lnTo>
                  <a:pt x="2778" y="1906"/>
                </a:lnTo>
                <a:lnTo>
                  <a:pt x="2793" y="1824"/>
                </a:lnTo>
                <a:lnTo>
                  <a:pt x="2802" y="1740"/>
                </a:lnTo>
                <a:lnTo>
                  <a:pt x="2805" y="1653"/>
                </a:lnTo>
                <a:lnTo>
                  <a:pt x="2802" y="1567"/>
                </a:lnTo>
                <a:lnTo>
                  <a:pt x="2793" y="1483"/>
                </a:lnTo>
                <a:lnTo>
                  <a:pt x="2778" y="1401"/>
                </a:lnTo>
                <a:lnTo>
                  <a:pt x="2757" y="1321"/>
                </a:lnTo>
                <a:lnTo>
                  <a:pt x="2730" y="1244"/>
                </a:lnTo>
                <a:lnTo>
                  <a:pt x="2698" y="1168"/>
                </a:lnTo>
                <a:lnTo>
                  <a:pt x="2662" y="1096"/>
                </a:lnTo>
                <a:lnTo>
                  <a:pt x="2620" y="1027"/>
                </a:lnTo>
                <a:lnTo>
                  <a:pt x="2573" y="961"/>
                </a:lnTo>
                <a:lnTo>
                  <a:pt x="2522" y="898"/>
                </a:lnTo>
                <a:lnTo>
                  <a:pt x="2467" y="840"/>
                </a:lnTo>
                <a:lnTo>
                  <a:pt x="2409" y="785"/>
                </a:lnTo>
                <a:lnTo>
                  <a:pt x="2346" y="734"/>
                </a:lnTo>
                <a:lnTo>
                  <a:pt x="2280" y="687"/>
                </a:lnTo>
                <a:lnTo>
                  <a:pt x="2211" y="646"/>
                </a:lnTo>
                <a:lnTo>
                  <a:pt x="2139" y="609"/>
                </a:lnTo>
                <a:lnTo>
                  <a:pt x="2063" y="577"/>
                </a:lnTo>
                <a:lnTo>
                  <a:pt x="1986" y="551"/>
                </a:lnTo>
                <a:lnTo>
                  <a:pt x="1906" y="530"/>
                </a:lnTo>
                <a:lnTo>
                  <a:pt x="1824" y="514"/>
                </a:lnTo>
                <a:lnTo>
                  <a:pt x="1740" y="505"/>
                </a:lnTo>
                <a:lnTo>
                  <a:pt x="1652" y="502"/>
                </a:lnTo>
                <a:close/>
                <a:moveTo>
                  <a:pt x="1652" y="0"/>
                </a:moveTo>
                <a:lnTo>
                  <a:pt x="1755" y="3"/>
                </a:lnTo>
                <a:lnTo>
                  <a:pt x="1853" y="12"/>
                </a:lnTo>
                <a:lnTo>
                  <a:pt x="1951" y="27"/>
                </a:lnTo>
                <a:lnTo>
                  <a:pt x="2046" y="47"/>
                </a:lnTo>
                <a:lnTo>
                  <a:pt x="2140" y="72"/>
                </a:lnTo>
                <a:lnTo>
                  <a:pt x="2231" y="103"/>
                </a:lnTo>
                <a:lnTo>
                  <a:pt x="2319" y="139"/>
                </a:lnTo>
                <a:lnTo>
                  <a:pt x="2405" y="180"/>
                </a:lnTo>
                <a:lnTo>
                  <a:pt x="2488" y="225"/>
                </a:lnTo>
                <a:lnTo>
                  <a:pt x="2568" y="276"/>
                </a:lnTo>
                <a:lnTo>
                  <a:pt x="2646" y="331"/>
                </a:lnTo>
                <a:lnTo>
                  <a:pt x="2719" y="389"/>
                </a:lnTo>
                <a:lnTo>
                  <a:pt x="2789" y="452"/>
                </a:lnTo>
                <a:lnTo>
                  <a:pt x="2855" y="518"/>
                </a:lnTo>
                <a:lnTo>
                  <a:pt x="2918" y="588"/>
                </a:lnTo>
                <a:lnTo>
                  <a:pt x="2976" y="661"/>
                </a:lnTo>
                <a:lnTo>
                  <a:pt x="3031" y="739"/>
                </a:lnTo>
                <a:lnTo>
                  <a:pt x="3082" y="819"/>
                </a:lnTo>
                <a:lnTo>
                  <a:pt x="3127" y="902"/>
                </a:lnTo>
                <a:lnTo>
                  <a:pt x="3168" y="988"/>
                </a:lnTo>
                <a:lnTo>
                  <a:pt x="3204" y="1076"/>
                </a:lnTo>
                <a:lnTo>
                  <a:pt x="3235" y="1167"/>
                </a:lnTo>
                <a:lnTo>
                  <a:pt x="3260" y="1261"/>
                </a:lnTo>
                <a:lnTo>
                  <a:pt x="3280" y="1356"/>
                </a:lnTo>
                <a:lnTo>
                  <a:pt x="3295" y="1454"/>
                </a:lnTo>
                <a:lnTo>
                  <a:pt x="3304" y="1552"/>
                </a:lnTo>
                <a:lnTo>
                  <a:pt x="3307" y="1653"/>
                </a:lnTo>
                <a:lnTo>
                  <a:pt x="3304" y="1754"/>
                </a:lnTo>
                <a:lnTo>
                  <a:pt x="3295" y="1853"/>
                </a:lnTo>
                <a:lnTo>
                  <a:pt x="3280" y="1951"/>
                </a:lnTo>
                <a:lnTo>
                  <a:pt x="3260" y="2046"/>
                </a:lnTo>
                <a:lnTo>
                  <a:pt x="3235" y="2140"/>
                </a:lnTo>
                <a:lnTo>
                  <a:pt x="3204" y="2231"/>
                </a:lnTo>
                <a:lnTo>
                  <a:pt x="3168" y="2319"/>
                </a:lnTo>
                <a:lnTo>
                  <a:pt x="3127" y="2405"/>
                </a:lnTo>
                <a:lnTo>
                  <a:pt x="3082" y="2488"/>
                </a:lnTo>
                <a:lnTo>
                  <a:pt x="3031" y="2568"/>
                </a:lnTo>
                <a:lnTo>
                  <a:pt x="2976" y="2645"/>
                </a:lnTo>
                <a:lnTo>
                  <a:pt x="2918" y="2719"/>
                </a:lnTo>
                <a:lnTo>
                  <a:pt x="2855" y="2789"/>
                </a:lnTo>
                <a:lnTo>
                  <a:pt x="2789" y="2855"/>
                </a:lnTo>
                <a:lnTo>
                  <a:pt x="2719" y="2918"/>
                </a:lnTo>
                <a:lnTo>
                  <a:pt x="2646" y="2976"/>
                </a:lnTo>
                <a:lnTo>
                  <a:pt x="2568" y="3031"/>
                </a:lnTo>
                <a:lnTo>
                  <a:pt x="2488" y="3082"/>
                </a:lnTo>
                <a:lnTo>
                  <a:pt x="2405" y="3127"/>
                </a:lnTo>
                <a:lnTo>
                  <a:pt x="2319" y="3168"/>
                </a:lnTo>
                <a:lnTo>
                  <a:pt x="2231" y="3204"/>
                </a:lnTo>
                <a:lnTo>
                  <a:pt x="2140" y="3235"/>
                </a:lnTo>
                <a:lnTo>
                  <a:pt x="2046" y="3260"/>
                </a:lnTo>
                <a:lnTo>
                  <a:pt x="1951" y="3280"/>
                </a:lnTo>
                <a:lnTo>
                  <a:pt x="1853" y="3295"/>
                </a:lnTo>
                <a:lnTo>
                  <a:pt x="1755" y="3304"/>
                </a:lnTo>
                <a:lnTo>
                  <a:pt x="1652" y="3307"/>
                </a:lnTo>
                <a:lnTo>
                  <a:pt x="1552" y="3304"/>
                </a:lnTo>
                <a:lnTo>
                  <a:pt x="1454" y="3295"/>
                </a:lnTo>
                <a:lnTo>
                  <a:pt x="1356" y="3280"/>
                </a:lnTo>
                <a:lnTo>
                  <a:pt x="1261" y="3260"/>
                </a:lnTo>
                <a:lnTo>
                  <a:pt x="1167" y="3235"/>
                </a:lnTo>
                <a:lnTo>
                  <a:pt x="1076" y="3204"/>
                </a:lnTo>
                <a:lnTo>
                  <a:pt x="988" y="3168"/>
                </a:lnTo>
                <a:lnTo>
                  <a:pt x="902" y="3127"/>
                </a:lnTo>
                <a:lnTo>
                  <a:pt x="819" y="3082"/>
                </a:lnTo>
                <a:lnTo>
                  <a:pt x="739" y="3031"/>
                </a:lnTo>
                <a:lnTo>
                  <a:pt x="661" y="2976"/>
                </a:lnTo>
                <a:lnTo>
                  <a:pt x="588" y="2918"/>
                </a:lnTo>
                <a:lnTo>
                  <a:pt x="518" y="2855"/>
                </a:lnTo>
                <a:lnTo>
                  <a:pt x="452" y="2789"/>
                </a:lnTo>
                <a:lnTo>
                  <a:pt x="389" y="2719"/>
                </a:lnTo>
                <a:lnTo>
                  <a:pt x="331" y="2645"/>
                </a:lnTo>
                <a:lnTo>
                  <a:pt x="276" y="2568"/>
                </a:lnTo>
                <a:lnTo>
                  <a:pt x="225" y="2488"/>
                </a:lnTo>
                <a:lnTo>
                  <a:pt x="180" y="2405"/>
                </a:lnTo>
                <a:lnTo>
                  <a:pt x="139" y="2319"/>
                </a:lnTo>
                <a:lnTo>
                  <a:pt x="103" y="2231"/>
                </a:lnTo>
                <a:lnTo>
                  <a:pt x="72" y="2140"/>
                </a:lnTo>
                <a:lnTo>
                  <a:pt x="47" y="2046"/>
                </a:lnTo>
                <a:lnTo>
                  <a:pt x="27" y="1951"/>
                </a:lnTo>
                <a:lnTo>
                  <a:pt x="12" y="1853"/>
                </a:lnTo>
                <a:lnTo>
                  <a:pt x="3" y="1754"/>
                </a:lnTo>
                <a:lnTo>
                  <a:pt x="0" y="1653"/>
                </a:lnTo>
                <a:lnTo>
                  <a:pt x="3" y="1552"/>
                </a:lnTo>
                <a:lnTo>
                  <a:pt x="12" y="1454"/>
                </a:lnTo>
                <a:lnTo>
                  <a:pt x="27" y="1356"/>
                </a:lnTo>
                <a:lnTo>
                  <a:pt x="47" y="1261"/>
                </a:lnTo>
                <a:lnTo>
                  <a:pt x="72" y="1167"/>
                </a:lnTo>
                <a:lnTo>
                  <a:pt x="103" y="1076"/>
                </a:lnTo>
                <a:lnTo>
                  <a:pt x="139" y="988"/>
                </a:lnTo>
                <a:lnTo>
                  <a:pt x="180" y="902"/>
                </a:lnTo>
                <a:lnTo>
                  <a:pt x="225" y="819"/>
                </a:lnTo>
                <a:lnTo>
                  <a:pt x="276" y="739"/>
                </a:lnTo>
                <a:lnTo>
                  <a:pt x="331" y="661"/>
                </a:lnTo>
                <a:lnTo>
                  <a:pt x="389" y="588"/>
                </a:lnTo>
                <a:lnTo>
                  <a:pt x="452" y="518"/>
                </a:lnTo>
                <a:lnTo>
                  <a:pt x="518" y="452"/>
                </a:lnTo>
                <a:lnTo>
                  <a:pt x="588" y="389"/>
                </a:lnTo>
                <a:lnTo>
                  <a:pt x="661" y="331"/>
                </a:lnTo>
                <a:lnTo>
                  <a:pt x="739" y="276"/>
                </a:lnTo>
                <a:lnTo>
                  <a:pt x="819" y="225"/>
                </a:lnTo>
                <a:lnTo>
                  <a:pt x="902" y="180"/>
                </a:lnTo>
                <a:lnTo>
                  <a:pt x="988" y="139"/>
                </a:lnTo>
                <a:lnTo>
                  <a:pt x="1076" y="103"/>
                </a:lnTo>
                <a:lnTo>
                  <a:pt x="1167" y="72"/>
                </a:lnTo>
                <a:lnTo>
                  <a:pt x="1261" y="47"/>
                </a:lnTo>
                <a:lnTo>
                  <a:pt x="1356" y="27"/>
                </a:lnTo>
                <a:lnTo>
                  <a:pt x="1454" y="12"/>
                </a:lnTo>
                <a:lnTo>
                  <a:pt x="1552" y="3"/>
                </a:lnTo>
                <a:lnTo>
                  <a:pt x="1652" y="0"/>
                </a:lnTo>
                <a:close/>
              </a:path>
            </a:pathLst>
          </a:custGeom>
          <a:solidFill>
            <a:srgbClr val="FFFFFF"/>
          </a:solidFill>
          <a:ln w="0">
            <a:noFill/>
            <a:prstDash val="solid"/>
            <a:round/>
            <a:headEnd/>
            <a:tailEnd/>
          </a:ln>
        </xdr:spPr>
      </xdr:sp>
    </xdr:grpSp>
    <xdr:clientData/>
  </xdr:twoCellAnchor>
  <xdr:twoCellAnchor editAs="oneCell">
    <xdr:from>
      <xdr:col>1</xdr:col>
      <xdr:colOff>57150</xdr:colOff>
      <xdr:row>1</xdr:row>
      <xdr:rowOff>9525</xdr:rowOff>
    </xdr:from>
    <xdr:to>
      <xdr:col>1</xdr:col>
      <xdr:colOff>374809</xdr:colOff>
      <xdr:row>1</xdr:row>
      <xdr:rowOff>324196</xdr:rowOff>
    </xdr:to>
    <xdr:grpSp>
      <xdr:nvGrpSpPr>
        <xdr:cNvPr id="10" name="Icône Horloge" descr="Horloge">
          <a:extLst>
            <a:ext uri="{FF2B5EF4-FFF2-40B4-BE49-F238E27FC236}">
              <a16:creationId xmlns:a16="http://schemas.microsoft.com/office/drawing/2014/main" id="{00000000-0008-0000-0700-00000A000000}"/>
            </a:ext>
          </a:extLst>
        </xdr:cNvPr>
        <xdr:cNvGrpSpPr>
          <a:grpSpLocks noChangeAspect="1"/>
        </xdr:cNvGrpSpPr>
      </xdr:nvGrpSpPr>
      <xdr:grpSpPr bwMode="auto">
        <a:xfrm>
          <a:off x="238125" y="514350"/>
          <a:ext cx="317659" cy="314671"/>
          <a:chOff x="270" y="53"/>
          <a:chExt cx="29" cy="29"/>
        </a:xfrm>
      </xdr:grpSpPr>
      <xdr:sp macro="" textlink="">
        <xdr:nvSpPr>
          <xdr:cNvPr id="11" name="Rectangle 9">
            <a:extLst>
              <a:ext uri="{FF2B5EF4-FFF2-40B4-BE49-F238E27FC236}">
                <a16:creationId xmlns:a16="http://schemas.microsoft.com/office/drawing/2014/main" id="{00000000-0008-0000-0700-00000B000000}"/>
              </a:ext>
            </a:extLst>
          </xdr:cNvPr>
          <xdr:cNvSpPr>
            <a:spLocks noChangeArrowheads="1"/>
          </xdr:cNvSpPr>
        </xdr:nvSpPr>
        <xdr:spPr bwMode="auto">
          <a:xfrm>
            <a:off x="270" y="53"/>
            <a:ext cx="29" cy="29"/>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2" name="Forme libre 10">
            <a:extLst>
              <a:ext uri="{FF2B5EF4-FFF2-40B4-BE49-F238E27FC236}">
                <a16:creationId xmlns:a16="http://schemas.microsoft.com/office/drawing/2014/main" id="{00000000-0008-0000-0700-00000C000000}"/>
              </a:ext>
            </a:extLst>
          </xdr:cNvPr>
          <xdr:cNvSpPr>
            <a:spLocks/>
          </xdr:cNvSpPr>
        </xdr:nvSpPr>
        <xdr:spPr bwMode="auto">
          <a:xfrm>
            <a:off x="270" y="54"/>
            <a:ext cx="28" cy="28"/>
          </a:xfrm>
          <a:custGeom>
            <a:avLst/>
            <a:gdLst>
              <a:gd name="T0" fmla="*/ 1716 w 3227"/>
              <a:gd name="T1" fmla="*/ 4 h 3228"/>
              <a:gd name="T2" fmla="*/ 1915 w 3227"/>
              <a:gd name="T3" fmla="*/ 28 h 3228"/>
              <a:gd name="T4" fmla="*/ 2105 w 3227"/>
              <a:gd name="T5" fmla="*/ 76 h 3228"/>
              <a:gd name="T6" fmla="*/ 2286 w 3227"/>
              <a:gd name="T7" fmla="*/ 146 h 3228"/>
              <a:gd name="T8" fmla="*/ 2455 w 3227"/>
              <a:gd name="T9" fmla="*/ 238 h 3228"/>
              <a:gd name="T10" fmla="*/ 2613 w 3227"/>
              <a:gd name="T11" fmla="*/ 347 h 3228"/>
              <a:gd name="T12" fmla="*/ 2755 w 3227"/>
              <a:gd name="T13" fmla="*/ 473 h 3228"/>
              <a:gd name="T14" fmla="*/ 2881 w 3227"/>
              <a:gd name="T15" fmla="*/ 615 h 3228"/>
              <a:gd name="T16" fmla="*/ 2990 w 3227"/>
              <a:gd name="T17" fmla="*/ 773 h 3228"/>
              <a:gd name="T18" fmla="*/ 3081 w 3227"/>
              <a:gd name="T19" fmla="*/ 942 h 3228"/>
              <a:gd name="T20" fmla="*/ 3151 w 3227"/>
              <a:gd name="T21" fmla="*/ 1123 h 3228"/>
              <a:gd name="T22" fmla="*/ 3199 w 3227"/>
              <a:gd name="T23" fmla="*/ 1314 h 3228"/>
              <a:gd name="T24" fmla="*/ 3224 w 3227"/>
              <a:gd name="T25" fmla="*/ 1512 h 3228"/>
              <a:gd name="T26" fmla="*/ 3224 w 3227"/>
              <a:gd name="T27" fmla="*/ 1717 h 3228"/>
              <a:gd name="T28" fmla="*/ 3199 w 3227"/>
              <a:gd name="T29" fmla="*/ 1915 h 3228"/>
              <a:gd name="T30" fmla="*/ 3151 w 3227"/>
              <a:gd name="T31" fmla="*/ 2106 h 3228"/>
              <a:gd name="T32" fmla="*/ 3081 w 3227"/>
              <a:gd name="T33" fmla="*/ 2287 h 3228"/>
              <a:gd name="T34" fmla="*/ 2990 w 3227"/>
              <a:gd name="T35" fmla="*/ 2456 h 3228"/>
              <a:gd name="T36" fmla="*/ 2881 w 3227"/>
              <a:gd name="T37" fmla="*/ 2613 h 3228"/>
              <a:gd name="T38" fmla="*/ 2755 w 3227"/>
              <a:gd name="T39" fmla="*/ 2755 h 3228"/>
              <a:gd name="T40" fmla="*/ 2613 w 3227"/>
              <a:gd name="T41" fmla="*/ 2882 h 3228"/>
              <a:gd name="T42" fmla="*/ 2455 w 3227"/>
              <a:gd name="T43" fmla="*/ 2991 h 3228"/>
              <a:gd name="T44" fmla="*/ 2286 w 3227"/>
              <a:gd name="T45" fmla="*/ 3082 h 3228"/>
              <a:gd name="T46" fmla="*/ 2105 w 3227"/>
              <a:gd name="T47" fmla="*/ 3152 h 3228"/>
              <a:gd name="T48" fmla="*/ 1915 w 3227"/>
              <a:gd name="T49" fmla="*/ 3200 h 3228"/>
              <a:gd name="T50" fmla="*/ 1716 w 3227"/>
              <a:gd name="T51" fmla="*/ 3225 h 3228"/>
              <a:gd name="T52" fmla="*/ 1511 w 3227"/>
              <a:gd name="T53" fmla="*/ 3225 h 3228"/>
              <a:gd name="T54" fmla="*/ 1313 w 3227"/>
              <a:gd name="T55" fmla="*/ 3200 h 3228"/>
              <a:gd name="T56" fmla="*/ 1122 w 3227"/>
              <a:gd name="T57" fmla="*/ 3152 h 3228"/>
              <a:gd name="T58" fmla="*/ 941 w 3227"/>
              <a:gd name="T59" fmla="*/ 3082 h 3228"/>
              <a:gd name="T60" fmla="*/ 772 w 3227"/>
              <a:gd name="T61" fmla="*/ 2991 h 3228"/>
              <a:gd name="T62" fmla="*/ 615 w 3227"/>
              <a:gd name="T63" fmla="*/ 2882 h 3228"/>
              <a:gd name="T64" fmla="*/ 473 w 3227"/>
              <a:gd name="T65" fmla="*/ 2755 h 3228"/>
              <a:gd name="T66" fmla="*/ 346 w 3227"/>
              <a:gd name="T67" fmla="*/ 2613 h 3228"/>
              <a:gd name="T68" fmla="*/ 237 w 3227"/>
              <a:gd name="T69" fmla="*/ 2456 h 3228"/>
              <a:gd name="T70" fmla="*/ 146 w 3227"/>
              <a:gd name="T71" fmla="*/ 2287 h 3228"/>
              <a:gd name="T72" fmla="*/ 76 w 3227"/>
              <a:gd name="T73" fmla="*/ 2106 h 3228"/>
              <a:gd name="T74" fmla="*/ 28 w 3227"/>
              <a:gd name="T75" fmla="*/ 1915 h 3228"/>
              <a:gd name="T76" fmla="*/ 3 w 3227"/>
              <a:gd name="T77" fmla="*/ 1717 h 3228"/>
              <a:gd name="T78" fmla="*/ 3 w 3227"/>
              <a:gd name="T79" fmla="*/ 1512 h 3228"/>
              <a:gd name="T80" fmla="*/ 28 w 3227"/>
              <a:gd name="T81" fmla="*/ 1314 h 3228"/>
              <a:gd name="T82" fmla="*/ 76 w 3227"/>
              <a:gd name="T83" fmla="*/ 1123 h 3228"/>
              <a:gd name="T84" fmla="*/ 146 w 3227"/>
              <a:gd name="T85" fmla="*/ 942 h 3228"/>
              <a:gd name="T86" fmla="*/ 237 w 3227"/>
              <a:gd name="T87" fmla="*/ 773 h 3228"/>
              <a:gd name="T88" fmla="*/ 346 w 3227"/>
              <a:gd name="T89" fmla="*/ 615 h 3228"/>
              <a:gd name="T90" fmla="*/ 473 w 3227"/>
              <a:gd name="T91" fmla="*/ 473 h 3228"/>
              <a:gd name="T92" fmla="*/ 615 w 3227"/>
              <a:gd name="T93" fmla="*/ 347 h 3228"/>
              <a:gd name="T94" fmla="*/ 772 w 3227"/>
              <a:gd name="T95" fmla="*/ 238 h 3228"/>
              <a:gd name="T96" fmla="*/ 941 w 3227"/>
              <a:gd name="T97" fmla="*/ 146 h 3228"/>
              <a:gd name="T98" fmla="*/ 1122 w 3227"/>
              <a:gd name="T99" fmla="*/ 76 h 3228"/>
              <a:gd name="T100" fmla="*/ 1313 w 3227"/>
              <a:gd name="T101" fmla="*/ 28 h 3228"/>
              <a:gd name="T102" fmla="*/ 1511 w 3227"/>
              <a:gd name="T103" fmla="*/ 4 h 322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Lst>
            <a:rect l="0" t="0" r="r" b="b"/>
            <a:pathLst>
              <a:path w="3227" h="3228">
                <a:moveTo>
                  <a:pt x="1613" y="0"/>
                </a:moveTo>
                <a:lnTo>
                  <a:pt x="1716" y="4"/>
                </a:lnTo>
                <a:lnTo>
                  <a:pt x="1816" y="13"/>
                </a:lnTo>
                <a:lnTo>
                  <a:pt x="1915" y="28"/>
                </a:lnTo>
                <a:lnTo>
                  <a:pt x="2011" y="50"/>
                </a:lnTo>
                <a:lnTo>
                  <a:pt x="2105" y="76"/>
                </a:lnTo>
                <a:lnTo>
                  <a:pt x="2197" y="109"/>
                </a:lnTo>
                <a:lnTo>
                  <a:pt x="2286" y="146"/>
                </a:lnTo>
                <a:lnTo>
                  <a:pt x="2372" y="190"/>
                </a:lnTo>
                <a:lnTo>
                  <a:pt x="2455" y="238"/>
                </a:lnTo>
                <a:lnTo>
                  <a:pt x="2535" y="290"/>
                </a:lnTo>
                <a:lnTo>
                  <a:pt x="2613" y="347"/>
                </a:lnTo>
                <a:lnTo>
                  <a:pt x="2686" y="408"/>
                </a:lnTo>
                <a:lnTo>
                  <a:pt x="2755" y="473"/>
                </a:lnTo>
                <a:lnTo>
                  <a:pt x="2820" y="542"/>
                </a:lnTo>
                <a:lnTo>
                  <a:pt x="2881" y="615"/>
                </a:lnTo>
                <a:lnTo>
                  <a:pt x="2938" y="693"/>
                </a:lnTo>
                <a:lnTo>
                  <a:pt x="2990" y="773"/>
                </a:lnTo>
                <a:lnTo>
                  <a:pt x="3038" y="856"/>
                </a:lnTo>
                <a:lnTo>
                  <a:pt x="3081" y="942"/>
                </a:lnTo>
                <a:lnTo>
                  <a:pt x="3119" y="1031"/>
                </a:lnTo>
                <a:lnTo>
                  <a:pt x="3151" y="1123"/>
                </a:lnTo>
                <a:lnTo>
                  <a:pt x="3178" y="1217"/>
                </a:lnTo>
                <a:lnTo>
                  <a:pt x="3199" y="1314"/>
                </a:lnTo>
                <a:lnTo>
                  <a:pt x="3215" y="1412"/>
                </a:lnTo>
                <a:lnTo>
                  <a:pt x="3224" y="1512"/>
                </a:lnTo>
                <a:lnTo>
                  <a:pt x="3227" y="1615"/>
                </a:lnTo>
                <a:lnTo>
                  <a:pt x="3224" y="1717"/>
                </a:lnTo>
                <a:lnTo>
                  <a:pt x="3215" y="1817"/>
                </a:lnTo>
                <a:lnTo>
                  <a:pt x="3199" y="1915"/>
                </a:lnTo>
                <a:lnTo>
                  <a:pt x="3178" y="2011"/>
                </a:lnTo>
                <a:lnTo>
                  <a:pt x="3151" y="2106"/>
                </a:lnTo>
                <a:lnTo>
                  <a:pt x="3119" y="2198"/>
                </a:lnTo>
                <a:lnTo>
                  <a:pt x="3081" y="2287"/>
                </a:lnTo>
                <a:lnTo>
                  <a:pt x="3038" y="2373"/>
                </a:lnTo>
                <a:lnTo>
                  <a:pt x="2990" y="2456"/>
                </a:lnTo>
                <a:lnTo>
                  <a:pt x="2938" y="2537"/>
                </a:lnTo>
                <a:lnTo>
                  <a:pt x="2881" y="2613"/>
                </a:lnTo>
                <a:lnTo>
                  <a:pt x="2820" y="2686"/>
                </a:lnTo>
                <a:lnTo>
                  <a:pt x="2755" y="2755"/>
                </a:lnTo>
                <a:lnTo>
                  <a:pt x="2686" y="2821"/>
                </a:lnTo>
                <a:lnTo>
                  <a:pt x="2613" y="2882"/>
                </a:lnTo>
                <a:lnTo>
                  <a:pt x="2535" y="2939"/>
                </a:lnTo>
                <a:lnTo>
                  <a:pt x="2455" y="2991"/>
                </a:lnTo>
                <a:lnTo>
                  <a:pt x="2372" y="3039"/>
                </a:lnTo>
                <a:lnTo>
                  <a:pt x="2286" y="3082"/>
                </a:lnTo>
                <a:lnTo>
                  <a:pt x="2197" y="3120"/>
                </a:lnTo>
                <a:lnTo>
                  <a:pt x="2105" y="3152"/>
                </a:lnTo>
                <a:lnTo>
                  <a:pt x="2011" y="3179"/>
                </a:lnTo>
                <a:lnTo>
                  <a:pt x="1915" y="3200"/>
                </a:lnTo>
                <a:lnTo>
                  <a:pt x="1816" y="3215"/>
                </a:lnTo>
                <a:lnTo>
                  <a:pt x="1716" y="3225"/>
                </a:lnTo>
                <a:lnTo>
                  <a:pt x="1613" y="3228"/>
                </a:lnTo>
                <a:lnTo>
                  <a:pt x="1511" y="3225"/>
                </a:lnTo>
                <a:lnTo>
                  <a:pt x="1411" y="3215"/>
                </a:lnTo>
                <a:lnTo>
                  <a:pt x="1313" y="3200"/>
                </a:lnTo>
                <a:lnTo>
                  <a:pt x="1217" y="3179"/>
                </a:lnTo>
                <a:lnTo>
                  <a:pt x="1122" y="3152"/>
                </a:lnTo>
                <a:lnTo>
                  <a:pt x="1030" y="3120"/>
                </a:lnTo>
                <a:lnTo>
                  <a:pt x="941" y="3082"/>
                </a:lnTo>
                <a:lnTo>
                  <a:pt x="855" y="3039"/>
                </a:lnTo>
                <a:lnTo>
                  <a:pt x="772" y="2991"/>
                </a:lnTo>
                <a:lnTo>
                  <a:pt x="691" y="2939"/>
                </a:lnTo>
                <a:lnTo>
                  <a:pt x="615" y="2882"/>
                </a:lnTo>
                <a:lnTo>
                  <a:pt x="542" y="2821"/>
                </a:lnTo>
                <a:lnTo>
                  <a:pt x="473" y="2755"/>
                </a:lnTo>
                <a:lnTo>
                  <a:pt x="407" y="2686"/>
                </a:lnTo>
                <a:lnTo>
                  <a:pt x="346" y="2613"/>
                </a:lnTo>
                <a:lnTo>
                  <a:pt x="290" y="2537"/>
                </a:lnTo>
                <a:lnTo>
                  <a:pt x="237" y="2456"/>
                </a:lnTo>
                <a:lnTo>
                  <a:pt x="189" y="2373"/>
                </a:lnTo>
                <a:lnTo>
                  <a:pt x="146" y="2287"/>
                </a:lnTo>
                <a:lnTo>
                  <a:pt x="108" y="2198"/>
                </a:lnTo>
                <a:lnTo>
                  <a:pt x="76" y="2106"/>
                </a:lnTo>
                <a:lnTo>
                  <a:pt x="49" y="2011"/>
                </a:lnTo>
                <a:lnTo>
                  <a:pt x="28" y="1915"/>
                </a:lnTo>
                <a:lnTo>
                  <a:pt x="13" y="1817"/>
                </a:lnTo>
                <a:lnTo>
                  <a:pt x="3" y="1717"/>
                </a:lnTo>
                <a:lnTo>
                  <a:pt x="0" y="1615"/>
                </a:lnTo>
                <a:lnTo>
                  <a:pt x="3" y="1512"/>
                </a:lnTo>
                <a:lnTo>
                  <a:pt x="13" y="1412"/>
                </a:lnTo>
                <a:lnTo>
                  <a:pt x="28" y="1314"/>
                </a:lnTo>
                <a:lnTo>
                  <a:pt x="49" y="1217"/>
                </a:lnTo>
                <a:lnTo>
                  <a:pt x="76" y="1123"/>
                </a:lnTo>
                <a:lnTo>
                  <a:pt x="108" y="1031"/>
                </a:lnTo>
                <a:lnTo>
                  <a:pt x="146" y="942"/>
                </a:lnTo>
                <a:lnTo>
                  <a:pt x="189" y="856"/>
                </a:lnTo>
                <a:lnTo>
                  <a:pt x="237" y="773"/>
                </a:lnTo>
                <a:lnTo>
                  <a:pt x="290" y="693"/>
                </a:lnTo>
                <a:lnTo>
                  <a:pt x="346" y="615"/>
                </a:lnTo>
                <a:lnTo>
                  <a:pt x="407" y="542"/>
                </a:lnTo>
                <a:lnTo>
                  <a:pt x="473" y="473"/>
                </a:lnTo>
                <a:lnTo>
                  <a:pt x="542" y="408"/>
                </a:lnTo>
                <a:lnTo>
                  <a:pt x="615" y="347"/>
                </a:lnTo>
                <a:lnTo>
                  <a:pt x="691" y="290"/>
                </a:lnTo>
                <a:lnTo>
                  <a:pt x="772" y="238"/>
                </a:lnTo>
                <a:lnTo>
                  <a:pt x="855" y="190"/>
                </a:lnTo>
                <a:lnTo>
                  <a:pt x="941" y="146"/>
                </a:lnTo>
                <a:lnTo>
                  <a:pt x="1030" y="109"/>
                </a:lnTo>
                <a:lnTo>
                  <a:pt x="1122" y="76"/>
                </a:lnTo>
                <a:lnTo>
                  <a:pt x="1217" y="50"/>
                </a:lnTo>
                <a:lnTo>
                  <a:pt x="1313" y="28"/>
                </a:lnTo>
                <a:lnTo>
                  <a:pt x="1411" y="13"/>
                </a:lnTo>
                <a:lnTo>
                  <a:pt x="1511" y="4"/>
                </a:lnTo>
                <a:lnTo>
                  <a:pt x="1613" y="0"/>
                </a:lnTo>
                <a:close/>
              </a:path>
            </a:pathLst>
          </a:custGeom>
          <a:solidFill>
            <a:schemeClr val="accent1"/>
          </a:solidFill>
          <a:ln w="0">
            <a:noFill/>
            <a:prstDash val="solid"/>
            <a:round/>
            <a:headEnd/>
            <a:tailEnd/>
          </a:ln>
        </xdr:spPr>
      </xdr:sp>
      <xdr:sp macro="" textlink="">
        <xdr:nvSpPr>
          <xdr:cNvPr id="13" name="Rectangle 11">
            <a:extLst>
              <a:ext uri="{FF2B5EF4-FFF2-40B4-BE49-F238E27FC236}">
                <a16:creationId xmlns:a16="http://schemas.microsoft.com/office/drawing/2014/main" id="{00000000-0008-0000-0700-00000D000000}"/>
              </a:ext>
            </a:extLst>
          </xdr:cNvPr>
          <xdr:cNvSpPr>
            <a:spLocks noChangeArrowheads="1"/>
          </xdr:cNvSpPr>
        </xdr:nvSpPr>
        <xdr:spPr bwMode="auto">
          <a:xfrm>
            <a:off x="283" y="55"/>
            <a:ext cx="2" cy="4"/>
          </a:xfrm>
          <a:prstGeom prst="rect">
            <a:avLst/>
          </a:prstGeom>
          <a:solidFill>
            <a:srgbClr val="FFFFFF"/>
          </a:solidFill>
          <a:ln w="0">
            <a:noFill/>
            <a:prstDash val="solid"/>
            <a:miter lim="800000"/>
            <a:headEnd/>
            <a:tailEnd/>
          </a:ln>
        </xdr:spPr>
      </xdr:sp>
      <xdr:sp macro="" textlink="">
        <xdr:nvSpPr>
          <xdr:cNvPr id="14" name="Rectangle 12">
            <a:extLst>
              <a:ext uri="{FF2B5EF4-FFF2-40B4-BE49-F238E27FC236}">
                <a16:creationId xmlns:a16="http://schemas.microsoft.com/office/drawing/2014/main" id="{00000000-0008-0000-0700-00000E000000}"/>
              </a:ext>
            </a:extLst>
          </xdr:cNvPr>
          <xdr:cNvSpPr>
            <a:spLocks noChangeArrowheads="1"/>
          </xdr:cNvSpPr>
        </xdr:nvSpPr>
        <xdr:spPr bwMode="auto">
          <a:xfrm>
            <a:off x="283" y="77"/>
            <a:ext cx="2" cy="4"/>
          </a:xfrm>
          <a:prstGeom prst="rect">
            <a:avLst/>
          </a:prstGeom>
          <a:solidFill>
            <a:srgbClr val="FFFFFF"/>
          </a:solidFill>
          <a:ln w="0">
            <a:noFill/>
            <a:prstDash val="solid"/>
            <a:miter lim="800000"/>
            <a:headEnd/>
            <a:tailEnd/>
          </a:ln>
        </xdr:spPr>
      </xdr:sp>
      <xdr:sp macro="" textlink="">
        <xdr:nvSpPr>
          <xdr:cNvPr id="15" name="Rectangle 13">
            <a:extLst>
              <a:ext uri="{FF2B5EF4-FFF2-40B4-BE49-F238E27FC236}">
                <a16:creationId xmlns:a16="http://schemas.microsoft.com/office/drawing/2014/main" id="{00000000-0008-0000-0700-00000F000000}"/>
              </a:ext>
            </a:extLst>
          </xdr:cNvPr>
          <xdr:cNvSpPr>
            <a:spLocks noChangeArrowheads="1"/>
          </xdr:cNvSpPr>
        </xdr:nvSpPr>
        <xdr:spPr bwMode="auto">
          <a:xfrm>
            <a:off x="293" y="67"/>
            <a:ext cx="4" cy="2"/>
          </a:xfrm>
          <a:prstGeom prst="rect">
            <a:avLst/>
          </a:prstGeom>
          <a:solidFill>
            <a:srgbClr val="FFFFFF"/>
          </a:solidFill>
          <a:ln w="0">
            <a:noFill/>
            <a:prstDash val="solid"/>
            <a:miter lim="800000"/>
            <a:headEnd/>
            <a:tailEnd/>
          </a:ln>
        </xdr:spPr>
      </xdr:sp>
      <xdr:sp macro="" textlink="">
        <xdr:nvSpPr>
          <xdr:cNvPr id="16" name="Rectangle 14">
            <a:extLst>
              <a:ext uri="{FF2B5EF4-FFF2-40B4-BE49-F238E27FC236}">
                <a16:creationId xmlns:a16="http://schemas.microsoft.com/office/drawing/2014/main" id="{00000000-0008-0000-0700-000010000000}"/>
              </a:ext>
            </a:extLst>
          </xdr:cNvPr>
          <xdr:cNvSpPr>
            <a:spLocks noChangeArrowheads="1"/>
          </xdr:cNvSpPr>
        </xdr:nvSpPr>
        <xdr:spPr bwMode="auto">
          <a:xfrm>
            <a:off x="271" y="67"/>
            <a:ext cx="4" cy="2"/>
          </a:xfrm>
          <a:prstGeom prst="rect">
            <a:avLst/>
          </a:prstGeom>
          <a:solidFill>
            <a:srgbClr val="FFFFFF"/>
          </a:solidFill>
          <a:ln w="0">
            <a:noFill/>
            <a:prstDash val="solid"/>
            <a:miter lim="800000"/>
            <a:headEnd/>
            <a:tailEnd/>
          </a:ln>
        </xdr:spPr>
      </xdr:sp>
      <xdr:sp macro="" textlink="">
        <xdr:nvSpPr>
          <xdr:cNvPr id="17" name="Forme libre 15">
            <a:extLst>
              <a:ext uri="{FF2B5EF4-FFF2-40B4-BE49-F238E27FC236}">
                <a16:creationId xmlns:a16="http://schemas.microsoft.com/office/drawing/2014/main" id="{00000000-0008-0000-0700-000011000000}"/>
              </a:ext>
            </a:extLst>
          </xdr:cNvPr>
          <xdr:cNvSpPr>
            <a:spLocks/>
          </xdr:cNvSpPr>
        </xdr:nvSpPr>
        <xdr:spPr bwMode="auto">
          <a:xfrm>
            <a:off x="288" y="56"/>
            <a:ext cx="3" cy="4"/>
          </a:xfrm>
          <a:custGeom>
            <a:avLst/>
            <a:gdLst>
              <a:gd name="T0" fmla="*/ 208 w 384"/>
              <a:gd name="T1" fmla="*/ 0 h 451"/>
              <a:gd name="T2" fmla="*/ 384 w 384"/>
              <a:gd name="T3" fmla="*/ 105 h 451"/>
              <a:gd name="T4" fmla="*/ 177 w 384"/>
              <a:gd name="T5" fmla="*/ 451 h 451"/>
              <a:gd name="T6" fmla="*/ 0 w 384"/>
              <a:gd name="T7" fmla="*/ 345 h 451"/>
              <a:gd name="T8" fmla="*/ 208 w 384"/>
              <a:gd name="T9" fmla="*/ 0 h 451"/>
            </a:gdLst>
            <a:ahLst/>
            <a:cxnLst>
              <a:cxn ang="0">
                <a:pos x="T0" y="T1"/>
              </a:cxn>
              <a:cxn ang="0">
                <a:pos x="T2" y="T3"/>
              </a:cxn>
              <a:cxn ang="0">
                <a:pos x="T4" y="T5"/>
              </a:cxn>
              <a:cxn ang="0">
                <a:pos x="T6" y="T7"/>
              </a:cxn>
              <a:cxn ang="0">
                <a:pos x="T8" y="T9"/>
              </a:cxn>
            </a:cxnLst>
            <a:rect l="0" t="0" r="r" b="b"/>
            <a:pathLst>
              <a:path w="384" h="451">
                <a:moveTo>
                  <a:pt x="208" y="0"/>
                </a:moveTo>
                <a:lnTo>
                  <a:pt x="384" y="105"/>
                </a:lnTo>
                <a:lnTo>
                  <a:pt x="177" y="451"/>
                </a:lnTo>
                <a:lnTo>
                  <a:pt x="0" y="345"/>
                </a:lnTo>
                <a:lnTo>
                  <a:pt x="208" y="0"/>
                </a:lnTo>
                <a:close/>
              </a:path>
            </a:pathLst>
          </a:custGeom>
          <a:solidFill>
            <a:srgbClr val="FFFFFF"/>
          </a:solidFill>
          <a:ln w="0">
            <a:noFill/>
            <a:prstDash val="solid"/>
            <a:round/>
            <a:headEnd/>
            <a:tailEnd/>
          </a:ln>
        </xdr:spPr>
      </xdr:sp>
      <xdr:sp macro="" textlink="">
        <xdr:nvSpPr>
          <xdr:cNvPr id="18" name="Forme libre 16">
            <a:extLst>
              <a:ext uri="{FF2B5EF4-FFF2-40B4-BE49-F238E27FC236}">
                <a16:creationId xmlns:a16="http://schemas.microsoft.com/office/drawing/2014/main" id="{00000000-0008-0000-0700-000012000000}"/>
              </a:ext>
            </a:extLst>
          </xdr:cNvPr>
          <xdr:cNvSpPr>
            <a:spLocks/>
          </xdr:cNvSpPr>
        </xdr:nvSpPr>
        <xdr:spPr bwMode="auto">
          <a:xfrm>
            <a:off x="277" y="75"/>
            <a:ext cx="3" cy="4"/>
          </a:xfrm>
          <a:custGeom>
            <a:avLst/>
            <a:gdLst>
              <a:gd name="T0" fmla="*/ 207 w 383"/>
              <a:gd name="T1" fmla="*/ 0 h 451"/>
              <a:gd name="T2" fmla="*/ 383 w 383"/>
              <a:gd name="T3" fmla="*/ 106 h 451"/>
              <a:gd name="T4" fmla="*/ 176 w 383"/>
              <a:gd name="T5" fmla="*/ 451 h 451"/>
              <a:gd name="T6" fmla="*/ 0 w 383"/>
              <a:gd name="T7" fmla="*/ 345 h 451"/>
              <a:gd name="T8" fmla="*/ 207 w 383"/>
              <a:gd name="T9" fmla="*/ 0 h 451"/>
            </a:gdLst>
            <a:ahLst/>
            <a:cxnLst>
              <a:cxn ang="0">
                <a:pos x="T0" y="T1"/>
              </a:cxn>
              <a:cxn ang="0">
                <a:pos x="T2" y="T3"/>
              </a:cxn>
              <a:cxn ang="0">
                <a:pos x="T4" y="T5"/>
              </a:cxn>
              <a:cxn ang="0">
                <a:pos x="T6" y="T7"/>
              </a:cxn>
              <a:cxn ang="0">
                <a:pos x="T8" y="T9"/>
              </a:cxn>
            </a:cxnLst>
            <a:rect l="0" t="0" r="r" b="b"/>
            <a:pathLst>
              <a:path w="383" h="451">
                <a:moveTo>
                  <a:pt x="207" y="0"/>
                </a:moveTo>
                <a:lnTo>
                  <a:pt x="383" y="106"/>
                </a:lnTo>
                <a:lnTo>
                  <a:pt x="176" y="451"/>
                </a:lnTo>
                <a:lnTo>
                  <a:pt x="0" y="345"/>
                </a:lnTo>
                <a:lnTo>
                  <a:pt x="207" y="0"/>
                </a:lnTo>
                <a:close/>
              </a:path>
            </a:pathLst>
          </a:custGeom>
          <a:solidFill>
            <a:srgbClr val="FFFFFF"/>
          </a:solidFill>
          <a:ln w="0">
            <a:noFill/>
            <a:prstDash val="solid"/>
            <a:round/>
            <a:headEnd/>
            <a:tailEnd/>
          </a:ln>
        </xdr:spPr>
      </xdr:sp>
      <xdr:sp macro="" textlink="">
        <xdr:nvSpPr>
          <xdr:cNvPr id="19" name="Forme libre 17">
            <a:extLst>
              <a:ext uri="{FF2B5EF4-FFF2-40B4-BE49-F238E27FC236}">
                <a16:creationId xmlns:a16="http://schemas.microsoft.com/office/drawing/2014/main" id="{00000000-0008-0000-0700-000013000000}"/>
              </a:ext>
            </a:extLst>
          </xdr:cNvPr>
          <xdr:cNvSpPr>
            <a:spLocks/>
          </xdr:cNvSpPr>
        </xdr:nvSpPr>
        <xdr:spPr bwMode="auto">
          <a:xfrm>
            <a:off x="292" y="61"/>
            <a:ext cx="4" cy="3"/>
          </a:xfrm>
          <a:custGeom>
            <a:avLst/>
            <a:gdLst>
              <a:gd name="T0" fmla="*/ 351 w 451"/>
              <a:gd name="T1" fmla="*/ 0 h 376"/>
              <a:gd name="T2" fmla="*/ 451 w 451"/>
              <a:gd name="T3" fmla="*/ 178 h 376"/>
              <a:gd name="T4" fmla="*/ 100 w 451"/>
              <a:gd name="T5" fmla="*/ 376 h 376"/>
              <a:gd name="T6" fmla="*/ 0 w 451"/>
              <a:gd name="T7" fmla="*/ 196 h 376"/>
              <a:gd name="T8" fmla="*/ 351 w 451"/>
              <a:gd name="T9" fmla="*/ 0 h 376"/>
            </a:gdLst>
            <a:ahLst/>
            <a:cxnLst>
              <a:cxn ang="0">
                <a:pos x="T0" y="T1"/>
              </a:cxn>
              <a:cxn ang="0">
                <a:pos x="T2" y="T3"/>
              </a:cxn>
              <a:cxn ang="0">
                <a:pos x="T4" y="T5"/>
              </a:cxn>
              <a:cxn ang="0">
                <a:pos x="T6" y="T7"/>
              </a:cxn>
              <a:cxn ang="0">
                <a:pos x="T8" y="T9"/>
              </a:cxn>
            </a:cxnLst>
            <a:rect l="0" t="0" r="r" b="b"/>
            <a:pathLst>
              <a:path w="451" h="376">
                <a:moveTo>
                  <a:pt x="351" y="0"/>
                </a:moveTo>
                <a:lnTo>
                  <a:pt x="451" y="178"/>
                </a:lnTo>
                <a:lnTo>
                  <a:pt x="100" y="376"/>
                </a:lnTo>
                <a:lnTo>
                  <a:pt x="0" y="196"/>
                </a:lnTo>
                <a:lnTo>
                  <a:pt x="351" y="0"/>
                </a:lnTo>
                <a:close/>
              </a:path>
            </a:pathLst>
          </a:custGeom>
          <a:solidFill>
            <a:srgbClr val="FFFFFF"/>
          </a:solidFill>
          <a:ln w="0">
            <a:noFill/>
            <a:prstDash val="solid"/>
            <a:round/>
            <a:headEnd/>
            <a:tailEnd/>
          </a:ln>
        </xdr:spPr>
      </xdr:sp>
      <xdr:sp macro="" textlink="">
        <xdr:nvSpPr>
          <xdr:cNvPr id="20" name="Forme libre 18">
            <a:extLst>
              <a:ext uri="{FF2B5EF4-FFF2-40B4-BE49-F238E27FC236}">
                <a16:creationId xmlns:a16="http://schemas.microsoft.com/office/drawing/2014/main" id="{00000000-0008-0000-0700-000014000000}"/>
              </a:ext>
            </a:extLst>
          </xdr:cNvPr>
          <xdr:cNvSpPr>
            <a:spLocks/>
          </xdr:cNvSpPr>
        </xdr:nvSpPr>
        <xdr:spPr bwMode="auto">
          <a:xfrm>
            <a:off x="273" y="72"/>
            <a:ext cx="4" cy="3"/>
          </a:xfrm>
          <a:custGeom>
            <a:avLst/>
            <a:gdLst>
              <a:gd name="T0" fmla="*/ 351 w 452"/>
              <a:gd name="T1" fmla="*/ 0 h 376"/>
              <a:gd name="T2" fmla="*/ 452 w 452"/>
              <a:gd name="T3" fmla="*/ 179 h 376"/>
              <a:gd name="T4" fmla="*/ 101 w 452"/>
              <a:gd name="T5" fmla="*/ 376 h 376"/>
              <a:gd name="T6" fmla="*/ 0 w 452"/>
              <a:gd name="T7" fmla="*/ 197 h 376"/>
              <a:gd name="T8" fmla="*/ 351 w 452"/>
              <a:gd name="T9" fmla="*/ 0 h 376"/>
            </a:gdLst>
            <a:ahLst/>
            <a:cxnLst>
              <a:cxn ang="0">
                <a:pos x="T0" y="T1"/>
              </a:cxn>
              <a:cxn ang="0">
                <a:pos x="T2" y="T3"/>
              </a:cxn>
              <a:cxn ang="0">
                <a:pos x="T4" y="T5"/>
              </a:cxn>
              <a:cxn ang="0">
                <a:pos x="T6" y="T7"/>
              </a:cxn>
              <a:cxn ang="0">
                <a:pos x="T8" y="T9"/>
              </a:cxn>
            </a:cxnLst>
            <a:rect l="0" t="0" r="r" b="b"/>
            <a:pathLst>
              <a:path w="452" h="376">
                <a:moveTo>
                  <a:pt x="351" y="0"/>
                </a:moveTo>
                <a:lnTo>
                  <a:pt x="452" y="179"/>
                </a:lnTo>
                <a:lnTo>
                  <a:pt x="101" y="376"/>
                </a:lnTo>
                <a:lnTo>
                  <a:pt x="0" y="197"/>
                </a:lnTo>
                <a:lnTo>
                  <a:pt x="351" y="0"/>
                </a:lnTo>
                <a:close/>
              </a:path>
            </a:pathLst>
          </a:custGeom>
          <a:solidFill>
            <a:srgbClr val="FFFFFF"/>
          </a:solidFill>
          <a:ln w="0">
            <a:noFill/>
            <a:prstDash val="solid"/>
            <a:round/>
            <a:headEnd/>
            <a:tailEnd/>
          </a:ln>
        </xdr:spPr>
      </xdr:sp>
      <xdr:sp macro="" textlink="">
        <xdr:nvSpPr>
          <xdr:cNvPr id="21" name="Forme libre 19">
            <a:extLst>
              <a:ext uri="{FF2B5EF4-FFF2-40B4-BE49-F238E27FC236}">
                <a16:creationId xmlns:a16="http://schemas.microsoft.com/office/drawing/2014/main" id="{00000000-0008-0000-0700-000015000000}"/>
              </a:ext>
            </a:extLst>
          </xdr:cNvPr>
          <xdr:cNvSpPr>
            <a:spLocks/>
          </xdr:cNvSpPr>
        </xdr:nvSpPr>
        <xdr:spPr bwMode="auto">
          <a:xfrm>
            <a:off x="292" y="72"/>
            <a:ext cx="4" cy="3"/>
          </a:xfrm>
          <a:custGeom>
            <a:avLst/>
            <a:gdLst>
              <a:gd name="T0" fmla="*/ 106 w 451"/>
              <a:gd name="T1" fmla="*/ 0 h 382"/>
              <a:gd name="T2" fmla="*/ 451 w 451"/>
              <a:gd name="T3" fmla="*/ 207 h 382"/>
              <a:gd name="T4" fmla="*/ 346 w 451"/>
              <a:gd name="T5" fmla="*/ 382 h 382"/>
              <a:gd name="T6" fmla="*/ 0 w 451"/>
              <a:gd name="T7" fmla="*/ 175 h 382"/>
              <a:gd name="T8" fmla="*/ 106 w 451"/>
              <a:gd name="T9" fmla="*/ 0 h 382"/>
            </a:gdLst>
            <a:ahLst/>
            <a:cxnLst>
              <a:cxn ang="0">
                <a:pos x="T0" y="T1"/>
              </a:cxn>
              <a:cxn ang="0">
                <a:pos x="T2" y="T3"/>
              </a:cxn>
              <a:cxn ang="0">
                <a:pos x="T4" y="T5"/>
              </a:cxn>
              <a:cxn ang="0">
                <a:pos x="T6" y="T7"/>
              </a:cxn>
              <a:cxn ang="0">
                <a:pos x="T8" y="T9"/>
              </a:cxn>
            </a:cxnLst>
            <a:rect l="0" t="0" r="r" b="b"/>
            <a:pathLst>
              <a:path w="451" h="382">
                <a:moveTo>
                  <a:pt x="106" y="0"/>
                </a:moveTo>
                <a:lnTo>
                  <a:pt x="451" y="207"/>
                </a:lnTo>
                <a:lnTo>
                  <a:pt x="346" y="382"/>
                </a:lnTo>
                <a:lnTo>
                  <a:pt x="0" y="175"/>
                </a:lnTo>
                <a:lnTo>
                  <a:pt x="106" y="0"/>
                </a:lnTo>
                <a:close/>
              </a:path>
            </a:pathLst>
          </a:custGeom>
          <a:solidFill>
            <a:srgbClr val="FFFFFF"/>
          </a:solidFill>
          <a:ln w="0">
            <a:noFill/>
            <a:prstDash val="solid"/>
            <a:round/>
            <a:headEnd/>
            <a:tailEnd/>
          </a:ln>
        </xdr:spPr>
      </xdr:sp>
      <xdr:sp macro="" textlink="">
        <xdr:nvSpPr>
          <xdr:cNvPr id="22" name="Forme libre 20">
            <a:extLst>
              <a:ext uri="{FF2B5EF4-FFF2-40B4-BE49-F238E27FC236}">
                <a16:creationId xmlns:a16="http://schemas.microsoft.com/office/drawing/2014/main" id="{00000000-0008-0000-0700-000016000000}"/>
              </a:ext>
            </a:extLst>
          </xdr:cNvPr>
          <xdr:cNvSpPr>
            <a:spLocks/>
          </xdr:cNvSpPr>
        </xdr:nvSpPr>
        <xdr:spPr bwMode="auto">
          <a:xfrm>
            <a:off x="273" y="61"/>
            <a:ext cx="4" cy="3"/>
          </a:xfrm>
          <a:custGeom>
            <a:avLst/>
            <a:gdLst>
              <a:gd name="T0" fmla="*/ 106 w 451"/>
              <a:gd name="T1" fmla="*/ 0 h 383"/>
              <a:gd name="T2" fmla="*/ 451 w 451"/>
              <a:gd name="T3" fmla="*/ 207 h 383"/>
              <a:gd name="T4" fmla="*/ 345 w 451"/>
              <a:gd name="T5" fmla="*/ 383 h 383"/>
              <a:gd name="T6" fmla="*/ 0 w 451"/>
              <a:gd name="T7" fmla="*/ 175 h 383"/>
              <a:gd name="T8" fmla="*/ 106 w 451"/>
              <a:gd name="T9" fmla="*/ 0 h 383"/>
            </a:gdLst>
            <a:ahLst/>
            <a:cxnLst>
              <a:cxn ang="0">
                <a:pos x="T0" y="T1"/>
              </a:cxn>
              <a:cxn ang="0">
                <a:pos x="T2" y="T3"/>
              </a:cxn>
              <a:cxn ang="0">
                <a:pos x="T4" y="T5"/>
              </a:cxn>
              <a:cxn ang="0">
                <a:pos x="T6" y="T7"/>
              </a:cxn>
              <a:cxn ang="0">
                <a:pos x="T8" y="T9"/>
              </a:cxn>
            </a:cxnLst>
            <a:rect l="0" t="0" r="r" b="b"/>
            <a:pathLst>
              <a:path w="451" h="383">
                <a:moveTo>
                  <a:pt x="106" y="0"/>
                </a:moveTo>
                <a:lnTo>
                  <a:pt x="451" y="207"/>
                </a:lnTo>
                <a:lnTo>
                  <a:pt x="345" y="383"/>
                </a:lnTo>
                <a:lnTo>
                  <a:pt x="0" y="175"/>
                </a:lnTo>
                <a:lnTo>
                  <a:pt x="106" y="0"/>
                </a:lnTo>
                <a:close/>
              </a:path>
            </a:pathLst>
          </a:custGeom>
          <a:solidFill>
            <a:srgbClr val="FFFFFF"/>
          </a:solidFill>
          <a:ln w="0">
            <a:noFill/>
            <a:prstDash val="solid"/>
            <a:round/>
            <a:headEnd/>
            <a:tailEnd/>
          </a:ln>
        </xdr:spPr>
      </xdr:sp>
      <xdr:sp macro="" textlink="">
        <xdr:nvSpPr>
          <xdr:cNvPr id="23" name="Forme libre 21">
            <a:extLst>
              <a:ext uri="{FF2B5EF4-FFF2-40B4-BE49-F238E27FC236}">
                <a16:creationId xmlns:a16="http://schemas.microsoft.com/office/drawing/2014/main" id="{00000000-0008-0000-0700-000017000000}"/>
              </a:ext>
            </a:extLst>
          </xdr:cNvPr>
          <xdr:cNvSpPr>
            <a:spLocks/>
          </xdr:cNvSpPr>
        </xdr:nvSpPr>
        <xdr:spPr bwMode="auto">
          <a:xfrm>
            <a:off x="288" y="75"/>
            <a:ext cx="3" cy="4"/>
          </a:xfrm>
          <a:custGeom>
            <a:avLst/>
            <a:gdLst>
              <a:gd name="T0" fmla="*/ 180 w 376"/>
              <a:gd name="T1" fmla="*/ 0 h 452"/>
              <a:gd name="T2" fmla="*/ 376 w 376"/>
              <a:gd name="T3" fmla="*/ 351 h 452"/>
              <a:gd name="T4" fmla="*/ 198 w 376"/>
              <a:gd name="T5" fmla="*/ 452 h 452"/>
              <a:gd name="T6" fmla="*/ 0 w 376"/>
              <a:gd name="T7" fmla="*/ 101 h 452"/>
              <a:gd name="T8" fmla="*/ 180 w 376"/>
              <a:gd name="T9" fmla="*/ 0 h 452"/>
            </a:gdLst>
            <a:ahLst/>
            <a:cxnLst>
              <a:cxn ang="0">
                <a:pos x="T0" y="T1"/>
              </a:cxn>
              <a:cxn ang="0">
                <a:pos x="T2" y="T3"/>
              </a:cxn>
              <a:cxn ang="0">
                <a:pos x="T4" y="T5"/>
              </a:cxn>
              <a:cxn ang="0">
                <a:pos x="T6" y="T7"/>
              </a:cxn>
              <a:cxn ang="0">
                <a:pos x="T8" y="T9"/>
              </a:cxn>
            </a:cxnLst>
            <a:rect l="0" t="0" r="r" b="b"/>
            <a:pathLst>
              <a:path w="376" h="452">
                <a:moveTo>
                  <a:pt x="180" y="0"/>
                </a:moveTo>
                <a:lnTo>
                  <a:pt x="376" y="351"/>
                </a:lnTo>
                <a:lnTo>
                  <a:pt x="198" y="452"/>
                </a:lnTo>
                <a:lnTo>
                  <a:pt x="0" y="101"/>
                </a:lnTo>
                <a:lnTo>
                  <a:pt x="180" y="0"/>
                </a:lnTo>
                <a:close/>
              </a:path>
            </a:pathLst>
          </a:custGeom>
          <a:solidFill>
            <a:srgbClr val="FFFFFF"/>
          </a:solidFill>
          <a:ln w="0">
            <a:noFill/>
            <a:prstDash val="solid"/>
            <a:round/>
            <a:headEnd/>
            <a:tailEnd/>
          </a:ln>
        </xdr:spPr>
      </xdr:sp>
      <xdr:sp macro="" textlink="">
        <xdr:nvSpPr>
          <xdr:cNvPr id="24" name="Forme libre 22">
            <a:extLst>
              <a:ext uri="{FF2B5EF4-FFF2-40B4-BE49-F238E27FC236}">
                <a16:creationId xmlns:a16="http://schemas.microsoft.com/office/drawing/2014/main" id="{00000000-0008-0000-0700-000018000000}"/>
              </a:ext>
            </a:extLst>
          </xdr:cNvPr>
          <xdr:cNvSpPr>
            <a:spLocks/>
          </xdr:cNvSpPr>
        </xdr:nvSpPr>
        <xdr:spPr bwMode="auto">
          <a:xfrm>
            <a:off x="277" y="56"/>
            <a:ext cx="3" cy="4"/>
          </a:xfrm>
          <a:custGeom>
            <a:avLst/>
            <a:gdLst>
              <a:gd name="T0" fmla="*/ 178 w 376"/>
              <a:gd name="T1" fmla="*/ 0 h 451"/>
              <a:gd name="T2" fmla="*/ 376 w 376"/>
              <a:gd name="T3" fmla="*/ 351 h 451"/>
              <a:gd name="T4" fmla="*/ 196 w 376"/>
              <a:gd name="T5" fmla="*/ 451 h 451"/>
              <a:gd name="T6" fmla="*/ 0 w 376"/>
              <a:gd name="T7" fmla="*/ 100 h 451"/>
              <a:gd name="T8" fmla="*/ 178 w 376"/>
              <a:gd name="T9" fmla="*/ 0 h 451"/>
            </a:gdLst>
            <a:ahLst/>
            <a:cxnLst>
              <a:cxn ang="0">
                <a:pos x="T0" y="T1"/>
              </a:cxn>
              <a:cxn ang="0">
                <a:pos x="T2" y="T3"/>
              </a:cxn>
              <a:cxn ang="0">
                <a:pos x="T4" y="T5"/>
              </a:cxn>
              <a:cxn ang="0">
                <a:pos x="T6" y="T7"/>
              </a:cxn>
              <a:cxn ang="0">
                <a:pos x="T8" y="T9"/>
              </a:cxn>
            </a:cxnLst>
            <a:rect l="0" t="0" r="r" b="b"/>
            <a:pathLst>
              <a:path w="376" h="451">
                <a:moveTo>
                  <a:pt x="178" y="0"/>
                </a:moveTo>
                <a:lnTo>
                  <a:pt x="376" y="351"/>
                </a:lnTo>
                <a:lnTo>
                  <a:pt x="196" y="451"/>
                </a:lnTo>
                <a:lnTo>
                  <a:pt x="0" y="100"/>
                </a:lnTo>
                <a:lnTo>
                  <a:pt x="178" y="0"/>
                </a:lnTo>
                <a:close/>
              </a:path>
            </a:pathLst>
          </a:custGeom>
          <a:solidFill>
            <a:srgbClr val="FFFFFF"/>
          </a:solidFill>
          <a:ln w="0">
            <a:noFill/>
            <a:prstDash val="solid"/>
            <a:round/>
            <a:headEnd/>
            <a:tailEnd/>
          </a:ln>
        </xdr:spPr>
      </xdr:sp>
      <xdr:sp macro="" textlink="">
        <xdr:nvSpPr>
          <xdr:cNvPr id="25" name="Forme libre 23">
            <a:extLst>
              <a:ext uri="{FF2B5EF4-FFF2-40B4-BE49-F238E27FC236}">
                <a16:creationId xmlns:a16="http://schemas.microsoft.com/office/drawing/2014/main" id="{00000000-0008-0000-0700-000019000000}"/>
              </a:ext>
            </a:extLst>
          </xdr:cNvPr>
          <xdr:cNvSpPr>
            <a:spLocks/>
          </xdr:cNvSpPr>
        </xdr:nvSpPr>
        <xdr:spPr bwMode="auto">
          <a:xfrm>
            <a:off x="283" y="60"/>
            <a:ext cx="6" cy="11"/>
          </a:xfrm>
          <a:custGeom>
            <a:avLst/>
            <a:gdLst>
              <a:gd name="T0" fmla="*/ 0 w 684"/>
              <a:gd name="T1" fmla="*/ 0 h 1256"/>
              <a:gd name="T2" fmla="*/ 205 w 684"/>
              <a:gd name="T3" fmla="*/ 0 h 1256"/>
              <a:gd name="T4" fmla="*/ 205 w 684"/>
              <a:gd name="T5" fmla="*/ 803 h 1256"/>
              <a:gd name="T6" fmla="*/ 684 w 684"/>
              <a:gd name="T7" fmla="*/ 1080 h 1256"/>
              <a:gd name="T8" fmla="*/ 578 w 684"/>
              <a:gd name="T9" fmla="*/ 1256 h 1256"/>
              <a:gd name="T10" fmla="*/ 0 w 684"/>
              <a:gd name="T11" fmla="*/ 917 h 1256"/>
              <a:gd name="T12" fmla="*/ 0 w 684"/>
              <a:gd name="T13" fmla="*/ 0 h 1256"/>
            </a:gdLst>
            <a:ahLst/>
            <a:cxnLst>
              <a:cxn ang="0">
                <a:pos x="T0" y="T1"/>
              </a:cxn>
              <a:cxn ang="0">
                <a:pos x="T2" y="T3"/>
              </a:cxn>
              <a:cxn ang="0">
                <a:pos x="T4" y="T5"/>
              </a:cxn>
              <a:cxn ang="0">
                <a:pos x="T6" y="T7"/>
              </a:cxn>
              <a:cxn ang="0">
                <a:pos x="T8" y="T9"/>
              </a:cxn>
              <a:cxn ang="0">
                <a:pos x="T10" y="T11"/>
              </a:cxn>
              <a:cxn ang="0">
                <a:pos x="T12" y="T13"/>
              </a:cxn>
            </a:cxnLst>
            <a:rect l="0" t="0" r="r" b="b"/>
            <a:pathLst>
              <a:path w="684" h="1256">
                <a:moveTo>
                  <a:pt x="0" y="0"/>
                </a:moveTo>
                <a:lnTo>
                  <a:pt x="205" y="0"/>
                </a:lnTo>
                <a:lnTo>
                  <a:pt x="205" y="803"/>
                </a:lnTo>
                <a:lnTo>
                  <a:pt x="684" y="1080"/>
                </a:lnTo>
                <a:lnTo>
                  <a:pt x="578" y="1256"/>
                </a:lnTo>
                <a:lnTo>
                  <a:pt x="0" y="917"/>
                </a:lnTo>
                <a:lnTo>
                  <a:pt x="0" y="0"/>
                </a:lnTo>
                <a:close/>
              </a:path>
            </a:pathLst>
          </a:custGeom>
          <a:solidFill>
            <a:srgbClr val="FFFFFF"/>
          </a:solidFill>
          <a:ln w="0">
            <a:noFill/>
            <a:prstDash val="solid"/>
            <a:round/>
            <a:headEnd/>
            <a:tailEnd/>
          </a:ln>
        </xdr:spPr>
      </xdr:sp>
    </xdr:grpSp>
    <xdr:clientData/>
  </xdr:twoCellAnchor>
  <xdr:twoCellAnchor editAs="oneCell">
    <xdr:from>
      <xdr:col>1</xdr:col>
      <xdr:colOff>2913</xdr:colOff>
      <xdr:row>13</xdr:row>
      <xdr:rowOff>103639</xdr:rowOff>
    </xdr:from>
    <xdr:to>
      <xdr:col>2</xdr:col>
      <xdr:colOff>628650</xdr:colOff>
      <xdr:row>15</xdr:row>
      <xdr:rowOff>137636</xdr:rowOff>
    </xdr:to>
    <xdr:grpSp>
      <xdr:nvGrpSpPr>
        <xdr:cNvPr id="26" name="Ajoutez un événement" descr="Opérez une sélection pour ajouter un événement">
          <a:hlinkClick xmlns:r="http://schemas.openxmlformats.org/officeDocument/2006/relationships" r:id="rId1"/>
          <a:extLst>
            <a:ext uri="{FF2B5EF4-FFF2-40B4-BE49-F238E27FC236}">
              <a16:creationId xmlns:a16="http://schemas.microsoft.com/office/drawing/2014/main" id="{00000000-0008-0000-0700-00001A000000}"/>
            </a:ext>
          </a:extLst>
        </xdr:cNvPr>
        <xdr:cNvGrpSpPr/>
      </xdr:nvGrpSpPr>
      <xdr:grpSpPr>
        <a:xfrm>
          <a:off x="183888" y="3580264"/>
          <a:ext cx="1873512" cy="510247"/>
          <a:chOff x="298188" y="4809004"/>
          <a:chExt cx="1381125" cy="190500"/>
        </a:xfrm>
      </xdr:grpSpPr>
      <xdr:sp macro="" textlink="">
        <xdr:nvSpPr>
          <xdr:cNvPr id="27" name="Rectangle à coins arrondis 111">
            <a:hlinkClick xmlns:r="http://schemas.openxmlformats.org/officeDocument/2006/relationships" r:id="rId1" tooltip="Opérez une sélection pour ajouter un événement"/>
            <a:extLst>
              <a:ext uri="{FF2B5EF4-FFF2-40B4-BE49-F238E27FC236}">
                <a16:creationId xmlns:a16="http://schemas.microsoft.com/office/drawing/2014/main" id="{00000000-0008-0000-0700-00001B000000}"/>
              </a:ext>
            </a:extLst>
          </xdr:cNvPr>
          <xdr:cNvSpPr/>
        </xdr:nvSpPr>
        <xdr:spPr>
          <a:xfrm>
            <a:off x="298188" y="4809004"/>
            <a:ext cx="1381125" cy="190500"/>
          </a:xfrm>
          <a:prstGeom prst="roundRect">
            <a:avLst/>
          </a:prstGeom>
          <a:solidFill>
            <a:schemeClr val="bg1">
              <a:lumMod val="85000"/>
            </a:schemeClr>
          </a:solidFill>
          <a:ln>
            <a:solidFill>
              <a:schemeClr val="bg1">
                <a:lumMod val="65000"/>
              </a:schemeClr>
            </a:solidFill>
          </a:ln>
          <a:effectLst/>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r" rtl="0"/>
            <a:r>
              <a:rPr lang="fr" sz="900" b="1">
                <a:solidFill>
                  <a:schemeClr val="tx2"/>
                </a:solidFill>
                <a:effectLst/>
                <a:latin typeface="+mn-lt"/>
                <a:ea typeface="+mn-ea"/>
                <a:cs typeface="+mn-cs"/>
              </a:rPr>
              <a:t>AJOUTER</a:t>
            </a:r>
            <a:r>
              <a:rPr lang="fr" sz="900" b="1" baseline="0">
                <a:solidFill>
                  <a:schemeClr val="tx2"/>
                </a:solidFill>
                <a:effectLst/>
                <a:latin typeface="+mn-lt"/>
                <a:ea typeface="+mn-ea"/>
                <a:cs typeface="+mn-cs"/>
              </a:rPr>
              <a:t> UN ÉVÉNEMENT</a:t>
            </a:r>
            <a:endParaRPr lang="en-US" sz="1000" b="1">
              <a:solidFill>
                <a:schemeClr val="tx2"/>
              </a:solidFill>
            </a:endParaRPr>
          </a:p>
        </xdr:txBody>
      </xdr:sp>
      <xdr:grpSp>
        <xdr:nvGrpSpPr>
          <xdr:cNvPr id="28" name="Ajouter un événement">
            <a:extLst>
              <a:ext uri="{FF2B5EF4-FFF2-40B4-BE49-F238E27FC236}">
                <a16:creationId xmlns:a16="http://schemas.microsoft.com/office/drawing/2014/main" id="{00000000-0008-0000-0700-00001C000000}"/>
              </a:ext>
            </a:extLst>
          </xdr:cNvPr>
          <xdr:cNvGrpSpPr>
            <a:grpSpLocks noChangeAspect="1"/>
          </xdr:cNvGrpSpPr>
        </xdr:nvGrpSpPr>
        <xdr:grpSpPr bwMode="auto">
          <a:xfrm>
            <a:off x="347123" y="4829174"/>
            <a:ext cx="263527" cy="152399"/>
            <a:chOff x="32" y="40"/>
            <a:chExt cx="27" cy="487"/>
          </a:xfrm>
        </xdr:grpSpPr>
        <xdr:sp macro="" textlink="">
          <xdr:nvSpPr>
            <xdr:cNvPr id="29" name="Rectangle 15">
              <a:extLst>
                <a:ext uri="{FF2B5EF4-FFF2-40B4-BE49-F238E27FC236}">
                  <a16:creationId xmlns:a16="http://schemas.microsoft.com/office/drawing/2014/main" id="{00000000-0008-0000-0700-00001D000000}"/>
                </a:ext>
              </a:extLst>
            </xdr:cNvPr>
            <xdr:cNvSpPr>
              <a:spLocks noChangeArrowheads="1"/>
            </xdr:cNvSpPr>
          </xdr:nvSpPr>
          <xdr:spPr bwMode="auto">
            <a:xfrm>
              <a:off x="32" y="40"/>
              <a:ext cx="15" cy="487"/>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0" name="Forme libre 16">
              <a:extLst>
                <a:ext uri="{FF2B5EF4-FFF2-40B4-BE49-F238E27FC236}">
                  <a16:creationId xmlns:a16="http://schemas.microsoft.com/office/drawing/2014/main" id="{00000000-0008-0000-0700-00001E000000}"/>
                </a:ext>
              </a:extLst>
            </xdr:cNvPr>
            <xdr:cNvSpPr>
              <a:spLocks noEditPoints="1"/>
            </xdr:cNvSpPr>
          </xdr:nvSpPr>
          <xdr:spPr bwMode="auto">
            <a:xfrm>
              <a:off x="32" y="40"/>
              <a:ext cx="27" cy="460"/>
            </a:xfrm>
            <a:custGeom>
              <a:avLst/>
              <a:gdLst>
                <a:gd name="T0" fmla="*/ 1711 w 3265"/>
                <a:gd name="T1" fmla="*/ 667 h 3265"/>
                <a:gd name="T2" fmla="*/ 1770 w 3265"/>
                <a:gd name="T3" fmla="*/ 755 h 3265"/>
                <a:gd name="T4" fmla="*/ 2146 w 3265"/>
                <a:gd name="T5" fmla="*/ 1964 h 3265"/>
                <a:gd name="T6" fmla="*/ 2169 w 3265"/>
                <a:gd name="T7" fmla="*/ 2057 h 3265"/>
                <a:gd name="T8" fmla="*/ 2127 w 3265"/>
                <a:gd name="T9" fmla="*/ 2143 h 3265"/>
                <a:gd name="T10" fmla="*/ 2029 w 3265"/>
                <a:gd name="T11" fmla="*/ 2182 h 3265"/>
                <a:gd name="T12" fmla="*/ 1946 w 3265"/>
                <a:gd name="T13" fmla="*/ 2155 h 3265"/>
                <a:gd name="T14" fmla="*/ 1495 w 3265"/>
                <a:gd name="T15" fmla="*/ 755 h 3265"/>
                <a:gd name="T16" fmla="*/ 1554 w 3265"/>
                <a:gd name="T17" fmla="*/ 667 h 3265"/>
                <a:gd name="T18" fmla="*/ 1632 w 3265"/>
                <a:gd name="T19" fmla="*/ 495 h 3265"/>
                <a:gd name="T20" fmla="*/ 1305 w 3265"/>
                <a:gd name="T21" fmla="*/ 544 h 3265"/>
                <a:gd name="T22" fmla="*/ 1014 w 3265"/>
                <a:gd name="T23" fmla="*/ 679 h 3265"/>
                <a:gd name="T24" fmla="*/ 775 w 3265"/>
                <a:gd name="T25" fmla="*/ 887 h 3265"/>
                <a:gd name="T26" fmla="*/ 602 w 3265"/>
                <a:gd name="T27" fmla="*/ 1153 h 3265"/>
                <a:gd name="T28" fmla="*/ 508 w 3265"/>
                <a:gd name="T29" fmla="*/ 1465 h 3265"/>
                <a:gd name="T30" fmla="*/ 508 w 3265"/>
                <a:gd name="T31" fmla="*/ 1800 h 3265"/>
                <a:gd name="T32" fmla="*/ 602 w 3265"/>
                <a:gd name="T33" fmla="*/ 2112 h 3265"/>
                <a:gd name="T34" fmla="*/ 775 w 3265"/>
                <a:gd name="T35" fmla="*/ 2378 h 3265"/>
                <a:gd name="T36" fmla="*/ 1014 w 3265"/>
                <a:gd name="T37" fmla="*/ 2586 h 3265"/>
                <a:gd name="T38" fmla="*/ 1305 w 3265"/>
                <a:gd name="T39" fmla="*/ 2722 h 3265"/>
                <a:gd name="T40" fmla="*/ 1632 w 3265"/>
                <a:gd name="T41" fmla="*/ 2770 h 3265"/>
                <a:gd name="T42" fmla="*/ 1961 w 3265"/>
                <a:gd name="T43" fmla="*/ 2722 h 3265"/>
                <a:gd name="T44" fmla="*/ 2251 w 3265"/>
                <a:gd name="T45" fmla="*/ 2586 h 3265"/>
                <a:gd name="T46" fmla="*/ 2490 w 3265"/>
                <a:gd name="T47" fmla="*/ 2378 h 3265"/>
                <a:gd name="T48" fmla="*/ 2663 w 3265"/>
                <a:gd name="T49" fmla="*/ 2112 h 3265"/>
                <a:gd name="T50" fmla="*/ 2757 w 3265"/>
                <a:gd name="T51" fmla="*/ 1800 h 3265"/>
                <a:gd name="T52" fmla="*/ 2757 w 3265"/>
                <a:gd name="T53" fmla="*/ 1465 h 3265"/>
                <a:gd name="T54" fmla="*/ 2663 w 3265"/>
                <a:gd name="T55" fmla="*/ 1153 h 3265"/>
                <a:gd name="T56" fmla="*/ 2490 w 3265"/>
                <a:gd name="T57" fmla="*/ 887 h 3265"/>
                <a:gd name="T58" fmla="*/ 2251 w 3265"/>
                <a:gd name="T59" fmla="*/ 679 h 3265"/>
                <a:gd name="T60" fmla="*/ 1961 w 3265"/>
                <a:gd name="T61" fmla="*/ 544 h 3265"/>
                <a:gd name="T62" fmla="*/ 1632 w 3265"/>
                <a:gd name="T63" fmla="*/ 495 h 3265"/>
                <a:gd name="T64" fmla="*/ 1937 w 3265"/>
                <a:gd name="T65" fmla="*/ 28 h 3265"/>
                <a:gd name="T66" fmla="*/ 2312 w 3265"/>
                <a:gd name="T67" fmla="*/ 149 h 3265"/>
                <a:gd name="T68" fmla="*/ 2643 w 3265"/>
                <a:gd name="T69" fmla="*/ 351 h 3265"/>
                <a:gd name="T70" fmla="*/ 2915 w 3265"/>
                <a:gd name="T71" fmla="*/ 622 h 3265"/>
                <a:gd name="T72" fmla="*/ 3117 w 3265"/>
                <a:gd name="T73" fmla="*/ 953 h 3265"/>
                <a:gd name="T74" fmla="*/ 3237 w 3265"/>
                <a:gd name="T75" fmla="*/ 1328 h 3265"/>
                <a:gd name="T76" fmla="*/ 3262 w 3265"/>
                <a:gd name="T77" fmla="*/ 1736 h 3265"/>
                <a:gd name="T78" fmla="*/ 3187 w 3265"/>
                <a:gd name="T79" fmla="*/ 2130 h 3265"/>
                <a:gd name="T80" fmla="*/ 3026 w 3265"/>
                <a:gd name="T81" fmla="*/ 2484 h 3265"/>
                <a:gd name="T82" fmla="*/ 2787 w 3265"/>
                <a:gd name="T83" fmla="*/ 2787 h 3265"/>
                <a:gd name="T84" fmla="*/ 2484 w 3265"/>
                <a:gd name="T85" fmla="*/ 3026 h 3265"/>
                <a:gd name="T86" fmla="*/ 2130 w 3265"/>
                <a:gd name="T87" fmla="*/ 3188 h 3265"/>
                <a:gd name="T88" fmla="*/ 1736 w 3265"/>
                <a:gd name="T89" fmla="*/ 3262 h 3265"/>
                <a:gd name="T90" fmla="*/ 1328 w 3265"/>
                <a:gd name="T91" fmla="*/ 3237 h 3265"/>
                <a:gd name="T92" fmla="*/ 952 w 3265"/>
                <a:gd name="T93" fmla="*/ 3117 h 3265"/>
                <a:gd name="T94" fmla="*/ 622 w 3265"/>
                <a:gd name="T95" fmla="*/ 2914 h 3265"/>
                <a:gd name="T96" fmla="*/ 351 w 3265"/>
                <a:gd name="T97" fmla="*/ 2643 h 3265"/>
                <a:gd name="T98" fmla="*/ 148 w 3265"/>
                <a:gd name="T99" fmla="*/ 2313 h 3265"/>
                <a:gd name="T100" fmla="*/ 28 w 3265"/>
                <a:gd name="T101" fmla="*/ 1937 h 3265"/>
                <a:gd name="T102" fmla="*/ 3 w 3265"/>
                <a:gd name="T103" fmla="*/ 1529 h 3265"/>
                <a:gd name="T104" fmla="*/ 77 w 3265"/>
                <a:gd name="T105" fmla="*/ 1135 h 3265"/>
                <a:gd name="T106" fmla="*/ 239 w 3265"/>
                <a:gd name="T107" fmla="*/ 781 h 3265"/>
                <a:gd name="T108" fmla="*/ 478 w 3265"/>
                <a:gd name="T109" fmla="*/ 478 h 3265"/>
                <a:gd name="T110" fmla="*/ 781 w 3265"/>
                <a:gd name="T111" fmla="*/ 240 h 3265"/>
                <a:gd name="T112" fmla="*/ 1135 w 3265"/>
                <a:gd name="T113" fmla="*/ 78 h 3265"/>
                <a:gd name="T114" fmla="*/ 1529 w 3265"/>
                <a:gd name="T115" fmla="*/ 3 h 326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Lst>
              <a:rect l="0" t="0" r="r" b="b"/>
              <a:pathLst>
                <a:path w="3265" h="3265">
                  <a:moveTo>
                    <a:pt x="1632" y="643"/>
                  </a:moveTo>
                  <a:lnTo>
                    <a:pt x="1661" y="646"/>
                  </a:lnTo>
                  <a:lnTo>
                    <a:pt x="1688" y="654"/>
                  </a:lnTo>
                  <a:lnTo>
                    <a:pt x="1711" y="667"/>
                  </a:lnTo>
                  <a:lnTo>
                    <a:pt x="1732" y="684"/>
                  </a:lnTo>
                  <a:lnTo>
                    <a:pt x="1749" y="705"/>
                  </a:lnTo>
                  <a:lnTo>
                    <a:pt x="1762" y="729"/>
                  </a:lnTo>
                  <a:lnTo>
                    <a:pt x="1770" y="755"/>
                  </a:lnTo>
                  <a:lnTo>
                    <a:pt x="1773" y="784"/>
                  </a:lnTo>
                  <a:lnTo>
                    <a:pt x="1773" y="1576"/>
                  </a:lnTo>
                  <a:lnTo>
                    <a:pt x="2131" y="1944"/>
                  </a:lnTo>
                  <a:lnTo>
                    <a:pt x="2146" y="1964"/>
                  </a:lnTo>
                  <a:lnTo>
                    <a:pt x="2158" y="1985"/>
                  </a:lnTo>
                  <a:lnTo>
                    <a:pt x="2166" y="2008"/>
                  </a:lnTo>
                  <a:lnTo>
                    <a:pt x="2169" y="2032"/>
                  </a:lnTo>
                  <a:lnTo>
                    <a:pt x="2169" y="2057"/>
                  </a:lnTo>
                  <a:lnTo>
                    <a:pt x="2164" y="2080"/>
                  </a:lnTo>
                  <a:lnTo>
                    <a:pt x="2156" y="2103"/>
                  </a:lnTo>
                  <a:lnTo>
                    <a:pt x="2144" y="2124"/>
                  </a:lnTo>
                  <a:lnTo>
                    <a:pt x="2127" y="2143"/>
                  </a:lnTo>
                  <a:lnTo>
                    <a:pt x="2105" y="2160"/>
                  </a:lnTo>
                  <a:lnTo>
                    <a:pt x="2080" y="2173"/>
                  </a:lnTo>
                  <a:lnTo>
                    <a:pt x="2055" y="2180"/>
                  </a:lnTo>
                  <a:lnTo>
                    <a:pt x="2029" y="2182"/>
                  </a:lnTo>
                  <a:lnTo>
                    <a:pt x="2007" y="2181"/>
                  </a:lnTo>
                  <a:lnTo>
                    <a:pt x="1986" y="2176"/>
                  </a:lnTo>
                  <a:lnTo>
                    <a:pt x="1965" y="2167"/>
                  </a:lnTo>
                  <a:lnTo>
                    <a:pt x="1946" y="2155"/>
                  </a:lnTo>
                  <a:lnTo>
                    <a:pt x="1928" y="2140"/>
                  </a:lnTo>
                  <a:lnTo>
                    <a:pt x="1492" y="1690"/>
                  </a:lnTo>
                  <a:lnTo>
                    <a:pt x="1492" y="784"/>
                  </a:lnTo>
                  <a:lnTo>
                    <a:pt x="1495" y="755"/>
                  </a:lnTo>
                  <a:lnTo>
                    <a:pt x="1503" y="729"/>
                  </a:lnTo>
                  <a:lnTo>
                    <a:pt x="1516" y="705"/>
                  </a:lnTo>
                  <a:lnTo>
                    <a:pt x="1533" y="684"/>
                  </a:lnTo>
                  <a:lnTo>
                    <a:pt x="1554" y="667"/>
                  </a:lnTo>
                  <a:lnTo>
                    <a:pt x="1578" y="654"/>
                  </a:lnTo>
                  <a:lnTo>
                    <a:pt x="1604" y="646"/>
                  </a:lnTo>
                  <a:lnTo>
                    <a:pt x="1632" y="643"/>
                  </a:lnTo>
                  <a:close/>
                  <a:moveTo>
                    <a:pt x="1632" y="495"/>
                  </a:moveTo>
                  <a:lnTo>
                    <a:pt x="1548" y="498"/>
                  </a:lnTo>
                  <a:lnTo>
                    <a:pt x="1465" y="509"/>
                  </a:lnTo>
                  <a:lnTo>
                    <a:pt x="1383" y="524"/>
                  </a:lnTo>
                  <a:lnTo>
                    <a:pt x="1305" y="544"/>
                  </a:lnTo>
                  <a:lnTo>
                    <a:pt x="1228" y="570"/>
                  </a:lnTo>
                  <a:lnTo>
                    <a:pt x="1153" y="602"/>
                  </a:lnTo>
                  <a:lnTo>
                    <a:pt x="1082" y="638"/>
                  </a:lnTo>
                  <a:lnTo>
                    <a:pt x="1014" y="679"/>
                  </a:lnTo>
                  <a:lnTo>
                    <a:pt x="948" y="725"/>
                  </a:lnTo>
                  <a:lnTo>
                    <a:pt x="887" y="775"/>
                  </a:lnTo>
                  <a:lnTo>
                    <a:pt x="829" y="829"/>
                  </a:lnTo>
                  <a:lnTo>
                    <a:pt x="775" y="887"/>
                  </a:lnTo>
                  <a:lnTo>
                    <a:pt x="724" y="949"/>
                  </a:lnTo>
                  <a:lnTo>
                    <a:pt x="679" y="1014"/>
                  </a:lnTo>
                  <a:lnTo>
                    <a:pt x="638" y="1082"/>
                  </a:lnTo>
                  <a:lnTo>
                    <a:pt x="602" y="1153"/>
                  </a:lnTo>
                  <a:lnTo>
                    <a:pt x="570" y="1228"/>
                  </a:lnTo>
                  <a:lnTo>
                    <a:pt x="543" y="1304"/>
                  </a:lnTo>
                  <a:lnTo>
                    <a:pt x="523" y="1383"/>
                  </a:lnTo>
                  <a:lnTo>
                    <a:pt x="508" y="1465"/>
                  </a:lnTo>
                  <a:lnTo>
                    <a:pt x="498" y="1548"/>
                  </a:lnTo>
                  <a:lnTo>
                    <a:pt x="495" y="1633"/>
                  </a:lnTo>
                  <a:lnTo>
                    <a:pt x="498" y="1717"/>
                  </a:lnTo>
                  <a:lnTo>
                    <a:pt x="508" y="1800"/>
                  </a:lnTo>
                  <a:lnTo>
                    <a:pt x="523" y="1882"/>
                  </a:lnTo>
                  <a:lnTo>
                    <a:pt x="543" y="1960"/>
                  </a:lnTo>
                  <a:lnTo>
                    <a:pt x="570" y="2037"/>
                  </a:lnTo>
                  <a:lnTo>
                    <a:pt x="602" y="2112"/>
                  </a:lnTo>
                  <a:lnTo>
                    <a:pt x="638" y="2183"/>
                  </a:lnTo>
                  <a:lnTo>
                    <a:pt x="679" y="2251"/>
                  </a:lnTo>
                  <a:lnTo>
                    <a:pt x="724" y="2316"/>
                  </a:lnTo>
                  <a:lnTo>
                    <a:pt x="775" y="2378"/>
                  </a:lnTo>
                  <a:lnTo>
                    <a:pt x="829" y="2436"/>
                  </a:lnTo>
                  <a:lnTo>
                    <a:pt x="887" y="2490"/>
                  </a:lnTo>
                  <a:lnTo>
                    <a:pt x="948" y="2540"/>
                  </a:lnTo>
                  <a:lnTo>
                    <a:pt x="1014" y="2586"/>
                  </a:lnTo>
                  <a:lnTo>
                    <a:pt x="1082" y="2627"/>
                  </a:lnTo>
                  <a:lnTo>
                    <a:pt x="1153" y="2663"/>
                  </a:lnTo>
                  <a:lnTo>
                    <a:pt x="1228" y="2695"/>
                  </a:lnTo>
                  <a:lnTo>
                    <a:pt x="1305" y="2722"/>
                  </a:lnTo>
                  <a:lnTo>
                    <a:pt x="1383" y="2742"/>
                  </a:lnTo>
                  <a:lnTo>
                    <a:pt x="1465" y="2757"/>
                  </a:lnTo>
                  <a:lnTo>
                    <a:pt x="1548" y="2767"/>
                  </a:lnTo>
                  <a:lnTo>
                    <a:pt x="1632" y="2770"/>
                  </a:lnTo>
                  <a:lnTo>
                    <a:pt x="1717" y="2767"/>
                  </a:lnTo>
                  <a:lnTo>
                    <a:pt x="1800" y="2757"/>
                  </a:lnTo>
                  <a:lnTo>
                    <a:pt x="1882" y="2742"/>
                  </a:lnTo>
                  <a:lnTo>
                    <a:pt x="1961" y="2722"/>
                  </a:lnTo>
                  <a:lnTo>
                    <a:pt x="2037" y="2695"/>
                  </a:lnTo>
                  <a:lnTo>
                    <a:pt x="2112" y="2663"/>
                  </a:lnTo>
                  <a:lnTo>
                    <a:pt x="2183" y="2627"/>
                  </a:lnTo>
                  <a:lnTo>
                    <a:pt x="2251" y="2586"/>
                  </a:lnTo>
                  <a:lnTo>
                    <a:pt x="2316" y="2540"/>
                  </a:lnTo>
                  <a:lnTo>
                    <a:pt x="2378" y="2490"/>
                  </a:lnTo>
                  <a:lnTo>
                    <a:pt x="2436" y="2436"/>
                  </a:lnTo>
                  <a:lnTo>
                    <a:pt x="2490" y="2378"/>
                  </a:lnTo>
                  <a:lnTo>
                    <a:pt x="2540" y="2316"/>
                  </a:lnTo>
                  <a:lnTo>
                    <a:pt x="2586" y="2251"/>
                  </a:lnTo>
                  <a:lnTo>
                    <a:pt x="2627" y="2183"/>
                  </a:lnTo>
                  <a:lnTo>
                    <a:pt x="2663" y="2112"/>
                  </a:lnTo>
                  <a:lnTo>
                    <a:pt x="2695" y="2037"/>
                  </a:lnTo>
                  <a:lnTo>
                    <a:pt x="2721" y="1960"/>
                  </a:lnTo>
                  <a:lnTo>
                    <a:pt x="2742" y="1882"/>
                  </a:lnTo>
                  <a:lnTo>
                    <a:pt x="2757" y="1800"/>
                  </a:lnTo>
                  <a:lnTo>
                    <a:pt x="2767" y="1717"/>
                  </a:lnTo>
                  <a:lnTo>
                    <a:pt x="2770" y="1633"/>
                  </a:lnTo>
                  <a:lnTo>
                    <a:pt x="2767" y="1548"/>
                  </a:lnTo>
                  <a:lnTo>
                    <a:pt x="2757" y="1465"/>
                  </a:lnTo>
                  <a:lnTo>
                    <a:pt x="2742" y="1383"/>
                  </a:lnTo>
                  <a:lnTo>
                    <a:pt x="2721" y="1304"/>
                  </a:lnTo>
                  <a:lnTo>
                    <a:pt x="2695" y="1228"/>
                  </a:lnTo>
                  <a:lnTo>
                    <a:pt x="2663" y="1153"/>
                  </a:lnTo>
                  <a:lnTo>
                    <a:pt x="2627" y="1082"/>
                  </a:lnTo>
                  <a:lnTo>
                    <a:pt x="2586" y="1014"/>
                  </a:lnTo>
                  <a:lnTo>
                    <a:pt x="2540" y="949"/>
                  </a:lnTo>
                  <a:lnTo>
                    <a:pt x="2490" y="887"/>
                  </a:lnTo>
                  <a:lnTo>
                    <a:pt x="2436" y="829"/>
                  </a:lnTo>
                  <a:lnTo>
                    <a:pt x="2378" y="775"/>
                  </a:lnTo>
                  <a:lnTo>
                    <a:pt x="2316" y="725"/>
                  </a:lnTo>
                  <a:lnTo>
                    <a:pt x="2251" y="679"/>
                  </a:lnTo>
                  <a:lnTo>
                    <a:pt x="2183" y="638"/>
                  </a:lnTo>
                  <a:lnTo>
                    <a:pt x="2112" y="602"/>
                  </a:lnTo>
                  <a:lnTo>
                    <a:pt x="2037" y="570"/>
                  </a:lnTo>
                  <a:lnTo>
                    <a:pt x="1961" y="544"/>
                  </a:lnTo>
                  <a:lnTo>
                    <a:pt x="1882" y="524"/>
                  </a:lnTo>
                  <a:lnTo>
                    <a:pt x="1800" y="509"/>
                  </a:lnTo>
                  <a:lnTo>
                    <a:pt x="1717" y="498"/>
                  </a:lnTo>
                  <a:lnTo>
                    <a:pt x="1632" y="495"/>
                  </a:lnTo>
                  <a:close/>
                  <a:moveTo>
                    <a:pt x="1632" y="0"/>
                  </a:moveTo>
                  <a:lnTo>
                    <a:pt x="1736" y="3"/>
                  </a:lnTo>
                  <a:lnTo>
                    <a:pt x="1837" y="13"/>
                  </a:lnTo>
                  <a:lnTo>
                    <a:pt x="1937" y="28"/>
                  </a:lnTo>
                  <a:lnTo>
                    <a:pt x="2034" y="50"/>
                  </a:lnTo>
                  <a:lnTo>
                    <a:pt x="2130" y="78"/>
                  </a:lnTo>
                  <a:lnTo>
                    <a:pt x="2222" y="111"/>
                  </a:lnTo>
                  <a:lnTo>
                    <a:pt x="2312" y="149"/>
                  </a:lnTo>
                  <a:lnTo>
                    <a:pt x="2400" y="192"/>
                  </a:lnTo>
                  <a:lnTo>
                    <a:pt x="2484" y="240"/>
                  </a:lnTo>
                  <a:lnTo>
                    <a:pt x="2565" y="293"/>
                  </a:lnTo>
                  <a:lnTo>
                    <a:pt x="2643" y="351"/>
                  </a:lnTo>
                  <a:lnTo>
                    <a:pt x="2716" y="412"/>
                  </a:lnTo>
                  <a:lnTo>
                    <a:pt x="2787" y="478"/>
                  </a:lnTo>
                  <a:lnTo>
                    <a:pt x="2853" y="549"/>
                  </a:lnTo>
                  <a:lnTo>
                    <a:pt x="2915" y="622"/>
                  </a:lnTo>
                  <a:lnTo>
                    <a:pt x="2972" y="700"/>
                  </a:lnTo>
                  <a:lnTo>
                    <a:pt x="3026" y="781"/>
                  </a:lnTo>
                  <a:lnTo>
                    <a:pt x="3074" y="865"/>
                  </a:lnTo>
                  <a:lnTo>
                    <a:pt x="3117" y="953"/>
                  </a:lnTo>
                  <a:lnTo>
                    <a:pt x="3155" y="1043"/>
                  </a:lnTo>
                  <a:lnTo>
                    <a:pt x="3187" y="1135"/>
                  </a:lnTo>
                  <a:lnTo>
                    <a:pt x="3216" y="1231"/>
                  </a:lnTo>
                  <a:lnTo>
                    <a:pt x="3237" y="1328"/>
                  </a:lnTo>
                  <a:lnTo>
                    <a:pt x="3253" y="1428"/>
                  </a:lnTo>
                  <a:lnTo>
                    <a:pt x="3262" y="1529"/>
                  </a:lnTo>
                  <a:lnTo>
                    <a:pt x="3265" y="1633"/>
                  </a:lnTo>
                  <a:lnTo>
                    <a:pt x="3262" y="1736"/>
                  </a:lnTo>
                  <a:lnTo>
                    <a:pt x="3253" y="1838"/>
                  </a:lnTo>
                  <a:lnTo>
                    <a:pt x="3237" y="1937"/>
                  </a:lnTo>
                  <a:lnTo>
                    <a:pt x="3216" y="2034"/>
                  </a:lnTo>
                  <a:lnTo>
                    <a:pt x="3187" y="2130"/>
                  </a:lnTo>
                  <a:lnTo>
                    <a:pt x="3155" y="2222"/>
                  </a:lnTo>
                  <a:lnTo>
                    <a:pt x="3117" y="2313"/>
                  </a:lnTo>
                  <a:lnTo>
                    <a:pt x="3074" y="2400"/>
                  </a:lnTo>
                  <a:lnTo>
                    <a:pt x="3026" y="2484"/>
                  </a:lnTo>
                  <a:lnTo>
                    <a:pt x="2972" y="2565"/>
                  </a:lnTo>
                  <a:lnTo>
                    <a:pt x="2915" y="2643"/>
                  </a:lnTo>
                  <a:lnTo>
                    <a:pt x="2853" y="2717"/>
                  </a:lnTo>
                  <a:lnTo>
                    <a:pt x="2787" y="2787"/>
                  </a:lnTo>
                  <a:lnTo>
                    <a:pt x="2716" y="2853"/>
                  </a:lnTo>
                  <a:lnTo>
                    <a:pt x="2643" y="2914"/>
                  </a:lnTo>
                  <a:lnTo>
                    <a:pt x="2565" y="2973"/>
                  </a:lnTo>
                  <a:lnTo>
                    <a:pt x="2484" y="3026"/>
                  </a:lnTo>
                  <a:lnTo>
                    <a:pt x="2400" y="3074"/>
                  </a:lnTo>
                  <a:lnTo>
                    <a:pt x="2312" y="3117"/>
                  </a:lnTo>
                  <a:lnTo>
                    <a:pt x="2222" y="3156"/>
                  </a:lnTo>
                  <a:lnTo>
                    <a:pt x="2130" y="3188"/>
                  </a:lnTo>
                  <a:lnTo>
                    <a:pt x="2034" y="3215"/>
                  </a:lnTo>
                  <a:lnTo>
                    <a:pt x="1937" y="3237"/>
                  </a:lnTo>
                  <a:lnTo>
                    <a:pt x="1837" y="3252"/>
                  </a:lnTo>
                  <a:lnTo>
                    <a:pt x="1736" y="3262"/>
                  </a:lnTo>
                  <a:lnTo>
                    <a:pt x="1632" y="3265"/>
                  </a:lnTo>
                  <a:lnTo>
                    <a:pt x="1529" y="3262"/>
                  </a:lnTo>
                  <a:lnTo>
                    <a:pt x="1427" y="3252"/>
                  </a:lnTo>
                  <a:lnTo>
                    <a:pt x="1328" y="3237"/>
                  </a:lnTo>
                  <a:lnTo>
                    <a:pt x="1231" y="3215"/>
                  </a:lnTo>
                  <a:lnTo>
                    <a:pt x="1135" y="3188"/>
                  </a:lnTo>
                  <a:lnTo>
                    <a:pt x="1043" y="3156"/>
                  </a:lnTo>
                  <a:lnTo>
                    <a:pt x="952" y="3117"/>
                  </a:lnTo>
                  <a:lnTo>
                    <a:pt x="865" y="3074"/>
                  </a:lnTo>
                  <a:lnTo>
                    <a:pt x="781" y="3026"/>
                  </a:lnTo>
                  <a:lnTo>
                    <a:pt x="700" y="2973"/>
                  </a:lnTo>
                  <a:lnTo>
                    <a:pt x="622" y="2914"/>
                  </a:lnTo>
                  <a:lnTo>
                    <a:pt x="548" y="2853"/>
                  </a:lnTo>
                  <a:lnTo>
                    <a:pt x="478" y="2787"/>
                  </a:lnTo>
                  <a:lnTo>
                    <a:pt x="412" y="2717"/>
                  </a:lnTo>
                  <a:lnTo>
                    <a:pt x="351" y="2643"/>
                  </a:lnTo>
                  <a:lnTo>
                    <a:pt x="292" y="2565"/>
                  </a:lnTo>
                  <a:lnTo>
                    <a:pt x="239" y="2484"/>
                  </a:lnTo>
                  <a:lnTo>
                    <a:pt x="191" y="2400"/>
                  </a:lnTo>
                  <a:lnTo>
                    <a:pt x="148" y="2313"/>
                  </a:lnTo>
                  <a:lnTo>
                    <a:pt x="109" y="2222"/>
                  </a:lnTo>
                  <a:lnTo>
                    <a:pt x="77" y="2130"/>
                  </a:lnTo>
                  <a:lnTo>
                    <a:pt x="50" y="2034"/>
                  </a:lnTo>
                  <a:lnTo>
                    <a:pt x="28" y="1937"/>
                  </a:lnTo>
                  <a:lnTo>
                    <a:pt x="13" y="1838"/>
                  </a:lnTo>
                  <a:lnTo>
                    <a:pt x="3" y="1736"/>
                  </a:lnTo>
                  <a:lnTo>
                    <a:pt x="0" y="1633"/>
                  </a:lnTo>
                  <a:lnTo>
                    <a:pt x="3" y="1529"/>
                  </a:lnTo>
                  <a:lnTo>
                    <a:pt x="13" y="1428"/>
                  </a:lnTo>
                  <a:lnTo>
                    <a:pt x="28" y="1328"/>
                  </a:lnTo>
                  <a:lnTo>
                    <a:pt x="50" y="1231"/>
                  </a:lnTo>
                  <a:lnTo>
                    <a:pt x="77" y="1135"/>
                  </a:lnTo>
                  <a:lnTo>
                    <a:pt x="109" y="1043"/>
                  </a:lnTo>
                  <a:lnTo>
                    <a:pt x="148" y="953"/>
                  </a:lnTo>
                  <a:lnTo>
                    <a:pt x="191" y="865"/>
                  </a:lnTo>
                  <a:lnTo>
                    <a:pt x="239" y="781"/>
                  </a:lnTo>
                  <a:lnTo>
                    <a:pt x="292" y="700"/>
                  </a:lnTo>
                  <a:lnTo>
                    <a:pt x="351" y="622"/>
                  </a:lnTo>
                  <a:lnTo>
                    <a:pt x="412" y="549"/>
                  </a:lnTo>
                  <a:lnTo>
                    <a:pt x="478" y="478"/>
                  </a:lnTo>
                  <a:lnTo>
                    <a:pt x="548" y="412"/>
                  </a:lnTo>
                  <a:lnTo>
                    <a:pt x="622" y="351"/>
                  </a:lnTo>
                  <a:lnTo>
                    <a:pt x="700" y="293"/>
                  </a:lnTo>
                  <a:lnTo>
                    <a:pt x="781" y="240"/>
                  </a:lnTo>
                  <a:lnTo>
                    <a:pt x="865" y="192"/>
                  </a:lnTo>
                  <a:lnTo>
                    <a:pt x="952" y="149"/>
                  </a:lnTo>
                  <a:lnTo>
                    <a:pt x="1043" y="111"/>
                  </a:lnTo>
                  <a:lnTo>
                    <a:pt x="1135" y="78"/>
                  </a:lnTo>
                  <a:lnTo>
                    <a:pt x="1231" y="50"/>
                  </a:lnTo>
                  <a:lnTo>
                    <a:pt x="1328" y="28"/>
                  </a:lnTo>
                  <a:lnTo>
                    <a:pt x="1427" y="13"/>
                  </a:lnTo>
                  <a:lnTo>
                    <a:pt x="1529" y="3"/>
                  </a:lnTo>
                  <a:lnTo>
                    <a:pt x="1632" y="0"/>
                  </a:lnTo>
                  <a:close/>
                </a:path>
              </a:pathLst>
            </a:custGeom>
            <a:solidFill>
              <a:schemeClr val="bg1">
                <a:lumMod val="65000"/>
              </a:schemeClr>
            </a:solidFill>
            <a:ln w="0">
              <a:solidFill>
                <a:srgbClr val="A6A6A6"/>
              </a:solidFill>
              <a:prstDash val="solid"/>
              <a:round/>
              <a:headEnd/>
              <a:tailEnd/>
            </a:ln>
          </xdr:spPr>
        </xdr:sp>
      </xdr:grpSp>
    </xdr:grpSp>
    <xdr:clientData/>
  </xdr:twoCellAnchor>
  <xdr:twoCellAnchor editAs="oneCell">
    <xdr:from>
      <xdr:col>0</xdr:col>
      <xdr:colOff>179579</xdr:colOff>
      <xdr:row>11</xdr:row>
      <xdr:rowOff>36420</xdr:rowOff>
    </xdr:from>
    <xdr:to>
      <xdr:col>2</xdr:col>
      <xdr:colOff>622829</xdr:colOff>
      <xdr:row>12</xdr:row>
      <xdr:rowOff>230295</xdr:rowOff>
    </xdr:to>
    <xdr:grpSp>
      <xdr:nvGrpSpPr>
        <xdr:cNvPr id="31" name="Modifier les heures" descr="Opérez une sélection pour modifier les intervalles de temps du planificateur">
          <a:hlinkClick xmlns:r="http://schemas.openxmlformats.org/officeDocument/2006/relationships" r:id="rId2" tooltip="Opérez une sélection pour afficher la planification"/>
          <a:extLst>
            <a:ext uri="{FF2B5EF4-FFF2-40B4-BE49-F238E27FC236}">
              <a16:creationId xmlns:a16="http://schemas.microsoft.com/office/drawing/2014/main" id="{00000000-0008-0000-0700-00001F000000}"/>
            </a:ext>
          </a:extLst>
        </xdr:cNvPr>
        <xdr:cNvGrpSpPr/>
      </xdr:nvGrpSpPr>
      <xdr:grpSpPr>
        <a:xfrm>
          <a:off x="179579" y="3036795"/>
          <a:ext cx="1872000" cy="432000"/>
          <a:chOff x="303404" y="4513170"/>
          <a:chExt cx="1379808" cy="190500"/>
        </a:xfrm>
      </xdr:grpSpPr>
      <xdr:sp macro="" textlink="">
        <xdr:nvSpPr>
          <xdr:cNvPr id="32" name="Rectangle à coins arrondis 117">
            <a:hlinkClick xmlns:r="http://schemas.openxmlformats.org/officeDocument/2006/relationships" r:id="rId3" tooltip="Opérez une sélection pour afficher la planification"/>
            <a:extLst>
              <a:ext uri="{FF2B5EF4-FFF2-40B4-BE49-F238E27FC236}">
                <a16:creationId xmlns:a16="http://schemas.microsoft.com/office/drawing/2014/main" id="{00000000-0008-0000-0700-000020000000}"/>
              </a:ext>
            </a:extLst>
          </xdr:cNvPr>
          <xdr:cNvSpPr/>
        </xdr:nvSpPr>
        <xdr:spPr>
          <a:xfrm>
            <a:off x="303404" y="4513170"/>
            <a:ext cx="1379808" cy="190500"/>
          </a:xfrm>
          <a:prstGeom prst="roundRect">
            <a:avLst/>
          </a:prstGeom>
          <a:solidFill>
            <a:schemeClr val="bg1">
              <a:lumMod val="85000"/>
            </a:schemeClr>
          </a:solidFill>
          <a:ln>
            <a:solidFill>
              <a:schemeClr val="bg1">
                <a:lumMod val="65000"/>
              </a:schemeClr>
            </a:solidFill>
          </a:ln>
          <a:effectLst/>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r" rtl="0"/>
            <a:r>
              <a:rPr lang="fr" sz="900" b="1">
                <a:solidFill>
                  <a:schemeClr val="tx2"/>
                </a:solidFill>
                <a:effectLst/>
                <a:latin typeface="+mn-lt"/>
                <a:ea typeface="+mn-ea"/>
                <a:cs typeface="+mn-cs"/>
              </a:rPr>
              <a:t>AFFICHER</a:t>
            </a:r>
            <a:r>
              <a:rPr lang="fr" sz="900" b="1" baseline="0">
                <a:solidFill>
                  <a:schemeClr val="tx2"/>
                </a:solidFill>
                <a:effectLst/>
                <a:latin typeface="+mn-lt"/>
                <a:ea typeface="+mn-ea"/>
                <a:cs typeface="+mn-cs"/>
              </a:rPr>
              <a:t> L’EMPLOI DU TEMPS QUOTIDIEN</a:t>
            </a:r>
            <a:endParaRPr lang="en-US" sz="1000" b="1">
              <a:solidFill>
                <a:schemeClr val="tx2"/>
              </a:solidFill>
            </a:endParaRPr>
          </a:p>
        </xdr:txBody>
      </xdr:sp>
      <xdr:grpSp>
        <xdr:nvGrpSpPr>
          <xdr:cNvPr id="33" name="Modifier les heures">
            <a:extLst>
              <a:ext uri="{FF2B5EF4-FFF2-40B4-BE49-F238E27FC236}">
                <a16:creationId xmlns:a16="http://schemas.microsoft.com/office/drawing/2014/main" id="{00000000-0008-0000-0700-000021000000}"/>
              </a:ext>
            </a:extLst>
          </xdr:cNvPr>
          <xdr:cNvGrpSpPr>
            <a:grpSpLocks noChangeAspect="1"/>
          </xdr:cNvGrpSpPr>
        </xdr:nvGrpSpPr>
        <xdr:grpSpPr bwMode="auto">
          <a:xfrm>
            <a:off x="344034" y="4540255"/>
            <a:ext cx="132757" cy="134639"/>
            <a:chOff x="43" y="73"/>
            <a:chExt cx="41" cy="425"/>
          </a:xfrm>
        </xdr:grpSpPr>
        <xdr:sp macro="" textlink="">
          <xdr:nvSpPr>
            <xdr:cNvPr id="34" name="Rectangle 20">
              <a:extLst>
                <a:ext uri="{FF2B5EF4-FFF2-40B4-BE49-F238E27FC236}">
                  <a16:creationId xmlns:a16="http://schemas.microsoft.com/office/drawing/2014/main" id="{00000000-0008-0000-0700-000022000000}"/>
                </a:ext>
              </a:extLst>
            </xdr:cNvPr>
            <xdr:cNvSpPr>
              <a:spLocks noChangeArrowheads="1"/>
            </xdr:cNvSpPr>
          </xdr:nvSpPr>
          <xdr:spPr bwMode="auto">
            <a:xfrm>
              <a:off x="43" y="73"/>
              <a:ext cx="16" cy="425"/>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5" name="Forme libre 21">
              <a:extLst>
                <a:ext uri="{FF2B5EF4-FFF2-40B4-BE49-F238E27FC236}">
                  <a16:creationId xmlns:a16="http://schemas.microsoft.com/office/drawing/2014/main" id="{00000000-0008-0000-0700-000023000000}"/>
                </a:ext>
              </a:extLst>
            </xdr:cNvPr>
            <xdr:cNvSpPr>
              <a:spLocks noEditPoints="1"/>
            </xdr:cNvSpPr>
          </xdr:nvSpPr>
          <xdr:spPr bwMode="auto">
            <a:xfrm>
              <a:off x="43" y="74"/>
              <a:ext cx="41" cy="424"/>
            </a:xfrm>
            <a:custGeom>
              <a:avLst/>
              <a:gdLst>
                <a:gd name="T0" fmla="*/ 3093 w 3093"/>
                <a:gd name="T1" fmla="*/ 2631 h 2631"/>
                <a:gd name="T2" fmla="*/ 331 w 3093"/>
                <a:gd name="T3" fmla="*/ 1968 h 2631"/>
                <a:gd name="T4" fmla="*/ 460 w 3093"/>
                <a:gd name="T5" fmla="*/ 1994 h 2631"/>
                <a:gd name="T6" fmla="*/ 565 w 3093"/>
                <a:gd name="T7" fmla="*/ 2064 h 2631"/>
                <a:gd name="T8" fmla="*/ 635 w 3093"/>
                <a:gd name="T9" fmla="*/ 2169 h 2631"/>
                <a:gd name="T10" fmla="*/ 661 w 3093"/>
                <a:gd name="T11" fmla="*/ 2298 h 2631"/>
                <a:gd name="T12" fmla="*/ 635 w 3093"/>
                <a:gd name="T13" fmla="*/ 2427 h 2631"/>
                <a:gd name="T14" fmla="*/ 565 w 3093"/>
                <a:gd name="T15" fmla="*/ 2532 h 2631"/>
                <a:gd name="T16" fmla="*/ 460 w 3093"/>
                <a:gd name="T17" fmla="*/ 2603 h 2631"/>
                <a:gd name="T18" fmla="*/ 331 w 3093"/>
                <a:gd name="T19" fmla="*/ 2629 h 2631"/>
                <a:gd name="T20" fmla="*/ 202 w 3093"/>
                <a:gd name="T21" fmla="*/ 2603 h 2631"/>
                <a:gd name="T22" fmla="*/ 96 w 3093"/>
                <a:gd name="T23" fmla="*/ 2532 h 2631"/>
                <a:gd name="T24" fmla="*/ 26 w 3093"/>
                <a:gd name="T25" fmla="*/ 2427 h 2631"/>
                <a:gd name="T26" fmla="*/ 0 w 3093"/>
                <a:gd name="T27" fmla="*/ 2298 h 2631"/>
                <a:gd name="T28" fmla="*/ 26 w 3093"/>
                <a:gd name="T29" fmla="*/ 2169 h 2631"/>
                <a:gd name="T30" fmla="*/ 96 w 3093"/>
                <a:gd name="T31" fmla="*/ 2064 h 2631"/>
                <a:gd name="T32" fmla="*/ 202 w 3093"/>
                <a:gd name="T33" fmla="*/ 1994 h 2631"/>
                <a:gd name="T34" fmla="*/ 331 w 3093"/>
                <a:gd name="T35" fmla="*/ 1968 h 2631"/>
                <a:gd name="T36" fmla="*/ 3093 w 3093"/>
                <a:gd name="T37" fmla="*/ 1636 h 2631"/>
                <a:gd name="T38" fmla="*/ 331 w 3093"/>
                <a:gd name="T39" fmla="*/ 950 h 2631"/>
                <a:gd name="T40" fmla="*/ 460 w 3093"/>
                <a:gd name="T41" fmla="*/ 976 h 2631"/>
                <a:gd name="T42" fmla="*/ 565 w 3093"/>
                <a:gd name="T43" fmla="*/ 1048 h 2631"/>
                <a:gd name="T44" fmla="*/ 635 w 3093"/>
                <a:gd name="T45" fmla="*/ 1153 h 2631"/>
                <a:gd name="T46" fmla="*/ 661 w 3093"/>
                <a:gd name="T47" fmla="*/ 1281 h 2631"/>
                <a:gd name="T48" fmla="*/ 635 w 3093"/>
                <a:gd name="T49" fmla="*/ 1409 h 2631"/>
                <a:gd name="T50" fmla="*/ 565 w 3093"/>
                <a:gd name="T51" fmla="*/ 1515 h 2631"/>
                <a:gd name="T52" fmla="*/ 460 w 3093"/>
                <a:gd name="T53" fmla="*/ 1586 h 2631"/>
                <a:gd name="T54" fmla="*/ 331 w 3093"/>
                <a:gd name="T55" fmla="*/ 1612 h 2631"/>
                <a:gd name="T56" fmla="*/ 202 w 3093"/>
                <a:gd name="T57" fmla="*/ 1586 h 2631"/>
                <a:gd name="T58" fmla="*/ 96 w 3093"/>
                <a:gd name="T59" fmla="*/ 1515 h 2631"/>
                <a:gd name="T60" fmla="*/ 26 w 3093"/>
                <a:gd name="T61" fmla="*/ 1409 h 2631"/>
                <a:gd name="T62" fmla="*/ 0 w 3093"/>
                <a:gd name="T63" fmla="*/ 1281 h 2631"/>
                <a:gd name="T64" fmla="*/ 26 w 3093"/>
                <a:gd name="T65" fmla="*/ 1153 h 2631"/>
                <a:gd name="T66" fmla="*/ 96 w 3093"/>
                <a:gd name="T67" fmla="*/ 1048 h 2631"/>
                <a:gd name="T68" fmla="*/ 202 w 3093"/>
                <a:gd name="T69" fmla="*/ 976 h 2631"/>
                <a:gd name="T70" fmla="*/ 331 w 3093"/>
                <a:gd name="T71" fmla="*/ 950 h 2631"/>
                <a:gd name="T72" fmla="*/ 3093 w 3093"/>
                <a:gd name="T73" fmla="*/ 641 h 2631"/>
                <a:gd name="T74" fmla="*/ 331 w 3093"/>
                <a:gd name="T75" fmla="*/ 0 h 2631"/>
                <a:gd name="T76" fmla="*/ 460 w 3093"/>
                <a:gd name="T77" fmla="*/ 26 h 2631"/>
                <a:gd name="T78" fmla="*/ 565 w 3093"/>
                <a:gd name="T79" fmla="*/ 97 h 2631"/>
                <a:gd name="T80" fmla="*/ 635 w 3093"/>
                <a:gd name="T81" fmla="*/ 202 h 2631"/>
                <a:gd name="T82" fmla="*/ 661 w 3093"/>
                <a:gd name="T83" fmla="*/ 331 h 2631"/>
                <a:gd name="T84" fmla="*/ 635 w 3093"/>
                <a:gd name="T85" fmla="*/ 459 h 2631"/>
                <a:gd name="T86" fmla="*/ 565 w 3093"/>
                <a:gd name="T87" fmla="*/ 565 h 2631"/>
                <a:gd name="T88" fmla="*/ 460 w 3093"/>
                <a:gd name="T89" fmla="*/ 636 h 2631"/>
                <a:gd name="T90" fmla="*/ 331 w 3093"/>
                <a:gd name="T91" fmla="*/ 661 h 2631"/>
                <a:gd name="T92" fmla="*/ 202 w 3093"/>
                <a:gd name="T93" fmla="*/ 636 h 2631"/>
                <a:gd name="T94" fmla="*/ 96 w 3093"/>
                <a:gd name="T95" fmla="*/ 565 h 2631"/>
                <a:gd name="T96" fmla="*/ 26 w 3093"/>
                <a:gd name="T97" fmla="*/ 459 h 2631"/>
                <a:gd name="T98" fmla="*/ 0 w 3093"/>
                <a:gd name="T99" fmla="*/ 331 h 2631"/>
                <a:gd name="T100" fmla="*/ 26 w 3093"/>
                <a:gd name="T101" fmla="*/ 202 h 2631"/>
                <a:gd name="T102" fmla="*/ 96 w 3093"/>
                <a:gd name="T103" fmla="*/ 97 h 2631"/>
                <a:gd name="T104" fmla="*/ 202 w 3093"/>
                <a:gd name="T105" fmla="*/ 26 h 2631"/>
                <a:gd name="T106" fmla="*/ 331 w 3093"/>
                <a:gd name="T107" fmla="*/ 0 h 263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Lst>
              <a:rect l="0" t="0" r="r" b="b"/>
              <a:pathLst>
                <a:path w="3093" h="2631">
                  <a:moveTo>
                    <a:pt x="1053" y="2001"/>
                  </a:moveTo>
                  <a:lnTo>
                    <a:pt x="3093" y="2001"/>
                  </a:lnTo>
                  <a:lnTo>
                    <a:pt x="3093" y="2631"/>
                  </a:lnTo>
                  <a:lnTo>
                    <a:pt x="1053" y="2631"/>
                  </a:lnTo>
                  <a:lnTo>
                    <a:pt x="1053" y="2001"/>
                  </a:lnTo>
                  <a:close/>
                  <a:moveTo>
                    <a:pt x="331" y="1968"/>
                  </a:moveTo>
                  <a:lnTo>
                    <a:pt x="375" y="1971"/>
                  </a:lnTo>
                  <a:lnTo>
                    <a:pt x="419" y="1980"/>
                  </a:lnTo>
                  <a:lnTo>
                    <a:pt x="460" y="1994"/>
                  </a:lnTo>
                  <a:lnTo>
                    <a:pt x="498" y="2013"/>
                  </a:lnTo>
                  <a:lnTo>
                    <a:pt x="533" y="2037"/>
                  </a:lnTo>
                  <a:lnTo>
                    <a:pt x="565" y="2064"/>
                  </a:lnTo>
                  <a:lnTo>
                    <a:pt x="593" y="2096"/>
                  </a:lnTo>
                  <a:lnTo>
                    <a:pt x="616" y="2131"/>
                  </a:lnTo>
                  <a:lnTo>
                    <a:pt x="635" y="2169"/>
                  </a:lnTo>
                  <a:lnTo>
                    <a:pt x="650" y="2210"/>
                  </a:lnTo>
                  <a:lnTo>
                    <a:pt x="658" y="2253"/>
                  </a:lnTo>
                  <a:lnTo>
                    <a:pt x="661" y="2298"/>
                  </a:lnTo>
                  <a:lnTo>
                    <a:pt x="658" y="2342"/>
                  </a:lnTo>
                  <a:lnTo>
                    <a:pt x="650" y="2385"/>
                  </a:lnTo>
                  <a:lnTo>
                    <a:pt x="635" y="2427"/>
                  </a:lnTo>
                  <a:lnTo>
                    <a:pt x="616" y="2465"/>
                  </a:lnTo>
                  <a:lnTo>
                    <a:pt x="593" y="2500"/>
                  </a:lnTo>
                  <a:lnTo>
                    <a:pt x="565" y="2532"/>
                  </a:lnTo>
                  <a:lnTo>
                    <a:pt x="533" y="2560"/>
                  </a:lnTo>
                  <a:lnTo>
                    <a:pt x="498" y="2583"/>
                  </a:lnTo>
                  <a:lnTo>
                    <a:pt x="460" y="2603"/>
                  </a:lnTo>
                  <a:lnTo>
                    <a:pt x="419" y="2617"/>
                  </a:lnTo>
                  <a:lnTo>
                    <a:pt x="375" y="2626"/>
                  </a:lnTo>
                  <a:lnTo>
                    <a:pt x="331" y="2629"/>
                  </a:lnTo>
                  <a:lnTo>
                    <a:pt x="286" y="2626"/>
                  </a:lnTo>
                  <a:lnTo>
                    <a:pt x="243" y="2617"/>
                  </a:lnTo>
                  <a:lnTo>
                    <a:pt x="202" y="2603"/>
                  </a:lnTo>
                  <a:lnTo>
                    <a:pt x="164" y="2583"/>
                  </a:lnTo>
                  <a:lnTo>
                    <a:pt x="128" y="2560"/>
                  </a:lnTo>
                  <a:lnTo>
                    <a:pt x="96" y="2532"/>
                  </a:lnTo>
                  <a:lnTo>
                    <a:pt x="69" y="2500"/>
                  </a:lnTo>
                  <a:lnTo>
                    <a:pt x="45" y="2465"/>
                  </a:lnTo>
                  <a:lnTo>
                    <a:pt x="26" y="2427"/>
                  </a:lnTo>
                  <a:lnTo>
                    <a:pt x="12" y="2385"/>
                  </a:lnTo>
                  <a:lnTo>
                    <a:pt x="3" y="2342"/>
                  </a:lnTo>
                  <a:lnTo>
                    <a:pt x="0" y="2298"/>
                  </a:lnTo>
                  <a:lnTo>
                    <a:pt x="3" y="2253"/>
                  </a:lnTo>
                  <a:lnTo>
                    <a:pt x="12" y="2210"/>
                  </a:lnTo>
                  <a:lnTo>
                    <a:pt x="26" y="2169"/>
                  </a:lnTo>
                  <a:lnTo>
                    <a:pt x="45" y="2131"/>
                  </a:lnTo>
                  <a:lnTo>
                    <a:pt x="69" y="2096"/>
                  </a:lnTo>
                  <a:lnTo>
                    <a:pt x="96" y="2064"/>
                  </a:lnTo>
                  <a:lnTo>
                    <a:pt x="128" y="2037"/>
                  </a:lnTo>
                  <a:lnTo>
                    <a:pt x="164" y="2013"/>
                  </a:lnTo>
                  <a:lnTo>
                    <a:pt x="202" y="1994"/>
                  </a:lnTo>
                  <a:lnTo>
                    <a:pt x="243" y="1980"/>
                  </a:lnTo>
                  <a:lnTo>
                    <a:pt x="286" y="1971"/>
                  </a:lnTo>
                  <a:lnTo>
                    <a:pt x="331" y="1968"/>
                  </a:lnTo>
                  <a:close/>
                  <a:moveTo>
                    <a:pt x="1053" y="1004"/>
                  </a:moveTo>
                  <a:lnTo>
                    <a:pt x="3093" y="1004"/>
                  </a:lnTo>
                  <a:lnTo>
                    <a:pt x="3093" y="1636"/>
                  </a:lnTo>
                  <a:lnTo>
                    <a:pt x="1053" y="1636"/>
                  </a:lnTo>
                  <a:lnTo>
                    <a:pt x="1053" y="1004"/>
                  </a:lnTo>
                  <a:close/>
                  <a:moveTo>
                    <a:pt x="331" y="950"/>
                  </a:moveTo>
                  <a:lnTo>
                    <a:pt x="375" y="953"/>
                  </a:lnTo>
                  <a:lnTo>
                    <a:pt x="419" y="962"/>
                  </a:lnTo>
                  <a:lnTo>
                    <a:pt x="460" y="976"/>
                  </a:lnTo>
                  <a:lnTo>
                    <a:pt x="498" y="995"/>
                  </a:lnTo>
                  <a:lnTo>
                    <a:pt x="533" y="1019"/>
                  </a:lnTo>
                  <a:lnTo>
                    <a:pt x="565" y="1048"/>
                  </a:lnTo>
                  <a:lnTo>
                    <a:pt x="593" y="1080"/>
                  </a:lnTo>
                  <a:lnTo>
                    <a:pt x="616" y="1115"/>
                  </a:lnTo>
                  <a:lnTo>
                    <a:pt x="635" y="1153"/>
                  </a:lnTo>
                  <a:lnTo>
                    <a:pt x="650" y="1194"/>
                  </a:lnTo>
                  <a:lnTo>
                    <a:pt x="658" y="1236"/>
                  </a:lnTo>
                  <a:lnTo>
                    <a:pt x="661" y="1281"/>
                  </a:lnTo>
                  <a:lnTo>
                    <a:pt x="658" y="1326"/>
                  </a:lnTo>
                  <a:lnTo>
                    <a:pt x="650" y="1369"/>
                  </a:lnTo>
                  <a:lnTo>
                    <a:pt x="635" y="1409"/>
                  </a:lnTo>
                  <a:lnTo>
                    <a:pt x="616" y="1447"/>
                  </a:lnTo>
                  <a:lnTo>
                    <a:pt x="593" y="1482"/>
                  </a:lnTo>
                  <a:lnTo>
                    <a:pt x="565" y="1515"/>
                  </a:lnTo>
                  <a:lnTo>
                    <a:pt x="533" y="1543"/>
                  </a:lnTo>
                  <a:lnTo>
                    <a:pt x="498" y="1567"/>
                  </a:lnTo>
                  <a:lnTo>
                    <a:pt x="460" y="1586"/>
                  </a:lnTo>
                  <a:lnTo>
                    <a:pt x="419" y="1600"/>
                  </a:lnTo>
                  <a:lnTo>
                    <a:pt x="375" y="1609"/>
                  </a:lnTo>
                  <a:lnTo>
                    <a:pt x="331" y="1612"/>
                  </a:lnTo>
                  <a:lnTo>
                    <a:pt x="286" y="1609"/>
                  </a:lnTo>
                  <a:lnTo>
                    <a:pt x="243" y="1600"/>
                  </a:lnTo>
                  <a:lnTo>
                    <a:pt x="202" y="1586"/>
                  </a:lnTo>
                  <a:lnTo>
                    <a:pt x="164" y="1567"/>
                  </a:lnTo>
                  <a:lnTo>
                    <a:pt x="128" y="1543"/>
                  </a:lnTo>
                  <a:lnTo>
                    <a:pt x="96" y="1515"/>
                  </a:lnTo>
                  <a:lnTo>
                    <a:pt x="69" y="1482"/>
                  </a:lnTo>
                  <a:lnTo>
                    <a:pt x="45" y="1447"/>
                  </a:lnTo>
                  <a:lnTo>
                    <a:pt x="26" y="1409"/>
                  </a:lnTo>
                  <a:lnTo>
                    <a:pt x="12" y="1369"/>
                  </a:lnTo>
                  <a:lnTo>
                    <a:pt x="3" y="1326"/>
                  </a:lnTo>
                  <a:lnTo>
                    <a:pt x="0" y="1281"/>
                  </a:lnTo>
                  <a:lnTo>
                    <a:pt x="3" y="1236"/>
                  </a:lnTo>
                  <a:lnTo>
                    <a:pt x="12" y="1194"/>
                  </a:lnTo>
                  <a:lnTo>
                    <a:pt x="26" y="1153"/>
                  </a:lnTo>
                  <a:lnTo>
                    <a:pt x="45" y="1115"/>
                  </a:lnTo>
                  <a:lnTo>
                    <a:pt x="69" y="1080"/>
                  </a:lnTo>
                  <a:lnTo>
                    <a:pt x="96" y="1048"/>
                  </a:lnTo>
                  <a:lnTo>
                    <a:pt x="128" y="1019"/>
                  </a:lnTo>
                  <a:lnTo>
                    <a:pt x="164" y="995"/>
                  </a:lnTo>
                  <a:lnTo>
                    <a:pt x="202" y="976"/>
                  </a:lnTo>
                  <a:lnTo>
                    <a:pt x="243" y="962"/>
                  </a:lnTo>
                  <a:lnTo>
                    <a:pt x="286" y="953"/>
                  </a:lnTo>
                  <a:lnTo>
                    <a:pt x="331" y="950"/>
                  </a:lnTo>
                  <a:close/>
                  <a:moveTo>
                    <a:pt x="1053" y="10"/>
                  </a:moveTo>
                  <a:lnTo>
                    <a:pt x="3093" y="10"/>
                  </a:lnTo>
                  <a:lnTo>
                    <a:pt x="3093" y="641"/>
                  </a:lnTo>
                  <a:lnTo>
                    <a:pt x="1053" y="641"/>
                  </a:lnTo>
                  <a:lnTo>
                    <a:pt x="1053" y="10"/>
                  </a:lnTo>
                  <a:close/>
                  <a:moveTo>
                    <a:pt x="331" y="0"/>
                  </a:moveTo>
                  <a:lnTo>
                    <a:pt x="375" y="3"/>
                  </a:lnTo>
                  <a:lnTo>
                    <a:pt x="419" y="12"/>
                  </a:lnTo>
                  <a:lnTo>
                    <a:pt x="460" y="26"/>
                  </a:lnTo>
                  <a:lnTo>
                    <a:pt x="498" y="45"/>
                  </a:lnTo>
                  <a:lnTo>
                    <a:pt x="533" y="69"/>
                  </a:lnTo>
                  <a:lnTo>
                    <a:pt x="565" y="97"/>
                  </a:lnTo>
                  <a:lnTo>
                    <a:pt x="593" y="129"/>
                  </a:lnTo>
                  <a:lnTo>
                    <a:pt x="616" y="164"/>
                  </a:lnTo>
                  <a:lnTo>
                    <a:pt x="635" y="202"/>
                  </a:lnTo>
                  <a:lnTo>
                    <a:pt x="650" y="243"/>
                  </a:lnTo>
                  <a:lnTo>
                    <a:pt x="658" y="286"/>
                  </a:lnTo>
                  <a:lnTo>
                    <a:pt x="661" y="331"/>
                  </a:lnTo>
                  <a:lnTo>
                    <a:pt x="658" y="375"/>
                  </a:lnTo>
                  <a:lnTo>
                    <a:pt x="650" y="418"/>
                  </a:lnTo>
                  <a:lnTo>
                    <a:pt x="635" y="459"/>
                  </a:lnTo>
                  <a:lnTo>
                    <a:pt x="616" y="497"/>
                  </a:lnTo>
                  <a:lnTo>
                    <a:pt x="593" y="532"/>
                  </a:lnTo>
                  <a:lnTo>
                    <a:pt x="565" y="565"/>
                  </a:lnTo>
                  <a:lnTo>
                    <a:pt x="533" y="593"/>
                  </a:lnTo>
                  <a:lnTo>
                    <a:pt x="498" y="616"/>
                  </a:lnTo>
                  <a:lnTo>
                    <a:pt x="460" y="636"/>
                  </a:lnTo>
                  <a:lnTo>
                    <a:pt x="419" y="650"/>
                  </a:lnTo>
                  <a:lnTo>
                    <a:pt x="375" y="658"/>
                  </a:lnTo>
                  <a:lnTo>
                    <a:pt x="331" y="661"/>
                  </a:lnTo>
                  <a:lnTo>
                    <a:pt x="286" y="658"/>
                  </a:lnTo>
                  <a:lnTo>
                    <a:pt x="243" y="650"/>
                  </a:lnTo>
                  <a:lnTo>
                    <a:pt x="202" y="636"/>
                  </a:lnTo>
                  <a:lnTo>
                    <a:pt x="164" y="616"/>
                  </a:lnTo>
                  <a:lnTo>
                    <a:pt x="128" y="593"/>
                  </a:lnTo>
                  <a:lnTo>
                    <a:pt x="96" y="565"/>
                  </a:lnTo>
                  <a:lnTo>
                    <a:pt x="69" y="532"/>
                  </a:lnTo>
                  <a:lnTo>
                    <a:pt x="45" y="497"/>
                  </a:lnTo>
                  <a:lnTo>
                    <a:pt x="26" y="459"/>
                  </a:lnTo>
                  <a:lnTo>
                    <a:pt x="12" y="418"/>
                  </a:lnTo>
                  <a:lnTo>
                    <a:pt x="3" y="375"/>
                  </a:lnTo>
                  <a:lnTo>
                    <a:pt x="0" y="331"/>
                  </a:lnTo>
                  <a:lnTo>
                    <a:pt x="3" y="286"/>
                  </a:lnTo>
                  <a:lnTo>
                    <a:pt x="12" y="243"/>
                  </a:lnTo>
                  <a:lnTo>
                    <a:pt x="26" y="202"/>
                  </a:lnTo>
                  <a:lnTo>
                    <a:pt x="45" y="164"/>
                  </a:lnTo>
                  <a:lnTo>
                    <a:pt x="69" y="129"/>
                  </a:lnTo>
                  <a:lnTo>
                    <a:pt x="96" y="97"/>
                  </a:lnTo>
                  <a:lnTo>
                    <a:pt x="128" y="69"/>
                  </a:lnTo>
                  <a:lnTo>
                    <a:pt x="164" y="45"/>
                  </a:lnTo>
                  <a:lnTo>
                    <a:pt x="202" y="26"/>
                  </a:lnTo>
                  <a:lnTo>
                    <a:pt x="243" y="12"/>
                  </a:lnTo>
                  <a:lnTo>
                    <a:pt x="286" y="3"/>
                  </a:lnTo>
                  <a:lnTo>
                    <a:pt x="331" y="0"/>
                  </a:lnTo>
                  <a:close/>
                </a:path>
              </a:pathLst>
            </a:custGeom>
            <a:solidFill>
              <a:schemeClr val="bg1">
                <a:lumMod val="65000"/>
              </a:schemeClr>
            </a:solidFill>
            <a:ln w="0">
              <a:solidFill>
                <a:srgbClr val="A6A6A6"/>
              </a:solidFill>
              <a:prstDash val="solid"/>
              <a:round/>
              <a:headEnd/>
              <a:tailEnd/>
            </a:ln>
          </xdr:spPr>
        </xdr:sp>
      </xdr:grpSp>
    </xdr:grpSp>
    <xdr:clientData/>
  </xdr:twoCellAnchor>
  <xdr:twoCellAnchor editAs="oneCell">
    <xdr:from>
      <xdr:col>1</xdr:col>
      <xdr:colOff>280</xdr:colOff>
      <xdr:row>8</xdr:row>
      <xdr:rowOff>198294</xdr:rowOff>
    </xdr:from>
    <xdr:to>
      <xdr:col>1</xdr:col>
      <xdr:colOff>296115</xdr:colOff>
      <xdr:row>10</xdr:row>
      <xdr:rowOff>4993</xdr:rowOff>
    </xdr:to>
    <xdr:grpSp>
      <xdr:nvGrpSpPr>
        <xdr:cNvPr id="36" name="Icône Boîte à outils" descr="Porte-documents">
          <a:extLst>
            <a:ext uri="{FF2B5EF4-FFF2-40B4-BE49-F238E27FC236}">
              <a16:creationId xmlns:a16="http://schemas.microsoft.com/office/drawing/2014/main" id="{00000000-0008-0000-0700-000024000000}"/>
            </a:ext>
          </a:extLst>
        </xdr:cNvPr>
        <xdr:cNvGrpSpPr>
          <a:grpSpLocks noChangeAspect="1"/>
        </xdr:cNvGrpSpPr>
      </xdr:nvGrpSpPr>
      <xdr:grpSpPr bwMode="auto">
        <a:xfrm>
          <a:off x="181255" y="2484294"/>
          <a:ext cx="295835" cy="282949"/>
          <a:chOff x="32" y="131"/>
          <a:chExt cx="31" cy="402"/>
        </a:xfrm>
      </xdr:grpSpPr>
      <xdr:sp macro="" textlink="">
        <xdr:nvSpPr>
          <xdr:cNvPr id="37" name="Rectangle 25">
            <a:extLst>
              <a:ext uri="{FF2B5EF4-FFF2-40B4-BE49-F238E27FC236}">
                <a16:creationId xmlns:a16="http://schemas.microsoft.com/office/drawing/2014/main" id="{00000000-0008-0000-0700-000025000000}"/>
              </a:ext>
            </a:extLst>
          </xdr:cNvPr>
          <xdr:cNvSpPr>
            <a:spLocks noChangeArrowheads="1"/>
          </xdr:cNvSpPr>
        </xdr:nvSpPr>
        <xdr:spPr bwMode="auto">
          <a:xfrm>
            <a:off x="32" y="131"/>
            <a:ext cx="31" cy="402"/>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8" name="Rectangle 26">
            <a:extLst>
              <a:ext uri="{FF2B5EF4-FFF2-40B4-BE49-F238E27FC236}">
                <a16:creationId xmlns:a16="http://schemas.microsoft.com/office/drawing/2014/main" id="{00000000-0008-0000-0700-000026000000}"/>
              </a:ext>
            </a:extLst>
          </xdr:cNvPr>
          <xdr:cNvSpPr>
            <a:spLocks noChangeArrowheads="1"/>
          </xdr:cNvSpPr>
        </xdr:nvSpPr>
        <xdr:spPr bwMode="auto">
          <a:xfrm>
            <a:off x="32" y="141"/>
            <a:ext cx="30" cy="387"/>
          </a:xfrm>
          <a:prstGeom prst="rect">
            <a:avLst/>
          </a:prstGeom>
          <a:solidFill>
            <a:srgbClr val="FFFFFF"/>
          </a:solidFill>
          <a:ln w="0">
            <a:noFill/>
            <a:prstDash val="solid"/>
            <a:miter lim="800000"/>
            <a:headEnd/>
            <a:tailEnd/>
          </a:ln>
        </xdr:spPr>
      </xdr:sp>
      <xdr:sp macro="" textlink="">
        <xdr:nvSpPr>
          <xdr:cNvPr id="39" name="Forme libre 27">
            <a:extLst>
              <a:ext uri="{FF2B5EF4-FFF2-40B4-BE49-F238E27FC236}">
                <a16:creationId xmlns:a16="http://schemas.microsoft.com/office/drawing/2014/main" id="{00000000-0008-0000-0700-000027000000}"/>
              </a:ext>
            </a:extLst>
          </xdr:cNvPr>
          <xdr:cNvSpPr>
            <a:spLocks noEditPoints="1"/>
          </xdr:cNvSpPr>
        </xdr:nvSpPr>
        <xdr:spPr bwMode="auto">
          <a:xfrm>
            <a:off x="32" y="131"/>
            <a:ext cx="30" cy="402"/>
          </a:xfrm>
          <a:custGeom>
            <a:avLst/>
            <a:gdLst>
              <a:gd name="T0" fmla="*/ 1245 w 3226"/>
              <a:gd name="T1" fmla="*/ 1697 h 3176"/>
              <a:gd name="T2" fmla="*/ 1983 w 3226"/>
              <a:gd name="T3" fmla="*/ 2197 h 3176"/>
              <a:gd name="T4" fmla="*/ 3226 w 3226"/>
              <a:gd name="T5" fmla="*/ 1697 h 3176"/>
              <a:gd name="T6" fmla="*/ 2 w 3226"/>
              <a:gd name="T7" fmla="*/ 3176 h 3176"/>
              <a:gd name="T8" fmla="*/ 1429 w 3226"/>
              <a:gd name="T9" fmla="*/ 1348 h 3176"/>
              <a:gd name="T10" fmla="*/ 1797 w 3226"/>
              <a:gd name="T11" fmla="*/ 1983 h 3176"/>
              <a:gd name="T12" fmla="*/ 1429 w 3226"/>
              <a:gd name="T13" fmla="*/ 1348 h 3176"/>
              <a:gd name="T14" fmla="*/ 1048 w 3226"/>
              <a:gd name="T15" fmla="*/ 266 h 3176"/>
              <a:gd name="T16" fmla="*/ 1010 w 3226"/>
              <a:gd name="T17" fmla="*/ 284 h 3176"/>
              <a:gd name="T18" fmla="*/ 981 w 3226"/>
              <a:gd name="T19" fmla="*/ 317 h 3176"/>
              <a:gd name="T20" fmla="*/ 965 w 3226"/>
              <a:gd name="T21" fmla="*/ 361 h 3176"/>
              <a:gd name="T22" fmla="*/ 963 w 3226"/>
              <a:gd name="T23" fmla="*/ 621 h 3176"/>
              <a:gd name="T24" fmla="*/ 2262 w 3226"/>
              <a:gd name="T25" fmla="*/ 386 h 3176"/>
              <a:gd name="T26" fmla="*/ 2251 w 3226"/>
              <a:gd name="T27" fmla="*/ 332 h 3176"/>
              <a:gd name="T28" fmla="*/ 2222 w 3226"/>
              <a:gd name="T29" fmla="*/ 290 h 3176"/>
              <a:gd name="T30" fmla="*/ 2180 w 3226"/>
              <a:gd name="T31" fmla="*/ 267 h 3176"/>
              <a:gd name="T32" fmla="*/ 1070 w 3226"/>
              <a:gd name="T33" fmla="*/ 263 h 3176"/>
              <a:gd name="T34" fmla="*/ 2156 w 3226"/>
              <a:gd name="T35" fmla="*/ 0 h 3176"/>
              <a:gd name="T36" fmla="*/ 2238 w 3226"/>
              <a:gd name="T37" fmla="*/ 12 h 3176"/>
              <a:gd name="T38" fmla="*/ 2313 w 3226"/>
              <a:gd name="T39" fmla="*/ 46 h 3176"/>
              <a:gd name="T40" fmla="*/ 2377 w 3226"/>
              <a:gd name="T41" fmla="*/ 98 h 3176"/>
              <a:gd name="T42" fmla="*/ 2429 w 3226"/>
              <a:gd name="T43" fmla="*/ 166 h 3176"/>
              <a:gd name="T44" fmla="*/ 2466 w 3226"/>
              <a:gd name="T45" fmla="*/ 247 h 3176"/>
              <a:gd name="T46" fmla="*/ 2486 w 3226"/>
              <a:gd name="T47" fmla="*/ 338 h 3176"/>
              <a:gd name="T48" fmla="*/ 2490 w 3226"/>
              <a:gd name="T49" fmla="*/ 621 h 3176"/>
              <a:gd name="T50" fmla="*/ 3096 w 3226"/>
              <a:gd name="T51" fmla="*/ 624 h 3176"/>
              <a:gd name="T52" fmla="*/ 3147 w 3226"/>
              <a:gd name="T53" fmla="*/ 645 h 3176"/>
              <a:gd name="T54" fmla="*/ 3188 w 3226"/>
              <a:gd name="T55" fmla="*/ 685 h 3176"/>
              <a:gd name="T56" fmla="*/ 3215 w 3226"/>
              <a:gd name="T57" fmla="*/ 739 h 3176"/>
              <a:gd name="T58" fmla="*/ 3226 w 3226"/>
              <a:gd name="T59" fmla="*/ 802 h 3176"/>
              <a:gd name="T60" fmla="*/ 1983 w 3226"/>
              <a:gd name="T61" fmla="*/ 1476 h 3176"/>
              <a:gd name="T62" fmla="*/ 1245 w 3226"/>
              <a:gd name="T63" fmla="*/ 1135 h 3176"/>
              <a:gd name="T64" fmla="*/ 0 w 3226"/>
              <a:gd name="T65" fmla="*/ 1476 h 3176"/>
              <a:gd name="T66" fmla="*/ 3 w 3226"/>
              <a:gd name="T67" fmla="*/ 770 h 3176"/>
              <a:gd name="T68" fmla="*/ 21 w 3226"/>
              <a:gd name="T69" fmla="*/ 711 h 3176"/>
              <a:gd name="T70" fmla="*/ 56 w 3226"/>
              <a:gd name="T71" fmla="*/ 663 h 3176"/>
              <a:gd name="T72" fmla="*/ 103 w 3226"/>
              <a:gd name="T73" fmla="*/ 632 h 3176"/>
              <a:gd name="T74" fmla="*/ 157 w 3226"/>
              <a:gd name="T75" fmla="*/ 621 h 3176"/>
              <a:gd name="T76" fmla="*/ 736 w 3226"/>
              <a:gd name="T77" fmla="*/ 386 h 3176"/>
              <a:gd name="T78" fmla="*/ 746 w 3226"/>
              <a:gd name="T79" fmla="*/ 291 h 3176"/>
              <a:gd name="T80" fmla="*/ 775 w 3226"/>
              <a:gd name="T81" fmla="*/ 205 h 3176"/>
              <a:gd name="T82" fmla="*/ 820 w 3226"/>
              <a:gd name="T83" fmla="*/ 130 h 3176"/>
              <a:gd name="T84" fmla="*/ 879 w 3226"/>
              <a:gd name="T85" fmla="*/ 70 h 3176"/>
              <a:gd name="T86" fmla="*/ 949 w 3226"/>
              <a:gd name="T87" fmla="*/ 26 h 3176"/>
              <a:gd name="T88" fmla="*/ 1028 w 3226"/>
              <a:gd name="T89" fmla="*/ 3 h 317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Lst>
            <a:rect l="0" t="0" r="r" b="b"/>
            <a:pathLst>
              <a:path w="3226" h="3176">
                <a:moveTo>
                  <a:pt x="2" y="1697"/>
                </a:moveTo>
                <a:lnTo>
                  <a:pt x="1245" y="1697"/>
                </a:lnTo>
                <a:lnTo>
                  <a:pt x="1245" y="2197"/>
                </a:lnTo>
                <a:lnTo>
                  <a:pt x="1983" y="2197"/>
                </a:lnTo>
                <a:lnTo>
                  <a:pt x="1983" y="1697"/>
                </a:lnTo>
                <a:lnTo>
                  <a:pt x="3226" y="1697"/>
                </a:lnTo>
                <a:lnTo>
                  <a:pt x="3226" y="3176"/>
                </a:lnTo>
                <a:lnTo>
                  <a:pt x="2" y="3176"/>
                </a:lnTo>
                <a:lnTo>
                  <a:pt x="2" y="1697"/>
                </a:lnTo>
                <a:close/>
                <a:moveTo>
                  <a:pt x="1429" y="1348"/>
                </a:moveTo>
                <a:lnTo>
                  <a:pt x="1797" y="1348"/>
                </a:lnTo>
                <a:lnTo>
                  <a:pt x="1797" y="1983"/>
                </a:lnTo>
                <a:lnTo>
                  <a:pt x="1429" y="1983"/>
                </a:lnTo>
                <a:lnTo>
                  <a:pt x="1429" y="1348"/>
                </a:lnTo>
                <a:close/>
                <a:moveTo>
                  <a:pt x="1070" y="263"/>
                </a:moveTo>
                <a:lnTo>
                  <a:pt x="1048" y="266"/>
                </a:lnTo>
                <a:lnTo>
                  <a:pt x="1029" y="273"/>
                </a:lnTo>
                <a:lnTo>
                  <a:pt x="1010" y="284"/>
                </a:lnTo>
                <a:lnTo>
                  <a:pt x="994" y="299"/>
                </a:lnTo>
                <a:lnTo>
                  <a:pt x="981" y="317"/>
                </a:lnTo>
                <a:lnTo>
                  <a:pt x="971" y="338"/>
                </a:lnTo>
                <a:lnTo>
                  <a:pt x="965" y="361"/>
                </a:lnTo>
                <a:lnTo>
                  <a:pt x="963" y="386"/>
                </a:lnTo>
                <a:lnTo>
                  <a:pt x="963" y="621"/>
                </a:lnTo>
                <a:lnTo>
                  <a:pt x="2262" y="621"/>
                </a:lnTo>
                <a:lnTo>
                  <a:pt x="2262" y="386"/>
                </a:lnTo>
                <a:lnTo>
                  <a:pt x="2259" y="358"/>
                </a:lnTo>
                <a:lnTo>
                  <a:pt x="2251" y="332"/>
                </a:lnTo>
                <a:lnTo>
                  <a:pt x="2238" y="309"/>
                </a:lnTo>
                <a:lnTo>
                  <a:pt x="2222" y="290"/>
                </a:lnTo>
                <a:lnTo>
                  <a:pt x="2203" y="276"/>
                </a:lnTo>
                <a:lnTo>
                  <a:pt x="2180" y="267"/>
                </a:lnTo>
                <a:lnTo>
                  <a:pt x="2156" y="263"/>
                </a:lnTo>
                <a:lnTo>
                  <a:pt x="1070" y="263"/>
                </a:lnTo>
                <a:close/>
                <a:moveTo>
                  <a:pt x="1070" y="0"/>
                </a:moveTo>
                <a:lnTo>
                  <a:pt x="2156" y="0"/>
                </a:lnTo>
                <a:lnTo>
                  <a:pt x="2198" y="3"/>
                </a:lnTo>
                <a:lnTo>
                  <a:pt x="2238" y="12"/>
                </a:lnTo>
                <a:lnTo>
                  <a:pt x="2276" y="26"/>
                </a:lnTo>
                <a:lnTo>
                  <a:pt x="2313" y="46"/>
                </a:lnTo>
                <a:lnTo>
                  <a:pt x="2347" y="70"/>
                </a:lnTo>
                <a:lnTo>
                  <a:pt x="2377" y="98"/>
                </a:lnTo>
                <a:lnTo>
                  <a:pt x="2405" y="130"/>
                </a:lnTo>
                <a:lnTo>
                  <a:pt x="2429" y="166"/>
                </a:lnTo>
                <a:lnTo>
                  <a:pt x="2450" y="205"/>
                </a:lnTo>
                <a:lnTo>
                  <a:pt x="2466" y="247"/>
                </a:lnTo>
                <a:lnTo>
                  <a:pt x="2478" y="291"/>
                </a:lnTo>
                <a:lnTo>
                  <a:pt x="2486" y="338"/>
                </a:lnTo>
                <a:lnTo>
                  <a:pt x="2490" y="386"/>
                </a:lnTo>
                <a:lnTo>
                  <a:pt x="2490" y="621"/>
                </a:lnTo>
                <a:lnTo>
                  <a:pt x="3068" y="621"/>
                </a:lnTo>
                <a:lnTo>
                  <a:pt x="3096" y="624"/>
                </a:lnTo>
                <a:lnTo>
                  <a:pt x="3123" y="632"/>
                </a:lnTo>
                <a:lnTo>
                  <a:pt x="3147" y="645"/>
                </a:lnTo>
                <a:lnTo>
                  <a:pt x="3169" y="663"/>
                </a:lnTo>
                <a:lnTo>
                  <a:pt x="3188" y="685"/>
                </a:lnTo>
                <a:lnTo>
                  <a:pt x="3203" y="711"/>
                </a:lnTo>
                <a:lnTo>
                  <a:pt x="3215" y="739"/>
                </a:lnTo>
                <a:lnTo>
                  <a:pt x="3222" y="770"/>
                </a:lnTo>
                <a:lnTo>
                  <a:pt x="3226" y="802"/>
                </a:lnTo>
                <a:lnTo>
                  <a:pt x="3226" y="1476"/>
                </a:lnTo>
                <a:lnTo>
                  <a:pt x="1983" y="1476"/>
                </a:lnTo>
                <a:lnTo>
                  <a:pt x="1983" y="1135"/>
                </a:lnTo>
                <a:lnTo>
                  <a:pt x="1245" y="1135"/>
                </a:lnTo>
                <a:lnTo>
                  <a:pt x="1245" y="1476"/>
                </a:lnTo>
                <a:lnTo>
                  <a:pt x="0" y="1476"/>
                </a:lnTo>
                <a:lnTo>
                  <a:pt x="0" y="802"/>
                </a:lnTo>
                <a:lnTo>
                  <a:pt x="3" y="770"/>
                </a:lnTo>
                <a:lnTo>
                  <a:pt x="10" y="739"/>
                </a:lnTo>
                <a:lnTo>
                  <a:pt x="21" y="711"/>
                </a:lnTo>
                <a:lnTo>
                  <a:pt x="37" y="685"/>
                </a:lnTo>
                <a:lnTo>
                  <a:pt x="56" y="663"/>
                </a:lnTo>
                <a:lnTo>
                  <a:pt x="77" y="645"/>
                </a:lnTo>
                <a:lnTo>
                  <a:pt x="103" y="632"/>
                </a:lnTo>
                <a:lnTo>
                  <a:pt x="129" y="624"/>
                </a:lnTo>
                <a:lnTo>
                  <a:pt x="157" y="621"/>
                </a:lnTo>
                <a:lnTo>
                  <a:pt x="736" y="621"/>
                </a:lnTo>
                <a:lnTo>
                  <a:pt x="736" y="386"/>
                </a:lnTo>
                <a:lnTo>
                  <a:pt x="739" y="338"/>
                </a:lnTo>
                <a:lnTo>
                  <a:pt x="746" y="291"/>
                </a:lnTo>
                <a:lnTo>
                  <a:pt x="758" y="247"/>
                </a:lnTo>
                <a:lnTo>
                  <a:pt x="775" y="205"/>
                </a:lnTo>
                <a:lnTo>
                  <a:pt x="796" y="166"/>
                </a:lnTo>
                <a:lnTo>
                  <a:pt x="820" y="130"/>
                </a:lnTo>
                <a:lnTo>
                  <a:pt x="848" y="98"/>
                </a:lnTo>
                <a:lnTo>
                  <a:pt x="879" y="70"/>
                </a:lnTo>
                <a:lnTo>
                  <a:pt x="913" y="46"/>
                </a:lnTo>
                <a:lnTo>
                  <a:pt x="949" y="26"/>
                </a:lnTo>
                <a:lnTo>
                  <a:pt x="987" y="12"/>
                </a:lnTo>
                <a:lnTo>
                  <a:pt x="1028" y="3"/>
                </a:lnTo>
                <a:lnTo>
                  <a:pt x="1070" y="0"/>
                </a:lnTo>
                <a:close/>
              </a:path>
            </a:pathLst>
          </a:custGeom>
          <a:solidFill>
            <a:schemeClr val="accent1"/>
          </a:solidFill>
          <a:ln w="0">
            <a:noFill/>
            <a:prstDash val="solid"/>
            <a:round/>
            <a:headEnd/>
            <a:tailEnd/>
          </a:ln>
        </xdr:spPr>
      </xdr:sp>
    </xdr:grp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Calendar%20View"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View"/>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EmploiDuTempsQuotidien" displayName="EmploiDuTempsQuotidien" ref="E3:F75" headerRowCount="0" totalsRowShown="0">
  <tableColumns count="2">
    <tableColumn id="1" xr3:uid="{00000000-0010-0000-0000-000001000000}" name="Time" headerRowDxfId="82" dataCellStyle="Heure">
      <calculatedColumnFormula>'Intervalles de temps'!E3</calculatedColumnFormula>
    </tableColumn>
    <tableColumn id="2" xr3:uid="{00000000-0010-0000-0000-000002000000}" name="Description" headerRowDxfId="81" dataCellStyle="Normal">
      <calculatedColumnFormula>IFERROR(INDEX(Plan_event!$E$3:$H$26,MATCH(DATEVALUE(ValDate)&amp;EmploiDuTempsQuotidien[[#This Row],[Time]],RechercherDateEtHeure,0),3),"")</calculatedColumnFormula>
    </tableColumn>
  </tableColumns>
  <tableStyleInfo name="Intervalles de temps" showFirstColumn="0" showLastColumn="0" showRowStripes="1" showColumnStripes="0"/>
  <extLst>
    <ext xmlns:x14="http://schemas.microsoft.com/office/spreadsheetml/2009/9/main" uri="{504A1905-F514-4f6f-8877-14C23A59335A}">
      <x14:table altTextSummary="Emploi du temps quotidien incluant un événement pour un intervalle de temps spécifique comme mentionné dans la feuille de calcul Planificateur d’événement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631CEC5-0BDC-4DAC-B8D9-697E45365FB7}" name="RegistrePrésence" displayName="RegistrePrésence" ref="B5:AR17" totalsRowShown="0" headerRowDxfId="72" dataDxfId="71">
  <autoFilter ref="B5:AR17" xr:uid="{00000000-0009-0000-0100-000002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filterColumn colId="37" hiddenButton="1"/>
    <filterColumn colId="38" hiddenButton="1"/>
    <filterColumn colId="39" hiddenButton="1"/>
    <filterColumn colId="40" hiddenButton="1"/>
    <filterColumn colId="41" hiddenButton="1"/>
    <filterColumn colId="42" hiddenButton="1"/>
  </autoFilter>
  <tableColumns count="43">
    <tableColumn id="1" xr3:uid="{00000000-0010-0000-0000-000001000000}" name="Jour de la semaine/mois" dataDxfId="70"/>
    <tableColumn id="6" xr3:uid="{00000000-0010-0000-0000-000006000000}" name="DIM" dataDxfId="69">
      <calculatedColumnFormula>IFERROR(IF(TEXT(DATE(Année_civile,ROW($A1),1),"jjj")=LEFT(C$5,3),DATE(Année_civile,ROW($A1),1),""),"")</calculatedColumnFormula>
    </tableColumn>
    <tableColumn id="7" xr3:uid="{00000000-0010-0000-0000-000007000000}" name="LUN" dataDxfId="68">
      <calculatedColumnFormula>IFERROR(IF(TEXT(DATE(Année_civile,ROW($A1),1),"jjj")=LEFT(D$5,3),DATE(Année_civile,ROW($A1),1),IF(C6&gt;=1,C6+1,"")),"")</calculatedColumnFormula>
    </tableColumn>
    <tableColumn id="8" xr3:uid="{00000000-0010-0000-0000-000008000000}" name="MAR" dataDxfId="67">
      <calculatedColumnFormula>IFERROR(IF(TEXT(DATE(Année_civile,ROW($A1),1),"jjj")=LEFT(E$5,3),DATE(Année_civile,ROW($A1),1),IF(D6&gt;=1,D6+1,"")),"")</calculatedColumnFormula>
    </tableColumn>
    <tableColumn id="9" xr3:uid="{00000000-0010-0000-0000-000009000000}" name="MER" dataDxfId="66">
      <calculatedColumnFormula>IFERROR(IF(TEXT(DATE(Année_civile,ROW($A1),1),"jjj")=LEFT(F$5,3),DATE(Année_civile,ROW($A1),1),IF(E6&gt;=1,E6+1,"")),"")</calculatedColumnFormula>
    </tableColumn>
    <tableColumn id="10" xr3:uid="{00000000-0010-0000-0000-00000A000000}" name="JEU" dataDxfId="65">
      <calculatedColumnFormula>IFERROR(IF(TEXT(DATE(Année_civile,ROW($A1),1),"jjj")=LEFT(G$5,3),DATE(Année_civile,ROW($A1),1),IF(F6&gt;=1,F6+1,"")),"")</calculatedColumnFormula>
    </tableColumn>
    <tableColumn id="11" xr3:uid="{00000000-0010-0000-0000-00000B000000}" name="VEN" dataDxfId="64">
      <calculatedColumnFormula>IFERROR(IF(TEXT(DATE(Année_civile,ROW($A1),1),"jjj")=LEFT(H$5,3),DATE(Année_civile,ROW($A1),1),IF(G6&gt;=1,G6+1,"")),"")</calculatedColumnFormula>
    </tableColumn>
    <tableColumn id="12" xr3:uid="{00000000-0010-0000-0000-00000C000000}" name="SAM" dataDxfId="63">
      <calculatedColumnFormula>IFERROR(IF(TEXT(DATE(Année_civile,ROW($A1),1),"jjj")=LEFT(I$5,3),DATE(Année_civile,ROW($A1),1),IF(H6&gt;=1,H6+1,"")),"")</calculatedColumnFormula>
    </tableColumn>
    <tableColumn id="13" xr3:uid="{00000000-0010-0000-0000-00000D000000}" name="DIM   " dataDxfId="62">
      <calculatedColumnFormula>IFERROR(IF(I6&gt;=1,I6+1,""),"")</calculatedColumnFormula>
    </tableColumn>
    <tableColumn id="14" xr3:uid="{00000000-0010-0000-0000-00000E000000}" name="LUN   " dataDxfId="61">
      <calculatedColumnFormula>IFERROR(IF(J6&gt;=1,J6+1,""),"")</calculatedColumnFormula>
    </tableColumn>
    <tableColumn id="15" xr3:uid="{00000000-0010-0000-0000-00000F000000}" name="MAR   " dataDxfId="60">
      <calculatedColumnFormula>IFERROR(IF(K6&gt;=1,K6+1,""),"")</calculatedColumnFormula>
    </tableColumn>
    <tableColumn id="16" xr3:uid="{00000000-0010-0000-0000-000010000000}" name="MER   " dataDxfId="59">
      <calculatedColumnFormula>IFERROR(IF(L6&gt;=1,L6+1,""),"")</calculatedColumnFormula>
    </tableColumn>
    <tableColumn id="17" xr3:uid="{00000000-0010-0000-0000-000011000000}" name="JEU   " dataDxfId="58">
      <calculatedColumnFormula>IFERROR(IF(M6&gt;=1,M6+1,""),"")</calculatedColumnFormula>
    </tableColumn>
    <tableColumn id="18" xr3:uid="{00000000-0010-0000-0000-000012000000}" name="VEN   " dataDxfId="57">
      <calculatedColumnFormula>IFERROR(IF(N6&gt;=1,N6+1,""),"")</calculatedColumnFormula>
    </tableColumn>
    <tableColumn id="19" xr3:uid="{00000000-0010-0000-0000-000013000000}" name="SAM   " dataDxfId="56">
      <calculatedColumnFormula>IFERROR(IF(O6&gt;=1,O6+1,""),"")</calculatedColumnFormula>
    </tableColumn>
    <tableColumn id="20" xr3:uid="{00000000-0010-0000-0000-000014000000}" name="DIM    " dataDxfId="55">
      <calculatedColumnFormula>IFERROR(IF(P6&gt;=1,P6+1,""),"")</calculatedColumnFormula>
    </tableColumn>
    <tableColumn id="21" xr3:uid="{00000000-0010-0000-0000-000015000000}" name="LUN    " dataDxfId="54">
      <calculatedColumnFormula>IFERROR(IF(Q6&gt;=1,Q6+1,""),"")</calculatedColumnFormula>
    </tableColumn>
    <tableColumn id="22" xr3:uid="{00000000-0010-0000-0000-000016000000}" name="MAR    " dataDxfId="53">
      <calculatedColumnFormula>IFERROR(IF(R6&gt;=1,R6+1,""),"")</calculatedColumnFormula>
    </tableColumn>
    <tableColumn id="23" xr3:uid="{00000000-0010-0000-0000-000017000000}" name="MER    " dataDxfId="52">
      <calculatedColumnFormula>IFERROR(IF(S6&gt;=1,S6+1,""),"")</calculatedColumnFormula>
    </tableColumn>
    <tableColumn id="24" xr3:uid="{00000000-0010-0000-0000-000018000000}" name="JEU    " dataDxfId="51">
      <calculatedColumnFormula>IFERROR(IF(T6&gt;=1,T6+1,""),"")</calculatedColumnFormula>
    </tableColumn>
    <tableColumn id="25" xr3:uid="{00000000-0010-0000-0000-000019000000}" name="VEN    " dataDxfId="50">
      <calculatedColumnFormula>IFERROR(IF(U6&gt;=1,U6+1,""),"")</calculatedColumnFormula>
    </tableColumn>
    <tableColumn id="26" xr3:uid="{00000000-0010-0000-0000-00001A000000}" name="SAM    " dataDxfId="49">
      <calculatedColumnFormula>IFERROR(IF(V6&gt;=1,V6+1,""),"")</calculatedColumnFormula>
    </tableColumn>
    <tableColumn id="27" xr3:uid="{00000000-0010-0000-0000-00001B000000}" name="DIM     " dataDxfId="48">
      <calculatedColumnFormula>IFERROR(IF(W6&gt;=1,W6+1,""),"")</calculatedColumnFormula>
    </tableColumn>
    <tableColumn id="28" xr3:uid="{00000000-0010-0000-0000-00001C000000}" name="LUN     " dataDxfId="47">
      <calculatedColumnFormula>IFERROR(IF(X6&gt;=1,X6+1,""),"")</calculatedColumnFormula>
    </tableColumn>
    <tableColumn id="29" xr3:uid="{00000000-0010-0000-0000-00001D000000}" name="MAR     " dataDxfId="46">
      <calculatedColumnFormula>IFERROR(IF(Y6&gt;=1,Y6+1,""),"")</calculatedColumnFormula>
    </tableColumn>
    <tableColumn id="30" xr3:uid="{00000000-0010-0000-0000-00001E000000}" name="MER     " dataDxfId="45">
      <calculatedColumnFormula>IFERROR(IF(Z6&gt;=1,Z6+1,""),"")</calculatedColumnFormula>
    </tableColumn>
    <tableColumn id="31" xr3:uid="{00000000-0010-0000-0000-00001F000000}" name="JEU  " dataDxfId="44">
      <calculatedColumnFormula>IFERROR(IF(AA6&gt;=1,AA6+1,""),"")</calculatedColumnFormula>
    </tableColumn>
    <tableColumn id="32" xr3:uid="{00000000-0010-0000-0000-000020000000}" name="VEN     " dataDxfId="43">
      <calculatedColumnFormula>IFERROR(IF(AB6&gt;=1,AB6+1,""),"")</calculatedColumnFormula>
    </tableColumn>
    <tableColumn id="33" xr3:uid="{00000000-0010-0000-0000-000021000000}" name="SAM     " dataDxfId="42">
      <calculatedColumnFormula>IFERROR(IF(AC6&gt;=1,AC6+1,""),"")</calculatedColumnFormula>
    </tableColumn>
    <tableColumn id="34" xr3:uid="{00000000-0010-0000-0000-000022000000}" name="DIM " dataDxfId="41">
      <calculatedColumnFormula>IFERROR(IF(AD6&gt;=1,AD6+1,""),"")</calculatedColumnFormula>
    </tableColumn>
    <tableColumn id="35" xr3:uid="{00000000-0010-0000-0000-000023000000}" name="LUN " dataDxfId="40">
      <calculatedColumnFormula>IFERROR(IF(AE6&gt;=1,AE6+1,""),"")</calculatedColumnFormula>
    </tableColumn>
    <tableColumn id="36" xr3:uid="{00000000-0010-0000-0000-000024000000}" name="MAR " dataDxfId="39">
      <calculatedColumnFormula>IFERROR(IF(AF6&gt;=1,AF6+1,""),"")</calculatedColumnFormula>
    </tableColumn>
    <tableColumn id="37" xr3:uid="{00000000-0010-0000-0000-000025000000}" name="MER " dataDxfId="38">
      <calculatedColumnFormula>IFERROR(IF(AG6&gt;=1,AG6+1,""),"")</calculatedColumnFormula>
    </tableColumn>
    <tableColumn id="38" xr3:uid="{00000000-0010-0000-0000-000026000000}" name="JEU " dataDxfId="37">
      <calculatedColumnFormula>IFERROR(IF(AH6&gt;=1,AH6+1,""),"")</calculatedColumnFormula>
    </tableColumn>
    <tableColumn id="39" xr3:uid="{00000000-0010-0000-0000-000027000000}" name="VEN " dataDxfId="36">
      <calculatedColumnFormula>IFERROR(IF(AI6&gt;=1,AI6+1,""),"")</calculatedColumnFormula>
    </tableColumn>
    <tableColumn id="40" xr3:uid="{00000000-0010-0000-0000-000028000000}" name="SAM " dataDxfId="35">
      <calculatedColumnFormula>IFERROR(IF(AJ6&gt;=1,AJ6+1,""),"")</calculatedColumnFormula>
    </tableColumn>
    <tableColumn id="41" xr3:uid="{00000000-0010-0000-0000-000029000000}" name="DIM  " dataDxfId="34">
      <calculatedColumnFormula>IFERROR(IF(AND(AK6&gt;=1,AK6+1&lt;=DATE(Année_civile,ROW($A1)+1,0)),AK6+1,""),"")</calculatedColumnFormula>
    </tableColumn>
    <tableColumn id="42" xr3:uid="{00000000-0010-0000-0000-00002A000000}" name="LUN  " dataDxfId="33">
      <calculatedColumnFormula>IFERROR(IF(AND(AL6&gt;=1,AL6+1&lt;=DATE(Année_civile,ROW($A1)+1,0)),AL6+1,""),"")</calculatedColumnFormula>
    </tableColumn>
    <tableColumn id="43" xr3:uid="{00000000-0010-0000-0000-00002B000000}" name="MAR  " dataDxfId="32">
      <calculatedColumnFormula>IFERROR(IF(AND(AM6&gt;=1,AM6+1&lt;=DATE(Année_civile,ROW($A1)+1,0)),AM6+1,""),"")</calculatedColumnFormula>
    </tableColumn>
    <tableColumn id="44" xr3:uid="{00000000-0010-0000-0000-00002C000000}" name="MER  " dataDxfId="31">
      <calculatedColumnFormula>IFERROR(IF(AND(AN6&gt;=1,AN6+1&lt;=DATE(Année_civile,ROW($A1)+1,0)),AN6+1,""),"")</calculatedColumnFormula>
    </tableColumn>
    <tableColumn id="45" xr3:uid="{00000000-0010-0000-0000-00002D000000}" name="JEU  2" dataDxfId="30">
      <calculatedColumnFormula>IFERROR(IF(AND(AO6&gt;=1,AO6+1&lt;=DATE(Année_civile,ROW($A1)+1,0)),AO6+1,""),"")</calculatedColumnFormula>
    </tableColumn>
    <tableColumn id="46" xr3:uid="{00000000-0010-0000-0000-00002E000000}" name="VEN  " dataDxfId="29">
      <calculatedColumnFormula>IFERROR(IF(AND(AP6&gt;=1,AP6+1&lt;=DATE(Année_civile,ROW($A1)+1,0)),AP6+1,""),"")</calculatedColumnFormula>
    </tableColumn>
    <tableColumn id="47" xr3:uid="{00000000-0010-0000-0000-00002F000000}" name="SAM  " dataDxfId="28">
      <calculatedColumnFormula>IFERROR(IF(AND(AQ6&gt;=1,AQ6+1&lt;=DATE(Année_civile,ROW($A1)+1,0)),AQ6+1,""),"")</calculatedColumnFormula>
    </tableColumn>
  </tableColumns>
  <tableStyleInfo name="Style de tableau 1" showFirstColumn="0" showLastColumn="0" showRowStripes="1" showColumnStripes="0"/>
  <extLst>
    <ext xmlns:x14="http://schemas.microsoft.com/office/spreadsheetml/2009/9/main" uri="{504A1905-F514-4f6f-8877-14C23A59335A}">
      <x14:table altTextSummary="Le registre de présence d’un employé est présenté dans ce tableau. La colonne B contient le mois de l’année et la ligne correspondante indique les absences pour chaque jour du mois"/>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1034497-42D3-48F1-A304-8BEA73CA24D8}" name="Suivi_des_congés" displayName="Suivi_des_congés" ref="B3:F26" headerRowDxfId="27" dataDxfId="26" totalsRowDxfId="25">
  <autoFilter ref="B3:F26" xr:uid="{00000000-0009-0000-0100-000001000000}"/>
  <tableColumns count="5">
    <tableColumn id="1" xr3:uid="{00000000-0010-0000-0100-000001000000}" name="Nom de l’employé" totalsRowLabel="Total" dataDxfId="24" dataCellStyle="Détails du tableau"/>
    <tableColumn id="2" xr3:uid="{00000000-0010-0000-0100-000002000000}" name="Date de début" dataDxfId="23" dataCellStyle="Dates du tableau"/>
    <tableColumn id="3" xr3:uid="{00000000-0010-0000-0100-000003000000}" name="Date de fin" dataDxfId="22" dataCellStyle="Dates du tableau"/>
    <tableColumn id="4" xr3:uid="{00000000-0010-0000-0100-000004000000}" name="Type de congé" dataDxfId="21" dataCellStyle="Détails du tableau"/>
    <tableColumn id="5" xr3:uid="{00000000-0010-0000-0100-000005000000}" name="Jours" totalsRowFunction="sum" dataDxfId="20" dataCellStyle="Jours du tableau">
      <calculatedColumnFormula>NETWORKDAYS(Suivi_des_congés[[#This Row],[Date de début]],Suivi_des_congés[[#This Row],[Date de fin]],lstCongés)</calculatedColumnFormula>
    </tableColumn>
  </tableColumns>
  <tableStyleInfo name="Style de tableau 1" showFirstColumn="1" showLastColumn="0" showRowStripes="1" showColumnStripes="0"/>
  <extLst>
    <ext xmlns:x14="http://schemas.microsoft.com/office/spreadsheetml/2009/9/main" uri="{504A1905-F514-4f6f-8877-14C23A59335A}">
      <x14:table altTextSummary="Consignez les congés des employés dans ce tableau. Ajoutez la date de début, la date de fin, le type de congé et le nombre de jours"/>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EA58E8-09F0-4367-8797-483E0D91321C}" name="Employés" displayName="Employés" ref="B3:B11" totalsRowShown="0" headerRowDxfId="19" dataDxfId="18" dataCellStyle="Détails du tableau">
  <sortState ref="B3:B25">
    <sortCondition ref="B2:B25"/>
  </sortState>
  <tableColumns count="1">
    <tableColumn id="1" xr3:uid="{00000000-0010-0000-0200-000001000000}" name="Noms des employés" dataDxfId="17" dataCellStyle="Détails du tableau"/>
  </tableColumns>
  <tableStyleInfo name="Style de tableau 1" showFirstColumn="0" showLastColumn="0" showRowStripes="1" showColumnStripes="0"/>
  <extLst>
    <ext xmlns:x14="http://schemas.microsoft.com/office/spreadsheetml/2009/9/main" uri="{504A1905-F514-4f6f-8877-14C23A59335A}">
      <x14:table altTextSummary="Liste des noms des employés"/>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07B30EC-A768-441A-8E7D-D8769279F3A4}" name="TypesCongés4" displayName="TypesCongés4" ref="G5:G9" totalsRowShown="0" headerRowDxfId="7" dataDxfId="6" dataCellStyle="Détails du tableau">
  <tableColumns count="1">
    <tableColumn id="1" xr3:uid="{E5F08DB2-62A6-43CE-89A7-C634E14803BB}" name="Liste des types de congés" dataDxfId="5" dataCellStyle="Détails du tableau"/>
  </tableColumns>
  <tableStyleInfo name="Style de tableau 1" showFirstColumn="0" showLastColumn="0" showRowStripes="1" showColumnStripes="0"/>
  <extLst>
    <ext xmlns:x14="http://schemas.microsoft.com/office/spreadsheetml/2009/9/main" uri="{504A1905-F514-4f6f-8877-14C23A59335A}">
      <x14:table altTextSummary="Liste des types de congés - Arrêt maladie, Congé, Décès et Autres"/>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C71B68E-BD2D-4605-A60B-84F16612C574}" name="TypesCongés" displayName="TypesCongés" ref="B3:B7" totalsRowShown="0" headerRowDxfId="16" dataDxfId="15" dataCellStyle="Détails du tableau">
  <tableColumns count="1">
    <tableColumn id="1" xr3:uid="{00000000-0010-0000-0300-000001000000}" name="Liste des types de congés" dataDxfId="14" dataCellStyle="Détails du tableau"/>
  </tableColumns>
  <tableStyleInfo name="Style de tableau 1" showFirstColumn="0" showLastColumn="0" showRowStripes="1" showColumnStripes="0"/>
  <extLst>
    <ext xmlns:x14="http://schemas.microsoft.com/office/spreadsheetml/2009/9/main" uri="{504A1905-F514-4f6f-8877-14C23A59335A}">
      <x14:table altTextSummary="Liste des types de congés - Arrêt maladie, Congé, Décès et Autres"/>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B4459EDF-5DF2-4A87-BBDD-03E85DC699D6}" name="JoursFériés" displayName="JoursFériés" ref="B3:C9" totalsRowShown="0" headerRowDxfId="13" dataDxfId="12">
  <tableColumns count="2">
    <tableColumn id="1" xr3:uid="{00000000-0010-0000-0400-000001000000}" name="Jours fériés" dataDxfId="11" dataCellStyle="Dates du tableau"/>
    <tableColumn id="2" xr3:uid="{00000000-0010-0000-0400-000002000000}" name="Description" dataDxfId="10" dataCellStyle="Détails du tableau"/>
  </tableColumns>
  <tableStyleInfo name="Style de tableau 1" showFirstColumn="0" showLastColumn="0" showRowStripes="1" showColumnStripes="0"/>
  <extLst>
    <ext xmlns:x14="http://schemas.microsoft.com/office/spreadsheetml/2009/9/main" uri="{504A1905-F514-4f6f-8877-14C23A59335A}">
      <x14:table altTextSummary="Liste des jours fériés avec description"/>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6D82B85A-E373-4FE1-A8A0-33A38DE9A8BD}" name="Tableau9" displayName="Tableau9" ref="E2:G8" totalsRowShown="0" headerRowDxfId="0" tableBorderDxfId="4" headerRowCellStyle="En-tête_Événement">
  <autoFilter ref="E2:G8" xr:uid="{3E1C1F52-4526-4BA5-A391-43254B488724}"/>
  <tableColumns count="3">
    <tableColumn id="1" xr3:uid="{14328FB1-153C-416D-94E1-A488F663C0E8}" name="DATE" dataDxfId="3" dataCellStyle="Date_Table"/>
    <tableColumn id="2" xr3:uid="{780A6CB2-777D-4A90-8B37-EFC0C93E45FE}" name="HEURE" dataDxfId="2" dataCellStyle="Heure"/>
    <tableColumn id="3" xr3:uid="{AE028E77-5289-4A4A-A495-E618479A4FCD}" name="DESCRIPTION" dataDxfId="1" dataCellStyle="Détails_Table"/>
  </tableColumns>
  <tableStyleInfo name="Intervalles de temps"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2000000}" name="Heure" displayName="Heure" ref="E2:E75" totalsRowShown="0" dataCellStyle="Heure">
  <autoFilter ref="E2:E75" xr:uid="{00000000-0009-0000-0100-000001000000}"/>
  <tableColumns count="1">
    <tableColumn id="1" xr3:uid="{00000000-0010-0000-0200-000001000000}" name="Heure" dataCellStyle="Heure">
      <calculatedColumnFormula>IFERROR(IF($E2+Incrément&gt;HeureFin,"",$E2+Incrément),"")</calculatedColumnFormula>
    </tableColumn>
  </tableColumns>
  <tableStyleInfo name="Intervalles de temps" showFirstColumn="0" showLastColumn="0" showRowStripes="1" showColumnStripes="0"/>
  <extLst>
    <ext xmlns:x14="http://schemas.microsoft.com/office/spreadsheetml/2009/9/main" uri="{504A1905-F514-4f6f-8877-14C23A59335A}">
      <x14:table altTextSummary="Liste des intervalles de temps qui apparaissent sur la feuille de calcul Emploi du temps quotidien"/>
    </ext>
  </extLst>
</table>
</file>

<file path=xl/theme/_rels/theme1.x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Decatur">
  <a:themeElements>
    <a:clrScheme name="Daily Schedule">
      <a:dk1>
        <a:srgbClr val="000000"/>
      </a:dk1>
      <a:lt1>
        <a:srgbClr val="FFFFFF"/>
      </a:lt1>
      <a:dk2>
        <a:srgbClr val="2B2A25"/>
      </a:dk2>
      <a:lt2>
        <a:srgbClr val="C3C397"/>
      </a:lt2>
      <a:accent1>
        <a:srgbClr val="1792E5"/>
      </a:accent1>
      <a:accent2>
        <a:srgbClr val="E8BA35"/>
      </a:accent2>
      <a:accent3>
        <a:srgbClr val="76B335"/>
      </a:accent3>
      <a:accent4>
        <a:srgbClr val="CE4059"/>
      </a:accent4>
      <a:accent5>
        <a:srgbClr val="2DBAA9"/>
      </a:accent5>
      <a:accent6>
        <a:srgbClr val="6A4B9C"/>
      </a:accent6>
      <a:hlink>
        <a:srgbClr val="1792E5"/>
      </a:hlink>
      <a:folHlink>
        <a:srgbClr val="6A4B9C"/>
      </a:folHlink>
    </a:clrScheme>
    <a:fontScheme name="Daily Schedule">
      <a:majorFont>
        <a:latin typeface="Arial"/>
        <a:ea typeface=""/>
        <a:cs typeface=""/>
      </a:majorFont>
      <a:minorFont>
        <a:latin typeface="Calibri"/>
        <a:ea typeface=""/>
        <a:cs typeface=""/>
      </a:minorFont>
    </a:fontScheme>
    <a:fmtScheme name="Decatur">
      <a:fillStyleLst>
        <a:solidFill>
          <a:schemeClr val="phClr"/>
        </a:solidFill>
        <a:gradFill rotWithShape="1">
          <a:gsLst>
            <a:gs pos="0">
              <a:schemeClr val="phClr">
                <a:tint val="90000"/>
                <a:satMod val="110000"/>
              </a:schemeClr>
            </a:gs>
            <a:gs pos="47500">
              <a:schemeClr val="phClr">
                <a:tint val="53000"/>
                <a:satMod val="120000"/>
              </a:schemeClr>
            </a:gs>
            <a:gs pos="58500">
              <a:schemeClr val="phClr">
                <a:tint val="53000"/>
                <a:satMod val="120000"/>
              </a:schemeClr>
            </a:gs>
            <a:gs pos="100000">
              <a:schemeClr val="phClr">
                <a:tint val="90000"/>
                <a:satMod val="110000"/>
              </a:schemeClr>
            </a:gs>
          </a:gsLst>
          <a:lin ang="3600000" scaled="1"/>
        </a:gradFill>
        <a:gradFill rotWithShape="1">
          <a:gsLst>
            <a:gs pos="0">
              <a:schemeClr val="phClr">
                <a:shade val="54000"/>
                <a:satMod val="105000"/>
              </a:schemeClr>
            </a:gs>
            <a:gs pos="47500">
              <a:schemeClr val="phClr">
                <a:shade val="88000"/>
                <a:satMod val="105000"/>
              </a:schemeClr>
            </a:gs>
            <a:gs pos="58500">
              <a:schemeClr val="phClr">
                <a:shade val="88000"/>
                <a:satMod val="105000"/>
              </a:schemeClr>
            </a:gs>
            <a:gs pos="100000">
              <a:schemeClr val="phClr">
                <a:shade val="54000"/>
                <a:satMod val="105000"/>
              </a:schemeClr>
            </a:gs>
          </a:gsLst>
          <a:lin ang="3600000" scaled="1"/>
        </a:gradFill>
      </a:fillStyleLst>
      <a:lnStyleLst>
        <a:ln w="10000" cap="flat" cmpd="sng" algn="ctr">
          <a:solidFill>
            <a:schemeClr val="phClr"/>
          </a:solidFill>
          <a:prstDash val="solid"/>
        </a:ln>
        <a:ln w="28250" cap="flat" cmpd="sng" algn="ctr">
          <a:solidFill>
            <a:schemeClr val="phClr"/>
          </a:solidFill>
          <a:prstDash val="solid"/>
        </a:ln>
        <a:ln w="38100" cap="flat" cmpd="sng" algn="ctr">
          <a:solidFill>
            <a:schemeClr val="phClr"/>
          </a:solidFill>
          <a:prstDash val="solid"/>
        </a:ln>
      </a:lnStyleLst>
      <a:effectStyleLst>
        <a:effectStyle>
          <a:effectLst>
            <a:outerShdw blurRad="63500" dist="25400" dir="3600000" algn="r" rotWithShape="0">
              <a:srgbClr val="000000">
                <a:alpha val="30000"/>
              </a:srgbClr>
            </a:outerShdw>
          </a:effectLst>
        </a:effectStyle>
        <a:effectStyle>
          <a:effectLst>
            <a:outerShdw blurRad="63500" dist="25400" dir="3600000" algn="r" rotWithShape="0">
              <a:srgbClr val="000000">
                <a:alpha val="36000"/>
              </a:srgbClr>
            </a:outerShdw>
          </a:effectLst>
          <a:scene3d>
            <a:camera prst="orthographicFront">
              <a:rot lat="0" lon="0" rev="0"/>
            </a:camera>
            <a:lightRig rig="harsh" dir="tl">
              <a:rot lat="0" lon="0" rev="9000000"/>
            </a:lightRig>
          </a:scene3d>
          <a:sp3d prstMaterial="flat">
            <a:bevelT w="38100" h="50800" prst="softRound"/>
          </a:sp3d>
        </a:effectStyle>
        <a:effectStyle>
          <a:effectLst>
            <a:outerShdw blurRad="76200" dist="38100" dir="3600000" algn="r" rotWithShape="0">
              <a:srgbClr val="000000">
                <a:alpha val="60000"/>
              </a:srgbClr>
            </a:outerShdw>
          </a:effectLst>
          <a:scene3d>
            <a:camera prst="orthographicFront">
              <a:rot lat="0" lon="0" rev="0"/>
            </a:camera>
            <a:lightRig rig="harsh" dir="tl">
              <a:rot lat="0" lon="0" rev="9000000"/>
            </a:lightRig>
          </a:scene3d>
          <a:sp3d contourW="44450" prstMaterial="flat">
            <a:bevelT w="38100" h="50800" prst="softRound"/>
            <a:contourClr>
              <a:schemeClr val="phClr">
                <a:tint val="5"/>
                <a:satMod val="130000"/>
              </a:schemeClr>
            </a:contourClr>
          </a:sp3d>
        </a:effectStyle>
      </a:effectStyleLst>
      <a:bgFillStyleLst>
        <a:solidFill>
          <a:schemeClr val="phClr"/>
        </a:solidFill>
        <a:gradFill rotWithShape="1">
          <a:gsLst>
            <a:gs pos="0">
              <a:schemeClr val="phClr">
                <a:tint val="100000"/>
                <a:shade val="52000"/>
                <a:satMod val="105000"/>
              </a:schemeClr>
            </a:gs>
            <a:gs pos="47500">
              <a:schemeClr val="phClr">
                <a:tint val="90000"/>
                <a:shade val="89000"/>
                <a:satMod val="105000"/>
              </a:schemeClr>
            </a:gs>
            <a:gs pos="58500">
              <a:schemeClr val="phClr">
                <a:tint val="85000"/>
                <a:shade val="89000"/>
                <a:satMod val="105000"/>
              </a:schemeClr>
            </a:gs>
            <a:gs pos="100000">
              <a:schemeClr val="phClr">
                <a:tint val="100000"/>
                <a:shade val="52000"/>
                <a:satMod val="105000"/>
              </a:schemeClr>
            </a:gs>
          </a:gsLst>
          <a:lin ang="3600000" scaled="0"/>
        </a:gradFill>
        <a:blipFill rotWithShape="1">
          <a:blip xmlns:r="http://schemas.openxmlformats.org/officeDocument/2006/relationships" r:embed="rId1">
            <a:duotone>
              <a:schemeClr val="phClr">
                <a:tint val="98000"/>
              </a:schemeClr>
              <a:schemeClr val="phClr">
                <a:shade val="85000"/>
                <a:satMod val="120000"/>
              </a:schemeClr>
            </a:duotone>
          </a:blip>
          <a:tile tx="0" ty="0" sx="52000" sy="52000" flip="none" algn="tl"/>
        </a:blip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image" Target="../media/image2.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EDT">
    <tabColor rgb="FF8A0000"/>
    <pageSetUpPr autoPageBreaks="0" fitToPage="1"/>
  </sheetPr>
  <dimension ref="B1:O75"/>
  <sheetViews>
    <sheetView showGridLines="0" zoomScaleNormal="100" workbookViewId="0">
      <selection activeCell="F15" sqref="F15"/>
    </sheetView>
  </sheetViews>
  <sheetFormatPr baseColWidth="10" defaultColWidth="9.140625" defaultRowHeight="15"/>
  <cols>
    <col min="1" max="1" width="2.7109375" customWidth="1"/>
    <col min="2" max="3" width="25.140625" customWidth="1"/>
    <col min="4" max="4" width="2.7109375" customWidth="1"/>
    <col min="5" max="5" width="12.42578125" customWidth="1"/>
    <col min="6" max="6" width="31" customWidth="1"/>
    <col min="7" max="7" width="2.7109375" customWidth="1"/>
    <col min="8" max="8" width="17.7109375" customWidth="1"/>
    <col min="9" max="9" width="12.85546875" customWidth="1"/>
    <col min="10" max="10" width="34.5703125" customWidth="1"/>
    <col min="11" max="11" width="2.7109375" customWidth="1"/>
    <col min="12" max="12" width="3.28515625" customWidth="1"/>
    <col min="13" max="13" width="38.7109375" customWidth="1"/>
    <col min="14" max="14" width="2.7109375" customWidth="1"/>
    <col min="15" max="15" width="10.5703125" bestFit="1" customWidth="1"/>
  </cols>
  <sheetData>
    <row r="1" spans="2:15" ht="39.950000000000003" customHeight="1">
      <c r="B1" s="20" t="s">
        <v>0</v>
      </c>
    </row>
    <row r="2" spans="2:15" ht="27.95" customHeight="1">
      <c r="B2" s="90">
        <f ca="1">IFERROR(DAY(ValDate),"")</f>
        <v>21</v>
      </c>
      <c r="C2" s="90"/>
      <c r="E2" s="14" t="s">
        <v>9</v>
      </c>
      <c r="F2" s="27" t="str">
        <f ca="1">IFERROR(UPPER(TEXT(DATE(AnnéeRapport,NuméroMois,JourRapport),"j mmmm, aaaa")),"")</f>
        <v>21 MAI, 2019</v>
      </c>
      <c r="H2" s="8" t="s">
        <v>10</v>
      </c>
      <c r="I2" s="8"/>
      <c r="J2" s="8"/>
      <c r="L2" s="9" t="s">
        <v>11</v>
      </c>
      <c r="M2" s="9"/>
    </row>
    <row r="3" spans="2:15" ht="15" customHeight="1">
      <c r="B3" s="90"/>
      <c r="C3" s="90"/>
      <c r="E3" s="13">
        <f>'Intervalles de temps'!E3</f>
        <v>0.25</v>
      </c>
      <c r="F3" s="4" t="str">
        <f ca="1">IFERROR(INDEX(Plan_event!$E$3:$H$26,MATCH(DATEVALUE(ValDate)&amp;EmploiDuTempsQuotidien[[#This Row],[Time]],RechercherDateEtHeure,0),3),"")</f>
        <v/>
      </c>
      <c r="H3" s="19" t="str">
        <f ca="1">IFERROR(TEXT(DATEVALUE(ValDate)+1,"jjjj"),"")</f>
        <v>mercredi</v>
      </c>
      <c r="I3" s="29" t="str">
        <f ca="1">IFERROR(INDEX(Plan_event!$E$3:$H$26,MATCH($H$6&amp;"|"&amp;ROW(A1),Plan_event!$H$3:$H$26,0),2),"")</f>
        <v/>
      </c>
      <c r="J3" s="69" t="str">
        <f ca="1">IFERROR(INDEX(Plan_event!$E$3:$H$26,MATCH($H$6&amp;"|"&amp;ROW(A1),Plan_event!$H$3:$H$26,0),3),"")</f>
        <v/>
      </c>
      <c r="L3" s="23"/>
      <c r="M3" s="88"/>
    </row>
    <row r="4" spans="2:15" ht="15" customHeight="1">
      <c r="B4" s="90"/>
      <c r="C4" s="90"/>
      <c r="E4" s="13">
        <f>'Intervalles de temps'!E4</f>
        <v>0.27083333333333331</v>
      </c>
      <c r="F4" s="4" t="str">
        <f ca="1">IFERROR(INDEX(Plan_event!$E$3:$H$26,MATCH(DATEVALUE(ValDate)&amp;EmploiDuTempsQuotidien[[#This Row],[Time]],RechercherDateEtHeure,0),3),"")</f>
        <v/>
      </c>
      <c r="H4" s="87" t="str">
        <f ca="1">IFERROR(TEXT(DATEVALUE(ValDate)+1,"j"),"")</f>
        <v>22</v>
      </c>
      <c r="I4" s="31" t="str">
        <f ca="1">IFERROR(INDEX(Plan_event!$E$3:$H$26,MATCH($H$6&amp;"|"&amp;ROW(A2),Plan_event!$H$3:$H$26,0),2),"")</f>
        <v/>
      </c>
      <c r="J4" s="77" t="str">
        <f ca="1">IFERROR(INDEX(Plan_event!$E$3:$H$26,MATCH($H$6&amp;"|"&amp;ROW(A2),Plan_event!$H$3:$H$26,0),3),"")</f>
        <v/>
      </c>
      <c r="L4" s="17"/>
      <c r="M4" s="88"/>
    </row>
    <row r="5" spans="2:15" ht="15" customHeight="1">
      <c r="B5" s="90"/>
      <c r="C5" s="90"/>
      <c r="E5" s="13">
        <f>'Intervalles de temps'!E5</f>
        <v>0.29166666666666663</v>
      </c>
      <c r="F5" s="4" t="str">
        <f ca="1">IFERROR(INDEX(Plan_event!$E$3:$H$26,MATCH(DATEVALUE(ValDate)&amp;EmploiDuTempsQuotidien[[#This Row],[Time]],RechercherDateEtHeure,0),3),"")</f>
        <v/>
      </c>
      <c r="H5" s="87"/>
      <c r="I5" s="31" t="str">
        <f ca="1">IFERROR(INDEX(Plan_event!$E$3:$H$26,MATCH($H$6&amp;"|"&amp;ROW(A3),Plan_event!$H$3:$H$26,0),2),"")</f>
        <v/>
      </c>
      <c r="J5" s="77" t="str">
        <f ca="1">IFERROR(INDEX(Plan_event!$E$3:$H$26,MATCH($H$6&amp;"|"&amp;ROW(A3),Plan_event!$H$3:$H$26,0),3),"")</f>
        <v/>
      </c>
      <c r="L5" s="24"/>
      <c r="M5" s="88"/>
    </row>
    <row r="6" spans="2:15" ht="15" customHeight="1">
      <c r="B6" s="90"/>
      <c r="C6" s="90"/>
      <c r="E6" s="13">
        <f>'Intervalles de temps'!E6</f>
        <v>0.31249999999999994</v>
      </c>
      <c r="F6" s="4" t="str">
        <f ca="1">IFERROR(INDEX(Plan_event!$E$3:$H$26,MATCH(DATEVALUE(ValDate)&amp;EmploiDuTempsQuotidien[[#This Row],[Time]],RechercherDateEtHeure,0),3),"")</f>
        <v/>
      </c>
      <c r="H6" s="3">
        <f ca="1">IFERROR(ValDate+1,"")</f>
        <v>43607</v>
      </c>
      <c r="I6" s="31" t="str">
        <f ca="1">IFERROR(INDEX(Plan_event!$E$3:$H$26,MATCH($H$6&amp;"|"&amp;ROW(A4),Plan_event!$H$3:$H$26,0),2),"")</f>
        <v/>
      </c>
      <c r="J6" s="77" t="str">
        <f ca="1">IFERROR(INDEX(Plan_event!$E$3:$H$26,MATCH($H$6&amp;"|"&amp;ROW(A4),Plan_event!$H$3:$H$26,0),3),"")</f>
        <v/>
      </c>
      <c r="L6" s="22"/>
      <c r="M6" s="88"/>
    </row>
    <row r="7" spans="2:15" ht="15" customHeight="1">
      <c r="B7" s="92" t="str">
        <f ca="1">IFERROR(TEXT(ValDate,"jjjj"),"")</f>
        <v>mardi</v>
      </c>
      <c r="C7" s="92"/>
      <c r="E7" s="13">
        <f>'Intervalles de temps'!E7</f>
        <v>0.33333333333333326</v>
      </c>
      <c r="F7" s="4" t="str">
        <f ca="1">IFERROR(INDEX(Plan_event!$E$3:$H$26,MATCH(DATEVALUE(ValDate)&amp;EmploiDuTempsQuotidien[[#This Row],[Time]],RechercherDateEtHeure,0),3),"")</f>
        <v/>
      </c>
      <c r="H7" s="1"/>
      <c r="I7" s="31" t="str">
        <f ca="1">IFERROR(INDEX(Plan_event!$E$3:$H$26,MATCH($H$6&amp;"|"&amp;ROW(A5),Plan_event!$H$3:$H$26,0),2),"")</f>
        <v/>
      </c>
      <c r="J7" s="77" t="str">
        <f ca="1">IFERROR(INDEX(Plan_event!$E$3:$H$26,MATCH($H$6&amp;"|"&amp;ROW(A5),Plan_event!$H$3:$H$26,0),3),"")</f>
        <v/>
      </c>
      <c r="L7" s="17"/>
      <c r="M7" s="88"/>
    </row>
    <row r="8" spans="2:15" ht="15" customHeight="1">
      <c r="B8" s="92"/>
      <c r="C8" s="92"/>
      <c r="E8" s="13">
        <f>'Intervalles de temps'!E8</f>
        <v>0.35416666666666657</v>
      </c>
      <c r="F8" s="4" t="str">
        <f ca="1">IFERROR(INDEX(Plan_event!$E$3:$H$26,MATCH(DATEVALUE(ValDate)&amp;EmploiDuTempsQuotidien[[#This Row],[Time]],RechercherDateEtHeure,0),3),"")</f>
        <v/>
      </c>
      <c r="H8" s="2"/>
      <c r="I8" s="31" t="str">
        <f ca="1">IFERROR(INDEX(Plan_event!$E$3:$H$26,MATCH($H$6&amp;"|"&amp;ROW(A6),Plan_event!$H$3:$H$26,0),2),"")</f>
        <v/>
      </c>
      <c r="J8" s="78" t="str">
        <f ca="1">IFERROR(INDEX(Plan_event!$E$3:$H$26,MATCH($H$6&amp;"|"&amp;ROW(A6),Plan_event!$H$3:$H$26,0),3),"")</f>
        <v/>
      </c>
      <c r="L8" s="24"/>
      <c r="M8" s="88"/>
    </row>
    <row r="9" spans="2:15" ht="15" customHeight="1">
      <c r="B9" s="92"/>
      <c r="C9" s="92"/>
      <c r="E9" s="13">
        <f>'Intervalles de temps'!E9</f>
        <v>0.37499999999999989</v>
      </c>
      <c r="F9" s="4" t="str">
        <f ca="1">IFERROR(INDEX(Plan_event!$E$3:$H$26,MATCH(DATEVALUE(ValDate)&amp;EmploiDuTempsQuotidien[[#This Row],[Time]],RechercherDateEtHeure,0),3),"")</f>
        <v/>
      </c>
      <c r="H9" s="19" t="str">
        <f ca="1">IFERROR(TEXT(DATEVALUE(ValDate)+2,"jjjj"),"")</f>
        <v>jeudi</v>
      </c>
      <c r="I9" s="29" t="str">
        <f ca="1">IFERROR(INDEX(Plan_event!$E$3:$H$26,MATCH($H$12&amp;"|"&amp;ROW(A1),Plan_event!$H$3:$H$26,0),2),"")</f>
        <v/>
      </c>
      <c r="J9" s="69" t="str">
        <f ca="1">IFERROR(INDEX(Plan_event!$E$3:$H$26,MATCH($H$12&amp;"|"&amp;ROW(A1),Plan_event!$E$3:$H$26,0),3),"")</f>
        <v/>
      </c>
      <c r="L9" s="22"/>
      <c r="M9" s="88"/>
    </row>
    <row r="10" spans="2:15" ht="15" customHeight="1">
      <c r="E10" s="13">
        <f>'Intervalles de temps'!E10</f>
        <v>0.3958333333333332</v>
      </c>
      <c r="F10" s="4" t="str">
        <f ca="1">IFERROR(INDEX(Plan_event!$E$3:$H$26,MATCH(DATEVALUE(ValDate)&amp;EmploiDuTempsQuotidien[[#This Row],[Time]],RechercherDateEtHeure,0),3),"")</f>
        <v/>
      </c>
      <c r="H10" s="87" t="str">
        <f ca="1">IFERROR(TEXT(DATEVALUE(ValDate)+2,"j"),"")</f>
        <v>23</v>
      </c>
      <c r="I10" s="31" t="str">
        <f ca="1">IFERROR(INDEX(Plan_event!$E$3:$H$26,MATCH($H$12&amp;"|"&amp;ROW(A2),Plan_event!$H$3:$H$26,0),2),"")</f>
        <v/>
      </c>
      <c r="J10" s="77" t="str">
        <f ca="1">IFERROR(INDEX(Plan_event!$E$3:$H$26,MATCH($H$12&amp;"|"&amp;ROW(A2),Plan_event!$E$3:$H$26,0),3),"")</f>
        <v/>
      </c>
      <c r="L10" s="17"/>
      <c r="M10" s="88"/>
    </row>
    <row r="11" spans="2:15" ht="15" customHeight="1">
      <c r="B11" s="91" t="s">
        <v>1</v>
      </c>
      <c r="C11" s="91"/>
      <c r="E11" s="13">
        <f>'Intervalles de temps'!E11</f>
        <v>0.41666666666666652</v>
      </c>
      <c r="F11" s="4" t="str">
        <f ca="1">IFERROR(INDEX(Plan_event!$E$3:$H$26,MATCH(DATEVALUE(ValDate)&amp;EmploiDuTempsQuotidien[[#This Row],[Time]],RechercherDateEtHeure,0),3),"")</f>
        <v/>
      </c>
      <c r="H11" s="87"/>
      <c r="I11" s="31" t="str">
        <f ca="1">IFERROR(INDEX(Plan_event!$E$3:$H$26,MATCH($H$12&amp;"|"&amp;ROW(A3),Plan_event!$H$3:$H$26,0),2),"")</f>
        <v/>
      </c>
      <c r="J11" s="77" t="str">
        <f ca="1">IFERROR(INDEX(Plan_event!$E$3:$H$26,MATCH($H$12&amp;"|"&amp;ROW(A3),Plan_event!$E$3:$H$26,0),3),"")</f>
        <v/>
      </c>
      <c r="L11" s="24"/>
      <c r="M11" s="88"/>
    </row>
    <row r="12" spans="2:15" ht="15" customHeight="1">
      <c r="E12" s="13">
        <f>'Intervalles de temps'!E12</f>
        <v>0.43749999999999983</v>
      </c>
      <c r="F12" s="4" t="str">
        <f ca="1">IFERROR(INDEX(Plan_event!$E$3:$H$26,MATCH(DATEVALUE(ValDate)&amp;EmploiDuTempsQuotidien[[#This Row],[Time]],RechercherDateEtHeure,0),3),"")</f>
        <v/>
      </c>
      <c r="H12" s="3">
        <f ca="1">IFERROR(ValDate+2,"")</f>
        <v>43608</v>
      </c>
      <c r="I12" s="31" t="str">
        <f ca="1">IFERROR(INDEX(Plan_event!$E$3:$H$26,MATCH($H$12&amp;"|"&amp;ROW(A4),Plan_event!$H$3:$H$26,0),2),"")</f>
        <v/>
      </c>
      <c r="J12" s="77" t="str">
        <f ca="1">IFERROR(INDEX(Plan_event!$E$3:$H$26,MATCH($H$12&amp;"|"&amp;ROW(A4),Plan_event!$E$3:$H$26,0),3),"")</f>
        <v/>
      </c>
      <c r="L12" s="22"/>
      <c r="M12" s="88"/>
      <c r="O12" s="26"/>
    </row>
    <row r="13" spans="2:15" ht="15" customHeight="1">
      <c r="B13" s="16" t="s">
        <v>2</v>
      </c>
      <c r="C13" s="15"/>
      <c r="E13" s="13">
        <f>'Intervalles de temps'!E13</f>
        <v>0.45833333333333315</v>
      </c>
      <c r="F13" s="4" t="str">
        <f ca="1">IFERROR(INDEX(Plan_event!$E$3:$H$26,MATCH(DATEVALUE(ValDate)&amp;EmploiDuTempsQuotidien[[#This Row],[Time]],RechercherDateEtHeure,0),3),"")</f>
        <v/>
      </c>
      <c r="H13" s="1"/>
      <c r="I13" s="31" t="str">
        <f ca="1">IFERROR(INDEX(Plan_event!$E$3:$H$26,MATCH($H$12&amp;"|"&amp;ROW(A5),Plan_event!$H$3:$H$26,0),2),"")</f>
        <v/>
      </c>
      <c r="J13" s="77" t="str">
        <f ca="1">IFERROR(INDEX(Plan_event!$E$3:$H$26,MATCH($H$12&amp;"|"&amp;ROW(A5),Plan_event!$E$3:$H$26,0),3),"")</f>
        <v/>
      </c>
      <c r="L13" s="17"/>
      <c r="M13" s="88"/>
    </row>
    <row r="14" spans="2:15" ht="15" customHeight="1">
      <c r="B14" s="5"/>
      <c r="E14" s="13">
        <f>'Intervalles de temps'!E14</f>
        <v>0.47916666666666646</v>
      </c>
      <c r="F14" s="4" t="str">
        <f ca="1">IFERROR(INDEX(Plan_event!$E$3:$H$26,MATCH(DATEVALUE(ValDate)&amp;EmploiDuTempsQuotidien[[#This Row],[Time]],RechercherDateEtHeure,0),3),"")</f>
        <v/>
      </c>
      <c r="H14" s="2"/>
      <c r="I14" s="31" t="str">
        <f ca="1">IFERROR(INDEX(Plan_event!$E$3:$H$26,MATCH($H$12&amp;"|"&amp;ROW(A6),Plan_event!$H$3:$H$26,0),2),"")</f>
        <v/>
      </c>
      <c r="J14" s="78" t="str">
        <f ca="1">IFERROR(INDEX(Plan_event!$E$3:$H$26,MATCH($H$12&amp;"|"&amp;ROW(A6),Plan_event!$E$3:$H$26,0),3),"")</f>
        <v/>
      </c>
      <c r="L14" s="24"/>
      <c r="M14" s="88"/>
    </row>
    <row r="15" spans="2:15" ht="15" customHeight="1">
      <c r="B15" s="16" t="s">
        <v>3</v>
      </c>
      <c r="C15" s="15"/>
      <c r="E15" s="13">
        <f>'Intervalles de temps'!E15</f>
        <v>0.49999999999999978</v>
      </c>
      <c r="F15" s="4" t="str">
        <f ca="1">IFERROR(INDEX(Plan_event!$E$3:$H$26,MATCH(DATEVALUE(ValDate)&amp;EmploiDuTempsQuotidien[[#This Row],[Time]],RechercherDateEtHeure,0),3),"")</f>
        <v/>
      </c>
      <c r="H15" s="19" t="str">
        <f ca="1">IFERROR(TEXT(DATEVALUE(ValDate)+3,"jjjj"),"")</f>
        <v>vendredi</v>
      </c>
      <c r="I15" s="29" t="str">
        <f ca="1">IFERROR(INDEX(Plan_event!$E$3:$H$26,MATCH($H$18&amp;"|"&amp;ROW(A1),Plan_event!$H$3:$H$26,0),2),"")</f>
        <v/>
      </c>
      <c r="J15" s="69" t="str">
        <f ca="1">IFERROR(INDEX(Plan_event!$E$3:$H$26,MATCH($H$12&amp;"|"&amp;ROW(A1),Plan_event!$E$3:$H$26,0),3),"")</f>
        <v/>
      </c>
      <c r="L15" s="22"/>
      <c r="M15" s="88"/>
    </row>
    <row r="16" spans="2:15" ht="15" customHeight="1">
      <c r="B16" s="5"/>
      <c r="C16" s="4"/>
      <c r="E16" s="13">
        <f>'Intervalles de temps'!E16</f>
        <v>0.52083333333333315</v>
      </c>
      <c r="F16" s="4" t="str">
        <f ca="1">IFERROR(INDEX(Plan_event!$E$3:$H$26,MATCH(DATEVALUE(ValDate)&amp;EmploiDuTempsQuotidien[[#This Row],[Time]],RechercherDateEtHeure,0),3),"")</f>
        <v/>
      </c>
      <c r="H16" s="87" t="str">
        <f ca="1">IFERROR(TEXT(DATEVALUE(ValDate)+3,"j"),"")</f>
        <v>24</v>
      </c>
      <c r="I16" s="31" t="str">
        <f ca="1">IFERROR(INDEX(Plan_event!$E$3:$H$26,MATCH($H$18&amp;"|"&amp;ROW(A2),Plan_event!$H$3:$H$26,0),2),"")</f>
        <v/>
      </c>
      <c r="J16" s="77" t="str">
        <f ca="1">IFERROR(INDEX(Plan_event!$E$3:$H$26,MATCH($H$12&amp;"|"&amp;ROW(A2),Plan_event!$E$3:$H$26,0),3),"")</f>
        <v/>
      </c>
      <c r="L16" s="17"/>
      <c r="M16" s="88"/>
    </row>
    <row r="17" spans="2:13" ht="15" customHeight="1">
      <c r="B17" s="16" t="s">
        <v>4</v>
      </c>
      <c r="C17" s="15"/>
      <c r="E17" s="13">
        <f>'Intervalles de temps'!E17</f>
        <v>0.54166666666666652</v>
      </c>
      <c r="F17" s="4" t="str">
        <f ca="1">IFERROR(INDEX(Plan_event!$E$3:$H$26,MATCH(DATEVALUE(ValDate)&amp;EmploiDuTempsQuotidien[[#This Row],[Time]],RechercherDateEtHeure,0),3),"")</f>
        <v/>
      </c>
      <c r="H17" s="87"/>
      <c r="I17" s="31" t="str">
        <f ca="1">IFERROR(INDEX(Plan_event!$E$3:$H$26,MATCH($H$18&amp;"|"&amp;ROW(A3),Plan_event!$H$3:$H$26,0),2),"")</f>
        <v/>
      </c>
      <c r="J17" s="77" t="str">
        <f ca="1">IFERROR(INDEX(Plan_event!$E$3:$H$26,MATCH($H$12&amp;"|"&amp;ROW(A3),Plan_event!$E$3:$H$26,0),3),"")</f>
        <v/>
      </c>
      <c r="L17" s="24"/>
      <c r="M17" s="88"/>
    </row>
    <row r="18" spans="2:13" ht="15" customHeight="1">
      <c r="E18" s="13">
        <f>'Intervalles de temps'!E18</f>
        <v>0.56249999999999989</v>
      </c>
      <c r="F18" s="4" t="str">
        <f ca="1">IFERROR(INDEX(Plan_event!$E$3:$H$26,MATCH(DATEVALUE(ValDate)&amp;EmploiDuTempsQuotidien[[#This Row],[Time]],RechercherDateEtHeure,0),3),"")</f>
        <v/>
      </c>
      <c r="H18" s="3">
        <f ca="1">IFERROR(ValDate+3,"")</f>
        <v>43609</v>
      </c>
      <c r="I18" s="31" t="str">
        <f ca="1">IFERROR(INDEX(Plan_event!$E$3:$H$26,MATCH($H$18&amp;"|"&amp;ROW(A4),Plan_event!$H$3:$H$26,0),2),"")</f>
        <v/>
      </c>
      <c r="J18" s="77" t="str">
        <f ca="1">IFERROR(INDEX(Plan_event!$E$3:$H$26,MATCH($H$12&amp;"|"&amp;ROW(A4),Plan_event!$E$3:$H$26,0),3),"")</f>
        <v/>
      </c>
      <c r="L18" s="22"/>
      <c r="M18" s="88"/>
    </row>
    <row r="19" spans="2:13" ht="15" customHeight="1">
      <c r="B19" s="91" t="s">
        <v>5</v>
      </c>
      <c r="C19" s="91"/>
      <c r="E19" s="13">
        <f>'Intervalles de temps'!E19</f>
        <v>0.58333333333333326</v>
      </c>
      <c r="F19" s="4" t="str">
        <f ca="1">IFERROR(INDEX(Plan_event!$E$3:$H$26,MATCH(DATEVALUE(ValDate)&amp;EmploiDuTempsQuotidien[[#This Row],[Time]],RechercherDateEtHeure,0),3),"")</f>
        <v/>
      </c>
      <c r="H19" s="1"/>
      <c r="I19" s="31" t="str">
        <f ca="1">IFERROR(INDEX(Plan_event!$E$3:$H$26,MATCH($H$18&amp;"|"&amp;ROW(A5),Plan_event!$H$3:$H$26,0),2),"")</f>
        <v/>
      </c>
      <c r="J19" s="77" t="str">
        <f ca="1">IFERROR(INDEX(Plan_event!$E$3:$H$26,MATCH($H$12&amp;"|"&amp;ROW(A5),Plan_event!$E$3:$H$26,0),3),"")</f>
        <v/>
      </c>
      <c r="L19" s="17"/>
      <c r="M19" s="88"/>
    </row>
    <row r="20" spans="2:13" ht="15" customHeight="1">
      <c r="E20" s="13">
        <f>'Intervalles de temps'!E20</f>
        <v>0.60416666666666663</v>
      </c>
      <c r="F20" s="4" t="str">
        <f ca="1">IFERROR(INDEX(Plan_event!$E$3:$H$26,MATCH(DATEVALUE(ValDate)&amp;EmploiDuTempsQuotidien[[#This Row],[Time]],RechercherDateEtHeure,0),3),"")</f>
        <v/>
      </c>
      <c r="H20" s="2"/>
      <c r="I20" s="31" t="str">
        <f ca="1">IFERROR(INDEX(Plan_event!$E$3:$H$26,MATCH($H$18&amp;"|"&amp;ROW(A6),Plan_event!$H$3:$H$26,0),2),"")</f>
        <v/>
      </c>
      <c r="J20" s="78" t="str">
        <f ca="1">IFERROR(INDEX(Plan_event!$E$3:$H$26,MATCH($H$12&amp;"|"&amp;ROW(A6),Plan_event!$E$3:$H$26,0),3),"")</f>
        <v/>
      </c>
      <c r="L20" s="24"/>
      <c r="M20" s="88"/>
    </row>
    <row r="21" spans="2:13" ht="15" customHeight="1">
      <c r="B21" s="25" t="s">
        <v>6</v>
      </c>
      <c r="E21" s="13">
        <f>'Intervalles de temps'!E21</f>
        <v>0.625</v>
      </c>
      <c r="F21" s="4" t="str">
        <f ca="1">IFERROR(INDEX(Plan_event!$E$3:$H$26,MATCH(DATEVALUE(ValDate)&amp;EmploiDuTempsQuotidien[[#This Row],[Time]],RechercherDateEtHeure,0),3),"")</f>
        <v/>
      </c>
      <c r="H21" s="19" t="str">
        <f ca="1">IFERROR(TEXT(DATEVALUE(ValDate)+4,"jjjj"),"")</f>
        <v>samedi</v>
      </c>
      <c r="I21" s="29" t="str">
        <f ca="1">IFERROR(INDEX(Plan_event!$E$3:$H$26,MATCH($H$24&amp;"|"&amp;ROW(A1),Plan_event!$H$3:$H$26,0),2),"")</f>
        <v/>
      </c>
      <c r="J21" s="69" t="str">
        <f ca="1">IFERROR(INDEX(Plan_event!$E$3:$H$26,MATCH($H$24&amp;"|"&amp;ROW(A1),Plan_event!$H$3:$H$26,0),3),"")</f>
        <v/>
      </c>
      <c r="L21" s="22"/>
      <c r="M21" s="88"/>
    </row>
    <row r="22" spans="2:13" ht="15" customHeight="1">
      <c r="E22" s="13">
        <f>'Intervalles de temps'!E22</f>
        <v>0.64583333333333337</v>
      </c>
      <c r="F22" s="4" t="str">
        <f ca="1">IFERROR(INDEX(Plan_event!$E$3:$H$26,MATCH(DATEVALUE(ValDate)&amp;EmploiDuTempsQuotidien[[#This Row],[Time]],RechercherDateEtHeure,0),3),"")</f>
        <v/>
      </c>
      <c r="H22" s="87" t="str">
        <f ca="1">IFERROR(TEXT(DATEVALUE(ValDate)+4,"j"),"")</f>
        <v>25</v>
      </c>
      <c r="I22" s="31" t="str">
        <f ca="1">IFERROR(INDEX(Plan_event!$E$3:$H$26,MATCH($H$24&amp;"|"&amp;ROW(A2),Plan_event!$H$3:$H$26,0),2),"")</f>
        <v/>
      </c>
      <c r="J22" s="77" t="str">
        <f ca="1">IFERROR(INDEX(Plan_event!$E$3:$H$26,MATCH($H$24&amp;"|"&amp;ROW(A2),Plan_event!$H$3:$H$26,0),3),"")</f>
        <v/>
      </c>
      <c r="L22" s="17"/>
      <c r="M22" s="88"/>
    </row>
    <row r="23" spans="2:13" ht="15" customHeight="1">
      <c r="B23" s="25" t="s">
        <v>7</v>
      </c>
      <c r="E23" s="13">
        <f>'Intervalles de temps'!E23</f>
        <v>0.66666666666666674</v>
      </c>
      <c r="F23" s="4" t="str">
        <f ca="1">IFERROR(INDEX(Plan_event!$E$3:$H$26,MATCH(DATEVALUE(ValDate)&amp;EmploiDuTempsQuotidien[[#This Row],[Time]],RechercherDateEtHeure,0),3),"")</f>
        <v/>
      </c>
      <c r="H23" s="87"/>
      <c r="I23" s="31" t="str">
        <f ca="1">IFERROR(INDEX(Plan_event!$E$3:$H$26,MATCH($H$24&amp;"|"&amp;ROW(A3),Plan_event!$H$3:$H$26,0),2),"")</f>
        <v/>
      </c>
      <c r="J23" s="77" t="str">
        <f ca="1">IFERROR(INDEX(Plan_event!$E$3:$H$26,MATCH($H$24&amp;"|"&amp;ROW(A3),Plan_event!$H$3:$H$26,0),3),"")</f>
        <v/>
      </c>
      <c r="L23" s="24"/>
      <c r="M23" s="88"/>
    </row>
    <row r="24" spans="2:13" ht="15" customHeight="1">
      <c r="E24" s="13">
        <f>'Intervalles de temps'!E24</f>
        <v>0.68750000000000011</v>
      </c>
      <c r="F24" s="4" t="str">
        <f ca="1">IFERROR(INDEX(Plan_event!$E$3:$H$26,MATCH(DATEVALUE(ValDate)&amp;EmploiDuTempsQuotidien[[#This Row],[Time]],RechercherDateEtHeure,0),3),"")</f>
        <v/>
      </c>
      <c r="H24" s="3">
        <f ca="1">IFERROR(ValDate+4,"")</f>
        <v>43610</v>
      </c>
      <c r="I24" s="31" t="str">
        <f ca="1">IFERROR(INDEX(Plan_event!$E$3:$H$26,MATCH($H$24&amp;"|"&amp;ROW(A4),Plan_event!$H$3:$H$26,0),2),"")</f>
        <v/>
      </c>
      <c r="J24" s="77" t="str">
        <f ca="1">IFERROR(INDEX(Plan_event!$E$3:$H$26,MATCH($H$24&amp;"|"&amp;ROW(A4),Plan_event!$H$3:$H$26,0),3),"")</f>
        <v/>
      </c>
      <c r="L24" s="22"/>
      <c r="M24" s="88"/>
    </row>
    <row r="25" spans="2:13" ht="15" customHeight="1">
      <c r="B25" s="10" t="s">
        <v>8</v>
      </c>
      <c r="C25" s="11"/>
      <c r="E25" s="13">
        <f>'Intervalles de temps'!E25</f>
        <v>0.70833333333333348</v>
      </c>
      <c r="F25" s="4" t="str">
        <f ca="1">IFERROR(INDEX(Plan_event!$E$3:$H$26,MATCH(DATEVALUE(ValDate)&amp;EmploiDuTempsQuotidien[[#This Row],[Time]],RechercherDateEtHeure,0),3),"")</f>
        <v/>
      </c>
      <c r="H25" s="2"/>
      <c r="I25" s="31" t="str">
        <f ca="1">IFERROR(INDEX(Plan_event!$E$3:$H$26,MATCH($H$24&amp;"|"&amp;ROW(A5),Plan_event!$H$3:$H$26,0),2),"")</f>
        <v/>
      </c>
      <c r="J25" s="78" t="str">
        <f ca="1">IFERROR(INDEX(Plan_event!$E$3:$H$26,MATCH($H$24&amp;"|"&amp;ROW(A5),Plan_event!$H$3:$H$26,0),3),"")</f>
        <v/>
      </c>
      <c r="L25" s="17"/>
      <c r="M25" s="88"/>
    </row>
    <row r="26" spans="2:13" ht="15" customHeight="1">
      <c r="B26" s="89" t="s">
        <v>116</v>
      </c>
      <c r="C26" s="89"/>
      <c r="E26" s="13">
        <f>'Intervalles de temps'!E26</f>
        <v>0.72916666666666685</v>
      </c>
      <c r="F26" s="4" t="str">
        <f ca="1">IFERROR(INDEX(Plan_event!$E$3:$H$26,MATCH(DATEVALUE(ValDate)&amp;EmploiDuTempsQuotidien[[#This Row],[Time]],RechercherDateEtHeure,0),3),"")</f>
        <v/>
      </c>
      <c r="H26" s="19" t="str">
        <f ca="1">IFERROR(TEXT(DATEVALUE(ValDate)+5,"jjjj"),"")</f>
        <v>dimanche</v>
      </c>
      <c r="I26" s="29" t="str">
        <f ca="1">IFERROR(INDEX(Plan_event!$E$3:$H$26,MATCH($H$29&amp;"|"&amp;ROW(A1),Plan_event!$H$3:$H$26,0),2),"")</f>
        <v/>
      </c>
      <c r="J26" s="69" t="str">
        <f ca="1">IFERROR(INDEX(Plan_event!$E$3:$H$26,MATCH($H$29&amp;"|"&amp;ROW(A1),Plan_event!$H$3:$H$26,0),3),"")</f>
        <v/>
      </c>
      <c r="L26" s="24"/>
      <c r="M26" s="88"/>
    </row>
    <row r="27" spans="2:13" ht="15" customHeight="1">
      <c r="E27" s="13">
        <f>'Intervalles de temps'!E27</f>
        <v>0.75000000000000022</v>
      </c>
      <c r="F27" s="4" t="str">
        <f ca="1">IFERROR(INDEX(Plan_event!$E$3:$H$26,MATCH(DATEVALUE(ValDate)&amp;EmploiDuTempsQuotidien[[#This Row],[Time]],RechercherDateEtHeure,0),3),"")</f>
        <v/>
      </c>
      <c r="H27" s="87" t="str">
        <f ca="1">IFERROR(TEXT(DATEVALUE(ValDate)+5,"j"),"")</f>
        <v>26</v>
      </c>
      <c r="I27" s="31" t="str">
        <f ca="1">IFERROR(INDEX(Plan_event!$E$3:$H$26,MATCH($H$29&amp;"|"&amp;ROW(A2),Plan_event!$H$3:$H$26,0),2),"")</f>
        <v/>
      </c>
      <c r="J27" s="77" t="str">
        <f ca="1">IFERROR(INDEX(Plan_event!$E$3:$H$26,MATCH($H$29&amp;"|"&amp;ROW(A2),Plan_event!$H$3:$H$26,0),3),"")</f>
        <v/>
      </c>
      <c r="L27" s="22"/>
      <c r="M27" s="88"/>
    </row>
    <row r="28" spans="2:13" ht="15" customHeight="1">
      <c r="E28" s="13">
        <f>'Intervalles de temps'!E28</f>
        <v>0.77083333333333359</v>
      </c>
      <c r="F28" s="4" t="str">
        <f ca="1">IFERROR(INDEX(Plan_event!$E$3:$H$26,MATCH(DATEVALUE(ValDate)&amp;EmploiDuTempsQuotidien[[#This Row],[Time]],RechercherDateEtHeure,0),3),"")</f>
        <v/>
      </c>
      <c r="H28" s="87"/>
      <c r="I28" s="31" t="str">
        <f ca="1">IFERROR(INDEX(Plan_event!$E$3:$H$26,MATCH($H$29&amp;"|"&amp;ROW(A3),Plan_event!$H$3:$H$26,0),2),"")</f>
        <v/>
      </c>
      <c r="J28" s="77" t="str">
        <f ca="1">IFERROR(INDEX(Plan_event!$E$3:$H$26,MATCH($H$29&amp;"|"&amp;ROW(A3),Plan_event!$H$3:$H$26,0),3),"")</f>
        <v/>
      </c>
      <c r="L28" s="17"/>
      <c r="M28" s="88"/>
    </row>
    <row r="29" spans="2:13" ht="15" customHeight="1">
      <c r="E29" s="13">
        <f>'Intervalles de temps'!E29</f>
        <v>0.79166666666666696</v>
      </c>
      <c r="F29" s="4" t="str">
        <f ca="1">IFERROR(INDEX(Plan_event!$E$3:$H$26,MATCH(DATEVALUE(ValDate)&amp;EmploiDuTempsQuotidien[[#This Row],[Time]],RechercherDateEtHeure,0),3),"")</f>
        <v/>
      </c>
      <c r="H29" s="3">
        <f ca="1">IFERROR(ValDate+5,"")</f>
        <v>43611</v>
      </c>
      <c r="I29" s="31" t="str">
        <f ca="1">IFERROR(INDEX(Plan_event!$E$3:$H$26,MATCH($H$29&amp;"|"&amp;ROW(A4),Plan_event!$H$3:$H$26,0),2),"")</f>
        <v/>
      </c>
      <c r="J29" s="77" t="str">
        <f ca="1">IFERROR(INDEX(Plan_event!$E$3:$H$26,MATCH($H$29&amp;"|"&amp;ROW(A4),Plan_event!$H$3:$H$26,0),3),"")</f>
        <v/>
      </c>
      <c r="L29" s="24"/>
      <c r="M29" s="88"/>
    </row>
    <row r="30" spans="2:13" ht="15" customHeight="1">
      <c r="E30" s="13" t="str">
        <f>'Intervalles de temps'!E30</f>
        <v/>
      </c>
      <c r="F30" s="4" t="str">
        <f ca="1">IFERROR(INDEX(Plan_event!$E$3:$H$26,MATCH(DATEVALUE(ValDate)&amp;EmploiDuTempsQuotidien[[#This Row],[Time]],RechercherDateEtHeure,0),3),"")</f>
        <v/>
      </c>
      <c r="H30" s="2"/>
      <c r="I30" s="31" t="str">
        <f ca="1">IFERROR(INDEX(Plan_event!$E$3:$H$26,MATCH($H$29&amp;"|"&amp;ROW(A5),Plan_event!$H$3:$H$26,0),2),"")</f>
        <v/>
      </c>
      <c r="J30" s="78" t="str">
        <f ca="1">IFERROR(INDEX(Plan_event!$E$3:$H$26,MATCH($H$29&amp;"|"&amp;ROW(A5),Plan_event!$H$3:$H$26,0),3),"")</f>
        <v/>
      </c>
      <c r="L30" s="22"/>
      <c r="M30" s="88"/>
    </row>
    <row r="31" spans="2:13" ht="15" customHeight="1">
      <c r="E31" s="13" t="str">
        <f>'Intervalles de temps'!E31</f>
        <v/>
      </c>
      <c r="F31" s="4" t="str">
        <f ca="1">IFERROR(INDEX(Plan_event!$E$3:$H$26,MATCH(DATEVALUE(ValDate)&amp;EmploiDuTempsQuotidien[[#This Row],[Time]],RechercherDateEtHeure,0),3),"")</f>
        <v/>
      </c>
      <c r="H31" s="19" t="str">
        <f ca="1">IFERROR(TEXT(DATEVALUE(ValDate)+6,"jjjj"),"")</f>
        <v>lundi</v>
      </c>
      <c r="I31" s="30" t="str">
        <f ca="1">IFERROR(INDEX(Plan_event!$E$3:$H$26,MATCH($H$34&amp;"|"&amp;ROW(A1),Plan_event!$H$3:$H$26,0),2),"")</f>
        <v/>
      </c>
      <c r="J31" s="69" t="str">
        <f ca="1">IFERROR(INDEX(Plan_event!$E$3:$H$26,MATCH($H$34&amp;"|"&amp;ROW(A1),Plan_event!$H$3:$H$26,0),3),"")</f>
        <v/>
      </c>
      <c r="L31" s="17"/>
      <c r="M31" s="88"/>
    </row>
    <row r="32" spans="2:13" ht="15" customHeight="1">
      <c r="E32" s="13" t="str">
        <f>'Intervalles de temps'!E32</f>
        <v/>
      </c>
      <c r="F32" s="4" t="str">
        <f ca="1">IFERROR(INDEX(Plan_event!$E$3:$H$26,MATCH(DATEVALUE(ValDate)&amp;EmploiDuTempsQuotidien[[#This Row],[Time]],RechercherDateEtHeure,0),3),"")</f>
        <v/>
      </c>
      <c r="H32" s="87" t="str">
        <f ca="1">IFERROR(TEXT(DATEVALUE(ValDate)+6,"j"),"")</f>
        <v>27</v>
      </c>
      <c r="I32" s="31" t="str">
        <f ca="1">IFERROR(INDEX(Plan_event!$E$3:$H$26,MATCH($H$34&amp;"|"&amp;ROW(A2),Plan_event!$H$3:$H$26,0),2),"")</f>
        <v/>
      </c>
      <c r="J32" s="77" t="str">
        <f ca="1">IFERROR(INDEX(Plan_event!$E$3:$H$26,MATCH($H$34&amp;"|"&amp;ROW(A2),Plan_event!$H$3:$H$26,0),3),"")</f>
        <v/>
      </c>
      <c r="L32" s="24"/>
      <c r="M32" s="88"/>
    </row>
    <row r="33" spans="5:13" ht="15" customHeight="1">
      <c r="E33" s="13" t="str">
        <f>'Intervalles de temps'!E33</f>
        <v/>
      </c>
      <c r="F33" s="4" t="str">
        <f ca="1">IFERROR(INDEX(Plan_event!$E$3:$H$26,MATCH(DATEVALUE(ValDate)&amp;EmploiDuTempsQuotidien[[#This Row],[Time]],RechercherDateEtHeure,0),3),"")</f>
        <v/>
      </c>
      <c r="H33" s="87"/>
      <c r="I33" s="31" t="str">
        <f ca="1">IFERROR(INDEX(Plan_event!$E$3:$H$26,MATCH($H$34&amp;"|"&amp;ROW(A3),Plan_event!$H$3:$H$26,0),2),"")</f>
        <v/>
      </c>
      <c r="J33" s="77" t="str">
        <f ca="1">IFERROR(INDEX(Plan_event!$E$3:$H$26,MATCH($H$34&amp;"|"&amp;ROW(A3),Plan_event!$H$3:$H$26,0),3),"")</f>
        <v/>
      </c>
      <c r="L33" s="22"/>
      <c r="M33" s="88"/>
    </row>
    <row r="34" spans="5:13" ht="15" customHeight="1">
      <c r="E34" s="13" t="str">
        <f>'Intervalles de temps'!E34</f>
        <v/>
      </c>
      <c r="F34" s="4" t="str">
        <f ca="1">IFERROR(INDEX(Plan_event!$E$3:$H$26,MATCH(DATEVALUE(ValDate)&amp;EmploiDuTempsQuotidien[[#This Row],[Time]],RechercherDateEtHeure,0),3),"")</f>
        <v/>
      </c>
      <c r="H34" s="3">
        <f ca="1">IFERROR(ValDate+6,"")</f>
        <v>43612</v>
      </c>
      <c r="I34" s="31" t="str">
        <f ca="1">IFERROR(INDEX(Plan_event!$E$3:$H$26,MATCH($H$34&amp;"|"&amp;ROW(A4),Plan_event!$H$3:$H$26,0),2),"")</f>
        <v/>
      </c>
      <c r="J34" s="77" t="str">
        <f ca="1">IFERROR(INDEX(Plan_event!$E$3:$H$26,MATCH($H$34&amp;"|"&amp;ROW(A4),Plan_event!$H$3:$H$26,0),3),"")</f>
        <v/>
      </c>
      <c r="L34" s="17"/>
      <c r="M34" s="88"/>
    </row>
    <row r="35" spans="5:13" ht="15" customHeight="1">
      <c r="E35" s="13" t="str">
        <f>'Intervalles de temps'!E35</f>
        <v/>
      </c>
      <c r="F35" s="4" t="str">
        <f ca="1">IFERROR(INDEX(Plan_event!$E$3:$H$26,MATCH(DATEVALUE(ValDate)&amp;EmploiDuTempsQuotidien[[#This Row],[Time]],RechercherDateEtHeure,0),3),"")</f>
        <v/>
      </c>
      <c r="H35" s="2"/>
      <c r="I35" s="32" t="str">
        <f ca="1">IFERROR(INDEX(Plan_event!$E$3:$H$26,MATCH($H$34&amp;"|"&amp;ROW(A5),Plan_event!$H$3:$H$26,0),2),"")</f>
        <v/>
      </c>
      <c r="J35" s="78" t="str">
        <f ca="1">IFERROR(INDEX(Plan_event!$E$3:$H$26,MATCH($H$34&amp;"|"&amp;ROW(A5),Plan_event!$H$3:$H$26,0),3),"")</f>
        <v/>
      </c>
      <c r="L35" s="24"/>
      <c r="M35" s="88"/>
    </row>
    <row r="36" spans="5:13">
      <c r="E36" s="13" t="str">
        <f>'Intervalles de temps'!E36</f>
        <v/>
      </c>
      <c r="F36" s="4" t="str">
        <f ca="1">IFERROR(INDEX(Plan_event!$E$3:$H$26,MATCH(DATEVALUE(ValDate)&amp;EmploiDuTempsQuotidien[[#This Row],[Time]],RechercherDateEtHeure,0),3),"")</f>
        <v/>
      </c>
    </row>
    <row r="37" spans="5:13">
      <c r="E37" s="13" t="str">
        <f>'Intervalles de temps'!E37</f>
        <v/>
      </c>
      <c r="F37" s="4" t="str">
        <f ca="1">IFERROR(INDEX(Plan_event!$E$3:$H$26,MATCH(DATEVALUE(ValDate)&amp;EmploiDuTempsQuotidien[[#This Row],[Time]],RechercherDateEtHeure,0),3),"")</f>
        <v/>
      </c>
    </row>
    <row r="38" spans="5:13">
      <c r="E38" s="13" t="str">
        <f>'Intervalles de temps'!E38</f>
        <v/>
      </c>
      <c r="F38" s="4" t="str">
        <f ca="1">IFERROR(INDEX(Plan_event!$E$3:$H$26,MATCH(DATEVALUE(ValDate)&amp;EmploiDuTempsQuotidien[[#This Row],[Time]],RechercherDateEtHeure,0),3),"")</f>
        <v/>
      </c>
    </row>
    <row r="39" spans="5:13">
      <c r="E39" s="13" t="str">
        <f>'Intervalles de temps'!E39</f>
        <v/>
      </c>
      <c r="F39" s="4" t="str">
        <f ca="1">IFERROR(INDEX(Plan_event!$E$3:$H$26,MATCH(DATEVALUE(ValDate)&amp;EmploiDuTempsQuotidien[[#This Row],[Time]],RechercherDateEtHeure,0),3),"")</f>
        <v/>
      </c>
    </row>
    <row r="40" spans="5:13">
      <c r="E40" s="13" t="str">
        <f>'Intervalles de temps'!E40</f>
        <v/>
      </c>
      <c r="F40" s="4" t="str">
        <f ca="1">IFERROR(INDEX(Plan_event!$E$3:$H$26,MATCH(DATEVALUE(ValDate)&amp;EmploiDuTempsQuotidien[[#This Row],[Time]],RechercherDateEtHeure,0),3),"")</f>
        <v/>
      </c>
    </row>
    <row r="41" spans="5:13">
      <c r="E41" s="13" t="str">
        <f>'Intervalles de temps'!E41</f>
        <v/>
      </c>
      <c r="F41" s="4" t="str">
        <f ca="1">IFERROR(INDEX(Plan_event!$E$3:$H$26,MATCH(DATEVALUE(ValDate)&amp;EmploiDuTempsQuotidien[[#This Row],[Time]],RechercherDateEtHeure,0),3),"")</f>
        <v/>
      </c>
    </row>
    <row r="42" spans="5:13">
      <c r="E42" s="13" t="str">
        <f>'Intervalles de temps'!E42</f>
        <v/>
      </c>
      <c r="F42" s="4" t="str">
        <f ca="1">IFERROR(INDEX(Plan_event!$E$3:$H$26,MATCH(DATEVALUE(ValDate)&amp;EmploiDuTempsQuotidien[[#This Row],[Time]],RechercherDateEtHeure,0),3),"")</f>
        <v/>
      </c>
    </row>
    <row r="43" spans="5:13">
      <c r="E43" s="13" t="str">
        <f>'Intervalles de temps'!E43</f>
        <v/>
      </c>
      <c r="F43" s="4" t="str">
        <f ca="1">IFERROR(INDEX(Plan_event!$E$3:$H$26,MATCH(DATEVALUE(ValDate)&amp;EmploiDuTempsQuotidien[[#This Row],[Time]],RechercherDateEtHeure,0),3),"")</f>
        <v/>
      </c>
    </row>
    <row r="44" spans="5:13">
      <c r="E44" s="13" t="str">
        <f>'Intervalles de temps'!E44</f>
        <v/>
      </c>
      <c r="F44" s="4" t="str">
        <f ca="1">IFERROR(INDEX(Plan_event!$E$3:$H$26,MATCH(DATEVALUE(ValDate)&amp;EmploiDuTempsQuotidien[[#This Row],[Time]],RechercherDateEtHeure,0),3),"")</f>
        <v/>
      </c>
    </row>
    <row r="45" spans="5:13">
      <c r="E45" s="13" t="str">
        <f>'Intervalles de temps'!E45</f>
        <v/>
      </c>
      <c r="F45" s="4" t="str">
        <f ca="1">IFERROR(INDEX(Plan_event!$E$3:$H$26,MATCH(DATEVALUE(ValDate)&amp;EmploiDuTempsQuotidien[[#This Row],[Time]],RechercherDateEtHeure,0),3),"")</f>
        <v/>
      </c>
    </row>
    <row r="46" spans="5:13">
      <c r="E46" s="13" t="str">
        <f>'Intervalles de temps'!E46</f>
        <v/>
      </c>
      <c r="F46" s="4" t="str">
        <f ca="1">IFERROR(INDEX(Plan_event!$E$3:$H$26,MATCH(DATEVALUE(ValDate)&amp;EmploiDuTempsQuotidien[[#This Row],[Time]],RechercherDateEtHeure,0),3),"")</f>
        <v/>
      </c>
    </row>
    <row r="47" spans="5:13">
      <c r="E47" s="13" t="str">
        <f>'Intervalles de temps'!E47</f>
        <v/>
      </c>
      <c r="F47" s="4" t="str">
        <f ca="1">IFERROR(INDEX(Plan_event!$E$3:$H$26,MATCH(DATEVALUE(ValDate)&amp;EmploiDuTempsQuotidien[[#This Row],[Time]],RechercherDateEtHeure,0),3),"")</f>
        <v/>
      </c>
    </row>
    <row r="48" spans="5:13">
      <c r="E48" s="13" t="str">
        <f>'Intervalles de temps'!E48</f>
        <v/>
      </c>
      <c r="F48" s="4" t="str">
        <f ca="1">IFERROR(INDEX(Plan_event!$E$3:$H$26,MATCH(DATEVALUE(ValDate)&amp;EmploiDuTempsQuotidien[[#This Row],[Time]],RechercherDateEtHeure,0),3),"")</f>
        <v/>
      </c>
    </row>
    <row r="49" spans="5:6">
      <c r="E49" s="13" t="str">
        <f>'Intervalles de temps'!E49</f>
        <v/>
      </c>
      <c r="F49" s="4" t="str">
        <f ca="1">IFERROR(INDEX(Plan_event!$E$3:$H$26,MATCH(DATEVALUE(ValDate)&amp;EmploiDuTempsQuotidien[[#This Row],[Time]],RechercherDateEtHeure,0),3),"")</f>
        <v/>
      </c>
    </row>
    <row r="50" spans="5:6">
      <c r="E50" s="13" t="str">
        <f>'Intervalles de temps'!E50</f>
        <v/>
      </c>
      <c r="F50" s="4" t="str">
        <f ca="1">IFERROR(INDEX(Plan_event!$E$3:$H$26,MATCH(DATEVALUE(ValDate)&amp;EmploiDuTempsQuotidien[[#This Row],[Time]],RechercherDateEtHeure,0),3),"")</f>
        <v/>
      </c>
    </row>
    <row r="51" spans="5:6">
      <c r="E51" s="13" t="str">
        <f>'Intervalles de temps'!E51</f>
        <v/>
      </c>
      <c r="F51" s="4" t="str">
        <f ca="1">IFERROR(INDEX(Plan_event!$E$3:$H$26,MATCH(DATEVALUE(ValDate)&amp;EmploiDuTempsQuotidien[[#This Row],[Time]],RechercherDateEtHeure,0),3),"")</f>
        <v/>
      </c>
    </row>
    <row r="52" spans="5:6">
      <c r="E52" s="13" t="str">
        <f>'Intervalles de temps'!E52</f>
        <v/>
      </c>
      <c r="F52" s="4" t="str">
        <f ca="1">IFERROR(INDEX(Plan_event!$E$3:$H$26,MATCH(DATEVALUE(ValDate)&amp;EmploiDuTempsQuotidien[[#This Row],[Time]],RechercherDateEtHeure,0),3),"")</f>
        <v/>
      </c>
    </row>
    <row r="53" spans="5:6">
      <c r="E53" s="13" t="str">
        <f>'Intervalles de temps'!E53</f>
        <v/>
      </c>
      <c r="F53" s="4" t="str">
        <f ca="1">IFERROR(INDEX(Plan_event!$E$3:$H$26,MATCH(DATEVALUE(ValDate)&amp;EmploiDuTempsQuotidien[[#This Row],[Time]],RechercherDateEtHeure,0),3),"")</f>
        <v/>
      </c>
    </row>
    <row r="54" spans="5:6">
      <c r="E54" s="13" t="str">
        <f>'Intervalles de temps'!E54</f>
        <v/>
      </c>
      <c r="F54" s="4" t="str">
        <f ca="1">IFERROR(INDEX(Plan_event!$E$3:$H$26,MATCH(DATEVALUE(ValDate)&amp;EmploiDuTempsQuotidien[[#This Row],[Time]],RechercherDateEtHeure,0),3),"")</f>
        <v/>
      </c>
    </row>
    <row r="55" spans="5:6">
      <c r="E55" s="13" t="str">
        <f>'Intervalles de temps'!E55</f>
        <v/>
      </c>
      <c r="F55" s="4" t="str">
        <f ca="1">IFERROR(INDEX(Plan_event!$E$3:$H$26,MATCH(DATEVALUE(ValDate)&amp;EmploiDuTempsQuotidien[[#This Row],[Time]],RechercherDateEtHeure,0),3),"")</f>
        <v/>
      </c>
    </row>
    <row r="56" spans="5:6">
      <c r="E56" s="13" t="str">
        <f>'Intervalles de temps'!E56</f>
        <v/>
      </c>
      <c r="F56" s="4" t="str">
        <f ca="1">IFERROR(INDEX(Plan_event!$E$3:$H$26,MATCH(DATEVALUE(ValDate)&amp;EmploiDuTempsQuotidien[[#This Row],[Time]],RechercherDateEtHeure,0),3),"")</f>
        <v/>
      </c>
    </row>
    <row r="57" spans="5:6">
      <c r="E57" s="13" t="str">
        <f>'Intervalles de temps'!E57</f>
        <v/>
      </c>
      <c r="F57" s="4" t="str">
        <f ca="1">IFERROR(INDEX(Plan_event!$E$3:$H$26,MATCH(DATEVALUE(ValDate)&amp;EmploiDuTempsQuotidien[[#This Row],[Time]],RechercherDateEtHeure,0),3),"")</f>
        <v/>
      </c>
    </row>
    <row r="58" spans="5:6">
      <c r="E58" s="13" t="str">
        <f>'Intervalles de temps'!E58</f>
        <v/>
      </c>
      <c r="F58" s="4" t="str">
        <f ca="1">IFERROR(INDEX(Plan_event!$E$3:$H$26,MATCH(DATEVALUE(ValDate)&amp;EmploiDuTempsQuotidien[[#This Row],[Time]],RechercherDateEtHeure,0),3),"")</f>
        <v/>
      </c>
    </row>
    <row r="59" spans="5:6">
      <c r="E59" s="13" t="str">
        <f>'Intervalles de temps'!E59</f>
        <v/>
      </c>
      <c r="F59" s="4" t="str">
        <f ca="1">IFERROR(INDEX(Plan_event!$E$3:$H$26,MATCH(DATEVALUE(ValDate)&amp;EmploiDuTempsQuotidien[[#This Row],[Time]],RechercherDateEtHeure,0),3),"")</f>
        <v/>
      </c>
    </row>
    <row r="60" spans="5:6">
      <c r="E60" s="13" t="str">
        <f>'Intervalles de temps'!E60</f>
        <v/>
      </c>
      <c r="F60" s="4" t="str">
        <f ca="1">IFERROR(INDEX(Plan_event!$E$3:$H$26,MATCH(DATEVALUE(ValDate)&amp;EmploiDuTempsQuotidien[[#This Row],[Time]],RechercherDateEtHeure,0),3),"")</f>
        <v/>
      </c>
    </row>
    <row r="61" spans="5:6">
      <c r="E61" s="13" t="str">
        <f>'Intervalles de temps'!E61</f>
        <v/>
      </c>
      <c r="F61" s="4" t="str">
        <f ca="1">IFERROR(INDEX(Plan_event!$E$3:$H$26,MATCH(DATEVALUE(ValDate)&amp;EmploiDuTempsQuotidien[[#This Row],[Time]],RechercherDateEtHeure,0),3),"")</f>
        <v/>
      </c>
    </row>
    <row r="62" spans="5:6">
      <c r="E62" s="13" t="str">
        <f>'Intervalles de temps'!E62</f>
        <v/>
      </c>
      <c r="F62" s="4" t="str">
        <f ca="1">IFERROR(INDEX(Plan_event!$E$3:$H$26,MATCH(DATEVALUE(ValDate)&amp;EmploiDuTempsQuotidien[[#This Row],[Time]],RechercherDateEtHeure,0),3),"")</f>
        <v/>
      </c>
    </row>
    <row r="63" spans="5:6">
      <c r="E63" s="13" t="str">
        <f>'Intervalles de temps'!E63</f>
        <v/>
      </c>
      <c r="F63" s="4" t="str">
        <f ca="1">IFERROR(INDEX(Plan_event!$E$3:$H$26,MATCH(DATEVALUE(ValDate)&amp;EmploiDuTempsQuotidien[[#This Row],[Time]],RechercherDateEtHeure,0),3),"")</f>
        <v/>
      </c>
    </row>
    <row r="64" spans="5:6">
      <c r="E64" s="13" t="str">
        <f>'Intervalles de temps'!E64</f>
        <v/>
      </c>
      <c r="F64" s="4" t="str">
        <f ca="1">IFERROR(INDEX(Plan_event!$E$3:$H$26,MATCH(DATEVALUE(ValDate)&amp;EmploiDuTempsQuotidien[[#This Row],[Time]],RechercherDateEtHeure,0),3),"")</f>
        <v/>
      </c>
    </row>
    <row r="65" spans="5:6">
      <c r="E65" s="13" t="str">
        <f>'Intervalles de temps'!E65</f>
        <v/>
      </c>
      <c r="F65" s="4" t="str">
        <f ca="1">IFERROR(INDEX(Plan_event!$E$3:$H$26,MATCH(DATEVALUE(ValDate)&amp;EmploiDuTempsQuotidien[[#This Row],[Time]],RechercherDateEtHeure,0),3),"")</f>
        <v/>
      </c>
    </row>
    <row r="66" spans="5:6">
      <c r="E66" s="13" t="str">
        <f>'Intervalles de temps'!E66</f>
        <v/>
      </c>
      <c r="F66" s="4" t="str">
        <f ca="1">IFERROR(INDEX(Plan_event!$E$3:$H$26,MATCH(DATEVALUE(ValDate)&amp;EmploiDuTempsQuotidien[[#This Row],[Time]],RechercherDateEtHeure,0),3),"")</f>
        <v/>
      </c>
    </row>
    <row r="67" spans="5:6">
      <c r="E67" s="13" t="str">
        <f>'Intervalles de temps'!E67</f>
        <v/>
      </c>
      <c r="F67" s="4" t="str">
        <f ca="1">IFERROR(INDEX(Plan_event!$E$3:$H$26,MATCH(DATEVALUE(ValDate)&amp;EmploiDuTempsQuotidien[[#This Row],[Time]],RechercherDateEtHeure,0),3),"")</f>
        <v/>
      </c>
    </row>
    <row r="68" spans="5:6">
      <c r="E68" s="13" t="str">
        <f>'Intervalles de temps'!E68</f>
        <v/>
      </c>
      <c r="F68" s="4" t="str">
        <f ca="1">IFERROR(INDEX(Plan_event!$E$3:$H$26,MATCH(DATEVALUE(ValDate)&amp;EmploiDuTempsQuotidien[[#This Row],[Time]],RechercherDateEtHeure,0),3),"")</f>
        <v/>
      </c>
    </row>
    <row r="69" spans="5:6">
      <c r="E69" s="13" t="str">
        <f>'Intervalles de temps'!E69</f>
        <v/>
      </c>
      <c r="F69" s="4" t="str">
        <f ca="1">IFERROR(INDEX(Plan_event!$E$3:$H$26,MATCH(DATEVALUE(ValDate)&amp;EmploiDuTempsQuotidien[[#This Row],[Time]],RechercherDateEtHeure,0),3),"")</f>
        <v/>
      </c>
    </row>
    <row r="70" spans="5:6">
      <c r="E70" s="13" t="str">
        <f>'Intervalles de temps'!E70</f>
        <v/>
      </c>
      <c r="F70" s="4" t="str">
        <f ca="1">IFERROR(INDEX(Plan_event!$E$3:$H$26,MATCH(DATEVALUE(ValDate)&amp;EmploiDuTempsQuotidien[[#This Row],[Time]],RechercherDateEtHeure,0),3),"")</f>
        <v/>
      </c>
    </row>
    <row r="71" spans="5:6">
      <c r="E71" s="13" t="str">
        <f>'Intervalles de temps'!E71</f>
        <v/>
      </c>
      <c r="F71" s="4" t="str">
        <f ca="1">IFERROR(INDEX(Plan_event!$E$3:$H$26,MATCH(DATEVALUE(ValDate)&amp;EmploiDuTempsQuotidien[[#This Row],[Time]],RechercherDateEtHeure,0),3),"")</f>
        <v/>
      </c>
    </row>
    <row r="72" spans="5:6">
      <c r="E72" s="13" t="str">
        <f>'Intervalles de temps'!E72</f>
        <v/>
      </c>
      <c r="F72" s="4" t="str">
        <f ca="1">IFERROR(INDEX(Plan_event!$E$3:$H$26,MATCH(DATEVALUE(ValDate)&amp;EmploiDuTempsQuotidien[[#This Row],[Time]],RechercherDateEtHeure,0),3),"")</f>
        <v/>
      </c>
    </row>
    <row r="73" spans="5:6">
      <c r="E73" s="13" t="str">
        <f>'Intervalles de temps'!E73</f>
        <v/>
      </c>
      <c r="F73" s="4" t="str">
        <f ca="1">IFERROR(INDEX(Plan_event!$E$3:$H$26,MATCH(DATEVALUE(ValDate)&amp;EmploiDuTempsQuotidien[[#This Row],[Time]],RechercherDateEtHeure,0),3),"")</f>
        <v/>
      </c>
    </row>
    <row r="74" spans="5:6">
      <c r="E74" s="13" t="str">
        <f>'Intervalles de temps'!E74</f>
        <v/>
      </c>
      <c r="F74" s="4" t="str">
        <f ca="1">IFERROR(INDEX(Plan_event!$E$3:$H$26,MATCH(DATEVALUE(ValDate)&amp;EmploiDuTempsQuotidien[[#This Row],[Time]],RechercherDateEtHeure,0),3),"")</f>
        <v/>
      </c>
    </row>
    <row r="75" spans="5:6" s="4" customFormat="1">
      <c r="E75" s="33" t="str">
        <f>'Intervalles de temps'!E75</f>
        <v/>
      </c>
      <c r="F75" s="6" t="str">
        <f ca="1">IFERROR(INDEX(Plan_event!$E$3:$H$26,MATCH(DATEVALUE(ValDate)&amp;EmploiDuTempsQuotidien[[#This Row],[Time]],RechercherDateEtHeure,0),3),"")</f>
        <v/>
      </c>
    </row>
  </sheetData>
  <mergeCells count="22">
    <mergeCell ref="B26:C26"/>
    <mergeCell ref="H32:H33"/>
    <mergeCell ref="B2:C6"/>
    <mergeCell ref="M24:M26"/>
    <mergeCell ref="M27:M29"/>
    <mergeCell ref="M30:M32"/>
    <mergeCell ref="B11:C11"/>
    <mergeCell ref="B19:C19"/>
    <mergeCell ref="H10:H11"/>
    <mergeCell ref="H16:H17"/>
    <mergeCell ref="H22:H23"/>
    <mergeCell ref="H4:H5"/>
    <mergeCell ref="M18:M20"/>
    <mergeCell ref="B7:C9"/>
    <mergeCell ref="M3:M5"/>
    <mergeCell ref="M6:M8"/>
    <mergeCell ref="H27:H28"/>
    <mergeCell ref="M12:M14"/>
    <mergeCell ref="M33:M35"/>
    <mergeCell ref="M9:M11"/>
    <mergeCell ref="M15:M17"/>
    <mergeCell ref="M21:M23"/>
  </mergeCells>
  <conditionalFormatting sqref="E3:F75">
    <cfRule type="expression" dxfId="85" priority="1">
      <formula>$E3&gt;HeureFin</formula>
    </cfRule>
    <cfRule type="expression" dxfId="84" priority="2">
      <formula>$E3=HeureFin</formula>
    </cfRule>
    <cfRule type="expression" dxfId="83" priority="3">
      <formula>LOWER(TRIM($F3))=ÉvidencePlanification</formula>
    </cfRule>
  </conditionalFormatting>
  <dataValidations count="23">
    <dataValidation allowBlank="1" showInputMessage="1" showErrorMessage="1" prompt="Entrez une année dans cette cellule" sqref="C13" xr:uid="{00000000-0002-0000-0000-000000000000}"/>
    <dataValidation type="list" errorStyle="warning" allowBlank="1" showInputMessage="1" showErrorMessage="1" error="Sélectionnez un mois dans la liste. Sélectionnez ANNULER, puis appuyez sur ALT+FLÈCHE BAS pour opérer votre sélection dans la liste déroulante" prompt="Sélectionnez un mois dans la liste déroulante. Appuyez sur ALT+FLÈCHE BAS, puis appuyez sur ENTRÉE pour sélectionner un mois" sqref="C15" xr:uid="{00000000-0002-0000-0000-000001000000}">
      <formula1>"Janvier, février, mars, avril, mai, juin, juillet, août, septembre, octobre, novembre, décembre"</formula1>
    </dataValidation>
    <dataValidation type="whole" errorStyle="warning" allowBlank="1" showInputMessage="1" showErrorMessage="1" error="Entrez une valeur de jour comprise entre 1 et 31" prompt="Entrez un jour dans cette cellule" sqref="C17" xr:uid="{00000000-0002-0000-0000-000002000000}">
      <formula1>1</formula1>
      <formula2>31</formula2>
    </dataValidation>
    <dataValidation allowBlank="1" showInputMessage="1" showErrorMessage="1" prompt="Date déterminé automatiquement dans cette cellule. Événements renseignés automatiquement dans cette colonne en fonction de la feuille de calcul Planificateur d’événements. La date par défaut est celle du jour quand aucune date n’est spécifiée." sqref="F2" xr:uid="{00000000-0002-0000-0000-000003000000}"/>
    <dataValidation allowBlank="1" showInputMessage="1" showErrorMessage="1" prompt="Entrez des notes ou une liste de tâches dans cette colonne" sqref="M2" xr:uid="{00000000-0002-0000-0000-000004000000}"/>
    <dataValidation allowBlank="1" showInputMessage="1" showErrorMessage="1" prompt="Jour mis à jour automatiquement en fonction du jour est entré dans la cellule C17. Si la cellule C17 est vide, il s’agit du jour en cours." sqref="B2:C6" xr:uid="{00000000-0002-0000-0000-000005000000}"/>
    <dataValidation allowBlank="1" showInputMessage="1" showErrorMessage="1" prompt="Jour déterminé automatiquement en fonction des dates entrées dans les cellules C13 à C17" sqref="B7:C9" xr:uid="{00000000-0002-0000-0000-000006000000}"/>
    <dataValidation allowBlank="1" showInputMessage="1" showErrorMessage="1" prompt="Lien de navigation vers la feuille de calcul Intervalles de temps pour modifier l’heure" sqref="B21" xr:uid="{00000000-0002-0000-0000-000007000000}"/>
    <dataValidation allowBlank="1" showInputMessage="1" showErrorMessage="1" prompt="Lien de navigation vers la feuille de calcul Planificateur d’événements pour ajouter un événement" sqref="B23" xr:uid="{00000000-0002-0000-0000-000008000000}"/>
    <dataValidation allowBlank="1" showInputMessage="1" showErrorMessage="1" prompt="Affichez le planning par jour ou semaine, et ajoutez des notes dans cette feuille. Ajoutez des événements pour une date dans la feuille Planificateur d’événements. Modifiez les heure et intervalles de planification dans la feuille Intervalles de temps_x000a_" sqref="A1" xr:uid="{00000000-0002-0000-0000-000009000000}"/>
    <dataValidation allowBlank="1" showInputMessage="1" showErrorMessage="1" prompt="Entrez l’activité ou l’élément à mettre en évidence dans la planification" sqref="B26:C26" xr:uid="{00000000-0002-0000-0000-00000A000000}"/>
    <dataValidation allowBlank="1" showInputMessage="1" showErrorMessage="1" prompt="Planification des heures mise à jour automatiquement en fonction des définitions de la table horaire dans la feuille de calcul Intervalles de temps. Une image d’horloge figure dans cette cellule." sqref="E2" xr:uid="{00000000-0002-0000-0000-00000B000000}"/>
    <dataValidation allowBlank="1" showInputMessage="1" showErrorMessage="1" prompt="L’heure mise à jour automatiquement à partir du Planificateur d’événements figure dans la colonne I" sqref="I2" xr:uid="{00000000-0002-0000-0000-00000C000000}"/>
    <dataValidation allowBlank="1" showInputMessage="1" showErrorMessage="1" prompt="Vue hebdomadaire mise à jour automatiquement avec les jour de semaine et date dans la colonne H, et les heure et détails d’événement dans les colonnes I et J. Une image d’appareil photo et le titre de la vue hebdomadaire figurent dans cette cellule_x000a_" sqref="H2" xr:uid="{00000000-0002-0000-0000-00000D000000}"/>
    <dataValidation allowBlank="1" showInputMessage="1" showErrorMessage="1" prompt="Les détails de l’événement mis à jour automatiquement à partir du Planificateur d’événements figurent dans la colonne J" sqref="J2" xr:uid="{00000000-0002-0000-0000-00000E000000}"/>
    <dataValidation allowBlank="1" showInputMessage="1" showErrorMessage="1" prompt="Entrez la date ci-dessous : Année dans la cellule C13, Mois dans la cellule C15 et Jour dans la cellule C17" sqref="B11:C11" xr:uid="{00000000-0002-0000-0000-00000F000000}"/>
    <dataValidation allowBlank="1" showInputMessage="1" showErrorMessage="1" prompt="Modifiez les intervalles de temps et ajoutez un événement en sélectionnant les cellules ci-dessous. " sqref="B19:C19" xr:uid="{00000000-0002-0000-0000-000010000000}"/>
    <dataValidation allowBlank="1" showInputMessage="1" showErrorMessage="1" prompt="Entrez l’activité ou un élément à mettre en évidence dans la planification ci-dessous." sqref="B25" xr:uid="{00000000-0002-0000-0000-000011000000}"/>
    <dataValidation allowBlank="1" showInputMessage="1" showErrorMessage="1" prompt="Le titre de la feuille est dans cette cellule. Pour afficher le planning du jour, entrez une date dans les cellules C13 à C17. Accédez au Planificateur d’événements dans la cellule B23. Naviguez pour modifier les heure et intervalles dans la cellule B21_x000a_" sqref="B1" xr:uid="{00000000-0002-0000-0000-000012000000}"/>
    <dataValidation allowBlank="1" showInputMessage="1" showErrorMessage="1" prompt="Checkboxes for ticking completed tasks are in this column. Every item in the Notes/To Do List has a checkbox in the 2nd row. Par exemple, la note dans les cellules M3 à M5 est associée à une case à cocher dans la cellule L4" sqref="L2" xr:uid="{00000000-0002-0000-0000-000013000000}"/>
    <dataValidation allowBlank="1" showInputMessage="1" showErrorMessage="1" prompt="Définissez l’année dans la cellule à droite" sqref="B13" xr:uid="{00000000-0002-0000-0000-000014000000}"/>
    <dataValidation allowBlank="1" showInputMessage="1" showErrorMessage="1" prompt="Sélectionnez le mois dans la cellule à droite" sqref="B15" xr:uid="{00000000-0002-0000-0000-000015000000}"/>
    <dataValidation allowBlank="1" showInputMessage="1" showErrorMessage="1" prompt="Définissez le jour dans la cellule à droite" sqref="B17" xr:uid="{00000000-0002-0000-0000-000016000000}"/>
  </dataValidations>
  <hyperlinks>
    <hyperlink ref="B21" location="'Intervalles de temps'!A1" tooltip="Opérez une sélection pour modifier les intervalles de temps" display="Opérez une sélection pour modifier les intervalles de temps" xr:uid="{00000000-0004-0000-0000-000000000000}"/>
    <hyperlink ref="B23" location="'Planificateur d’événements'!A1" tooltip="Opérez une sélection pour ajouter un événement" display="Opérez une sélection pour ajouter un événement" xr:uid="{00000000-0004-0000-0000-000001000000}"/>
  </hyperlinks>
  <printOptions horizontalCentered="1"/>
  <pageMargins left="0.25" right="0.25" top="0.75" bottom="0.75" header="0.3" footer="0.3"/>
  <pageSetup paperSize="9" orientation="landscape" r:id="rId1"/>
  <headerFooter differentFirst="1">
    <oddFooter>Page &amp;P of &amp;N</oddFooter>
  </headerFooter>
  <ignoredErrors>
    <ignoredError sqref="I3:I35" unlockedFormula="1"/>
  </ignoredErrors>
  <drawing r:id="rId2"/>
  <legacyDrawing r:id="rId3"/>
  <controls>
    <mc:AlternateContent xmlns:mc="http://schemas.openxmlformats.org/markup-compatibility/2006">
      <mc:Choice Requires="x14">
        <control shapeId="1026" r:id="rId4" name="CommandButton1">
          <controlPr defaultSize="0" autoLine="0" r:id="rId5">
            <anchor moveWithCells="1">
              <from>
                <xdr:col>2</xdr:col>
                <xdr:colOff>104775</xdr:colOff>
                <xdr:row>21</xdr:row>
                <xdr:rowOff>123825</xdr:rowOff>
              </from>
              <to>
                <xdr:col>2</xdr:col>
                <xdr:colOff>1600200</xdr:colOff>
                <xdr:row>23</xdr:row>
                <xdr:rowOff>104775</xdr:rowOff>
              </to>
            </anchor>
          </controlPr>
        </control>
      </mc:Choice>
      <mc:Fallback>
        <control shapeId="1026" r:id="rId4" name="CommandButton1"/>
      </mc:Fallback>
    </mc:AlternateContent>
  </controls>
  <tableParts count="1">
    <tablePart r:id="rId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4F8DA-96C9-4227-9902-FE7F0D288890}">
  <sheetPr codeName="Calendar">
    <tabColor rgb="FF36384E"/>
    <pageSetUpPr fitToPage="1"/>
  </sheetPr>
  <dimension ref="A1:AR22"/>
  <sheetViews>
    <sheetView showGridLines="0" zoomScale="85" zoomScaleNormal="85" workbookViewId="0">
      <selection activeCell="J12" sqref="J12"/>
    </sheetView>
  </sheetViews>
  <sheetFormatPr baseColWidth="10" defaultColWidth="10.28515625" defaultRowHeight="15"/>
  <cols>
    <col min="1" max="1" width="3" style="34" customWidth="1"/>
    <col min="2" max="2" width="29.7109375" style="34" customWidth="1"/>
    <col min="3" max="4" width="6.140625" style="34" customWidth="1"/>
    <col min="5" max="5" width="6.7109375" style="34" customWidth="1"/>
    <col min="6" max="7" width="5.28515625" style="34" customWidth="1"/>
    <col min="8" max="8" width="6.85546875" style="34" customWidth="1"/>
    <col min="9" max="9" width="6.42578125" style="34" customWidth="1"/>
    <col min="10" max="13" width="5.28515625" style="34" customWidth="1"/>
    <col min="14" max="14" width="6.140625" style="34" customWidth="1"/>
    <col min="15" max="15" width="6.28515625" style="34" customWidth="1"/>
    <col min="16" max="16" width="5.85546875" style="34" customWidth="1"/>
    <col min="17" max="18" width="5.28515625" style="34" customWidth="1"/>
    <col min="19" max="19" width="5.85546875" style="34" customWidth="1"/>
    <col min="20" max="20" width="6.140625" style="34" customWidth="1"/>
    <col min="21" max="23" width="5.28515625" style="34" customWidth="1"/>
    <col min="24" max="24" width="5" style="34" customWidth="1"/>
    <col min="25" max="25" width="5.85546875" style="34" customWidth="1"/>
    <col min="26" max="28" width="5.28515625" style="34" customWidth="1"/>
    <col min="29" max="29" width="5.5703125" style="34" customWidth="1"/>
    <col min="30" max="30" width="5.85546875" style="34" customWidth="1"/>
    <col min="31" max="44" width="5.28515625" style="34" customWidth="1"/>
    <col min="45" max="45" width="3" style="34" customWidth="1"/>
    <col min="46" max="16384" width="10.28515625" style="34"/>
  </cols>
  <sheetData>
    <row r="1" spans="1:44" ht="39.950000000000003" customHeight="1" thickBot="1">
      <c r="B1" s="42" t="s">
        <v>88</v>
      </c>
    </row>
    <row r="2" spans="1:44" ht="21.75" customHeight="1" thickTop="1" thickBot="1">
      <c r="B2" s="43" t="s">
        <v>87</v>
      </c>
      <c r="C2" s="99" t="s">
        <v>115</v>
      </c>
      <c r="D2" s="99"/>
      <c r="E2" s="99"/>
      <c r="F2" s="99"/>
      <c r="G2" s="99"/>
      <c r="H2" s="99"/>
      <c r="I2" s="99"/>
      <c r="J2" s="41"/>
      <c r="U2" s="40"/>
      <c r="V2" s="40"/>
      <c r="W2" s="40"/>
      <c r="X2" s="40"/>
      <c r="Y2" s="40"/>
      <c r="Z2" s="40"/>
      <c r="AA2" s="40"/>
      <c r="AB2" s="40"/>
      <c r="AC2" s="39"/>
    </row>
    <row r="3" spans="1:44" ht="21.95" customHeight="1" thickTop="1" thickBot="1">
      <c r="B3" s="43" t="s">
        <v>86</v>
      </c>
      <c r="C3" s="100">
        <f ca="1">YEAR(TODAY())</f>
        <v>2019</v>
      </c>
      <c r="D3" s="100"/>
      <c r="E3" s="100"/>
      <c r="F3" s="100"/>
      <c r="G3" s="100"/>
      <c r="H3" s="100"/>
      <c r="I3" s="100"/>
      <c r="J3" s="41"/>
      <c r="U3" s="40"/>
      <c r="V3" s="40"/>
      <c r="W3" s="40"/>
      <c r="X3" s="40"/>
      <c r="Y3" s="40"/>
      <c r="Z3" s="40"/>
      <c r="AA3" s="40"/>
      <c r="AB3" s="40"/>
      <c r="AC3" s="39"/>
    </row>
    <row r="4" spans="1:44" ht="15" customHeight="1" thickTop="1">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39"/>
      <c r="AD4" s="39"/>
      <c r="AE4" s="39"/>
      <c r="AF4" s="39"/>
      <c r="AG4" s="39"/>
      <c r="AH4" s="39"/>
      <c r="AI4" s="39"/>
      <c r="AJ4" s="39"/>
      <c r="AK4" s="39"/>
      <c r="AL4" s="39"/>
      <c r="AM4" s="39"/>
      <c r="AN4" s="39"/>
      <c r="AO4" s="39"/>
      <c r="AP4" s="39"/>
      <c r="AQ4" s="39"/>
      <c r="AR4" s="39"/>
    </row>
    <row r="5" spans="1:44" ht="16.5">
      <c r="B5" s="44" t="s">
        <v>85</v>
      </c>
      <c r="C5" s="44" t="s">
        <v>84</v>
      </c>
      <c r="D5" s="44" t="s">
        <v>83</v>
      </c>
      <c r="E5" s="44" t="s">
        <v>82</v>
      </c>
      <c r="F5" s="44" t="s">
        <v>81</v>
      </c>
      <c r="G5" s="44" t="s">
        <v>80</v>
      </c>
      <c r="H5" s="44" t="s">
        <v>79</v>
      </c>
      <c r="I5" s="44" t="s">
        <v>78</v>
      </c>
      <c r="J5" s="44" t="s">
        <v>77</v>
      </c>
      <c r="K5" s="44" t="s">
        <v>76</v>
      </c>
      <c r="L5" s="44" t="s">
        <v>75</v>
      </c>
      <c r="M5" s="44" t="s">
        <v>74</v>
      </c>
      <c r="N5" s="44" t="s">
        <v>73</v>
      </c>
      <c r="O5" s="44" t="s">
        <v>72</v>
      </c>
      <c r="P5" s="44" t="s">
        <v>71</v>
      </c>
      <c r="Q5" s="44" t="s">
        <v>70</v>
      </c>
      <c r="R5" s="44" t="s">
        <v>69</v>
      </c>
      <c r="S5" s="44" t="s">
        <v>68</v>
      </c>
      <c r="T5" s="44" t="s">
        <v>67</v>
      </c>
      <c r="U5" s="44" t="s">
        <v>66</v>
      </c>
      <c r="V5" s="44" t="s">
        <v>65</v>
      </c>
      <c r="W5" s="44" t="s">
        <v>64</v>
      </c>
      <c r="X5" s="44" t="s">
        <v>63</v>
      </c>
      <c r="Y5" s="44" t="s">
        <v>62</v>
      </c>
      <c r="Z5" s="44" t="s">
        <v>61</v>
      </c>
      <c r="AA5" s="44" t="s">
        <v>60</v>
      </c>
      <c r="AB5" s="44" t="s">
        <v>59</v>
      </c>
      <c r="AC5" s="44" t="s">
        <v>58</v>
      </c>
      <c r="AD5" s="44" t="s">
        <v>57</v>
      </c>
      <c r="AE5" s="44" t="s">
        <v>56</v>
      </c>
      <c r="AF5" s="44" t="s">
        <v>55</v>
      </c>
      <c r="AG5" s="44" t="s">
        <v>54</v>
      </c>
      <c r="AH5" s="44" t="s">
        <v>53</v>
      </c>
      <c r="AI5" s="44" t="s">
        <v>52</v>
      </c>
      <c r="AJ5" s="44" t="s">
        <v>51</v>
      </c>
      <c r="AK5" s="44" t="s">
        <v>50</v>
      </c>
      <c r="AL5" s="44" t="s">
        <v>49</v>
      </c>
      <c r="AM5" s="44" t="s">
        <v>48</v>
      </c>
      <c r="AN5" s="44" t="s">
        <v>47</v>
      </c>
      <c r="AO5" s="44" t="s">
        <v>46</v>
      </c>
      <c r="AP5" s="44" t="s">
        <v>45</v>
      </c>
      <c r="AQ5" s="44" t="s">
        <v>44</v>
      </c>
      <c r="AR5" s="44" t="s">
        <v>43</v>
      </c>
    </row>
    <row r="6" spans="1:44" ht="18.75" customHeight="1">
      <c r="B6" s="47" t="s">
        <v>42</v>
      </c>
      <c r="C6" s="45" t="str">
        <f t="shared" ref="C6:C17" ca="1" si="0">IFERROR(IF(TEXT(DATE(Année_civile,ROW($A1),1),"jjj")=LEFT(C$5,3),DATE(Année_civile,ROW($A1),1),""),"")</f>
        <v/>
      </c>
      <c r="D6" s="45" t="str">
        <f t="shared" ref="D6:I17" ca="1" si="1">IFERROR(IF(TEXT(DATE(Année_civile,ROW($A1),1),"jjj")=LEFT(D$5,3),DATE(Année_civile,ROW($A1),1),IF(C6&gt;=1,C6+1,"")),"")</f>
        <v/>
      </c>
      <c r="E6" s="45">
        <f t="shared" ca="1" si="1"/>
        <v>43466</v>
      </c>
      <c r="F6" s="45">
        <f t="shared" ca="1" si="1"/>
        <v>43467</v>
      </c>
      <c r="G6" s="45">
        <f t="shared" ca="1" si="1"/>
        <v>43468</v>
      </c>
      <c r="H6" s="45">
        <f t="shared" ca="1" si="1"/>
        <v>43469</v>
      </c>
      <c r="I6" s="45">
        <f t="shared" ca="1" si="1"/>
        <v>43470</v>
      </c>
      <c r="J6" s="45">
        <f t="shared" ref="J6:AK6" ca="1" si="2">IFERROR(IF(I6&gt;=1,I6+1,""),"")</f>
        <v>43471</v>
      </c>
      <c r="K6" s="45">
        <f t="shared" ca="1" si="2"/>
        <v>43472</v>
      </c>
      <c r="L6" s="45">
        <f t="shared" ca="1" si="2"/>
        <v>43473</v>
      </c>
      <c r="M6" s="45">
        <f t="shared" ca="1" si="2"/>
        <v>43474</v>
      </c>
      <c r="N6" s="45">
        <f t="shared" ca="1" si="2"/>
        <v>43475</v>
      </c>
      <c r="O6" s="45">
        <f t="shared" ca="1" si="2"/>
        <v>43476</v>
      </c>
      <c r="P6" s="45">
        <f t="shared" ca="1" si="2"/>
        <v>43477</v>
      </c>
      <c r="Q6" s="45">
        <f t="shared" ca="1" si="2"/>
        <v>43478</v>
      </c>
      <c r="R6" s="45">
        <f t="shared" ca="1" si="2"/>
        <v>43479</v>
      </c>
      <c r="S6" s="45">
        <f t="shared" ca="1" si="2"/>
        <v>43480</v>
      </c>
      <c r="T6" s="45">
        <f t="shared" ca="1" si="2"/>
        <v>43481</v>
      </c>
      <c r="U6" s="45">
        <f t="shared" ca="1" si="2"/>
        <v>43482</v>
      </c>
      <c r="V6" s="45">
        <f t="shared" ca="1" si="2"/>
        <v>43483</v>
      </c>
      <c r="W6" s="45">
        <f t="shared" ca="1" si="2"/>
        <v>43484</v>
      </c>
      <c r="X6" s="45">
        <f t="shared" ca="1" si="2"/>
        <v>43485</v>
      </c>
      <c r="Y6" s="45">
        <f t="shared" ca="1" si="2"/>
        <v>43486</v>
      </c>
      <c r="Z6" s="45">
        <f t="shared" ca="1" si="2"/>
        <v>43487</v>
      </c>
      <c r="AA6" s="45">
        <f t="shared" ca="1" si="2"/>
        <v>43488</v>
      </c>
      <c r="AB6" s="45">
        <f t="shared" ca="1" si="2"/>
        <v>43489</v>
      </c>
      <c r="AC6" s="45">
        <f t="shared" ca="1" si="2"/>
        <v>43490</v>
      </c>
      <c r="AD6" s="45">
        <f t="shared" ca="1" si="2"/>
        <v>43491</v>
      </c>
      <c r="AE6" s="45">
        <f t="shared" ca="1" si="2"/>
        <v>43492</v>
      </c>
      <c r="AF6" s="45">
        <f t="shared" ca="1" si="2"/>
        <v>43493</v>
      </c>
      <c r="AG6" s="45">
        <f t="shared" ca="1" si="2"/>
        <v>43494</v>
      </c>
      <c r="AH6" s="45">
        <f t="shared" ca="1" si="2"/>
        <v>43495</v>
      </c>
      <c r="AI6" s="45">
        <f t="shared" ca="1" si="2"/>
        <v>43496</v>
      </c>
      <c r="AJ6" s="45">
        <f t="shared" ca="1" si="2"/>
        <v>43497</v>
      </c>
      <c r="AK6" s="45">
        <f t="shared" ca="1" si="2"/>
        <v>43498</v>
      </c>
      <c r="AL6" s="45" t="str">
        <f t="shared" ref="AL6:AR17" ca="1" si="3">IFERROR(IF(AND(AK6&gt;=1,AK6+1&lt;=DATE(Année_civile,ROW($A1)+1,0)),AK6+1,""),"")</f>
        <v/>
      </c>
      <c r="AM6" s="45" t="str">
        <f t="shared" ca="1" si="3"/>
        <v/>
      </c>
      <c r="AN6" s="45" t="str">
        <f t="shared" ca="1" si="3"/>
        <v/>
      </c>
      <c r="AO6" s="45" t="str">
        <f t="shared" ca="1" si="3"/>
        <v/>
      </c>
      <c r="AP6" s="45" t="str">
        <f t="shared" ca="1" si="3"/>
        <v/>
      </c>
      <c r="AQ6" s="45" t="str">
        <f t="shared" ca="1" si="3"/>
        <v/>
      </c>
      <c r="AR6" s="45" t="str">
        <f t="shared" ca="1" si="3"/>
        <v/>
      </c>
    </row>
    <row r="7" spans="1:44" ht="18.75" customHeight="1">
      <c r="B7" s="47" t="s">
        <v>41</v>
      </c>
      <c r="C7" s="45" t="str">
        <f t="shared" ca="1" si="0"/>
        <v/>
      </c>
      <c r="D7" s="45" t="str">
        <f t="shared" ca="1" si="1"/>
        <v/>
      </c>
      <c r="E7" s="45" t="str">
        <f t="shared" ca="1" si="1"/>
        <v/>
      </c>
      <c r="F7" s="45" t="str">
        <f t="shared" ca="1" si="1"/>
        <v/>
      </c>
      <c r="G7" s="45" t="str">
        <f t="shared" ca="1" si="1"/>
        <v/>
      </c>
      <c r="H7" s="45">
        <f t="shared" ca="1" si="1"/>
        <v>43497</v>
      </c>
      <c r="I7" s="45">
        <f t="shared" ca="1" si="1"/>
        <v>43498</v>
      </c>
      <c r="J7" s="45">
        <f t="shared" ref="J7:AK7" ca="1" si="4">IFERROR(IF(I7&gt;=1,I7+1,""),"")</f>
        <v>43499</v>
      </c>
      <c r="K7" s="45">
        <f t="shared" ca="1" si="4"/>
        <v>43500</v>
      </c>
      <c r="L7" s="45">
        <f t="shared" ca="1" si="4"/>
        <v>43501</v>
      </c>
      <c r="M7" s="45">
        <f t="shared" ca="1" si="4"/>
        <v>43502</v>
      </c>
      <c r="N7" s="45">
        <f t="shared" ca="1" si="4"/>
        <v>43503</v>
      </c>
      <c r="O7" s="45">
        <f t="shared" ca="1" si="4"/>
        <v>43504</v>
      </c>
      <c r="P7" s="45">
        <f t="shared" ca="1" si="4"/>
        <v>43505</v>
      </c>
      <c r="Q7" s="45">
        <f t="shared" ca="1" si="4"/>
        <v>43506</v>
      </c>
      <c r="R7" s="45">
        <f t="shared" ca="1" si="4"/>
        <v>43507</v>
      </c>
      <c r="S7" s="45">
        <f t="shared" ca="1" si="4"/>
        <v>43508</v>
      </c>
      <c r="T7" s="45">
        <f t="shared" ca="1" si="4"/>
        <v>43509</v>
      </c>
      <c r="U7" s="45">
        <f t="shared" ca="1" si="4"/>
        <v>43510</v>
      </c>
      <c r="V7" s="45">
        <f t="shared" ca="1" si="4"/>
        <v>43511</v>
      </c>
      <c r="W7" s="45">
        <f t="shared" ca="1" si="4"/>
        <v>43512</v>
      </c>
      <c r="X7" s="45">
        <f t="shared" ca="1" si="4"/>
        <v>43513</v>
      </c>
      <c r="Y7" s="45">
        <f t="shared" ca="1" si="4"/>
        <v>43514</v>
      </c>
      <c r="Z7" s="45">
        <f t="shared" ca="1" si="4"/>
        <v>43515</v>
      </c>
      <c r="AA7" s="45">
        <f t="shared" ca="1" si="4"/>
        <v>43516</v>
      </c>
      <c r="AB7" s="45">
        <f t="shared" ca="1" si="4"/>
        <v>43517</v>
      </c>
      <c r="AC7" s="45">
        <f t="shared" ca="1" si="4"/>
        <v>43518</v>
      </c>
      <c r="AD7" s="45">
        <f t="shared" ca="1" si="4"/>
        <v>43519</v>
      </c>
      <c r="AE7" s="45">
        <f t="shared" ca="1" si="4"/>
        <v>43520</v>
      </c>
      <c r="AF7" s="45">
        <f t="shared" ca="1" si="4"/>
        <v>43521</v>
      </c>
      <c r="AG7" s="45">
        <f t="shared" ca="1" si="4"/>
        <v>43522</v>
      </c>
      <c r="AH7" s="45">
        <f t="shared" ca="1" si="4"/>
        <v>43523</v>
      </c>
      <c r="AI7" s="45">
        <f t="shared" ca="1" si="4"/>
        <v>43524</v>
      </c>
      <c r="AJ7" s="45">
        <f t="shared" ca="1" si="4"/>
        <v>43525</v>
      </c>
      <c r="AK7" s="45">
        <f t="shared" ca="1" si="4"/>
        <v>43526</v>
      </c>
      <c r="AL7" s="45" t="str">
        <f t="shared" ca="1" si="3"/>
        <v/>
      </c>
      <c r="AM7" s="45" t="str">
        <f t="shared" ca="1" si="3"/>
        <v/>
      </c>
      <c r="AN7" s="45" t="str">
        <f t="shared" ca="1" si="3"/>
        <v/>
      </c>
      <c r="AO7" s="45" t="str">
        <f t="shared" ca="1" si="3"/>
        <v/>
      </c>
      <c r="AP7" s="45" t="str">
        <f t="shared" ca="1" si="3"/>
        <v/>
      </c>
      <c r="AQ7" s="45" t="str">
        <f t="shared" ca="1" si="3"/>
        <v/>
      </c>
      <c r="AR7" s="45" t="str">
        <f t="shared" ca="1" si="3"/>
        <v/>
      </c>
    </row>
    <row r="8" spans="1:44" ht="18.75" customHeight="1">
      <c r="A8" s="38"/>
      <c r="B8" s="47" t="s">
        <v>40</v>
      </c>
      <c r="C8" s="45" t="str">
        <f t="shared" ca="1" si="0"/>
        <v/>
      </c>
      <c r="D8" s="45" t="str">
        <f t="shared" ca="1" si="1"/>
        <v/>
      </c>
      <c r="E8" s="45" t="str">
        <f t="shared" ca="1" si="1"/>
        <v/>
      </c>
      <c r="F8" s="45" t="str">
        <f t="shared" ca="1" si="1"/>
        <v/>
      </c>
      <c r="G8" s="45" t="str">
        <f t="shared" ca="1" si="1"/>
        <v/>
      </c>
      <c r="H8" s="45">
        <f t="shared" ca="1" si="1"/>
        <v>43525</v>
      </c>
      <c r="I8" s="45">
        <f t="shared" ca="1" si="1"/>
        <v>43526</v>
      </c>
      <c r="J8" s="45">
        <f t="shared" ref="J8:AK8" ca="1" si="5">IFERROR(IF(I8&gt;=1,I8+1,""),"")</f>
        <v>43527</v>
      </c>
      <c r="K8" s="45">
        <f t="shared" ca="1" si="5"/>
        <v>43528</v>
      </c>
      <c r="L8" s="45">
        <f t="shared" ca="1" si="5"/>
        <v>43529</v>
      </c>
      <c r="M8" s="45">
        <f t="shared" ca="1" si="5"/>
        <v>43530</v>
      </c>
      <c r="N8" s="45">
        <f t="shared" ca="1" si="5"/>
        <v>43531</v>
      </c>
      <c r="O8" s="45">
        <f t="shared" ca="1" si="5"/>
        <v>43532</v>
      </c>
      <c r="P8" s="45">
        <f t="shared" ca="1" si="5"/>
        <v>43533</v>
      </c>
      <c r="Q8" s="45">
        <f t="shared" ca="1" si="5"/>
        <v>43534</v>
      </c>
      <c r="R8" s="45">
        <f t="shared" ca="1" si="5"/>
        <v>43535</v>
      </c>
      <c r="S8" s="45">
        <f t="shared" ca="1" si="5"/>
        <v>43536</v>
      </c>
      <c r="T8" s="45">
        <f t="shared" ca="1" si="5"/>
        <v>43537</v>
      </c>
      <c r="U8" s="45">
        <f t="shared" ca="1" si="5"/>
        <v>43538</v>
      </c>
      <c r="V8" s="45">
        <f t="shared" ca="1" si="5"/>
        <v>43539</v>
      </c>
      <c r="W8" s="45">
        <f t="shared" ca="1" si="5"/>
        <v>43540</v>
      </c>
      <c r="X8" s="45">
        <f t="shared" ca="1" si="5"/>
        <v>43541</v>
      </c>
      <c r="Y8" s="45">
        <f t="shared" ca="1" si="5"/>
        <v>43542</v>
      </c>
      <c r="Z8" s="45">
        <f t="shared" ca="1" si="5"/>
        <v>43543</v>
      </c>
      <c r="AA8" s="45">
        <f t="shared" ca="1" si="5"/>
        <v>43544</v>
      </c>
      <c r="AB8" s="45">
        <f t="shared" ca="1" si="5"/>
        <v>43545</v>
      </c>
      <c r="AC8" s="45">
        <f t="shared" ca="1" si="5"/>
        <v>43546</v>
      </c>
      <c r="AD8" s="45">
        <f t="shared" ca="1" si="5"/>
        <v>43547</v>
      </c>
      <c r="AE8" s="45">
        <f t="shared" ca="1" si="5"/>
        <v>43548</v>
      </c>
      <c r="AF8" s="45">
        <f t="shared" ca="1" si="5"/>
        <v>43549</v>
      </c>
      <c r="AG8" s="45">
        <f t="shared" ca="1" si="5"/>
        <v>43550</v>
      </c>
      <c r="AH8" s="45">
        <f t="shared" ca="1" si="5"/>
        <v>43551</v>
      </c>
      <c r="AI8" s="45">
        <f t="shared" ca="1" si="5"/>
        <v>43552</v>
      </c>
      <c r="AJ8" s="45">
        <f t="shared" ca="1" si="5"/>
        <v>43553</v>
      </c>
      <c r="AK8" s="45">
        <f t="shared" ca="1" si="5"/>
        <v>43554</v>
      </c>
      <c r="AL8" s="45">
        <f t="shared" ca="1" si="3"/>
        <v>43555</v>
      </c>
      <c r="AM8" s="45" t="str">
        <f t="shared" ca="1" si="3"/>
        <v/>
      </c>
      <c r="AN8" s="45" t="str">
        <f t="shared" ca="1" si="3"/>
        <v/>
      </c>
      <c r="AO8" s="45" t="str">
        <f t="shared" ca="1" si="3"/>
        <v/>
      </c>
      <c r="AP8" s="45" t="str">
        <f t="shared" ca="1" si="3"/>
        <v/>
      </c>
      <c r="AQ8" s="45" t="str">
        <f t="shared" ca="1" si="3"/>
        <v/>
      </c>
      <c r="AR8" s="45" t="str">
        <f t="shared" ca="1" si="3"/>
        <v/>
      </c>
    </row>
    <row r="9" spans="1:44" ht="18.75" customHeight="1">
      <c r="B9" s="47" t="s">
        <v>39</v>
      </c>
      <c r="C9" s="45" t="str">
        <f t="shared" ca="1" si="0"/>
        <v/>
      </c>
      <c r="D9" s="45">
        <f t="shared" ca="1" si="1"/>
        <v>43556</v>
      </c>
      <c r="E9" s="45">
        <f t="shared" ca="1" si="1"/>
        <v>43557</v>
      </c>
      <c r="F9" s="45">
        <f t="shared" ca="1" si="1"/>
        <v>43558</v>
      </c>
      <c r="G9" s="45">
        <f t="shared" ca="1" si="1"/>
        <v>43559</v>
      </c>
      <c r="H9" s="45">
        <f t="shared" ca="1" si="1"/>
        <v>43560</v>
      </c>
      <c r="I9" s="45">
        <f t="shared" ca="1" si="1"/>
        <v>43561</v>
      </c>
      <c r="J9" s="45">
        <f t="shared" ref="J9:AK9" ca="1" si="6">IFERROR(IF(I9&gt;=1,I9+1,""),"")</f>
        <v>43562</v>
      </c>
      <c r="K9" s="45">
        <f t="shared" ca="1" si="6"/>
        <v>43563</v>
      </c>
      <c r="L9" s="45">
        <f t="shared" ca="1" si="6"/>
        <v>43564</v>
      </c>
      <c r="M9" s="45">
        <f t="shared" ca="1" si="6"/>
        <v>43565</v>
      </c>
      <c r="N9" s="45">
        <f t="shared" ca="1" si="6"/>
        <v>43566</v>
      </c>
      <c r="O9" s="45">
        <f t="shared" ca="1" si="6"/>
        <v>43567</v>
      </c>
      <c r="P9" s="45">
        <f t="shared" ca="1" si="6"/>
        <v>43568</v>
      </c>
      <c r="Q9" s="45">
        <f t="shared" ca="1" si="6"/>
        <v>43569</v>
      </c>
      <c r="R9" s="45">
        <f t="shared" ca="1" si="6"/>
        <v>43570</v>
      </c>
      <c r="S9" s="45">
        <f t="shared" ca="1" si="6"/>
        <v>43571</v>
      </c>
      <c r="T9" s="45">
        <f t="shared" ca="1" si="6"/>
        <v>43572</v>
      </c>
      <c r="U9" s="45">
        <f t="shared" ca="1" si="6"/>
        <v>43573</v>
      </c>
      <c r="V9" s="45">
        <f t="shared" ca="1" si="6"/>
        <v>43574</v>
      </c>
      <c r="W9" s="45">
        <f t="shared" ca="1" si="6"/>
        <v>43575</v>
      </c>
      <c r="X9" s="45">
        <f t="shared" ca="1" si="6"/>
        <v>43576</v>
      </c>
      <c r="Y9" s="45">
        <f t="shared" ca="1" si="6"/>
        <v>43577</v>
      </c>
      <c r="Z9" s="45">
        <f t="shared" ca="1" si="6"/>
        <v>43578</v>
      </c>
      <c r="AA9" s="45">
        <f t="shared" ca="1" si="6"/>
        <v>43579</v>
      </c>
      <c r="AB9" s="45">
        <f t="shared" ca="1" si="6"/>
        <v>43580</v>
      </c>
      <c r="AC9" s="45">
        <f t="shared" ca="1" si="6"/>
        <v>43581</v>
      </c>
      <c r="AD9" s="45">
        <f t="shared" ca="1" si="6"/>
        <v>43582</v>
      </c>
      <c r="AE9" s="45">
        <f t="shared" ca="1" si="6"/>
        <v>43583</v>
      </c>
      <c r="AF9" s="45">
        <f t="shared" ca="1" si="6"/>
        <v>43584</v>
      </c>
      <c r="AG9" s="45">
        <f t="shared" ca="1" si="6"/>
        <v>43585</v>
      </c>
      <c r="AH9" s="45">
        <f t="shared" ca="1" si="6"/>
        <v>43586</v>
      </c>
      <c r="AI9" s="45">
        <f t="shared" ca="1" si="6"/>
        <v>43587</v>
      </c>
      <c r="AJ9" s="45">
        <f t="shared" ca="1" si="6"/>
        <v>43588</v>
      </c>
      <c r="AK9" s="45">
        <f t="shared" ca="1" si="6"/>
        <v>43589</v>
      </c>
      <c r="AL9" s="45" t="str">
        <f t="shared" ca="1" si="3"/>
        <v/>
      </c>
      <c r="AM9" s="45" t="str">
        <f t="shared" ca="1" si="3"/>
        <v/>
      </c>
      <c r="AN9" s="45" t="str">
        <f t="shared" ca="1" si="3"/>
        <v/>
      </c>
      <c r="AO9" s="45" t="str">
        <f t="shared" ca="1" si="3"/>
        <v/>
      </c>
      <c r="AP9" s="45" t="str">
        <f t="shared" ca="1" si="3"/>
        <v/>
      </c>
      <c r="AQ9" s="45" t="str">
        <f t="shared" ca="1" si="3"/>
        <v/>
      </c>
      <c r="AR9" s="45" t="str">
        <f t="shared" ca="1" si="3"/>
        <v/>
      </c>
    </row>
    <row r="10" spans="1:44" ht="18.75" customHeight="1">
      <c r="B10" s="47" t="s">
        <v>38</v>
      </c>
      <c r="C10" s="45" t="str">
        <f t="shared" ca="1" si="0"/>
        <v/>
      </c>
      <c r="D10" s="45" t="str">
        <f t="shared" ca="1" si="1"/>
        <v/>
      </c>
      <c r="E10" s="45" t="str">
        <f t="shared" ca="1" si="1"/>
        <v/>
      </c>
      <c r="F10" s="45">
        <f t="shared" ca="1" si="1"/>
        <v>43586</v>
      </c>
      <c r="G10" s="45">
        <f t="shared" ca="1" si="1"/>
        <v>43587</v>
      </c>
      <c r="H10" s="45">
        <f t="shared" ca="1" si="1"/>
        <v>43588</v>
      </c>
      <c r="I10" s="45">
        <f t="shared" ca="1" si="1"/>
        <v>43589</v>
      </c>
      <c r="J10" s="45">
        <f t="shared" ref="J10:AK10" ca="1" si="7">IFERROR(IF(I10&gt;=1,I10+1,""),"")</f>
        <v>43590</v>
      </c>
      <c r="K10" s="45">
        <f t="shared" ca="1" si="7"/>
        <v>43591</v>
      </c>
      <c r="L10" s="45">
        <f t="shared" ca="1" si="7"/>
        <v>43592</v>
      </c>
      <c r="M10" s="45">
        <f t="shared" ca="1" si="7"/>
        <v>43593</v>
      </c>
      <c r="N10" s="45">
        <f t="shared" ca="1" si="7"/>
        <v>43594</v>
      </c>
      <c r="O10" s="45">
        <f t="shared" ca="1" si="7"/>
        <v>43595</v>
      </c>
      <c r="P10" s="45">
        <f t="shared" ca="1" si="7"/>
        <v>43596</v>
      </c>
      <c r="Q10" s="45">
        <f t="shared" ca="1" si="7"/>
        <v>43597</v>
      </c>
      <c r="R10" s="45">
        <f t="shared" ca="1" si="7"/>
        <v>43598</v>
      </c>
      <c r="S10" s="45">
        <f t="shared" ca="1" si="7"/>
        <v>43599</v>
      </c>
      <c r="T10" s="45">
        <f t="shared" ca="1" si="7"/>
        <v>43600</v>
      </c>
      <c r="U10" s="45">
        <f t="shared" ca="1" si="7"/>
        <v>43601</v>
      </c>
      <c r="V10" s="45">
        <f t="shared" ca="1" si="7"/>
        <v>43602</v>
      </c>
      <c r="W10" s="45">
        <f t="shared" ca="1" si="7"/>
        <v>43603</v>
      </c>
      <c r="X10" s="45">
        <f t="shared" ca="1" si="7"/>
        <v>43604</v>
      </c>
      <c r="Y10" s="45">
        <f t="shared" ca="1" si="7"/>
        <v>43605</v>
      </c>
      <c r="Z10" s="45">
        <f t="shared" ca="1" si="7"/>
        <v>43606</v>
      </c>
      <c r="AA10" s="45">
        <f t="shared" ca="1" si="7"/>
        <v>43607</v>
      </c>
      <c r="AB10" s="45">
        <f t="shared" ca="1" si="7"/>
        <v>43608</v>
      </c>
      <c r="AC10" s="45">
        <f t="shared" ca="1" si="7"/>
        <v>43609</v>
      </c>
      <c r="AD10" s="45">
        <f t="shared" ca="1" si="7"/>
        <v>43610</v>
      </c>
      <c r="AE10" s="45">
        <f t="shared" ca="1" si="7"/>
        <v>43611</v>
      </c>
      <c r="AF10" s="45">
        <f t="shared" ca="1" si="7"/>
        <v>43612</v>
      </c>
      <c r="AG10" s="45">
        <f t="shared" ca="1" si="7"/>
        <v>43613</v>
      </c>
      <c r="AH10" s="45">
        <f t="shared" ca="1" si="7"/>
        <v>43614</v>
      </c>
      <c r="AI10" s="45">
        <f t="shared" ca="1" si="7"/>
        <v>43615</v>
      </c>
      <c r="AJ10" s="45">
        <f t="shared" ca="1" si="7"/>
        <v>43616</v>
      </c>
      <c r="AK10" s="45">
        <f t="shared" ca="1" si="7"/>
        <v>43617</v>
      </c>
      <c r="AL10" s="45" t="str">
        <f t="shared" ca="1" si="3"/>
        <v/>
      </c>
      <c r="AM10" s="45" t="str">
        <f t="shared" ca="1" si="3"/>
        <v/>
      </c>
      <c r="AN10" s="45" t="str">
        <f t="shared" ca="1" si="3"/>
        <v/>
      </c>
      <c r="AO10" s="45" t="str">
        <f t="shared" ca="1" si="3"/>
        <v/>
      </c>
      <c r="AP10" s="45" t="str">
        <f t="shared" ca="1" si="3"/>
        <v/>
      </c>
      <c r="AQ10" s="45" t="str">
        <f t="shared" ca="1" si="3"/>
        <v/>
      </c>
      <c r="AR10" s="45" t="str">
        <f t="shared" ca="1" si="3"/>
        <v/>
      </c>
    </row>
    <row r="11" spans="1:44" ht="18.75" customHeight="1">
      <c r="B11" s="47" t="s">
        <v>37</v>
      </c>
      <c r="C11" s="45" t="str">
        <f t="shared" ca="1" si="0"/>
        <v/>
      </c>
      <c r="D11" s="45" t="str">
        <f t="shared" ca="1" si="1"/>
        <v/>
      </c>
      <c r="E11" s="45" t="str">
        <f t="shared" ca="1" si="1"/>
        <v/>
      </c>
      <c r="F11" s="45" t="str">
        <f t="shared" ca="1" si="1"/>
        <v/>
      </c>
      <c r="G11" s="45" t="str">
        <f t="shared" ca="1" si="1"/>
        <v/>
      </c>
      <c r="H11" s="45" t="str">
        <f t="shared" ca="1" si="1"/>
        <v/>
      </c>
      <c r="I11" s="45">
        <f t="shared" ca="1" si="1"/>
        <v>43617</v>
      </c>
      <c r="J11" s="45">
        <f t="shared" ref="J11:AK11" ca="1" si="8">IFERROR(IF(I11&gt;=1,I11+1,""),"")</f>
        <v>43618</v>
      </c>
      <c r="K11" s="45">
        <f t="shared" ca="1" si="8"/>
        <v>43619</v>
      </c>
      <c r="L11" s="45">
        <f t="shared" ca="1" si="8"/>
        <v>43620</v>
      </c>
      <c r="M11" s="45">
        <f t="shared" ca="1" si="8"/>
        <v>43621</v>
      </c>
      <c r="N11" s="45">
        <f t="shared" ca="1" si="8"/>
        <v>43622</v>
      </c>
      <c r="O11" s="45">
        <f t="shared" ca="1" si="8"/>
        <v>43623</v>
      </c>
      <c r="P11" s="45">
        <f t="shared" ca="1" si="8"/>
        <v>43624</v>
      </c>
      <c r="Q11" s="45">
        <f t="shared" ca="1" si="8"/>
        <v>43625</v>
      </c>
      <c r="R11" s="45">
        <f t="shared" ca="1" si="8"/>
        <v>43626</v>
      </c>
      <c r="S11" s="45">
        <f t="shared" ca="1" si="8"/>
        <v>43627</v>
      </c>
      <c r="T11" s="45">
        <f t="shared" ca="1" si="8"/>
        <v>43628</v>
      </c>
      <c r="U11" s="45">
        <f t="shared" ca="1" si="8"/>
        <v>43629</v>
      </c>
      <c r="V11" s="45">
        <f t="shared" ca="1" si="8"/>
        <v>43630</v>
      </c>
      <c r="W11" s="45">
        <f t="shared" ca="1" si="8"/>
        <v>43631</v>
      </c>
      <c r="X11" s="45">
        <f t="shared" ca="1" si="8"/>
        <v>43632</v>
      </c>
      <c r="Y11" s="45">
        <f t="shared" ca="1" si="8"/>
        <v>43633</v>
      </c>
      <c r="Z11" s="45">
        <f t="shared" ca="1" si="8"/>
        <v>43634</v>
      </c>
      <c r="AA11" s="45">
        <f t="shared" ca="1" si="8"/>
        <v>43635</v>
      </c>
      <c r="AB11" s="45">
        <f t="shared" ca="1" si="8"/>
        <v>43636</v>
      </c>
      <c r="AC11" s="45">
        <f t="shared" ca="1" si="8"/>
        <v>43637</v>
      </c>
      <c r="AD11" s="45">
        <f t="shared" ca="1" si="8"/>
        <v>43638</v>
      </c>
      <c r="AE11" s="45">
        <f t="shared" ca="1" si="8"/>
        <v>43639</v>
      </c>
      <c r="AF11" s="45">
        <f t="shared" ca="1" si="8"/>
        <v>43640</v>
      </c>
      <c r="AG11" s="45">
        <f t="shared" ca="1" si="8"/>
        <v>43641</v>
      </c>
      <c r="AH11" s="45">
        <f t="shared" ca="1" si="8"/>
        <v>43642</v>
      </c>
      <c r="AI11" s="45">
        <f t="shared" ca="1" si="8"/>
        <v>43643</v>
      </c>
      <c r="AJ11" s="45">
        <f t="shared" ca="1" si="8"/>
        <v>43644</v>
      </c>
      <c r="AK11" s="45">
        <f t="shared" ca="1" si="8"/>
        <v>43645</v>
      </c>
      <c r="AL11" s="45">
        <f t="shared" ca="1" si="3"/>
        <v>43646</v>
      </c>
      <c r="AM11" s="45" t="str">
        <f t="shared" ca="1" si="3"/>
        <v/>
      </c>
      <c r="AN11" s="45" t="str">
        <f t="shared" ca="1" si="3"/>
        <v/>
      </c>
      <c r="AO11" s="45" t="str">
        <f t="shared" ca="1" si="3"/>
        <v/>
      </c>
      <c r="AP11" s="45" t="str">
        <f t="shared" ca="1" si="3"/>
        <v/>
      </c>
      <c r="AQ11" s="45" t="str">
        <f t="shared" ca="1" si="3"/>
        <v/>
      </c>
      <c r="AR11" s="45" t="str">
        <f t="shared" ca="1" si="3"/>
        <v/>
      </c>
    </row>
    <row r="12" spans="1:44" ht="18.75" customHeight="1">
      <c r="B12" s="47" t="s">
        <v>36</v>
      </c>
      <c r="C12" s="45" t="str">
        <f t="shared" ca="1" si="0"/>
        <v/>
      </c>
      <c r="D12" s="45">
        <f t="shared" ca="1" si="1"/>
        <v>43647</v>
      </c>
      <c r="E12" s="45">
        <f t="shared" ca="1" si="1"/>
        <v>43648</v>
      </c>
      <c r="F12" s="45">
        <f t="shared" ca="1" si="1"/>
        <v>43649</v>
      </c>
      <c r="G12" s="45">
        <f t="shared" ca="1" si="1"/>
        <v>43650</v>
      </c>
      <c r="H12" s="45">
        <f t="shared" ca="1" si="1"/>
        <v>43651</v>
      </c>
      <c r="I12" s="45">
        <f t="shared" ca="1" si="1"/>
        <v>43652</v>
      </c>
      <c r="J12" s="45">
        <f t="shared" ref="J12:AK12" ca="1" si="9">IFERROR(IF(I12&gt;=1,I12+1,""),"")</f>
        <v>43653</v>
      </c>
      <c r="K12" s="45">
        <f t="shared" ca="1" si="9"/>
        <v>43654</v>
      </c>
      <c r="L12" s="45">
        <f t="shared" ca="1" si="9"/>
        <v>43655</v>
      </c>
      <c r="M12" s="45">
        <f t="shared" ca="1" si="9"/>
        <v>43656</v>
      </c>
      <c r="N12" s="45">
        <f t="shared" ca="1" si="9"/>
        <v>43657</v>
      </c>
      <c r="O12" s="45">
        <f t="shared" ca="1" si="9"/>
        <v>43658</v>
      </c>
      <c r="P12" s="45">
        <f t="shared" ca="1" si="9"/>
        <v>43659</v>
      </c>
      <c r="Q12" s="45">
        <f t="shared" ca="1" si="9"/>
        <v>43660</v>
      </c>
      <c r="R12" s="45">
        <f t="shared" ca="1" si="9"/>
        <v>43661</v>
      </c>
      <c r="S12" s="45">
        <f t="shared" ca="1" si="9"/>
        <v>43662</v>
      </c>
      <c r="T12" s="45">
        <f t="shared" ca="1" si="9"/>
        <v>43663</v>
      </c>
      <c r="U12" s="45">
        <f t="shared" ca="1" si="9"/>
        <v>43664</v>
      </c>
      <c r="V12" s="45">
        <f t="shared" ca="1" si="9"/>
        <v>43665</v>
      </c>
      <c r="W12" s="45">
        <f t="shared" ca="1" si="9"/>
        <v>43666</v>
      </c>
      <c r="X12" s="45">
        <f t="shared" ca="1" si="9"/>
        <v>43667</v>
      </c>
      <c r="Y12" s="45">
        <f t="shared" ca="1" si="9"/>
        <v>43668</v>
      </c>
      <c r="Z12" s="45">
        <f t="shared" ca="1" si="9"/>
        <v>43669</v>
      </c>
      <c r="AA12" s="45">
        <f t="shared" ca="1" si="9"/>
        <v>43670</v>
      </c>
      <c r="AB12" s="45">
        <f t="shared" ca="1" si="9"/>
        <v>43671</v>
      </c>
      <c r="AC12" s="45">
        <f t="shared" ca="1" si="9"/>
        <v>43672</v>
      </c>
      <c r="AD12" s="45">
        <f t="shared" ca="1" si="9"/>
        <v>43673</v>
      </c>
      <c r="AE12" s="45">
        <f t="shared" ca="1" si="9"/>
        <v>43674</v>
      </c>
      <c r="AF12" s="45">
        <f t="shared" ca="1" si="9"/>
        <v>43675</v>
      </c>
      <c r="AG12" s="45">
        <f t="shared" ca="1" si="9"/>
        <v>43676</v>
      </c>
      <c r="AH12" s="45">
        <f t="shared" ca="1" si="9"/>
        <v>43677</v>
      </c>
      <c r="AI12" s="45">
        <f t="shared" ca="1" si="9"/>
        <v>43678</v>
      </c>
      <c r="AJ12" s="45">
        <f t="shared" ca="1" si="9"/>
        <v>43679</v>
      </c>
      <c r="AK12" s="45">
        <f t="shared" ca="1" si="9"/>
        <v>43680</v>
      </c>
      <c r="AL12" s="45" t="str">
        <f t="shared" ca="1" si="3"/>
        <v/>
      </c>
      <c r="AM12" s="45" t="str">
        <f t="shared" ca="1" si="3"/>
        <v/>
      </c>
      <c r="AN12" s="45" t="str">
        <f t="shared" ca="1" si="3"/>
        <v/>
      </c>
      <c r="AO12" s="45" t="str">
        <f t="shared" ca="1" si="3"/>
        <v/>
      </c>
      <c r="AP12" s="45" t="str">
        <f t="shared" ca="1" si="3"/>
        <v/>
      </c>
      <c r="AQ12" s="45" t="str">
        <f t="shared" ca="1" si="3"/>
        <v/>
      </c>
      <c r="AR12" s="45" t="str">
        <f t="shared" ca="1" si="3"/>
        <v/>
      </c>
    </row>
    <row r="13" spans="1:44" ht="18.75" customHeight="1">
      <c r="B13" s="47" t="s">
        <v>35</v>
      </c>
      <c r="C13" s="45" t="str">
        <f t="shared" ca="1" si="0"/>
        <v/>
      </c>
      <c r="D13" s="45" t="str">
        <f t="shared" ca="1" si="1"/>
        <v/>
      </c>
      <c r="E13" s="45" t="str">
        <f t="shared" ca="1" si="1"/>
        <v/>
      </c>
      <c r="F13" s="45" t="str">
        <f t="shared" ca="1" si="1"/>
        <v/>
      </c>
      <c r="G13" s="45">
        <f t="shared" ca="1" si="1"/>
        <v>43678</v>
      </c>
      <c r="H13" s="45">
        <f t="shared" ca="1" si="1"/>
        <v>43679</v>
      </c>
      <c r="I13" s="45">
        <f t="shared" ca="1" si="1"/>
        <v>43680</v>
      </c>
      <c r="J13" s="45">
        <f t="shared" ref="J13:AK13" ca="1" si="10">IFERROR(IF(I13&gt;=1,I13+1,""),"")</f>
        <v>43681</v>
      </c>
      <c r="K13" s="45">
        <f t="shared" ca="1" si="10"/>
        <v>43682</v>
      </c>
      <c r="L13" s="45">
        <f t="shared" ca="1" si="10"/>
        <v>43683</v>
      </c>
      <c r="M13" s="45">
        <f t="shared" ca="1" si="10"/>
        <v>43684</v>
      </c>
      <c r="N13" s="45">
        <f t="shared" ca="1" si="10"/>
        <v>43685</v>
      </c>
      <c r="O13" s="45">
        <f t="shared" ca="1" si="10"/>
        <v>43686</v>
      </c>
      <c r="P13" s="45">
        <f t="shared" ca="1" si="10"/>
        <v>43687</v>
      </c>
      <c r="Q13" s="45">
        <f t="shared" ca="1" si="10"/>
        <v>43688</v>
      </c>
      <c r="R13" s="45">
        <f t="shared" ca="1" si="10"/>
        <v>43689</v>
      </c>
      <c r="S13" s="45">
        <f t="shared" ca="1" si="10"/>
        <v>43690</v>
      </c>
      <c r="T13" s="45">
        <f t="shared" ca="1" si="10"/>
        <v>43691</v>
      </c>
      <c r="U13" s="45">
        <f t="shared" ca="1" si="10"/>
        <v>43692</v>
      </c>
      <c r="V13" s="45">
        <f t="shared" ca="1" si="10"/>
        <v>43693</v>
      </c>
      <c r="W13" s="45">
        <f t="shared" ca="1" si="10"/>
        <v>43694</v>
      </c>
      <c r="X13" s="45">
        <f t="shared" ca="1" si="10"/>
        <v>43695</v>
      </c>
      <c r="Y13" s="45">
        <f t="shared" ca="1" si="10"/>
        <v>43696</v>
      </c>
      <c r="Z13" s="45">
        <f t="shared" ca="1" si="10"/>
        <v>43697</v>
      </c>
      <c r="AA13" s="45">
        <f t="shared" ca="1" si="10"/>
        <v>43698</v>
      </c>
      <c r="AB13" s="45">
        <f t="shared" ca="1" si="10"/>
        <v>43699</v>
      </c>
      <c r="AC13" s="45">
        <f t="shared" ca="1" si="10"/>
        <v>43700</v>
      </c>
      <c r="AD13" s="45">
        <f t="shared" ca="1" si="10"/>
        <v>43701</v>
      </c>
      <c r="AE13" s="45">
        <f t="shared" ca="1" si="10"/>
        <v>43702</v>
      </c>
      <c r="AF13" s="45">
        <f t="shared" ca="1" si="10"/>
        <v>43703</v>
      </c>
      <c r="AG13" s="45">
        <f t="shared" ca="1" si="10"/>
        <v>43704</v>
      </c>
      <c r="AH13" s="45">
        <f t="shared" ca="1" si="10"/>
        <v>43705</v>
      </c>
      <c r="AI13" s="45">
        <f t="shared" ca="1" si="10"/>
        <v>43706</v>
      </c>
      <c r="AJ13" s="45">
        <f t="shared" ca="1" si="10"/>
        <v>43707</v>
      </c>
      <c r="AK13" s="45">
        <f t="shared" ca="1" si="10"/>
        <v>43708</v>
      </c>
      <c r="AL13" s="45" t="str">
        <f t="shared" ca="1" si="3"/>
        <v/>
      </c>
      <c r="AM13" s="45" t="str">
        <f t="shared" ca="1" si="3"/>
        <v/>
      </c>
      <c r="AN13" s="45" t="str">
        <f t="shared" ca="1" si="3"/>
        <v/>
      </c>
      <c r="AO13" s="45" t="str">
        <f t="shared" ca="1" si="3"/>
        <v/>
      </c>
      <c r="AP13" s="45" t="str">
        <f t="shared" ca="1" si="3"/>
        <v/>
      </c>
      <c r="AQ13" s="45" t="str">
        <f t="shared" ca="1" si="3"/>
        <v/>
      </c>
      <c r="AR13" s="45" t="str">
        <f t="shared" ca="1" si="3"/>
        <v/>
      </c>
    </row>
    <row r="14" spans="1:44" ht="18.75" customHeight="1">
      <c r="B14" s="47" t="s">
        <v>34</v>
      </c>
      <c r="C14" s="45">
        <f t="shared" ca="1" si="0"/>
        <v>43709</v>
      </c>
      <c r="D14" s="45">
        <f t="shared" ca="1" si="1"/>
        <v>43710</v>
      </c>
      <c r="E14" s="45">
        <f t="shared" ca="1" si="1"/>
        <v>43711</v>
      </c>
      <c r="F14" s="45">
        <f t="shared" ca="1" si="1"/>
        <v>43712</v>
      </c>
      <c r="G14" s="45">
        <f t="shared" ca="1" si="1"/>
        <v>43713</v>
      </c>
      <c r="H14" s="45">
        <f t="shared" ca="1" si="1"/>
        <v>43714</v>
      </c>
      <c r="I14" s="45">
        <f t="shared" ca="1" si="1"/>
        <v>43715</v>
      </c>
      <c r="J14" s="45">
        <f t="shared" ref="J14:AK14" ca="1" si="11">IFERROR(IF(I14&gt;=1,I14+1,""),"")</f>
        <v>43716</v>
      </c>
      <c r="K14" s="45">
        <f t="shared" ca="1" si="11"/>
        <v>43717</v>
      </c>
      <c r="L14" s="45">
        <f t="shared" ca="1" si="11"/>
        <v>43718</v>
      </c>
      <c r="M14" s="45">
        <f t="shared" ca="1" si="11"/>
        <v>43719</v>
      </c>
      <c r="N14" s="45">
        <f t="shared" ca="1" si="11"/>
        <v>43720</v>
      </c>
      <c r="O14" s="45">
        <f t="shared" ca="1" si="11"/>
        <v>43721</v>
      </c>
      <c r="P14" s="45">
        <f t="shared" ca="1" si="11"/>
        <v>43722</v>
      </c>
      <c r="Q14" s="45">
        <f t="shared" ca="1" si="11"/>
        <v>43723</v>
      </c>
      <c r="R14" s="45">
        <f t="shared" ca="1" si="11"/>
        <v>43724</v>
      </c>
      <c r="S14" s="45">
        <f t="shared" ca="1" si="11"/>
        <v>43725</v>
      </c>
      <c r="T14" s="45">
        <f t="shared" ca="1" si="11"/>
        <v>43726</v>
      </c>
      <c r="U14" s="45">
        <f t="shared" ca="1" si="11"/>
        <v>43727</v>
      </c>
      <c r="V14" s="45">
        <f t="shared" ca="1" si="11"/>
        <v>43728</v>
      </c>
      <c r="W14" s="45">
        <f t="shared" ca="1" si="11"/>
        <v>43729</v>
      </c>
      <c r="X14" s="45">
        <f t="shared" ca="1" si="11"/>
        <v>43730</v>
      </c>
      <c r="Y14" s="45">
        <f t="shared" ca="1" si="11"/>
        <v>43731</v>
      </c>
      <c r="Z14" s="45">
        <f t="shared" ca="1" si="11"/>
        <v>43732</v>
      </c>
      <c r="AA14" s="45">
        <f t="shared" ca="1" si="11"/>
        <v>43733</v>
      </c>
      <c r="AB14" s="45">
        <f t="shared" ca="1" si="11"/>
        <v>43734</v>
      </c>
      <c r="AC14" s="45">
        <f t="shared" ca="1" si="11"/>
        <v>43735</v>
      </c>
      <c r="AD14" s="45">
        <f t="shared" ca="1" si="11"/>
        <v>43736</v>
      </c>
      <c r="AE14" s="45">
        <f t="shared" ca="1" si="11"/>
        <v>43737</v>
      </c>
      <c r="AF14" s="45">
        <f t="shared" ca="1" si="11"/>
        <v>43738</v>
      </c>
      <c r="AG14" s="45">
        <f t="shared" ca="1" si="11"/>
        <v>43739</v>
      </c>
      <c r="AH14" s="45">
        <f t="shared" ca="1" si="11"/>
        <v>43740</v>
      </c>
      <c r="AI14" s="45">
        <f t="shared" ca="1" si="11"/>
        <v>43741</v>
      </c>
      <c r="AJ14" s="45">
        <f t="shared" ca="1" si="11"/>
        <v>43742</v>
      </c>
      <c r="AK14" s="45">
        <f t="shared" ca="1" si="11"/>
        <v>43743</v>
      </c>
      <c r="AL14" s="45" t="str">
        <f t="shared" ca="1" si="3"/>
        <v/>
      </c>
      <c r="AM14" s="45" t="str">
        <f t="shared" ca="1" si="3"/>
        <v/>
      </c>
      <c r="AN14" s="45" t="str">
        <f t="shared" ca="1" si="3"/>
        <v/>
      </c>
      <c r="AO14" s="45" t="str">
        <f t="shared" ca="1" si="3"/>
        <v/>
      </c>
      <c r="AP14" s="45" t="str">
        <f t="shared" ca="1" si="3"/>
        <v/>
      </c>
      <c r="AQ14" s="45" t="str">
        <f t="shared" ca="1" si="3"/>
        <v/>
      </c>
      <c r="AR14" s="45" t="str">
        <f t="shared" ca="1" si="3"/>
        <v/>
      </c>
    </row>
    <row r="15" spans="1:44" ht="18.75" customHeight="1">
      <c r="B15" s="47" t="s">
        <v>33</v>
      </c>
      <c r="C15" s="45" t="str">
        <f t="shared" ca="1" si="0"/>
        <v/>
      </c>
      <c r="D15" s="45" t="str">
        <f t="shared" ca="1" si="1"/>
        <v/>
      </c>
      <c r="E15" s="45">
        <f t="shared" ca="1" si="1"/>
        <v>43739</v>
      </c>
      <c r="F15" s="45">
        <f t="shared" ca="1" si="1"/>
        <v>43740</v>
      </c>
      <c r="G15" s="45">
        <f t="shared" ca="1" si="1"/>
        <v>43741</v>
      </c>
      <c r="H15" s="45">
        <f t="shared" ca="1" si="1"/>
        <v>43742</v>
      </c>
      <c r="I15" s="45">
        <f t="shared" ca="1" si="1"/>
        <v>43743</v>
      </c>
      <c r="J15" s="45">
        <f t="shared" ref="J15:AK15" ca="1" si="12">IFERROR(IF(I15&gt;=1,I15+1,""),"")</f>
        <v>43744</v>
      </c>
      <c r="K15" s="45">
        <f t="shared" ca="1" si="12"/>
        <v>43745</v>
      </c>
      <c r="L15" s="45">
        <f t="shared" ca="1" si="12"/>
        <v>43746</v>
      </c>
      <c r="M15" s="45">
        <f t="shared" ca="1" si="12"/>
        <v>43747</v>
      </c>
      <c r="N15" s="45">
        <f t="shared" ca="1" si="12"/>
        <v>43748</v>
      </c>
      <c r="O15" s="45">
        <f t="shared" ca="1" si="12"/>
        <v>43749</v>
      </c>
      <c r="P15" s="45">
        <f t="shared" ca="1" si="12"/>
        <v>43750</v>
      </c>
      <c r="Q15" s="45">
        <f t="shared" ca="1" si="12"/>
        <v>43751</v>
      </c>
      <c r="R15" s="45">
        <f t="shared" ca="1" si="12"/>
        <v>43752</v>
      </c>
      <c r="S15" s="45">
        <f t="shared" ca="1" si="12"/>
        <v>43753</v>
      </c>
      <c r="T15" s="45">
        <f t="shared" ca="1" si="12"/>
        <v>43754</v>
      </c>
      <c r="U15" s="45">
        <f t="shared" ca="1" si="12"/>
        <v>43755</v>
      </c>
      <c r="V15" s="45">
        <f t="shared" ca="1" si="12"/>
        <v>43756</v>
      </c>
      <c r="W15" s="45">
        <f t="shared" ca="1" si="12"/>
        <v>43757</v>
      </c>
      <c r="X15" s="45">
        <f t="shared" ca="1" si="12"/>
        <v>43758</v>
      </c>
      <c r="Y15" s="45">
        <f t="shared" ca="1" si="12"/>
        <v>43759</v>
      </c>
      <c r="Z15" s="45">
        <f t="shared" ca="1" si="12"/>
        <v>43760</v>
      </c>
      <c r="AA15" s="45">
        <f t="shared" ca="1" si="12"/>
        <v>43761</v>
      </c>
      <c r="AB15" s="45">
        <f t="shared" ca="1" si="12"/>
        <v>43762</v>
      </c>
      <c r="AC15" s="45">
        <f t="shared" ca="1" si="12"/>
        <v>43763</v>
      </c>
      <c r="AD15" s="45">
        <f t="shared" ca="1" si="12"/>
        <v>43764</v>
      </c>
      <c r="AE15" s="45">
        <f t="shared" ca="1" si="12"/>
        <v>43765</v>
      </c>
      <c r="AF15" s="45">
        <f t="shared" ca="1" si="12"/>
        <v>43766</v>
      </c>
      <c r="AG15" s="45">
        <f t="shared" ca="1" si="12"/>
        <v>43767</v>
      </c>
      <c r="AH15" s="45">
        <f t="shared" ca="1" si="12"/>
        <v>43768</v>
      </c>
      <c r="AI15" s="45">
        <f t="shared" ca="1" si="12"/>
        <v>43769</v>
      </c>
      <c r="AJ15" s="45">
        <f t="shared" ca="1" si="12"/>
        <v>43770</v>
      </c>
      <c r="AK15" s="45">
        <f t="shared" ca="1" si="12"/>
        <v>43771</v>
      </c>
      <c r="AL15" s="45" t="str">
        <f t="shared" ca="1" si="3"/>
        <v/>
      </c>
      <c r="AM15" s="45" t="str">
        <f t="shared" ca="1" si="3"/>
        <v/>
      </c>
      <c r="AN15" s="45" t="str">
        <f t="shared" ca="1" si="3"/>
        <v/>
      </c>
      <c r="AO15" s="45" t="str">
        <f t="shared" ca="1" si="3"/>
        <v/>
      </c>
      <c r="AP15" s="45" t="str">
        <f t="shared" ca="1" si="3"/>
        <v/>
      </c>
      <c r="AQ15" s="45" t="str">
        <f t="shared" ca="1" si="3"/>
        <v/>
      </c>
      <c r="AR15" s="45" t="str">
        <f t="shared" ca="1" si="3"/>
        <v/>
      </c>
    </row>
    <row r="16" spans="1:44" ht="18.75" customHeight="1">
      <c r="B16" s="47" t="s">
        <v>32</v>
      </c>
      <c r="C16" s="45" t="str">
        <f t="shared" ca="1" si="0"/>
        <v/>
      </c>
      <c r="D16" s="45" t="str">
        <f t="shared" ca="1" si="1"/>
        <v/>
      </c>
      <c r="E16" s="45" t="str">
        <f t="shared" ca="1" si="1"/>
        <v/>
      </c>
      <c r="F16" s="45" t="str">
        <f t="shared" ca="1" si="1"/>
        <v/>
      </c>
      <c r="G16" s="45" t="str">
        <f t="shared" ca="1" si="1"/>
        <v/>
      </c>
      <c r="H16" s="45">
        <f t="shared" ca="1" si="1"/>
        <v>43770</v>
      </c>
      <c r="I16" s="45">
        <f t="shared" ca="1" si="1"/>
        <v>43771</v>
      </c>
      <c r="J16" s="45">
        <f t="shared" ref="J16:AK16" ca="1" si="13">IFERROR(IF(I16&gt;=1,I16+1,""),"")</f>
        <v>43772</v>
      </c>
      <c r="K16" s="45">
        <f t="shared" ca="1" si="13"/>
        <v>43773</v>
      </c>
      <c r="L16" s="45">
        <f t="shared" ca="1" si="13"/>
        <v>43774</v>
      </c>
      <c r="M16" s="45">
        <f t="shared" ca="1" si="13"/>
        <v>43775</v>
      </c>
      <c r="N16" s="45">
        <f t="shared" ca="1" si="13"/>
        <v>43776</v>
      </c>
      <c r="O16" s="45">
        <f t="shared" ca="1" si="13"/>
        <v>43777</v>
      </c>
      <c r="P16" s="45">
        <f t="shared" ca="1" si="13"/>
        <v>43778</v>
      </c>
      <c r="Q16" s="45">
        <f t="shared" ca="1" si="13"/>
        <v>43779</v>
      </c>
      <c r="R16" s="45">
        <f t="shared" ca="1" si="13"/>
        <v>43780</v>
      </c>
      <c r="S16" s="45">
        <f t="shared" ca="1" si="13"/>
        <v>43781</v>
      </c>
      <c r="T16" s="45">
        <f t="shared" ca="1" si="13"/>
        <v>43782</v>
      </c>
      <c r="U16" s="45">
        <f t="shared" ca="1" si="13"/>
        <v>43783</v>
      </c>
      <c r="V16" s="45">
        <f t="shared" ca="1" si="13"/>
        <v>43784</v>
      </c>
      <c r="W16" s="45">
        <f t="shared" ca="1" si="13"/>
        <v>43785</v>
      </c>
      <c r="X16" s="45">
        <f t="shared" ca="1" si="13"/>
        <v>43786</v>
      </c>
      <c r="Y16" s="45">
        <f t="shared" ca="1" si="13"/>
        <v>43787</v>
      </c>
      <c r="Z16" s="45">
        <f t="shared" ca="1" si="13"/>
        <v>43788</v>
      </c>
      <c r="AA16" s="45">
        <f t="shared" ca="1" si="13"/>
        <v>43789</v>
      </c>
      <c r="AB16" s="45">
        <f t="shared" ca="1" si="13"/>
        <v>43790</v>
      </c>
      <c r="AC16" s="45">
        <f t="shared" ca="1" si="13"/>
        <v>43791</v>
      </c>
      <c r="AD16" s="45">
        <f t="shared" ca="1" si="13"/>
        <v>43792</v>
      </c>
      <c r="AE16" s="45">
        <f t="shared" ca="1" si="13"/>
        <v>43793</v>
      </c>
      <c r="AF16" s="45">
        <f t="shared" ca="1" si="13"/>
        <v>43794</v>
      </c>
      <c r="AG16" s="45">
        <f t="shared" ca="1" si="13"/>
        <v>43795</v>
      </c>
      <c r="AH16" s="45">
        <f t="shared" ca="1" si="13"/>
        <v>43796</v>
      </c>
      <c r="AI16" s="45">
        <f t="shared" ca="1" si="13"/>
        <v>43797</v>
      </c>
      <c r="AJ16" s="45">
        <f t="shared" ca="1" si="13"/>
        <v>43798</v>
      </c>
      <c r="AK16" s="45">
        <f t="shared" ca="1" si="13"/>
        <v>43799</v>
      </c>
      <c r="AL16" s="45" t="str">
        <f t="shared" ca="1" si="3"/>
        <v/>
      </c>
      <c r="AM16" s="45" t="str">
        <f t="shared" ca="1" si="3"/>
        <v/>
      </c>
      <c r="AN16" s="45" t="str">
        <f t="shared" ca="1" si="3"/>
        <v/>
      </c>
      <c r="AO16" s="45" t="str">
        <f t="shared" ca="1" si="3"/>
        <v/>
      </c>
      <c r="AP16" s="45" t="str">
        <f t="shared" ca="1" si="3"/>
        <v/>
      </c>
      <c r="AQ16" s="45" t="str">
        <f t="shared" ca="1" si="3"/>
        <v/>
      </c>
      <c r="AR16" s="45" t="str">
        <f t="shared" ca="1" si="3"/>
        <v/>
      </c>
    </row>
    <row r="17" spans="2:44" ht="18.75" customHeight="1">
      <c r="B17" s="47" t="s">
        <v>31</v>
      </c>
      <c r="C17" s="45">
        <f t="shared" ca="1" si="0"/>
        <v>43800</v>
      </c>
      <c r="D17" s="45">
        <f t="shared" ca="1" si="1"/>
        <v>43801</v>
      </c>
      <c r="E17" s="45">
        <f t="shared" ca="1" si="1"/>
        <v>43802</v>
      </c>
      <c r="F17" s="45">
        <f t="shared" ca="1" si="1"/>
        <v>43803</v>
      </c>
      <c r="G17" s="45">
        <f t="shared" ca="1" si="1"/>
        <v>43804</v>
      </c>
      <c r="H17" s="45">
        <f t="shared" ca="1" si="1"/>
        <v>43805</v>
      </c>
      <c r="I17" s="45">
        <f t="shared" ca="1" si="1"/>
        <v>43806</v>
      </c>
      <c r="J17" s="45">
        <f t="shared" ref="J17:AK17" ca="1" si="14">IFERROR(IF(I17&gt;=1,I17+1,""),"")</f>
        <v>43807</v>
      </c>
      <c r="K17" s="45">
        <f t="shared" ca="1" si="14"/>
        <v>43808</v>
      </c>
      <c r="L17" s="45">
        <f t="shared" ca="1" si="14"/>
        <v>43809</v>
      </c>
      <c r="M17" s="45">
        <f t="shared" ca="1" si="14"/>
        <v>43810</v>
      </c>
      <c r="N17" s="45">
        <f t="shared" ca="1" si="14"/>
        <v>43811</v>
      </c>
      <c r="O17" s="45">
        <f t="shared" ca="1" si="14"/>
        <v>43812</v>
      </c>
      <c r="P17" s="45">
        <f t="shared" ca="1" si="14"/>
        <v>43813</v>
      </c>
      <c r="Q17" s="45">
        <f t="shared" ca="1" si="14"/>
        <v>43814</v>
      </c>
      <c r="R17" s="45">
        <f t="shared" ca="1" si="14"/>
        <v>43815</v>
      </c>
      <c r="S17" s="45">
        <f t="shared" ca="1" si="14"/>
        <v>43816</v>
      </c>
      <c r="T17" s="45">
        <f t="shared" ca="1" si="14"/>
        <v>43817</v>
      </c>
      <c r="U17" s="45">
        <f t="shared" ca="1" si="14"/>
        <v>43818</v>
      </c>
      <c r="V17" s="45">
        <f t="shared" ca="1" si="14"/>
        <v>43819</v>
      </c>
      <c r="W17" s="45">
        <f t="shared" ca="1" si="14"/>
        <v>43820</v>
      </c>
      <c r="X17" s="45">
        <f t="shared" ca="1" si="14"/>
        <v>43821</v>
      </c>
      <c r="Y17" s="45">
        <f t="shared" ca="1" si="14"/>
        <v>43822</v>
      </c>
      <c r="Z17" s="45">
        <f t="shared" ca="1" si="14"/>
        <v>43823</v>
      </c>
      <c r="AA17" s="45">
        <f t="shared" ca="1" si="14"/>
        <v>43824</v>
      </c>
      <c r="AB17" s="45">
        <f t="shared" ca="1" si="14"/>
        <v>43825</v>
      </c>
      <c r="AC17" s="45">
        <f t="shared" ca="1" si="14"/>
        <v>43826</v>
      </c>
      <c r="AD17" s="45">
        <f t="shared" ca="1" si="14"/>
        <v>43827</v>
      </c>
      <c r="AE17" s="45">
        <f t="shared" ca="1" si="14"/>
        <v>43828</v>
      </c>
      <c r="AF17" s="45">
        <f t="shared" ca="1" si="14"/>
        <v>43829</v>
      </c>
      <c r="AG17" s="45">
        <f t="shared" ca="1" si="14"/>
        <v>43830</v>
      </c>
      <c r="AH17" s="45">
        <f t="shared" ca="1" si="14"/>
        <v>43831</v>
      </c>
      <c r="AI17" s="45">
        <f t="shared" ca="1" si="14"/>
        <v>43832</v>
      </c>
      <c r="AJ17" s="45">
        <f t="shared" ca="1" si="14"/>
        <v>43833</v>
      </c>
      <c r="AK17" s="45">
        <f t="shared" ca="1" si="14"/>
        <v>43834</v>
      </c>
      <c r="AL17" s="45" t="str">
        <f t="shared" ca="1" si="3"/>
        <v/>
      </c>
      <c r="AM17" s="45" t="str">
        <f t="shared" ca="1" si="3"/>
        <v/>
      </c>
      <c r="AN17" s="45" t="str">
        <f t="shared" ca="1" si="3"/>
        <v/>
      </c>
      <c r="AO17" s="45" t="str">
        <f t="shared" ca="1" si="3"/>
        <v/>
      </c>
      <c r="AP17" s="45" t="str">
        <f t="shared" ca="1" si="3"/>
        <v/>
      </c>
      <c r="AQ17" s="45" t="str">
        <f t="shared" ca="1" si="3"/>
        <v/>
      </c>
      <c r="AR17" s="45" t="str">
        <f t="shared" ca="1" si="3"/>
        <v/>
      </c>
    </row>
    <row r="18" spans="2:44" ht="39.950000000000003" customHeight="1">
      <c r="B18" s="46" t="s">
        <v>30</v>
      </c>
      <c r="C18" s="37"/>
      <c r="D18" s="37"/>
      <c r="E18" s="37"/>
      <c r="F18" s="37"/>
      <c r="G18" s="36"/>
      <c r="H18" s="36"/>
      <c r="I18" s="36"/>
      <c r="J18" s="36"/>
      <c r="K18" s="36"/>
      <c r="L18" s="36"/>
      <c r="M18" s="36"/>
      <c r="N18" s="36"/>
      <c r="O18" s="36"/>
    </row>
    <row r="19" spans="2:44" ht="51" customHeight="1">
      <c r="C19" s="93" t="s">
        <v>29</v>
      </c>
      <c r="D19" s="93"/>
      <c r="E19" s="93"/>
      <c r="F19" s="48"/>
      <c r="G19" s="49"/>
      <c r="H19" s="102" t="s">
        <v>28</v>
      </c>
      <c r="I19" s="102"/>
      <c r="J19" s="102"/>
      <c r="K19" s="102"/>
      <c r="L19" s="48"/>
      <c r="M19" s="50"/>
      <c r="N19" s="93" t="s">
        <v>112</v>
      </c>
      <c r="O19" s="93"/>
      <c r="P19" s="93"/>
      <c r="Q19" s="48"/>
      <c r="R19" s="51"/>
      <c r="S19" s="94" t="s">
        <v>110</v>
      </c>
      <c r="T19" s="94"/>
      <c r="U19" s="94"/>
      <c r="V19" s="48"/>
      <c r="W19" s="49"/>
      <c r="X19" s="93" t="s">
        <v>111</v>
      </c>
      <c r="Y19" s="93"/>
      <c r="Z19" s="93"/>
      <c r="AA19" s="48"/>
      <c r="AB19" s="49"/>
      <c r="AC19" s="94" t="s">
        <v>27</v>
      </c>
      <c r="AD19" s="94"/>
      <c r="AE19" s="94"/>
      <c r="AF19" s="52"/>
    </row>
    <row r="20" spans="2:44" ht="54.95" customHeight="1">
      <c r="C20" s="101">
        <f ca="1">SUMIFS(Suivi_des_congés[Jours],Suivi_des_congés[Nom de l’employé],valSelEmployé,Suivi_des_congés[Date de début],"&gt;="&amp;DATE(Année_civile,1,1),Suivi_des_congés[Date de fin],"&lt;"&amp;DATE(Année_civile+1,1,1))</f>
        <v>6</v>
      </c>
      <c r="D20" s="101"/>
      <c r="E20" s="101"/>
      <c r="F20" s="48"/>
      <c r="G20" s="51"/>
      <c r="H20" s="101">
        <f ca="1">NETWORKDAYS(DATE(Année_civile,1,1),EDATE(DATE(Année_civile,1,1),12)-1)</f>
        <v>261</v>
      </c>
      <c r="I20" s="101"/>
      <c r="J20" s="101"/>
      <c r="K20" s="101"/>
      <c r="L20" s="48"/>
      <c r="M20" s="51"/>
      <c r="N20" s="103">
        <f ca="1">SUMIFS(Suivi_des_congés[Jours],Suivi_des_congés[Nom de l’employé],valSelEmployé,Suivi_des_congés[Date de début],"&gt;="&amp;DATE(Année_civile,1,1),Suivi_des_congés[Date de fin],"&lt;"&amp;DATE(Année_civile+1,1,1),Suivi_des_congés[Type de congé],Type_conges!B4)</f>
        <v>3</v>
      </c>
      <c r="O20" s="103"/>
      <c r="P20" s="103"/>
      <c r="Q20" s="48"/>
      <c r="R20" s="51"/>
      <c r="S20" s="104">
        <f ca="1">SUMIFS(Suivi_des_congés[Jours],Suivi_des_congés[Nom de l’employé],valSelEmployé,Suivi_des_congés[Date de début],"&gt;="&amp;DATE(Année_civile,1,1),Suivi_des_congés[Date de fin],"&lt;"&amp;DATE(Année_civile+1,1,1),Suivi_des_congés[Type de congé],Type_conges!B5)</f>
        <v>3</v>
      </c>
      <c r="T20" s="104"/>
      <c r="U20" s="104"/>
      <c r="V20" s="48"/>
      <c r="W20" s="51"/>
      <c r="X20" s="98">
        <f ca="1">SUMIFS(Suivi_des_congés[Jours],Suivi_des_congés[Nom de l’employé],valSelEmployé,Suivi_des_congés[Date de début],"&gt;="&amp;DATE(Année_civile,1,1),Suivi_des_congés[Date de fin],"&lt;"&amp;DATE(Année_civile+1,1,1),Suivi_des_congés[Type de congé],Type_conges!B6)</f>
        <v>0</v>
      </c>
      <c r="Y20" s="98"/>
      <c r="Z20" s="98"/>
      <c r="AA20" s="48"/>
      <c r="AB20" s="51"/>
      <c r="AC20" s="97">
        <f ca="1">SUMIFS(Suivi_des_congés[Jours],Suivi_des_congés[Nom de l’employé],valSelEmployé,Suivi_des_congés[Date de début],"&gt;="&amp;DATE(Année_civile,1,1),Suivi_des_congés[Date de fin],"&lt;"&amp;DATE(Année_civile+1,1,1),Suivi_des_congés[Type de congé],Type_conges!B7)</f>
        <v>0</v>
      </c>
      <c r="AD20" s="97"/>
      <c r="AE20" s="97"/>
    </row>
    <row r="21" spans="2:44" ht="21.95" customHeight="1">
      <c r="C21" s="95">
        <f ca="1">SUMIFS(Suivi_des_congés[Jours],Suivi_des_congés[Nom de l’employé],valSelEmployé,Suivi_des_congés[Date de début],"&gt;="&amp;DATE(Année_civile-1,1,1),Suivi_des_congés[Date de fin],"&lt;"&amp;DATE(Année_civile,1,1))</f>
        <v>0</v>
      </c>
      <c r="D21" s="95"/>
      <c r="E21" s="95"/>
      <c r="F21" s="53"/>
      <c r="G21" s="54"/>
      <c r="H21" s="95">
        <f ca="1">NETWORKDAYS(DATE(Année_civile-1,1,1),EDATE(DATE(Année_civile-1,1,1),12)-1)</f>
        <v>261</v>
      </c>
      <c r="I21" s="95"/>
      <c r="J21" s="95"/>
      <c r="K21" s="95"/>
      <c r="L21" s="53"/>
      <c r="M21" s="55"/>
      <c r="N21" s="95">
        <f ca="1">SUMIFS(Suivi_des_congés[Jours],Suivi_des_congés[Nom de l’employé],valSelEmployé,Suivi_des_congés[Date de début],"&gt;="&amp;DATE(Année_civile-1,1,1),Suivi_des_congés[Date de fin],"&lt;"&amp;DATE(Année_civile,1,1),Suivi_des_congés[Type de congé],Type_conges!B4)</f>
        <v>0</v>
      </c>
      <c r="O21" s="95"/>
      <c r="P21" s="95"/>
      <c r="Q21" s="53"/>
      <c r="R21" s="55"/>
      <c r="S21" s="95">
        <f ca="1">SUMIFS(Suivi_des_congés[Jours],Suivi_des_congés[Nom de l’employé],valSelEmployé,Suivi_des_congés[Date de début],"&gt;="&amp;DATE(Année_civile-1,1,1),Suivi_des_congés[Date de fin],"&lt;"&amp;DATE(Année_civile,1,1),Suivi_des_congés[Type de congé],Type_conges!B5)</f>
        <v>0</v>
      </c>
      <c r="T21" s="95"/>
      <c r="U21" s="95"/>
      <c r="V21" s="53"/>
      <c r="W21" s="55"/>
      <c r="X21" s="95">
        <f ca="1">SUMIFS(Suivi_des_congés[Jours],Suivi_des_congés[Nom de l’employé],valSelEmployé,Suivi_des_congés[Date de début],"&gt;="&amp;DATE(Année_civile-1,1,1),Suivi_des_congés[Date de fin],"&lt;"&amp;DATE(Année_civile,1,1),Suivi_des_congés[Type de congé],Type_conges!B6)</f>
        <v>0</v>
      </c>
      <c r="Y21" s="95"/>
      <c r="Z21" s="95"/>
      <c r="AA21" s="53"/>
      <c r="AB21" s="55"/>
      <c r="AC21" s="95">
        <f ca="1">SUMIFS(Suivi_des_congés[Jours],Suivi_des_congés[Nom de l’employé],valSelEmployé,Suivi_des_congés[Date de début],"&gt;="&amp;DATE(Année_civile-1,1,1),Suivi_des_congés[Date de fin],"&lt;"&amp;DATE(Année_civile,1,1),Suivi_des_congés[Type de congé],Type_conges!B7)</f>
        <v>0</v>
      </c>
      <c r="AD21" s="95"/>
      <c r="AE21" s="95"/>
      <c r="AF21" s="35"/>
    </row>
    <row r="22" spans="2:44" ht="21.95" customHeight="1">
      <c r="C22" s="96" t="str">
        <f ca="1">IFERROR(IF(C21&lt;&gt;0,IF(C20&gt;=C21,"HAUSSE DE ", "BAISSE DE ")&amp;TEXT(C20/C21-1,"0%;0%"),"HAUSSE DE 100%"),"")</f>
        <v>HAUSSE DE 100%</v>
      </c>
      <c r="D22" s="96"/>
      <c r="E22" s="96"/>
      <c r="F22" s="53"/>
      <c r="G22" s="54"/>
      <c r="H22" s="105" t="str">
        <f ca="1">IFERROR(IF(H21&lt;&gt;0,IF(H20&gt;=H21,"HAUSSE DE ", "BAISSE DE ")&amp;TEXT(H20/H21-1,"0%;0%"),"HAUSSE DE 100%"),"")</f>
        <v>HAUSSE DE 0%</v>
      </c>
      <c r="I22" s="105"/>
      <c r="J22" s="105"/>
      <c r="K22" s="105"/>
      <c r="L22" s="53"/>
      <c r="M22" s="55"/>
      <c r="N22" s="96" t="str">
        <f ca="1">IFERROR(IF(N21&lt;&gt;0,IF(N20&gt;=N21,"HAUSSE DE ", "BAISSE DE ")&amp;TEXT(N20/N21-1,"0%;0%"),"HAUSSE DE 100%"),"")</f>
        <v>HAUSSE DE 100%</v>
      </c>
      <c r="O22" s="96"/>
      <c r="P22" s="96"/>
      <c r="Q22" s="53"/>
      <c r="R22" s="55"/>
      <c r="S22" s="96" t="str">
        <f ca="1">IFERROR(IF(S21&lt;&gt;0,IF(S20&gt;=S21,"HAUSSE DE ", "BAISSE DE ")&amp;TEXT(S20/S21-1,"0%;0%"),"HAUSSE DE 100%"),"")</f>
        <v>HAUSSE DE 100%</v>
      </c>
      <c r="T22" s="96"/>
      <c r="U22" s="96"/>
      <c r="V22" s="53"/>
      <c r="W22" s="55"/>
      <c r="X22" s="96" t="str">
        <f ca="1">IFERROR(IF(X21&lt;&gt;0,IF(X20&gt;=X21,"HAUSSE DE ", "BAISSE DE ")&amp;TEXT(X20/X21-1,"0%;0%"),"HAUSSE DE 100%"),"")</f>
        <v>HAUSSE DE 100%</v>
      </c>
      <c r="Y22" s="96"/>
      <c r="Z22" s="96"/>
      <c r="AA22" s="53"/>
      <c r="AB22" s="55"/>
      <c r="AC22" s="96" t="str">
        <f ca="1">IFERROR(IF(AC21&lt;&gt;0,IF(AC20&gt;=AC21,"HAUSSE DE ", "BAISSE DE ")&amp;TEXT(AC20/AC21-1,"0%;0%"),"HAUSSE DE 100%"),"")</f>
        <v>HAUSSE DE 100%</v>
      </c>
      <c r="AD22" s="96"/>
      <c r="AE22" s="96"/>
    </row>
  </sheetData>
  <mergeCells count="26">
    <mergeCell ref="C2:I2"/>
    <mergeCell ref="C3:I3"/>
    <mergeCell ref="C22:E22"/>
    <mergeCell ref="N22:P22"/>
    <mergeCell ref="S22:U22"/>
    <mergeCell ref="C19:E19"/>
    <mergeCell ref="C20:E20"/>
    <mergeCell ref="C21:E21"/>
    <mergeCell ref="S21:U21"/>
    <mergeCell ref="H19:K19"/>
    <mergeCell ref="N20:P20"/>
    <mergeCell ref="S20:U20"/>
    <mergeCell ref="H20:K20"/>
    <mergeCell ref="H21:K21"/>
    <mergeCell ref="H22:K22"/>
    <mergeCell ref="N21:P21"/>
    <mergeCell ref="N19:P19"/>
    <mergeCell ref="S19:U19"/>
    <mergeCell ref="AC21:AE21"/>
    <mergeCell ref="AC22:AE22"/>
    <mergeCell ref="AC19:AE19"/>
    <mergeCell ref="AC20:AE20"/>
    <mergeCell ref="X19:Z19"/>
    <mergeCell ref="X20:Z20"/>
    <mergeCell ref="X21:Z21"/>
    <mergeCell ref="X22:Z22"/>
  </mergeCells>
  <conditionalFormatting sqref="C6:AR17">
    <cfRule type="expression" dxfId="80" priority="1">
      <formula>MONTH(C6)&lt;&gt;MONTH($B6)</formula>
    </cfRule>
    <cfRule type="expression" dxfId="79" priority="7">
      <formula>OR(LEFT(C$5,1)="S", COUNTIF(lstCongés, C6)&gt;0)</formula>
    </cfRule>
    <cfRule type="expression" dxfId="78" priority="8">
      <formula>OR(LEFT(C$5,1)="D", COUNTIF(lstCongés, C6)&gt;0)</formula>
    </cfRule>
  </conditionalFormatting>
  <conditionalFormatting sqref="C22:AE22">
    <cfRule type="beginsWith" dxfId="77" priority="2" operator="beginsWith" text="HAUSSE DE">
      <formula>LEFT(C22,LEN("HAUSSE DE"))="HAUSSE DE"</formula>
    </cfRule>
  </conditionalFormatting>
  <dataValidations count="13">
    <dataValidation allowBlank="1" showInputMessage="1" showErrorMessage="1" prompt="Les jours de la semaine pour le mois présent dans la colonne B et le jour de la semaine dans ce titre figurent dans cette colonne. Les cellules mises en surbrillance indiquent un congé" sqref="D5:AR5" xr:uid="{00000000-0002-0000-0000-00000C000000}"/>
    <dataValidation allowBlank="1" showInputMessage="1" showErrorMessage="1" prompt="Les titres des statistiques clés sont automatiquement calculés dans cette ligne à partir de la cellule à droite" sqref="B19" xr:uid="{00000000-0002-0000-0000-00000B000000}"/>
    <dataValidation allowBlank="1" showInputMessage="1" showErrorMessage="1" prompt="La date correspondant au mois à gauche et au jour de la semaine dans cette cellule figure dans cette colonne. Seuls les jours du mois travaillés son remplis. Les congés sont mis en surbrillance selon la légende figurant sous le tableau" sqref="C5" xr:uid="{00000000-0002-0000-0000-00000A000000}"/>
    <dataValidation allowBlank="1" showInputMessage="1" showErrorMessage="1" prompt="Entrez l’année dans cette cellule" sqref="C3:I3" xr:uid="{00000000-0002-0000-0000-000009000000}"/>
    <dataValidation type="list" allowBlank="1" showInputMessage="1" showErrorMessage="1" error="Sélectionnez le nom d’un employé dans la liste. Sélectionnez ANNULER, appuyez sur ALT+FLÈCHE BAS, puis sur ENTRÉE pour opérer une sélection " prompt="Sélectionnez le nom d’un employé dans cette cellule. Appuyez sur ALT+FLÈCHE BAS pour ouvrir la liste déroulante, puis sur ENTRÉE pour opérer une sélection." sqref="C2:I2" xr:uid="{00000000-0002-0000-0000-000008000000}">
      <formula1>lstEmployés</formula1>
    </dataValidation>
    <dataValidation allowBlank="1" showInputMessage="1" showErrorMessage="1" prompt="Entrez l’année dans la cellule à droite" sqref="B3" xr:uid="{00000000-0002-0000-0000-000007000000}"/>
    <dataValidation allowBlank="1" showInputMessage="1" showErrorMessage="1" prompt="Sélectionnez un employé dans la cellule à droite" sqref="B2" xr:uid="{00000000-0002-0000-0000-000006000000}"/>
    <dataValidation allowBlank="1" showInputMessage="1" showErrorMessage="1" prompt="Le tableau Registre de présence est automatiquement mis à jour pour l’employé et l’année sélectionnés à l’aide des entrées de la feuille de calcul Suivi des congés des employés. Les mois de l’année figurent dans cette colonne" sqref="B5" xr:uid="{00000000-0002-0000-0000-000005000000}"/>
    <dataValidation allowBlank="1" showInputMessage="1" showErrorMessage="1" prompt="Le titre Chiffres clés figure dans cette cellule. Parcourez les lignes 19 à 22 pour consulter le nombre total de jours de congé, les jours travaillés et d’autres statistiques relatives aux congés" sqref="B18" xr:uid="{00000000-0002-0000-0000-000004000000}"/>
    <dataValidation allowBlank="1" showInputMessage="1" showErrorMessage="1" prompt="Le titre de la feuille de calcul figure dans cette cellule." sqref="B1" xr:uid="{00000000-0002-0000-0000-000003000000}"/>
    <dataValidation allowBlank="1" showInputMessage="1" showErrorMessage="1" prompt="Entrez l’année dans la cellule AM3 à droite" sqref="J3" xr:uid="{00000000-0002-0000-0000-000002000000}"/>
    <dataValidation allowBlank="1" showInputMessage="1" showErrorMessage="1" prompt="Sélectionnez le nom d’un employé dans la cellule AM2 à droite" sqref="J2" xr:uid="{00000000-0002-0000-0000-000001000000}"/>
    <dataValidation allowBlank="1" showInputMessage="1" showErrorMessage="1" prompt="Consultez la présence annuelle des employés dans ce classeur. Sélectionnez un employé et une année pour obtenir une vue d’ensemble dans cette feuille de calcul" sqref="A1" xr:uid="{00000000-0002-0000-0000-000000000000}"/>
  </dataValidations>
  <printOptions horizontalCentered="1"/>
  <pageMargins left="0.25" right="0.25" top="0.75" bottom="0.75" header="0.3" footer="0.3"/>
  <pageSetup paperSize="9" scale="61"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3" id="{C5BF2396-BBB1-4FC7-9B2C-C6C9211C5EAF}">
            <xm:f>COUNTIFS(lstNomsEmpl,valSelEmployé,lstDatesF,"&lt;="&amp;C6,lstDatesD,"&gt;="&amp;C6,lstTypesC,Type_conges!$B$4)&gt;0</xm:f>
            <x14:dxf>
              <font>
                <color theme="3" tint="-0.24994659260841701"/>
              </font>
              <fill>
                <patternFill>
                  <bgColor rgb="FF8BBEDD"/>
                </patternFill>
              </fill>
            </x14:dxf>
          </x14:cfRule>
          <xm:sqref>C6:AR17</xm:sqref>
        </x14:conditionalFormatting>
        <x14:conditionalFormatting xmlns:xm="http://schemas.microsoft.com/office/excel/2006/main">
          <x14:cfRule type="expression" priority="4" id="{74C5B56E-55D4-4E31-833C-3CBDAF9B749D}">
            <xm:f>COUNTIFS(lstNomsEmpl,valSelEmployé,lstDatesF,"&lt;="&amp;C6,lstDatesD,"&gt;="&amp;C6,lstTypesC,Type_conges!$B$5)&gt;0</xm:f>
            <x14:dxf>
              <fill>
                <patternFill>
                  <bgColor rgb="FFF9A755"/>
                </patternFill>
              </fill>
            </x14:dxf>
          </x14:cfRule>
          <x14:cfRule type="expression" priority="5" id="{27836DB5-1524-44FA-BF88-3C0F57F97886}">
            <xm:f>COUNTIFS(lstNomsEmpl,valSelEmployé,lstDatesF,"&lt;="&amp;C6,lstDatesD,"&gt;="&amp;C6,lstTypesC,Type_conges!$B$6)&gt;0</xm:f>
            <x14:dxf>
              <fill>
                <patternFill>
                  <bgColor rgb="FF9FD179"/>
                </patternFill>
              </fill>
            </x14:dxf>
          </x14:cfRule>
          <x14:cfRule type="expression" priority="6" id="{0340EC78-4799-41F0-AB3C-309D46EEDB0C}">
            <xm:f>COUNTIFS(lstNomsEmpl,valSelEmployé,lstDatesF,"&lt;="&amp;C6,lstDatesD,"&gt;="&amp;C6,lstTypesC,Type_conges!$B$7)&gt;0</xm:f>
            <x14:dxf>
              <fill>
                <patternFill>
                  <bgColor rgb="FFF6E166"/>
                </patternFill>
              </fill>
            </x14:dxf>
          </x14:cfRule>
          <xm:sqref>C6:AR17</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5DA98-FAC4-408B-B664-B0B924FE4E6E}">
  <sheetPr codeName="Suivi_abs">
    <tabColor rgb="FF434561"/>
    <pageSetUpPr autoPageBreaks="0" fitToPage="1"/>
  </sheetPr>
  <dimension ref="A1:F26"/>
  <sheetViews>
    <sheetView showGridLines="0" tabSelected="1" workbookViewId="0">
      <selection activeCell="J12" sqref="J12"/>
    </sheetView>
  </sheetViews>
  <sheetFormatPr baseColWidth="10" defaultColWidth="10.28515625" defaultRowHeight="30" customHeight="1"/>
  <cols>
    <col min="1" max="1" width="3" style="4" customWidth="1"/>
    <col min="2" max="2" width="28.85546875" style="58" customWidth="1"/>
    <col min="3" max="3" width="21.42578125" style="58" bestFit="1" customWidth="1"/>
    <col min="4" max="4" width="18" style="58" bestFit="1" customWidth="1"/>
    <col min="5" max="5" width="22" style="58" bestFit="1" customWidth="1"/>
    <col min="6" max="6" width="12" style="58" bestFit="1" customWidth="1"/>
    <col min="7" max="7" width="3" style="4" customWidth="1"/>
    <col min="8" max="16384" width="10.28515625" style="4"/>
  </cols>
  <sheetData>
    <row r="1" spans="1:6" ht="39.950000000000003" customHeight="1">
      <c r="A1" s="106" t="s">
        <v>94</v>
      </c>
      <c r="B1" s="106"/>
      <c r="C1" s="106"/>
      <c r="D1" s="106"/>
      <c r="E1" s="106"/>
      <c r="F1" s="106"/>
    </row>
    <row r="2" spans="1:6" ht="15" customHeight="1"/>
    <row r="3" spans="1:6" ht="30" customHeight="1">
      <c r="B3" s="59" t="s">
        <v>93</v>
      </c>
      <c r="C3" s="59" t="s">
        <v>92</v>
      </c>
      <c r="D3" s="59" t="s">
        <v>91</v>
      </c>
      <c r="E3" s="59" t="s">
        <v>90</v>
      </c>
      <c r="F3" s="59" t="s">
        <v>89</v>
      </c>
    </row>
    <row r="4" spans="1:6" ht="30" customHeight="1">
      <c r="B4" s="60" t="s">
        <v>115</v>
      </c>
      <c r="C4" s="61">
        <v>43615</v>
      </c>
      <c r="D4" s="61">
        <v>43619</v>
      </c>
      <c r="E4" s="60" t="s">
        <v>109</v>
      </c>
      <c r="F4" s="62">
        <f ca="1">NETWORKDAYS(Suivi_des_congés[[#This Row],[Date de début]],Suivi_des_congés[[#This Row],[Date de fin]],lstCongés)</f>
        <v>3</v>
      </c>
    </row>
    <row r="5" spans="1:6" ht="30" customHeight="1">
      <c r="B5" s="60" t="s">
        <v>105</v>
      </c>
      <c r="C5" s="68">
        <v>43604</v>
      </c>
      <c r="D5" s="68">
        <v>43608</v>
      </c>
      <c r="E5" s="60" t="s">
        <v>109</v>
      </c>
      <c r="F5" s="62">
        <f ca="1">NETWORKDAYS(Suivi_des_congés[[#This Row],[Date de début]],Suivi_des_congés[[#This Row],[Date de fin]],lstCongés)</f>
        <v>4</v>
      </c>
    </row>
    <row r="6" spans="1:6" ht="30" customHeight="1">
      <c r="B6" s="60" t="s">
        <v>105</v>
      </c>
      <c r="C6" s="61">
        <v>43610</v>
      </c>
      <c r="D6" s="61">
        <v>43623</v>
      </c>
      <c r="E6" s="60" t="s">
        <v>109</v>
      </c>
      <c r="F6" s="62">
        <f ca="1">NETWORKDAYS(Suivi_des_congés[[#This Row],[Date de début]],Suivi_des_congés[[#This Row],[Date de fin]],lstCongés)</f>
        <v>10</v>
      </c>
    </row>
    <row r="7" spans="1:6" ht="30" customHeight="1">
      <c r="B7" s="60" t="s">
        <v>104</v>
      </c>
      <c r="C7" s="61" t="s">
        <v>123</v>
      </c>
      <c r="D7" s="61" t="s">
        <v>124</v>
      </c>
      <c r="E7" s="60" t="s">
        <v>109</v>
      </c>
      <c r="F7" s="62">
        <f ca="1">NETWORKDAYS(Suivi_des_congés[[#This Row],[Date de début]],Suivi_des_congés[[#This Row],[Date de fin]],lstCongés)</f>
        <v>4</v>
      </c>
    </row>
    <row r="8" spans="1:6" ht="30" customHeight="1">
      <c r="B8" s="60" t="s">
        <v>115</v>
      </c>
      <c r="C8" s="61">
        <v>43624</v>
      </c>
      <c r="D8" s="61">
        <v>43628</v>
      </c>
      <c r="E8" s="60" t="s">
        <v>110</v>
      </c>
      <c r="F8" s="62">
        <f ca="1">NETWORKDAYS(Suivi_des_congés[[#This Row],[Date de début]],Suivi_des_congés[[#This Row],[Date de fin]],lstCongés)</f>
        <v>3</v>
      </c>
    </row>
    <row r="9" spans="1:6" ht="30" customHeight="1">
      <c r="B9" s="60">
        <f>G9</f>
        <v>0</v>
      </c>
      <c r="C9" s="60">
        <f t="shared" ref="C9:D9" si="0">H9</f>
        <v>0</v>
      </c>
      <c r="D9" s="60">
        <f t="shared" si="0"/>
        <v>0</v>
      </c>
      <c r="E9" s="60">
        <f>J9</f>
        <v>0</v>
      </c>
      <c r="F9" s="62">
        <f ca="1">NETWORKDAYS(Suivi_des_congés[[#This Row],[Date de début]],Suivi_des_congés[[#This Row],[Date de fin]],lstCongés)</f>
        <v>0</v>
      </c>
    </row>
    <row r="10" spans="1:6" ht="30" customHeight="1">
      <c r="B10" s="60"/>
      <c r="C10" s="61"/>
      <c r="D10" s="61"/>
      <c r="E10" s="60"/>
      <c r="F10" s="62">
        <f ca="1">NETWORKDAYS(Suivi_des_congés[[#This Row],[Date de début]],Suivi_des_congés[[#This Row],[Date de fin]],lstCongés)</f>
        <v>0</v>
      </c>
    </row>
    <row r="11" spans="1:6" ht="30" customHeight="1">
      <c r="B11" s="60"/>
      <c r="C11" s="61"/>
      <c r="D11" s="61"/>
      <c r="E11" s="60"/>
      <c r="F11" s="62">
        <f ca="1">NETWORKDAYS(Suivi_des_congés[[#This Row],[Date de début]],Suivi_des_congés[[#This Row],[Date de fin]],lstCongés)</f>
        <v>0</v>
      </c>
    </row>
    <row r="12" spans="1:6" ht="30" customHeight="1">
      <c r="B12" s="60"/>
      <c r="C12" s="61"/>
      <c r="D12" s="61"/>
      <c r="E12" s="60"/>
      <c r="F12" s="62">
        <f ca="1">NETWORKDAYS(Suivi_des_congés[[#This Row],[Date de début]],Suivi_des_congés[[#This Row],[Date de fin]],lstCongés)</f>
        <v>0</v>
      </c>
    </row>
    <row r="13" spans="1:6" ht="30" customHeight="1">
      <c r="B13" s="60"/>
      <c r="C13" s="61"/>
      <c r="D13" s="61"/>
      <c r="E13" s="60"/>
      <c r="F13" s="62">
        <f ca="1">NETWORKDAYS(Suivi_des_congés[[#This Row],[Date de début]],Suivi_des_congés[[#This Row],[Date de fin]],lstCongés)</f>
        <v>0</v>
      </c>
    </row>
    <row r="14" spans="1:6" ht="30" customHeight="1">
      <c r="B14" s="60"/>
      <c r="C14" s="61"/>
      <c r="D14" s="61"/>
      <c r="E14" s="60"/>
      <c r="F14" s="62">
        <f ca="1">NETWORKDAYS(Suivi_des_congés[[#This Row],[Date de début]],Suivi_des_congés[[#This Row],[Date de fin]],lstCongés)</f>
        <v>0</v>
      </c>
    </row>
    <row r="15" spans="1:6" ht="30" customHeight="1">
      <c r="B15" s="60"/>
      <c r="C15" s="61"/>
      <c r="D15" s="61"/>
      <c r="E15" s="60"/>
      <c r="F15" s="62">
        <f ca="1">NETWORKDAYS(Suivi_des_congés[[#This Row],[Date de début]],Suivi_des_congés[[#This Row],[Date de fin]],lstCongés)</f>
        <v>0</v>
      </c>
    </row>
    <row r="16" spans="1:6" ht="30" customHeight="1">
      <c r="B16" s="60"/>
      <c r="C16" s="61"/>
      <c r="D16" s="61"/>
      <c r="E16" s="60"/>
      <c r="F16" s="62">
        <f ca="1">NETWORKDAYS(Suivi_des_congés[[#This Row],[Date de début]],Suivi_des_congés[[#This Row],[Date de fin]],lstCongés)</f>
        <v>0</v>
      </c>
    </row>
    <row r="17" spans="2:6" ht="30" customHeight="1">
      <c r="B17" s="60"/>
      <c r="C17" s="61"/>
      <c r="D17" s="61"/>
      <c r="E17" s="60"/>
      <c r="F17" s="62">
        <f ca="1">NETWORKDAYS(Suivi_des_congés[[#This Row],[Date de début]],Suivi_des_congés[[#This Row],[Date de fin]],lstCongés)</f>
        <v>0</v>
      </c>
    </row>
    <row r="18" spans="2:6" ht="30" customHeight="1">
      <c r="B18" s="60"/>
      <c r="C18" s="61"/>
      <c r="D18" s="61"/>
      <c r="E18" s="60"/>
      <c r="F18" s="62">
        <f ca="1">NETWORKDAYS(Suivi_des_congés[[#This Row],[Date de début]],Suivi_des_congés[[#This Row],[Date de fin]],lstCongés)</f>
        <v>0</v>
      </c>
    </row>
    <row r="19" spans="2:6" ht="30" customHeight="1">
      <c r="B19" s="60"/>
      <c r="C19" s="61"/>
      <c r="D19" s="61"/>
      <c r="E19" s="60"/>
      <c r="F19" s="62">
        <f ca="1">NETWORKDAYS(Suivi_des_congés[[#This Row],[Date de début]],Suivi_des_congés[[#This Row],[Date de fin]],lstCongés)</f>
        <v>0</v>
      </c>
    </row>
    <row r="20" spans="2:6" ht="30" customHeight="1">
      <c r="B20" s="60"/>
      <c r="C20" s="61"/>
      <c r="D20" s="61"/>
      <c r="E20" s="60"/>
      <c r="F20" s="62">
        <f ca="1">NETWORKDAYS(Suivi_des_congés[[#This Row],[Date de début]],Suivi_des_congés[[#This Row],[Date de fin]],lstCongés)</f>
        <v>0</v>
      </c>
    </row>
    <row r="21" spans="2:6" ht="30" customHeight="1">
      <c r="B21" s="60"/>
      <c r="C21" s="61"/>
      <c r="D21" s="61"/>
      <c r="E21" s="60"/>
      <c r="F21" s="62">
        <f ca="1">NETWORKDAYS(Suivi_des_congés[[#This Row],[Date de début]],Suivi_des_congés[[#This Row],[Date de fin]],lstCongés)</f>
        <v>0</v>
      </c>
    </row>
    <row r="22" spans="2:6" ht="30" customHeight="1">
      <c r="B22" s="60"/>
      <c r="C22" s="61"/>
      <c r="D22" s="61"/>
      <c r="E22" s="60"/>
      <c r="F22" s="62">
        <f ca="1">NETWORKDAYS(Suivi_des_congés[[#This Row],[Date de début]],Suivi_des_congés[[#This Row],[Date de fin]],lstCongés)</f>
        <v>0</v>
      </c>
    </row>
    <row r="23" spans="2:6" ht="30" customHeight="1">
      <c r="B23" s="60"/>
      <c r="C23" s="61"/>
      <c r="D23" s="61"/>
      <c r="E23" s="60"/>
      <c r="F23" s="62">
        <f ca="1">NETWORKDAYS(Suivi_des_congés[[#This Row],[Date de début]],Suivi_des_congés[[#This Row],[Date de fin]],lstCongés)</f>
        <v>0</v>
      </c>
    </row>
    <row r="24" spans="2:6" ht="30" customHeight="1">
      <c r="B24" s="60"/>
      <c r="C24" s="61"/>
      <c r="D24" s="61"/>
      <c r="E24" s="60"/>
      <c r="F24" s="62">
        <f ca="1">NETWORKDAYS(Suivi_des_congés[[#This Row],[Date de début]],Suivi_des_congés[[#This Row],[Date de fin]],lstCongés)</f>
        <v>0</v>
      </c>
    </row>
    <row r="25" spans="2:6" ht="30" customHeight="1">
      <c r="B25" s="60"/>
      <c r="C25" s="61"/>
      <c r="D25" s="61"/>
      <c r="E25" s="60"/>
      <c r="F25" s="62">
        <f ca="1">NETWORKDAYS(Suivi_des_congés[[#This Row],[Date de début]],Suivi_des_congés[[#This Row],[Date de fin]],lstCongés)</f>
        <v>0</v>
      </c>
    </row>
    <row r="26" spans="2:6" ht="30" customHeight="1">
      <c r="B26" s="60"/>
      <c r="C26" s="61"/>
      <c r="D26" s="61"/>
      <c r="E26" s="60"/>
      <c r="F26" s="62">
        <f ca="1">NETWORKDAYS(Suivi_des_congés[[#This Row],[Date de début]],Suivi_des_congés[[#This Row],[Date de fin]],lstCongés)</f>
        <v>0</v>
      </c>
    </row>
  </sheetData>
  <mergeCells count="1">
    <mergeCell ref="A1:F1"/>
  </mergeCells>
  <dataValidations count="4">
    <dataValidation allowBlank="1" showInputMessage="1" showErrorMessage="1" prompt="Le titre de la feuille de calcul figure dans cette cellule." sqref="A1" xr:uid="{00000000-0002-0000-0100-00000A000000}"/>
    <dataValidation allowBlank="1" showInputMessage="1" showErrorMessage="1" prompt="Le nombre total de jours est calculé automatiquement dans cette colonne" sqref="F3" xr:uid="{00000000-0002-0000-0100-000009000000}"/>
    <dataValidation allowBlank="1" showInputMessage="1" showErrorMessage="1" prompt="Entrez la date de fin du congé dans cette colonne" sqref="D3" xr:uid="{00000000-0002-0000-0100-000007000000}"/>
    <dataValidation allowBlank="1" showInputMessage="1" showErrorMessage="1" prompt="Entrez la date de début du congé dans cette colonne_x000a_" sqref="C3" xr:uid="{00000000-0002-0000-0100-000006000000}"/>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6CAA1-C046-419E-B94A-0F07F7901ABA}">
  <sheetPr codeName="liste_employe">
    <tabColor rgb="FF56597C"/>
    <pageSetUpPr fitToPage="1"/>
  </sheetPr>
  <dimension ref="A1:I11"/>
  <sheetViews>
    <sheetView showGridLines="0" topLeftCell="A16" workbookViewId="0">
      <selection activeCell="E4" sqref="E4"/>
    </sheetView>
  </sheetViews>
  <sheetFormatPr baseColWidth="10" defaultColWidth="10.28515625" defaultRowHeight="30" customHeight="1"/>
  <cols>
    <col min="1" max="1" width="3" style="4" customWidth="1"/>
    <col min="2" max="2" width="32.85546875" style="4" customWidth="1"/>
    <col min="3" max="3" width="3.7109375" style="4" customWidth="1"/>
    <col min="4" max="6" width="10.28515625" style="4"/>
    <col min="7" max="7" width="43" style="4" bestFit="1" customWidth="1"/>
    <col min="8" max="16384" width="10.28515625" style="4"/>
  </cols>
  <sheetData>
    <row r="1" spans="1:9" ht="39.950000000000003" customHeight="1">
      <c r="A1" s="4">
        <v>1</v>
      </c>
      <c r="B1" s="63" t="s">
        <v>96</v>
      </c>
    </row>
    <row r="2" spans="1:9" ht="15" customHeight="1"/>
    <row r="3" spans="1:9" ht="30" customHeight="1">
      <c r="B3" s="64" t="s">
        <v>95</v>
      </c>
      <c r="G3" s="63" t="s">
        <v>118</v>
      </c>
    </row>
    <row r="4" spans="1:9" ht="30" customHeight="1">
      <c r="B4" s="56" t="s">
        <v>104</v>
      </c>
      <c r="D4" s="67" t="str">
        <f>Employés[[#This Row],[Noms des employés]]</f>
        <v>Reynald</v>
      </c>
    </row>
    <row r="5" spans="1:9" ht="30" customHeight="1">
      <c r="B5" s="56" t="s">
        <v>105</v>
      </c>
      <c r="D5" s="67" t="str">
        <f>Employés[[#This Row],[Noms des employés]]</f>
        <v>Denis</v>
      </c>
      <c r="E5" s="110"/>
      <c r="G5" s="64" t="s">
        <v>97</v>
      </c>
      <c r="I5" s="67"/>
    </row>
    <row r="6" spans="1:9" ht="30" customHeight="1">
      <c r="B6" s="56" t="s">
        <v>106</v>
      </c>
      <c r="D6" s="67" t="str">
        <f>Employés[[#This Row],[Noms des employés]]</f>
        <v>Julien</v>
      </c>
      <c r="G6" s="56" t="s">
        <v>109</v>
      </c>
      <c r="I6" s="67" t="str">
        <f>TypesCongés4[[#This Row],[Liste des types de congés]]</f>
        <v>Congés Payés</v>
      </c>
    </row>
    <row r="7" spans="1:9" ht="30" customHeight="1">
      <c r="B7" s="56" t="s">
        <v>107</v>
      </c>
      <c r="D7" s="67" t="str">
        <f>Employés[[#This Row],[Noms des employés]]</f>
        <v>Philippe</v>
      </c>
      <c r="G7" s="56" t="s">
        <v>110</v>
      </c>
      <c r="I7" s="67" t="str">
        <f>TypesCongés4[[#This Row],[Liste des types de congés]]</f>
        <v>RTT</v>
      </c>
    </row>
    <row r="8" spans="1:9" ht="30" customHeight="1">
      <c r="B8" s="56" t="s">
        <v>108</v>
      </c>
      <c r="D8" s="67" t="str">
        <f>Employés[[#This Row],[Noms des employés]]</f>
        <v>Christophe</v>
      </c>
      <c r="G8" s="56" t="s">
        <v>111</v>
      </c>
      <c r="I8" s="67" t="str">
        <f>TypesCongés4[[#This Row],[Liste des types de congés]]</f>
        <v>Délégation</v>
      </c>
    </row>
    <row r="9" spans="1:9" ht="30" customHeight="1">
      <c r="B9" s="65" t="s">
        <v>113</v>
      </c>
      <c r="D9" s="67" t="str">
        <f>Employés[[#This Row],[Noms des employés]]</f>
        <v>Guillaume</v>
      </c>
      <c r="G9" s="56" t="s">
        <v>27</v>
      </c>
      <c r="I9" s="67" t="str">
        <f>TypesCongés4[[#This Row],[Liste des types de congés]]</f>
        <v>Autres</v>
      </c>
    </row>
    <row r="10" spans="1:9" ht="30" customHeight="1">
      <c r="B10" s="65" t="s">
        <v>114</v>
      </c>
      <c r="D10" s="67" t="str">
        <f>Employés[[#This Row],[Noms des employés]]</f>
        <v>Constant</v>
      </c>
    </row>
    <row r="11" spans="1:9" ht="30" customHeight="1">
      <c r="B11" s="65" t="s">
        <v>115</v>
      </c>
      <c r="D11" s="67" t="str">
        <f>Employés[[#This Row],[Noms des employés]]</f>
        <v>Vincent</v>
      </c>
    </row>
  </sheetData>
  <dataValidations count="4">
    <dataValidation allowBlank="1" showInputMessage="1" showErrorMessage="1" prompt="Les noms des employés figurent dans cette colonne sous ce titre" sqref="B3" xr:uid="{00000000-0002-0000-0200-000002000000}"/>
    <dataValidation allowBlank="1" showInputMessage="1" showErrorMessage="1" prompt="Le titre de la feuille de calcul figure dans cette cellule." sqref="B1 G3" xr:uid="{00000000-0002-0000-0200-000001000000}"/>
    <dataValidation allowBlank="1" showInputMessage="1" showErrorMessage="1" prompt="Ajoutez les employés dans cette feuille de calcul. Les entrées de ce tableau sont utilisées pour la sélection dans les feuilles de calcul Calendrier et Suivi des congés des employés" sqref="A1" xr:uid="{00000000-0002-0000-0200-000000000000}"/>
    <dataValidation allowBlank="1" showInputMessage="1" showErrorMessage="1" prompt="Entrez les types de congés dans cette colonne sous ce titre" sqref="G5" xr:uid="{8DE9C3D5-E1FD-463C-A231-B3573CA97136}"/>
  </dataValidations>
  <printOptions horizontalCentered="1"/>
  <pageMargins left="0.25" right="0.25" top="0.75" bottom="0.75" header="0.3" footer="0.3"/>
  <pageSetup paperSize="9" fitToHeight="0" orientation="landscape" r:id="rId1"/>
  <headerFooter differentFirst="1">
    <oddFooter>Page &amp;P of &amp;N</oddFooter>
  </headerFooter>
  <tableParts count="2">
    <tablePart r:id="rId2"/>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FD8B7-73DF-43E4-B981-57FFBCDD6708}">
  <sheetPr codeName="type_conge">
    <tabColor rgb="FF666994"/>
    <pageSetUpPr fitToPage="1"/>
  </sheetPr>
  <dimension ref="B1:D7"/>
  <sheetViews>
    <sheetView showGridLines="0" workbookViewId="0">
      <selection activeCell="D4" sqref="D4"/>
    </sheetView>
  </sheetViews>
  <sheetFormatPr baseColWidth="10" defaultColWidth="10.28515625" defaultRowHeight="30" customHeight="1"/>
  <cols>
    <col min="1" max="1" width="3" style="4" customWidth="1"/>
    <col min="2" max="2" width="32.85546875" style="4" customWidth="1"/>
    <col min="3" max="3" width="3.7109375" style="4" customWidth="1"/>
    <col min="4" max="16384" width="10.28515625" style="4"/>
  </cols>
  <sheetData>
    <row r="1" spans="2:4" ht="39.950000000000003" customHeight="1">
      <c r="B1" s="63" t="s">
        <v>118</v>
      </c>
    </row>
    <row r="2" spans="2:4" ht="15" customHeight="1"/>
    <row r="3" spans="2:4" ht="30" customHeight="1">
      <c r="B3" s="64" t="s">
        <v>97</v>
      </c>
    </row>
    <row r="4" spans="2:4" ht="30" customHeight="1">
      <c r="B4" s="56" t="s">
        <v>109</v>
      </c>
      <c r="D4" s="67" t="str">
        <f>TypesCongés[[#This Row],[Liste des types de congés]]</f>
        <v>Congés Payés</v>
      </c>
    </row>
    <row r="5" spans="2:4" ht="30" customHeight="1">
      <c r="B5" s="56" t="s">
        <v>110</v>
      </c>
      <c r="D5" s="67" t="str">
        <f>TypesCongés[[#This Row],[Liste des types de congés]]</f>
        <v>RTT</v>
      </c>
    </row>
    <row r="6" spans="2:4" ht="30" customHeight="1">
      <c r="B6" s="56" t="s">
        <v>111</v>
      </c>
      <c r="D6" s="67" t="str">
        <f>TypesCongés[[#This Row],[Liste des types de congés]]</f>
        <v>Délégation</v>
      </c>
    </row>
    <row r="7" spans="2:4" ht="30" customHeight="1">
      <c r="B7" s="56" t="s">
        <v>27</v>
      </c>
      <c r="D7" s="67" t="str">
        <f>TypesCongés[[#This Row],[Liste des types de congés]]</f>
        <v>Autres</v>
      </c>
    </row>
  </sheetData>
  <dataValidations count="3">
    <dataValidation allowBlank="1" showInputMessage="1" showErrorMessage="1" prompt="Le titre de la feuille de calcul figure dans cette cellule." sqref="B1" xr:uid="{00000000-0002-0000-0300-000002000000}"/>
    <dataValidation allowBlank="1" showInputMessage="1" showErrorMessage="1" prompt="Entrez les types de congés dans le tableau de cette feuille de calcul. Les entrées seront utilisées pour la sélection dans le tableau Suivi des congés de la feuille de calcul Suivi des congés des employés" sqref="A1" xr:uid="{00000000-0002-0000-0300-000001000000}"/>
    <dataValidation allowBlank="1" showInputMessage="1" showErrorMessage="1" prompt="Entrez les types de congés dans cette colonne sous ce titre" sqref="B3" xr:uid="{00000000-0002-0000-0300-000000000000}"/>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7E207C-1F56-4615-BEFC-DC8AE05709D8}">
  <sheetPr codeName="jours_feries">
    <tabColor rgb="FFA4A6C0"/>
    <pageSetUpPr fitToPage="1"/>
  </sheetPr>
  <dimension ref="B1:C9"/>
  <sheetViews>
    <sheetView showGridLines="0" workbookViewId="0">
      <selection activeCell="C11" sqref="C11"/>
    </sheetView>
  </sheetViews>
  <sheetFormatPr baseColWidth="10" defaultColWidth="10.28515625" defaultRowHeight="30" customHeight="1"/>
  <cols>
    <col min="1" max="1" width="3" style="4" customWidth="1"/>
    <col min="2" max="2" width="32.85546875" style="4" customWidth="1"/>
    <col min="3" max="3" width="29.28515625" style="4" customWidth="1"/>
    <col min="4" max="4" width="3" style="4" customWidth="1"/>
    <col min="5" max="16384" width="10.28515625" style="4"/>
  </cols>
  <sheetData>
    <row r="1" spans="2:3" ht="39.950000000000003" customHeight="1">
      <c r="B1" s="63" t="s">
        <v>103</v>
      </c>
    </row>
    <row r="2" spans="2:3" ht="15" customHeight="1"/>
    <row r="3" spans="2:3" ht="30" customHeight="1">
      <c r="B3" s="64" t="s">
        <v>103</v>
      </c>
      <c r="C3" s="64" t="s">
        <v>102</v>
      </c>
    </row>
    <row r="4" spans="2:3" ht="30" customHeight="1">
      <c r="B4" s="57">
        <f ca="1">DATE(YEAR(TODAY()),1,1)</f>
        <v>43466</v>
      </c>
      <c r="C4" s="56" t="s">
        <v>101</v>
      </c>
    </row>
    <row r="5" spans="2:3" ht="30" customHeight="1">
      <c r="B5" s="57">
        <f ca="1">DATE(YEAR(TODAY()),7,4)</f>
        <v>43650</v>
      </c>
      <c r="C5" s="56" t="s">
        <v>100</v>
      </c>
    </row>
    <row r="6" spans="2:3" ht="30" customHeight="1">
      <c r="B6" s="57">
        <f ca="1">DATE(YEAR(TODAY()),11,24)</f>
        <v>43793</v>
      </c>
      <c r="C6" s="56" t="s">
        <v>99</v>
      </c>
    </row>
    <row r="7" spans="2:3" ht="30" customHeight="1">
      <c r="B7" s="57">
        <f ca="1">DATE(YEAR(TODAY()),11,25)</f>
        <v>43794</v>
      </c>
      <c r="C7" s="56" t="s">
        <v>99</v>
      </c>
    </row>
    <row r="8" spans="2:3" ht="30" customHeight="1">
      <c r="B8" s="57">
        <f ca="1">DATE(YEAR(TODAY()),12,24)</f>
        <v>43823</v>
      </c>
      <c r="C8" s="56" t="s">
        <v>98</v>
      </c>
    </row>
    <row r="9" spans="2:3" ht="30" customHeight="1">
      <c r="B9" s="57">
        <f ca="1">DATE(YEAR(TODAY()),12,25)</f>
        <v>43824</v>
      </c>
      <c r="C9" s="56" t="s">
        <v>98</v>
      </c>
    </row>
  </sheetData>
  <dataValidations count="4">
    <dataValidation allowBlank="1" showInputMessage="1" showErrorMessage="1" prompt="Le titre de la feuille de calcul figure dans cette cellule." sqref="B1" xr:uid="{00000000-0002-0000-0400-000003000000}"/>
    <dataValidation allowBlank="1" showInputMessage="1" showErrorMessage="1" prompt="Entrez les jours de fermeture de l’entreprise dans le tableau de cette feuille de calcul" sqref="A1" xr:uid="{00000000-0002-0000-0400-000002000000}"/>
    <dataValidation allowBlank="1" showInputMessage="1" showErrorMessage="1" prompt="Entrez la description dans cette colonne sous ce titre" sqref="C3" xr:uid="{00000000-0002-0000-0400-000001000000}"/>
    <dataValidation allowBlank="1" showInputMessage="1" showErrorMessage="1" prompt="Entrez la date du jour férié dans cette colonne sous ce titre" sqref="B3" xr:uid="{00000000-0002-0000-0400-000000000000}"/>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_event">
    <tabColor theme="3" tint="0.749992370372631"/>
    <pageSetUpPr autoPageBreaks="0" fitToPage="1"/>
  </sheetPr>
  <dimension ref="B1:K26"/>
  <sheetViews>
    <sheetView showGridLines="0" zoomScaleNormal="100" workbookViewId="0">
      <selection activeCell="F20" sqref="F20"/>
    </sheetView>
  </sheetViews>
  <sheetFormatPr baseColWidth="10" defaultColWidth="9.140625" defaultRowHeight="15"/>
  <cols>
    <col min="1" max="1" width="2.7109375" customWidth="1"/>
    <col min="2" max="2" width="15.5703125" customWidth="1"/>
    <col min="3" max="3" width="16.42578125" customWidth="1"/>
    <col min="4" max="4" width="2.7109375" customWidth="1"/>
    <col min="5" max="5" width="23.5703125" customWidth="1"/>
    <col min="6" max="6" width="20" customWidth="1"/>
    <col min="7" max="7" width="50" customWidth="1"/>
    <col min="8" max="8" width="21.7109375" hidden="1" customWidth="1"/>
    <col min="9" max="9" width="12.5703125" bestFit="1" customWidth="1"/>
    <col min="10" max="10" width="13.85546875" bestFit="1" customWidth="1"/>
    <col min="11" max="11" width="20.42578125" bestFit="1" customWidth="1"/>
  </cols>
  <sheetData>
    <row r="1" spans="2:11" s="6" customFormat="1" ht="39.950000000000003" customHeight="1">
      <c r="B1" s="12" t="s">
        <v>12</v>
      </c>
      <c r="C1"/>
      <c r="E1" s="7"/>
      <c r="F1" s="12"/>
      <c r="I1" s="82"/>
      <c r="J1" s="82"/>
      <c r="K1" s="82"/>
    </row>
    <row r="2" spans="2:11" s="6" customFormat="1" ht="27.95" customHeight="1">
      <c r="B2" s="109">
        <f ca="1">DAY(ValDate)</f>
        <v>21</v>
      </c>
      <c r="C2" s="109"/>
      <c r="E2" s="70" t="s">
        <v>14</v>
      </c>
      <c r="F2" s="70" t="s">
        <v>15</v>
      </c>
      <c r="G2" s="70" t="s">
        <v>16</v>
      </c>
      <c r="H2" s="66" t="s">
        <v>17</v>
      </c>
      <c r="I2" s="79"/>
      <c r="J2" s="79"/>
      <c r="K2" s="79"/>
    </row>
    <row r="3" spans="2:11" s="6" customFormat="1" ht="15" customHeight="1">
      <c r="B3" s="109"/>
      <c r="C3" s="109"/>
      <c r="E3" s="71">
        <v>43602</v>
      </c>
      <c r="F3" s="72">
        <v>0.70833333333333337</v>
      </c>
      <c r="G3" s="73" t="s">
        <v>120</v>
      </c>
      <c r="H3" s="80" t="str">
        <f>Plan_event!$E3&amp;"|"&amp;COUNTIF($E$3:E3,E3)</f>
        <v>43602|1</v>
      </c>
      <c r="I3" s="83"/>
      <c r="J3" s="84"/>
      <c r="K3" s="85"/>
    </row>
    <row r="4" spans="2:11" s="6" customFormat="1" ht="15" customHeight="1">
      <c r="B4" s="109"/>
      <c r="C4" s="109"/>
      <c r="E4" s="74">
        <v>43604</v>
      </c>
      <c r="F4" s="75">
        <v>0.41666666666666669</v>
      </c>
      <c r="G4" s="76" t="s">
        <v>119</v>
      </c>
      <c r="H4" s="81" t="str">
        <f>Plan_event!$E4&amp;"|"&amp;COUNTIF($E$3:E4,E4)</f>
        <v>43604|1</v>
      </c>
      <c r="I4" s="83"/>
      <c r="J4" s="84"/>
      <c r="K4" s="85"/>
    </row>
    <row r="5" spans="2:11" s="6" customFormat="1" ht="15" customHeight="1">
      <c r="B5" s="109"/>
      <c r="C5" s="109"/>
      <c r="E5" s="71">
        <v>43603</v>
      </c>
      <c r="F5" s="72">
        <v>0.33333333333333331</v>
      </c>
      <c r="G5" s="73" t="s">
        <v>117</v>
      </c>
      <c r="H5" s="80" t="str">
        <f>Plan_event!$E5&amp;"|"&amp;COUNTIF($E$3:E5,E5)</f>
        <v>43603|1</v>
      </c>
      <c r="I5" s="83"/>
      <c r="J5" s="84"/>
      <c r="K5" s="85"/>
    </row>
    <row r="6" spans="2:11" s="6" customFormat="1" ht="15" customHeight="1">
      <c r="B6" s="108" t="str">
        <f ca="1">TEXT(ValDate,"jjjj")</f>
        <v>mardi</v>
      </c>
      <c r="C6" s="108"/>
      <c r="E6" s="74">
        <v>43603</v>
      </c>
      <c r="F6" s="75">
        <v>0.375</v>
      </c>
      <c r="G6" s="76" t="s">
        <v>119</v>
      </c>
      <c r="H6" s="81" t="str">
        <f>Plan_event!$E6&amp;"|"&amp;COUNTIF($E$3:E6,E6)</f>
        <v>43603|2</v>
      </c>
      <c r="I6" s="83"/>
      <c r="J6" s="84"/>
      <c r="K6" s="85"/>
    </row>
    <row r="7" spans="2:11" s="6" customFormat="1" ht="15" customHeight="1">
      <c r="B7" s="108"/>
      <c r="C7" s="108"/>
      <c r="E7" s="71">
        <v>43603</v>
      </c>
      <c r="F7" s="72">
        <v>0.39583333333333331</v>
      </c>
      <c r="G7" s="73" t="s">
        <v>121</v>
      </c>
      <c r="H7" s="80" t="str">
        <f>Plan_event!$E7&amp;"|"&amp;COUNTIF($E$3:E7,E7)</f>
        <v>43603|3</v>
      </c>
      <c r="I7" s="83"/>
      <c r="J7" s="84"/>
      <c r="K7" s="85"/>
    </row>
    <row r="8" spans="2:11" s="6" customFormat="1" ht="15.75" customHeight="1" thickBot="1">
      <c r="B8" s="107" t="str">
        <f ca="1">ValDate</f>
        <v>21 MAI, 2019</v>
      </c>
      <c r="C8" s="107"/>
      <c r="E8" s="74">
        <v>43604</v>
      </c>
      <c r="F8" s="75">
        <v>0.47916666666666669</v>
      </c>
      <c r="G8" s="76" t="s">
        <v>122</v>
      </c>
      <c r="H8" s="81" t="str">
        <f>Plan_event!$E8&amp;"|"&amp;COUNTIF($E$3:E8,E8)</f>
        <v>43604|2</v>
      </c>
      <c r="I8" s="83"/>
      <c r="J8" s="84"/>
      <c r="K8" s="85"/>
    </row>
    <row r="9" spans="2:11" s="6" customFormat="1" ht="15" customHeight="1" thickTop="1">
      <c r="B9" s="14"/>
      <c r="C9" s="14"/>
      <c r="E9" s="83"/>
      <c r="F9" s="84"/>
      <c r="G9" s="85"/>
      <c r="H9" s="111" t="str">
        <f>Plan_event!$E9&amp;"|"&amp;COUNTIF($E$3:E9,E9)</f>
        <v>|0</v>
      </c>
      <c r="I9" s="82"/>
      <c r="J9" s="86"/>
      <c r="K9" s="82"/>
    </row>
    <row r="10" spans="2:11" s="6" customFormat="1" ht="15" customHeight="1">
      <c r="B10" s="14" t="s">
        <v>6</v>
      </c>
      <c r="C10" s="14" t="s">
        <v>23</v>
      </c>
      <c r="E10" s="83"/>
      <c r="F10" s="84"/>
      <c r="G10" s="85"/>
      <c r="H10" s="112" t="str">
        <f>Plan_event!$E10&amp;"|"&amp;COUNTIF($E$3:E10,E10)</f>
        <v>|0</v>
      </c>
      <c r="I10" s="82"/>
      <c r="J10" s="82"/>
      <c r="K10" s="82"/>
    </row>
    <row r="11" spans="2:11" s="6" customFormat="1" ht="15" customHeight="1">
      <c r="B11" s="14"/>
      <c r="C11" s="14"/>
      <c r="E11" s="83"/>
      <c r="F11" s="84"/>
      <c r="G11" s="85"/>
      <c r="H11" s="111" t="str">
        <f>Plan_event!$E11&amp;"|"&amp;COUNTIF($E$3:E11,E11)</f>
        <v>|0</v>
      </c>
      <c r="I11" s="82"/>
      <c r="J11" s="82"/>
      <c r="K11" s="82"/>
    </row>
    <row r="12" spans="2:11" s="6" customFormat="1" ht="15" customHeight="1">
      <c r="B12" s="14" t="s">
        <v>25</v>
      </c>
      <c r="C12" s="14" t="s">
        <v>24</v>
      </c>
      <c r="E12" s="83"/>
      <c r="F12" s="84"/>
      <c r="G12" s="85"/>
      <c r="H12" s="112" t="str">
        <f>Plan_event!$E12&amp;"|"&amp;COUNTIF($E$3:E12,E12)</f>
        <v>|0</v>
      </c>
      <c r="I12" s="82"/>
      <c r="J12" s="82"/>
      <c r="K12" s="82"/>
    </row>
    <row r="13" spans="2:11" s="6" customFormat="1" ht="15.75">
      <c r="B13" s="14"/>
      <c r="C13" s="14"/>
      <c r="E13" s="83"/>
      <c r="F13" s="84"/>
      <c r="G13" s="85"/>
      <c r="H13" s="113" t="str">
        <f>Plan_event!$E13&amp;"|"&amp;COUNTIF($E$3:E13,E13)</f>
        <v>|0</v>
      </c>
    </row>
    <row r="14" spans="2:11" s="6" customFormat="1">
      <c r="B14"/>
      <c r="C14"/>
      <c r="E14" s="83"/>
      <c r="F14" s="84"/>
      <c r="G14" s="85"/>
      <c r="H14" s="114" t="str">
        <f>Plan_event!$E14&amp;"|"&amp;COUNTIF($E$3:E14,E14)</f>
        <v>|0</v>
      </c>
    </row>
    <row r="15" spans="2:11" s="6" customFormat="1">
      <c r="B15"/>
      <c r="C15"/>
      <c r="E15" s="83"/>
      <c r="F15" s="84"/>
      <c r="G15" s="85"/>
      <c r="H15" s="115" t="str">
        <f>Plan_event!$E15&amp;"|"&amp;COUNTIF($E$3:E8,E15)</f>
        <v>|0</v>
      </c>
    </row>
    <row r="16" spans="2:11">
      <c r="E16" s="83"/>
      <c r="F16" s="84"/>
      <c r="G16" s="85"/>
      <c r="H16" s="114" t="str">
        <f>Plan_event!$E16&amp;"|"&amp;COUNTIF($E$3:E16,E16)</f>
        <v>|0</v>
      </c>
    </row>
    <row r="17" spans="5:8">
      <c r="E17" s="83"/>
      <c r="F17" s="84"/>
      <c r="G17" s="85"/>
      <c r="H17" s="113" t="str">
        <f>Plan_event!$E17&amp;"|"&amp;COUNTIF($E$3:E17,E17)</f>
        <v>|0</v>
      </c>
    </row>
    <row r="18" spans="5:8">
      <c r="E18" s="83"/>
      <c r="F18" s="84"/>
      <c r="G18" s="85"/>
      <c r="H18" s="114" t="str">
        <f>Plan_event!$E18&amp;"|"&amp;COUNTIF($E$3:E18,E18)</f>
        <v>|0</v>
      </c>
    </row>
    <row r="19" spans="5:8">
      <c r="E19" s="83"/>
      <c r="F19" s="84"/>
      <c r="G19" s="85"/>
      <c r="H19" s="113" t="str">
        <f>Plan_event!$E19&amp;"|"&amp;COUNTIF($E$3:E19,E19)</f>
        <v>|0</v>
      </c>
    </row>
    <row r="20" spans="5:8">
      <c r="E20" s="83"/>
      <c r="F20" s="84"/>
      <c r="G20" s="85"/>
      <c r="H20" s="114" t="str">
        <f>Plan_event!$E20&amp;"|"&amp;COUNTIF($E$3:E20,E20)</f>
        <v>|0</v>
      </c>
    </row>
    <row r="21" spans="5:8">
      <c r="E21" s="83"/>
      <c r="F21" s="84"/>
      <c r="G21" s="85"/>
      <c r="H21" s="113" t="str">
        <f>Plan_event!$E21&amp;"|"&amp;COUNTIF($E$3:E21,E21)</f>
        <v>|0</v>
      </c>
    </row>
    <row r="22" spans="5:8">
      <c r="E22" s="83"/>
      <c r="F22" s="84"/>
      <c r="G22" s="85"/>
      <c r="H22" s="114" t="str">
        <f>Plan_event!$E22&amp;"|"&amp;COUNTIF($E$3:E22,E22)</f>
        <v>|0</v>
      </c>
    </row>
    <row r="23" spans="5:8">
      <c r="E23" s="83"/>
      <c r="F23" s="84"/>
      <c r="G23" s="85"/>
      <c r="H23" s="113" t="str">
        <f>Plan_event!$E23&amp;"|"&amp;COUNTIF($E$3:E23,E23)</f>
        <v>|0</v>
      </c>
    </row>
    <row r="24" spans="5:8">
      <c r="E24" s="83"/>
      <c r="F24" s="84"/>
      <c r="G24" s="85"/>
      <c r="H24" s="114" t="str">
        <f>Plan_event!$E24&amp;"|"&amp;COUNTIF($E$3:E24,E24)</f>
        <v>|0</v>
      </c>
    </row>
    <row r="25" spans="5:8">
      <c r="E25" s="83"/>
      <c r="F25" s="84"/>
      <c r="G25" s="85"/>
      <c r="H25" s="113" t="str">
        <f>Plan_event!$E25&amp;"|"&amp;COUNTIF($E$3:E25,E25)</f>
        <v>|0</v>
      </c>
    </row>
    <row r="26" spans="5:8">
      <c r="E26" s="83"/>
      <c r="F26" s="84"/>
      <c r="G26" s="85"/>
      <c r="H26" s="116" t="str">
        <f>Plan_event!$E26&amp;"|"&amp;COUNTIF($E$3:E8,E26)</f>
        <v>|0</v>
      </c>
    </row>
  </sheetData>
  <mergeCells count="3">
    <mergeCell ref="B8:C8"/>
    <mergeCell ref="B6:C7"/>
    <mergeCell ref="B2:C5"/>
  </mergeCells>
  <dataValidations count="10">
    <dataValidation type="list" allowBlank="1" showInputMessage="1" showErrorMessage="1" error="Sélectionnez une heure valide pour ce planificateur d’événements. Sélectionnez ANNULER, appuyez sur ALT+FLÈCHE BAS, puis sur ENTRÉE pour opérer une sélection dans la liste" sqref="F3:F8 J3:J8" xr:uid="{00000000-0002-0000-0100-000000000000}">
      <formula1>ListeHeures</formula1>
    </dataValidation>
    <dataValidation allowBlank="1" showInputMessage="1" showErrorMessage="1" prompt="Entrez la date de l’événement dans cette colonne" sqref="E2 I2" xr:uid="{00000000-0002-0000-0100-000001000000}"/>
    <dataValidation allowBlank="1" showInputMessage="1" showErrorMessage="1" prompt="Entrez l’heure de l’événement dans cette colonne Appuyez sur ALT+FLÈCHE BAS pour ouvrir la liste déroulante, puis appuyez sur ENTRÉE pour sélectionner l’heure" sqref="F2 J2" xr:uid="{00000000-0002-0000-0100-000002000000}"/>
    <dataValidation allowBlank="1" showInputMessage="1" showErrorMessage="1" prompt="Entrez la description de l’événement dans cette colonne" sqref="G2 K2" xr:uid="{00000000-0002-0000-0100-000003000000}"/>
    <dataValidation allowBlank="1" showInputMessage="1" showErrorMessage="1" prompt="Ajoutez des événements au tableau Planificateur. Les heures dans la colonne F sont définies dans la feuille de calcul Intervalles de temps. " sqref="A1" xr:uid="{00000000-0002-0000-0100-000004000000}"/>
    <dataValidation allowBlank="1" showInputMessage="1" showErrorMessage="1" prompt="Lien de navigation vers la feuille de calcul Intervalles de temps" sqref="B10" xr:uid="{00000000-0002-0000-0100-000005000000}"/>
    <dataValidation allowBlank="1" showInputMessage="1" showErrorMessage="1" prompt="Lien de navigation vers la feuille de calcul Emploi du temps quotidien" sqref="B12" xr:uid="{00000000-0002-0000-0100-000006000000}"/>
    <dataValidation allowBlank="1" showInputMessage="1" showErrorMessage="1" prompt="Entrez la date, l’heure et la description de l’événement dans le tableau Planificateur d’événements. Les liens de navigation vers les feuilles de calcul Intervalles de temps et Emploi du temps quotidien figurent dans les cellules B10 et B12" sqref="B1" xr:uid="{00000000-0002-0000-0100-000007000000}"/>
    <dataValidation allowBlank="1" showInputMessage="1" showErrorMessage="1" prompt="Date mise à jour automatiquement définie dans la feuille de calcul Emploi du temps quotidien" sqref="B2 B8" xr:uid="{00000000-0002-0000-0100-000008000000}"/>
    <dataValidation allowBlank="1" showInputMessage="1" showErrorMessage="1" prompt="Jour déterminé automatiquement en fonction des dates définies dans la feuille de calcul Emploi du temps quotidien" sqref="B6" xr:uid="{00000000-0002-0000-0100-000009000000}"/>
  </dataValidations>
  <hyperlinks>
    <hyperlink ref="B10" location="'Intervalles de temps'!A1" display="Opérez une sélection pour modifier les intervalles de temps" xr:uid="{00000000-0004-0000-0100-000000000000}"/>
    <hyperlink ref="B12" location="'Emploi du temps quotidien'!A1" display="Opérez une sélection pour afficher l'emploi du temps quotidien" xr:uid="{00000000-0004-0000-0100-000001000000}"/>
  </hyperlinks>
  <printOptions horizontalCentered="1"/>
  <pageMargins left="0.25" right="0.25" top="0.75" bottom="0.75" header="0.3" footer="0.3"/>
  <pageSetup paperSize="9" orientation="landscape" r:id="rId1"/>
  <headerFooter differentFirst="1">
    <oddFooter>Page &amp;P of &amp;N</oddFooter>
  </headerFooter>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config_event">
    <tabColor theme="3"/>
    <pageSetUpPr autoPageBreaks="0" fitToPage="1"/>
  </sheetPr>
  <dimension ref="B1:E75"/>
  <sheetViews>
    <sheetView showGridLines="0" zoomScaleNormal="100" workbookViewId="0">
      <selection activeCell="E2" sqref="E2"/>
    </sheetView>
  </sheetViews>
  <sheetFormatPr baseColWidth="10" defaultColWidth="9.140625" defaultRowHeight="18.75" customHeight="1"/>
  <cols>
    <col min="1" max="1" width="2.7109375" customWidth="1"/>
    <col min="2" max="2" width="18.7109375" customWidth="1"/>
    <col min="3" max="3" width="19.85546875" customWidth="1"/>
    <col min="4" max="4" width="2.7109375" customWidth="1"/>
    <col min="5" max="5" width="16.42578125" customWidth="1"/>
  </cols>
  <sheetData>
    <row r="1" spans="2:5" ht="39.950000000000003" customHeight="1">
      <c r="B1" s="20" t="s">
        <v>18</v>
      </c>
    </row>
    <row r="2" spans="2:5" ht="27.95" customHeight="1">
      <c r="B2" s="91" t="s">
        <v>19</v>
      </c>
      <c r="C2" s="91"/>
      <c r="E2" s="18" t="s">
        <v>9</v>
      </c>
    </row>
    <row r="3" spans="2:5" ht="18.75" customHeight="1">
      <c r="E3" s="13">
        <f>Heure_Début</f>
        <v>0.25</v>
      </c>
    </row>
    <row r="4" spans="2:5" ht="18.75" customHeight="1">
      <c r="B4" s="16" t="s">
        <v>20</v>
      </c>
      <c r="C4" s="28">
        <v>0.25</v>
      </c>
      <c r="E4" s="13">
        <f t="shared" ref="E4:E35" si="0">IFERROR(IF($E3+Incrément&gt;HeureFin,"",$E3+Incrément),"")</f>
        <v>0.27083333333333331</v>
      </c>
    </row>
    <row r="5" spans="2:5" ht="18.75" customHeight="1">
      <c r="E5" s="13">
        <f t="shared" si="0"/>
        <v>0.29166666666666663</v>
      </c>
    </row>
    <row r="6" spans="2:5" ht="18.75" customHeight="1">
      <c r="B6" s="16" t="s">
        <v>21</v>
      </c>
      <c r="C6" s="21" t="s">
        <v>26</v>
      </c>
      <c r="E6" s="13">
        <f t="shared" si="0"/>
        <v>0.31249999999999994</v>
      </c>
    </row>
    <row r="7" spans="2:5" ht="18.75" customHeight="1">
      <c r="E7" s="13">
        <f t="shared" si="0"/>
        <v>0.33333333333333326</v>
      </c>
    </row>
    <row r="8" spans="2:5" ht="18.75" customHeight="1">
      <c r="B8" s="16" t="s">
        <v>22</v>
      </c>
      <c r="C8" s="28">
        <v>0.79166666666666663</v>
      </c>
      <c r="E8" s="13">
        <f t="shared" si="0"/>
        <v>0.35416666666666657</v>
      </c>
    </row>
    <row r="9" spans="2:5" ht="18.75" customHeight="1">
      <c r="E9" s="13">
        <f t="shared" si="0"/>
        <v>0.37499999999999989</v>
      </c>
    </row>
    <row r="10" spans="2:5" ht="18.75" customHeight="1">
      <c r="B10" s="91" t="s">
        <v>1</v>
      </c>
      <c r="C10" s="91"/>
      <c r="E10" s="13">
        <f t="shared" si="0"/>
        <v>0.3958333333333332</v>
      </c>
    </row>
    <row r="11" spans="2:5" ht="18.75" customHeight="1">
      <c r="E11" s="13">
        <f t="shared" si="0"/>
        <v>0.41666666666666652</v>
      </c>
    </row>
    <row r="12" spans="2:5" ht="18.75" customHeight="1">
      <c r="B12" s="25" t="s">
        <v>13</v>
      </c>
      <c r="E12" s="13">
        <f t="shared" si="0"/>
        <v>0.43749999999999983</v>
      </c>
    </row>
    <row r="13" spans="2:5" ht="18.75" customHeight="1">
      <c r="E13" s="13">
        <f t="shared" si="0"/>
        <v>0.45833333333333315</v>
      </c>
    </row>
    <row r="14" spans="2:5" ht="18.75" customHeight="1">
      <c r="B14" s="25" t="s">
        <v>7</v>
      </c>
      <c r="E14" s="13">
        <f t="shared" si="0"/>
        <v>0.47916666666666646</v>
      </c>
    </row>
    <row r="15" spans="2:5" ht="18.75" customHeight="1">
      <c r="E15" s="13">
        <f t="shared" si="0"/>
        <v>0.49999999999999978</v>
      </c>
    </row>
    <row r="16" spans="2:5" ht="18.75" customHeight="1">
      <c r="E16" s="13">
        <f t="shared" si="0"/>
        <v>0.52083333333333315</v>
      </c>
    </row>
    <row r="17" spans="5:5" ht="18.75" customHeight="1">
      <c r="E17" s="13">
        <f t="shared" si="0"/>
        <v>0.54166666666666652</v>
      </c>
    </row>
    <row r="18" spans="5:5" ht="18.75" customHeight="1">
      <c r="E18" s="13">
        <f t="shared" si="0"/>
        <v>0.56249999999999989</v>
      </c>
    </row>
    <row r="19" spans="5:5" ht="18.75" customHeight="1">
      <c r="E19" s="13">
        <f t="shared" si="0"/>
        <v>0.58333333333333326</v>
      </c>
    </row>
    <row r="20" spans="5:5" ht="18.75" customHeight="1">
      <c r="E20" s="13">
        <f t="shared" si="0"/>
        <v>0.60416666666666663</v>
      </c>
    </row>
    <row r="21" spans="5:5" ht="18.75" customHeight="1">
      <c r="E21" s="13">
        <f>IFERROR(IF($E20+Incrément&gt;HeureFin,"",$E20+Incrément),"")</f>
        <v>0.625</v>
      </c>
    </row>
    <row r="22" spans="5:5" ht="18.75" customHeight="1">
      <c r="E22" s="13">
        <f t="shared" si="0"/>
        <v>0.64583333333333337</v>
      </c>
    </row>
    <row r="23" spans="5:5" ht="18.75" customHeight="1">
      <c r="E23" s="13">
        <f t="shared" si="0"/>
        <v>0.66666666666666674</v>
      </c>
    </row>
    <row r="24" spans="5:5" ht="18.75" customHeight="1">
      <c r="E24" s="13">
        <f t="shared" si="0"/>
        <v>0.68750000000000011</v>
      </c>
    </row>
    <row r="25" spans="5:5" ht="18.75" customHeight="1">
      <c r="E25" s="13">
        <f t="shared" si="0"/>
        <v>0.70833333333333348</v>
      </c>
    </row>
    <row r="26" spans="5:5" ht="18.75" customHeight="1">
      <c r="E26" s="13">
        <f t="shared" si="0"/>
        <v>0.72916666666666685</v>
      </c>
    </row>
    <row r="27" spans="5:5" ht="18.75" customHeight="1">
      <c r="E27" s="13">
        <f t="shared" si="0"/>
        <v>0.75000000000000022</v>
      </c>
    </row>
    <row r="28" spans="5:5" ht="18.75" customHeight="1">
      <c r="E28" s="13">
        <f t="shared" si="0"/>
        <v>0.77083333333333359</v>
      </c>
    </row>
    <row r="29" spans="5:5" ht="18.75" customHeight="1">
      <c r="E29" s="13">
        <f t="shared" si="0"/>
        <v>0.79166666666666696</v>
      </c>
    </row>
    <row r="30" spans="5:5" ht="18.75" customHeight="1">
      <c r="E30" s="13" t="str">
        <f t="shared" si="0"/>
        <v/>
      </c>
    </row>
    <row r="31" spans="5:5" ht="18.75" customHeight="1">
      <c r="E31" s="13" t="str">
        <f t="shared" si="0"/>
        <v/>
      </c>
    </row>
    <row r="32" spans="5:5" ht="18.75" customHeight="1">
      <c r="E32" s="13" t="str">
        <f t="shared" si="0"/>
        <v/>
      </c>
    </row>
    <row r="33" spans="5:5" ht="18.75" customHeight="1">
      <c r="E33" s="13" t="str">
        <f t="shared" si="0"/>
        <v/>
      </c>
    </row>
    <row r="34" spans="5:5" ht="18.75" customHeight="1">
      <c r="E34" s="13" t="str">
        <f t="shared" si="0"/>
        <v/>
      </c>
    </row>
    <row r="35" spans="5:5" ht="18.75" customHeight="1">
      <c r="E35" s="13" t="str">
        <f t="shared" si="0"/>
        <v/>
      </c>
    </row>
    <row r="36" spans="5:5" ht="18.75" customHeight="1">
      <c r="E36" s="13" t="str">
        <f t="shared" ref="E36:E67" si="1">IFERROR(IF($E35+Incrément&gt;HeureFin,"",$E35+Incrément),"")</f>
        <v/>
      </c>
    </row>
    <row r="37" spans="5:5" ht="18.75" customHeight="1">
      <c r="E37" s="13" t="str">
        <f t="shared" si="1"/>
        <v/>
      </c>
    </row>
    <row r="38" spans="5:5" ht="18.75" customHeight="1">
      <c r="E38" s="13" t="str">
        <f t="shared" si="1"/>
        <v/>
      </c>
    </row>
    <row r="39" spans="5:5" ht="18.75" customHeight="1">
      <c r="E39" s="13" t="str">
        <f t="shared" si="1"/>
        <v/>
      </c>
    </row>
    <row r="40" spans="5:5" ht="18.75" customHeight="1">
      <c r="E40" s="13" t="str">
        <f t="shared" si="1"/>
        <v/>
      </c>
    </row>
    <row r="41" spans="5:5" ht="18.75" customHeight="1">
      <c r="E41" s="13" t="str">
        <f t="shared" si="1"/>
        <v/>
      </c>
    </row>
    <row r="42" spans="5:5" ht="18.75" customHeight="1">
      <c r="E42" s="13" t="str">
        <f t="shared" si="1"/>
        <v/>
      </c>
    </row>
    <row r="43" spans="5:5" ht="18.75" customHeight="1">
      <c r="E43" s="13" t="str">
        <f t="shared" si="1"/>
        <v/>
      </c>
    </row>
    <row r="44" spans="5:5" ht="18.75" customHeight="1">
      <c r="E44" s="13" t="str">
        <f t="shared" si="1"/>
        <v/>
      </c>
    </row>
    <row r="45" spans="5:5" ht="18.75" customHeight="1">
      <c r="E45" s="13" t="str">
        <f t="shared" si="1"/>
        <v/>
      </c>
    </row>
    <row r="46" spans="5:5" ht="18.75" customHeight="1">
      <c r="E46" s="13" t="str">
        <f t="shared" si="1"/>
        <v/>
      </c>
    </row>
    <row r="47" spans="5:5" ht="18.75" customHeight="1">
      <c r="E47" s="13" t="str">
        <f t="shared" si="1"/>
        <v/>
      </c>
    </row>
    <row r="48" spans="5:5" ht="18.75" customHeight="1">
      <c r="E48" s="13" t="str">
        <f t="shared" si="1"/>
        <v/>
      </c>
    </row>
    <row r="49" spans="5:5" ht="18.75" customHeight="1">
      <c r="E49" s="13" t="str">
        <f t="shared" si="1"/>
        <v/>
      </c>
    </row>
    <row r="50" spans="5:5" ht="18.75" customHeight="1">
      <c r="E50" s="13" t="str">
        <f t="shared" si="1"/>
        <v/>
      </c>
    </row>
    <row r="51" spans="5:5" ht="18.75" customHeight="1">
      <c r="E51" s="13" t="str">
        <f t="shared" si="1"/>
        <v/>
      </c>
    </row>
    <row r="52" spans="5:5" ht="18.75" customHeight="1">
      <c r="E52" s="13" t="str">
        <f t="shared" si="1"/>
        <v/>
      </c>
    </row>
    <row r="53" spans="5:5" ht="18.75" customHeight="1">
      <c r="E53" s="13" t="str">
        <f t="shared" si="1"/>
        <v/>
      </c>
    </row>
    <row r="54" spans="5:5" ht="18.75" customHeight="1">
      <c r="E54" s="13" t="str">
        <f t="shared" si="1"/>
        <v/>
      </c>
    </row>
    <row r="55" spans="5:5" ht="18.75" customHeight="1">
      <c r="E55" s="13" t="str">
        <f t="shared" si="1"/>
        <v/>
      </c>
    </row>
    <row r="56" spans="5:5" ht="18.75" customHeight="1">
      <c r="E56" s="13" t="str">
        <f t="shared" si="1"/>
        <v/>
      </c>
    </row>
    <row r="57" spans="5:5" ht="18.75" customHeight="1">
      <c r="E57" s="13" t="str">
        <f t="shared" si="1"/>
        <v/>
      </c>
    </row>
    <row r="58" spans="5:5" ht="18.75" customHeight="1">
      <c r="E58" s="13" t="str">
        <f t="shared" si="1"/>
        <v/>
      </c>
    </row>
    <row r="59" spans="5:5" ht="18.75" customHeight="1">
      <c r="E59" s="13" t="str">
        <f t="shared" si="1"/>
        <v/>
      </c>
    </row>
    <row r="60" spans="5:5" ht="18.75" customHeight="1">
      <c r="E60" s="13" t="str">
        <f t="shared" si="1"/>
        <v/>
      </c>
    </row>
    <row r="61" spans="5:5" ht="18.75" customHeight="1">
      <c r="E61" s="13" t="str">
        <f t="shared" si="1"/>
        <v/>
      </c>
    </row>
    <row r="62" spans="5:5" ht="18.75" customHeight="1">
      <c r="E62" s="13" t="str">
        <f t="shared" si="1"/>
        <v/>
      </c>
    </row>
    <row r="63" spans="5:5" ht="18.75" customHeight="1">
      <c r="E63" s="13" t="str">
        <f t="shared" si="1"/>
        <v/>
      </c>
    </row>
    <row r="64" spans="5:5" ht="18.75" customHeight="1">
      <c r="E64" s="13" t="str">
        <f t="shared" si="1"/>
        <v/>
      </c>
    </row>
    <row r="65" spans="5:5" ht="18.75" customHeight="1">
      <c r="E65" s="13" t="str">
        <f t="shared" si="1"/>
        <v/>
      </c>
    </row>
    <row r="66" spans="5:5" ht="18.75" customHeight="1">
      <c r="E66" s="13" t="str">
        <f t="shared" si="1"/>
        <v/>
      </c>
    </row>
    <row r="67" spans="5:5" ht="18.75" customHeight="1">
      <c r="E67" s="13" t="str">
        <f t="shared" si="1"/>
        <v/>
      </c>
    </row>
    <row r="68" spans="5:5" ht="18.75" customHeight="1">
      <c r="E68" s="13" t="str">
        <f t="shared" ref="E68:E75" si="2">IFERROR(IF($E67+Incrément&gt;HeureFin,"",$E67+Incrément),"")</f>
        <v/>
      </c>
    </row>
    <row r="69" spans="5:5" ht="18.75" customHeight="1">
      <c r="E69" s="13" t="str">
        <f t="shared" si="2"/>
        <v/>
      </c>
    </row>
    <row r="70" spans="5:5" ht="18.75" customHeight="1">
      <c r="E70" s="13" t="str">
        <f t="shared" si="2"/>
        <v/>
      </c>
    </row>
    <row r="71" spans="5:5" ht="18.75" customHeight="1">
      <c r="E71" s="13" t="str">
        <f t="shared" si="2"/>
        <v/>
      </c>
    </row>
    <row r="72" spans="5:5" ht="18.75" customHeight="1">
      <c r="E72" s="13" t="str">
        <f t="shared" si="2"/>
        <v/>
      </c>
    </row>
    <row r="73" spans="5:5" ht="18.75" customHeight="1">
      <c r="E73" s="13" t="str">
        <f t="shared" si="2"/>
        <v/>
      </c>
    </row>
    <row r="74" spans="5:5" ht="18.75" customHeight="1">
      <c r="E74" s="13" t="str">
        <f t="shared" si="2"/>
        <v/>
      </c>
    </row>
    <row r="75" spans="5:5" s="4" customFormat="1" ht="18.75" customHeight="1">
      <c r="E75" s="13" t="str">
        <f t="shared" si="2"/>
        <v/>
      </c>
    </row>
  </sheetData>
  <mergeCells count="2">
    <mergeCell ref="B2:C2"/>
    <mergeCell ref="B10:C10"/>
  </mergeCells>
  <conditionalFormatting sqref="E3:E75">
    <cfRule type="expression" dxfId="9" priority="1">
      <formula>$E3&gt;HeureFin</formula>
    </cfRule>
    <cfRule type="expression" dxfId="8" priority="2">
      <formula>$E3=HeureFin</formula>
    </cfRule>
  </conditionalFormatting>
  <dataValidations count="13">
    <dataValidation allowBlank="1" showInputMessage="1" showErrorMessage="1" prompt="Définissez les intervalles de temps dans cette feuille. Les heures dans la colonne E mettent à jour la colonne E du planning dans la feuille Emploi du temps quotidien, et les options d’heure dans la colonne F de la feuille Planificateur d’événements_x000a_" sqref="A1" xr:uid="{00000000-0002-0000-0200-000000000000}"/>
    <dataValidation allowBlank="1" showInputMessage="1" showErrorMessage="1" prompt="Entrez une heure de début dans cette cellule" sqref="C4" xr:uid="{00000000-0002-0000-0200-000001000000}"/>
    <dataValidation type="list" errorStyle="warning" allowBlank="1" showInputMessage="1" showErrorMessage="1" error="Sélectionnez un intervalle dans la liste figurant dans cette cellule. Sélectionnez ANNULER, appuyez sur ALT+FLÈCHE BAS, puis sur ENTRÉE pour opérer une sélection" prompt="Sélectionnez un intervalle dans la liste. Appuyez sur ALT+FLÈCHE BAS pour ouvrir la liste déroulante, puis appuyez sur ENTRÉE pour sélectionner l’intervalle de temps" sqref="C6" xr:uid="{00000000-0002-0000-0200-000002000000}">
      <formula1>"15 MIN, 30 MIN, 45 MIN, 60 MIN"</formula1>
    </dataValidation>
    <dataValidation errorStyle="warning" allowBlank="1" showInputMessage="1" showErrorMessage="1" prompt="Entrez une heure de fin pour la planification dans cette cellule" sqref="C8" xr:uid="{00000000-0002-0000-0200-000003000000}"/>
    <dataValidation allowBlank="1" showInputMessage="1" showErrorMessage="1" prompt="Pour configurer votre planification, mettez à jour l’heure de début, définissez un intervalle incrémentiel et une heure de fin. La table horaire dans la colonne E est mise à jour automatiquement" sqref="C2:C3 B2" xr:uid="{00000000-0002-0000-0200-000004000000}"/>
    <dataValidation allowBlank="1" showInputMessage="1" showErrorMessage="1" prompt="Mettez à jour la planification dans la feuille de calcul Emploi du temps quotidien en modifiant la table horaire dans cette feuille de calcul. Entrez l’heure de début en C4, l’intervalle de temps en C6 et l’heure de fin en C8" sqref="B1" xr:uid="{00000000-0002-0000-0200-000005000000}"/>
    <dataValidation allowBlank="1" showInputMessage="1" showErrorMessage="1" prompt="La Table horaire est mise à jour automatiquement en fonction de l’heure de début, de l’intervalle de temps et de l’heure de fin entrés dans les cellules C3 à C7 de cette feuille de calcul" sqref="E2" xr:uid="{00000000-0002-0000-0200-000006000000}"/>
    <dataValidation allowBlank="1" showInputMessage="1" showErrorMessage="1" prompt="Définissez l’heure de début dans la cellule à droite" sqref="B4" xr:uid="{00000000-0002-0000-0200-000007000000}"/>
    <dataValidation allowBlank="1" showInputMessage="1" showErrorMessage="1" prompt="Définissez l’intervalle de temps dans la cellule à droite" sqref="B6" xr:uid="{00000000-0002-0000-0200-000008000000}"/>
    <dataValidation allowBlank="1" showInputMessage="1" showErrorMessage="1" prompt="Définissez l’heure de fin dans la cellule à droite" sqref="B8" xr:uid="{00000000-0002-0000-0200-000009000000}"/>
    <dataValidation allowBlank="1" showInputMessage="1" showErrorMessage="1" prompt="Affichez l’Emploi du temps quotidien et ajoutez un événement en sélectionnant les cellules en dessous." sqref="B10:C10" xr:uid="{00000000-0002-0000-0200-00000A000000}"/>
    <dataValidation allowBlank="1" showInputMessage="1" showErrorMessage="1" prompt="Lien de navigation vers la feuille de calcul Planificateur d’événements pour ajouter un événement" sqref="B14" xr:uid="{00000000-0002-0000-0200-00000B000000}"/>
    <dataValidation allowBlank="1" showInputMessage="1" showErrorMessage="1" prompt="Lien de navigation vers la feuille de calcul Intervalles de temps pour modifier l’heure" sqref="B12" xr:uid="{00000000-0002-0000-0200-00000C000000}"/>
  </dataValidations>
  <hyperlinks>
    <hyperlink ref="B12" location="'Emploi du temps quotidien'!A1" tooltip="Opérez une sélection pour afficher l’emploi du temps quotidien" display="Opérez une sélection pour afficher l’emploi du temps quotidien" xr:uid="{00000000-0004-0000-0200-000000000000}"/>
    <hyperlink ref="B14" location="'Planificateur d’événements'!A1" tooltip="Opérez une sélection pour ajouter un événement" display="Opérez une sélection pour ajouter un événement" xr:uid="{00000000-0004-0000-0200-000001000000}"/>
  </hyperlinks>
  <printOptions horizontalCentered="1"/>
  <pageMargins left="0.25" right="0.25" top="0.75" bottom="0.75" header="0.3" footer="0.3"/>
  <pageSetup paperSize="9" orientation="landscape" r:id="rId1"/>
  <headerFooter differentFirst="1">
    <oddFooter>Page &amp;P of &amp;N</oddFooter>
  </headerFooter>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26</vt:i4>
      </vt:variant>
    </vt:vector>
  </HeadingPairs>
  <TitlesOfParts>
    <vt:vector size="34" baseType="lpstr">
      <vt:lpstr>Emploi du temps quotidien</vt:lpstr>
      <vt:lpstr>Calendrier</vt:lpstr>
      <vt:lpstr>Suivi_conges</vt:lpstr>
      <vt:lpstr>Liste_employes</vt:lpstr>
      <vt:lpstr>Type_conges</vt:lpstr>
      <vt:lpstr>Jours_feries</vt:lpstr>
      <vt:lpstr>Plan_event</vt:lpstr>
      <vt:lpstr>Intervalles de temps</vt:lpstr>
      <vt:lpstr>Année</vt:lpstr>
      <vt:lpstr>Année_civile</vt:lpstr>
      <vt:lpstr>colonne3</vt:lpstr>
      <vt:lpstr>ColumnTitleRegion..AC22.1</vt:lpstr>
      <vt:lpstr>ÉvidencePlanification</vt:lpstr>
      <vt:lpstr>Heure_Début</vt:lpstr>
      <vt:lpstr>HeureFin</vt:lpstr>
      <vt:lpstr>ListeHeures</vt:lpstr>
      <vt:lpstr>lstCongés</vt:lpstr>
      <vt:lpstr>lstDatesD</vt:lpstr>
      <vt:lpstr>lstDatesF</vt:lpstr>
      <vt:lpstr>lstEmployés</vt:lpstr>
      <vt:lpstr>lstNomsEmpl</vt:lpstr>
      <vt:lpstr>lstTypesC</vt:lpstr>
      <vt:lpstr>lstTypesCongés</vt:lpstr>
      <vt:lpstr>NomMois</vt:lpstr>
      <vt:lpstr>TexteMinute</vt:lpstr>
      <vt:lpstr>Titre1</vt:lpstr>
      <vt:lpstr>Titre2</vt:lpstr>
      <vt:lpstr>titre6</vt:lpstr>
      <vt:lpstr>TitreColonne2</vt:lpstr>
      <vt:lpstr>TitreColonne3</vt:lpstr>
      <vt:lpstr>TitreColonne4</vt:lpstr>
      <vt:lpstr>TitreColonne5</vt:lpstr>
      <vt:lpstr>ValJour</vt:lpstr>
      <vt:lpstr>valSelEmployé</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Vincent FOLLET</dc:creator>
  <cp:lastModifiedBy>Vincent FOLLET</cp:lastModifiedBy>
  <dcterms:created xsi:type="dcterms:W3CDTF">2016-12-06T05:05:01Z</dcterms:created>
  <dcterms:modified xsi:type="dcterms:W3CDTF">2019-05-21T09:19:52Z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96 96 1600 900</vt:lpwstr>
  </property>
</Properties>
</file>