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601" codeName="{009DFEA7-8C9C-09C3-8CAF-802165E75F88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omain\Desktop\"/>
    </mc:Choice>
  </mc:AlternateContent>
  <xr:revisionPtr revIDLastSave="0" documentId="13_ncr:1_{9B6039D2-9259-4947-8394-D501C5F49571}" xr6:coauthVersionLast="43" xr6:coauthVersionMax="43" xr10:uidLastSave="{00000000-0000-0000-0000-000000000000}"/>
  <bookViews>
    <workbookView xWindow="-120" yWindow="-120" windowWidth="29040" windowHeight="15840" firstSheet="1" activeTab="1" xr2:uid="{00000000-000D-0000-FFFF-FFFF00000000}"/>
  </bookViews>
  <sheets>
    <sheet name="contrôle courbe calibration" sheetId="19" r:id="rId1"/>
    <sheet name="courbe de calibration" sheetId="24" r:id="rId2"/>
  </sheets>
  <definedNames>
    <definedName name="Z_12A69F5B_C5FC_49B2_9FE2_B47DB6E37082_.wvu.PrintArea" localSheetId="0" hidden="1">'contrôle courbe calibration'!$A$5:$M$6</definedName>
    <definedName name="Z_12A69F5B_C5FC_49B2_9FE2_B47DB6E37082_.wvu.PrintArea" localSheetId="1" hidden="1">'courbe de calibration'!#REF!</definedName>
    <definedName name="Z_20AB5F06_47E4_4664_BD73_1F6C835E04FE_.wvu.PrintArea" localSheetId="0" hidden="1">'contrôle courbe calibration'!$A$5:$M$6</definedName>
    <definedName name="Z_20AB5F06_47E4_4664_BD73_1F6C835E04FE_.wvu.PrintArea" localSheetId="1" hidden="1">'courbe de calibration'!#REF!</definedName>
    <definedName name="Z_3A4B9C10_89CE_436C_B590_1ECF75242384_.wvu.PrintArea" localSheetId="0" hidden="1">'contrôle courbe calibration'!$A$5:$M$6</definedName>
    <definedName name="Z_3A4B9C10_89CE_436C_B590_1ECF75242384_.wvu.PrintArea" localSheetId="1" hidden="1">'courbe de calibration'!#REF!</definedName>
    <definedName name="_xlnm.Print_Area" localSheetId="0">'contrôle courbe calibration'!$A$1:$BL$4</definedName>
    <definedName name="_xlnm.Print_Area" localSheetId="1">'courbe de calibration'!#REF!</definedName>
  </definedNames>
  <calcPr calcId="191029"/>
  <customWorkbookViews>
    <customWorkbookView name="Mélanie BONNEL - Affichage personnalisé" guid="{3A4B9C10-89CE-436C-B590-1ECF75242384}" mergeInterval="0" personalView="1" maximized="1" windowWidth="1148" windowHeight="661" activeSheetId="1"/>
    <customWorkbookView name="f_gei.pc - Affichage personnalisé" guid="{12A69F5B-C5FC-49B2-9FE2-B47DB6E37082}" mergeInterval="0" personalView="1" maximized="1" windowWidth="1276" windowHeight="878" activeSheetId="1"/>
    <customWorkbookView name="Frédéric Villani - Affichage personnalisé" guid="{20AB5F06-47E4-4664-BD73-1F6C835E04FE}" mergeInterval="0" personalView="1" maximized="1" windowWidth="1436" windowHeight="639" activeSheetId="1" showComments="commIndAndComment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K16" i="24" l="1"/>
  <c r="L16" i="24"/>
  <c r="M16" i="24" l="1"/>
  <c r="M5" i="19" l="1"/>
  <c r="L5" i="19"/>
  <c r="K5" i="19"/>
  <c r="L6" i="19" l="1"/>
  <c r="K6" i="19"/>
  <c r="M6" i="19" l="1"/>
</calcChain>
</file>

<file path=xl/sharedStrings.xml><?xml version="1.0" encoding="utf-8"?>
<sst xmlns="http://schemas.openxmlformats.org/spreadsheetml/2006/main" count="74" uniqueCount="36">
  <si>
    <t>Date</t>
  </si>
  <si>
    <t>Domaine d'application :
SILLIKER SAS - Laboratoire de Chimie</t>
  </si>
  <si>
    <t>Référence  :  LAB.ER.995</t>
  </si>
  <si>
    <t>Version 01</t>
  </si>
  <si>
    <t>2/3</t>
  </si>
  <si>
    <t>Date de publication : 17/12/2018</t>
  </si>
  <si>
    <t>Date limite de mise en application : 17/01/2019</t>
  </si>
  <si>
    <t>Rédigé par: Y.MERTEN, J.FUMERY &amp; R.SAMIEZ</t>
  </si>
  <si>
    <t>Analyste</t>
  </si>
  <si>
    <t>Absorbance obtenue</t>
  </si>
  <si>
    <t>CONFORMITE</t>
  </si>
  <si>
    <t>Numéro de lot</t>
  </si>
  <si>
    <t xml:space="preserve">Péremption du kit </t>
  </si>
  <si>
    <t>Numéro de serie</t>
  </si>
  <si>
    <t>Standards (mg/kg)</t>
  </si>
  <si>
    <t>Absorbance selon le certificat</t>
  </si>
  <si>
    <t>A/Amax obtenu</t>
  </si>
  <si>
    <t>A/Amax théorique</t>
  </si>
  <si>
    <t xml:space="preserve">Tolérance basse </t>
  </si>
  <si>
    <t>Tolérance haute</t>
  </si>
  <si>
    <t>x</t>
  </si>
  <si>
    <t>rs</t>
  </si>
  <si>
    <t>CONTRÔLE DE LA COURBE DE CALIBRATION ELISA</t>
  </si>
  <si>
    <t>Document(s) de référence : LAB.CH.202</t>
  </si>
  <si>
    <t>21/01/2022</t>
  </si>
  <si>
    <t>25.04.2019</t>
  </si>
  <si>
    <t>a</t>
  </si>
  <si>
    <t>NON CONFORME</t>
  </si>
  <si>
    <t>CONFORME</t>
  </si>
  <si>
    <t xml:space="preserve">13/05/2019 à 16.20.58 </t>
  </si>
  <si>
    <t xml:space="preserve">13/05/2019 à 16.31.16 </t>
  </si>
  <si>
    <t>b</t>
  </si>
  <si>
    <t>n</t>
  </si>
  <si>
    <t>h</t>
  </si>
  <si>
    <t xml:space="preserve">13/05/2019 à 20.26.50 </t>
  </si>
  <si>
    <t>Lancer macro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</si>
</sst>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m/d/yyyy"/>
    <numFmt numFmtId="165" formatCode="0.000"/>
  </numFmts>
  <fonts count="12" x14ac:knownFonts="1">
    <font>
      <sz val="10"/>
      <name val="Arial"/>
      <family val="2"/>
    </font>
    <font>
      <sz val="9"/>
      <name val="Arial"/>
      <family val="2"/>
    </font>
    <font>
      <b/>
      <sz val="14"/>
      <name val="Arial"/>
      <family val="2"/>
    </font>
    <font>
      <sz val="10"/>
      <name val="Tahoma"/>
      <family val="2"/>
    </font>
    <font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b/>
      <sz val="9"/>
      <name val="Arial"/>
      <family val="2"/>
    </font>
    <font>
      <sz val="12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12"/>
      <color theme="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27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4" fillId="0" borderId="0"/>
    <xf numFmtId="0" fontId="4" fillId="0" borderId="0"/>
    <xf numFmtId="9" fontId="4" fillId="0" borderId="0" applyFont="0" applyFill="0" applyBorder="0" applyAlignment="0" applyProtection="0"/>
  </cellStyleXfs>
  <cellXfs count="93">
    <xf numFmtId="0" fontId="0" fillId="0" borderId="0" xfId="0"/>
    <xf numFmtId="0" fontId="0" fillId="0" borderId="0" xfId="0" applyBorder="1" applyProtection="1"/>
    <xf numFmtId="0" fontId="0" fillId="0" borderId="0" xfId="0" applyProtection="1"/>
    <xf numFmtId="0" fontId="6" fillId="0" borderId="2" xfId="0" applyFont="1" applyBorder="1" applyAlignment="1" applyProtection="1">
      <alignment horizontal="center" vertical="center" wrapText="1"/>
    </xf>
    <xf numFmtId="14" fontId="3" fillId="2" borderId="3" xfId="0" applyNumberFormat="1" applyFont="1" applyFill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center" vertical="center" wrapText="1"/>
    </xf>
    <xf numFmtId="49" fontId="1" fillId="0" borderId="5" xfId="1" applyNumberFormat="1" applyFont="1" applyBorder="1" applyAlignment="1" applyProtection="1">
      <alignment horizontal="center" vertical="center" wrapText="1"/>
    </xf>
    <xf numFmtId="0" fontId="0" fillId="4" borderId="0" xfId="0" applyFill="1" applyProtection="1"/>
    <xf numFmtId="14" fontId="8" fillId="3" borderId="1" xfId="0" applyNumberFormat="1" applyFont="1" applyFill="1" applyBorder="1" applyAlignment="1" applyProtection="1">
      <alignment horizontal="left" vertical="top" wrapText="1"/>
    </xf>
    <xf numFmtId="14" fontId="8" fillId="4" borderId="1" xfId="0" applyNumberFormat="1" applyFont="1" applyFill="1" applyBorder="1" applyAlignment="1" applyProtection="1">
      <alignment horizontal="center" vertical="center" wrapText="1"/>
    </xf>
    <xf numFmtId="0" fontId="9" fillId="4" borderId="0" xfId="0" applyFont="1" applyFill="1" applyProtection="1"/>
    <xf numFmtId="14" fontId="5" fillId="4" borderId="0" xfId="0" applyNumberFormat="1" applyFont="1" applyFill="1" applyBorder="1" applyAlignment="1" applyProtection="1">
      <alignment horizontal="center" vertical="center" wrapText="1"/>
    </xf>
    <xf numFmtId="14" fontId="8" fillId="4" borderId="0" xfId="0" applyNumberFormat="1" applyFont="1" applyFill="1" applyBorder="1" applyAlignment="1" applyProtection="1">
      <alignment horizontal="center" vertical="center" wrapText="1"/>
    </xf>
    <xf numFmtId="49" fontId="8" fillId="3" borderId="1" xfId="0" applyNumberFormat="1" applyFont="1" applyFill="1" applyBorder="1" applyAlignment="1" applyProtection="1">
      <alignment horizontal="left" vertical="top" wrapText="1"/>
    </xf>
    <xf numFmtId="0" fontId="9" fillId="4" borderId="1" xfId="0" applyNumberFormat="1" applyFont="1" applyFill="1" applyBorder="1" applyAlignment="1" applyProtection="1">
      <alignment horizontal="center" vertical="center" wrapText="1"/>
    </xf>
    <xf numFmtId="1" fontId="8" fillId="3" borderId="1" xfId="0" applyNumberFormat="1" applyFont="1" applyFill="1" applyBorder="1" applyAlignment="1" applyProtection="1">
      <alignment horizontal="center" vertical="center" wrapText="1"/>
    </xf>
    <xf numFmtId="1" fontId="8" fillId="3" borderId="1" xfId="0" applyNumberFormat="1" applyFont="1" applyFill="1" applyBorder="1" applyAlignment="1" applyProtection="1">
      <alignment horizontal="left" vertical="top" wrapText="1"/>
    </xf>
    <xf numFmtId="1" fontId="8" fillId="4" borderId="1" xfId="0" applyNumberFormat="1" applyFont="1" applyFill="1" applyBorder="1" applyAlignment="1" applyProtection="1">
      <alignment horizontal="center" vertical="center" wrapText="1"/>
    </xf>
    <xf numFmtId="1" fontId="8" fillId="4" borderId="1" xfId="0" applyNumberFormat="1" applyFont="1" applyFill="1" applyBorder="1" applyAlignment="1" applyProtection="1">
      <alignment horizontal="center" vertical="top" wrapText="1"/>
    </xf>
    <xf numFmtId="14" fontId="8" fillId="3" borderId="14" xfId="0" applyNumberFormat="1" applyFont="1" applyFill="1" applyBorder="1" applyAlignment="1" applyProtection="1">
      <alignment horizontal="left" vertical="top" wrapText="1"/>
    </xf>
    <xf numFmtId="49" fontId="8" fillId="3" borderId="14" xfId="0" applyNumberFormat="1" applyFont="1" applyFill="1" applyBorder="1" applyAlignment="1" applyProtection="1">
      <alignment horizontal="left" vertical="top" wrapText="1"/>
    </xf>
    <xf numFmtId="1" fontId="8" fillId="3" borderId="14" xfId="0" applyNumberFormat="1" applyFont="1" applyFill="1" applyBorder="1" applyAlignment="1" applyProtection="1">
      <alignment horizontal="left" vertical="top" wrapText="1"/>
    </xf>
    <xf numFmtId="14" fontId="8" fillId="4" borderId="14" xfId="0" applyNumberFormat="1" applyFont="1" applyFill="1" applyBorder="1" applyAlignment="1" applyProtection="1">
      <alignment horizontal="center" vertical="center" wrapText="1"/>
    </xf>
    <xf numFmtId="1" fontId="8" fillId="3" borderId="14" xfId="0" applyNumberFormat="1" applyFont="1" applyFill="1" applyBorder="1" applyAlignment="1" applyProtection="1">
      <alignment horizontal="center" vertical="center" wrapText="1"/>
    </xf>
    <xf numFmtId="1" fontId="8" fillId="4" borderId="14" xfId="0" applyNumberFormat="1" applyFont="1" applyFill="1" applyBorder="1" applyAlignment="1" applyProtection="1">
      <alignment horizontal="center" vertical="center" wrapText="1"/>
    </xf>
    <xf numFmtId="1" fontId="8" fillId="4" borderId="14" xfId="0" applyNumberFormat="1" applyFont="1" applyFill="1" applyBorder="1" applyAlignment="1" applyProtection="1">
      <alignment horizontal="center" vertical="top" wrapText="1"/>
    </xf>
    <xf numFmtId="0" fontId="9" fillId="4" borderId="14" xfId="0" applyNumberFormat="1" applyFont="1" applyFill="1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vertical="center"/>
    </xf>
    <xf numFmtId="14" fontId="0" fillId="0" borderId="0" xfId="0" applyNumberFormat="1" applyProtection="1"/>
    <xf numFmtId="14" fontId="0" fillId="0" borderId="0" xfId="0" applyNumberFormat="1" applyBorder="1" applyAlignment="1" applyProtection="1">
      <alignment horizontal="center" vertical="center"/>
    </xf>
    <xf numFmtId="0" fontId="0" fillId="0" borderId="0" xfId="0" applyNumberFormat="1" applyBorder="1" applyAlignment="1" applyProtection="1">
      <alignment horizontal="center" vertical="center"/>
    </xf>
    <xf numFmtId="0" fontId="0" fillId="0" borderId="0" xfId="0" applyNumberFormat="1" applyProtection="1"/>
    <xf numFmtId="164" fontId="0" fillId="0" borderId="0" xfId="0" applyNumberFormat="1" applyBorder="1" applyAlignment="1" applyProtection="1">
      <alignment horizontal="center" vertical="center"/>
    </xf>
    <xf numFmtId="0" fontId="0" fillId="0" borderId="0" xfId="0" applyBorder="1" applyAlignment="1">
      <alignment vertical="center"/>
    </xf>
    <xf numFmtId="0" fontId="11" fillId="4" borderId="16" xfId="0" applyNumberFormat="1" applyFont="1" applyFill="1" applyBorder="1" applyAlignment="1">
      <alignment horizontal="center" vertical="center" wrapText="1"/>
    </xf>
    <xf numFmtId="14" fontId="11" fillId="4" borderId="17" xfId="0" applyNumberFormat="1" applyFont="1" applyFill="1" applyBorder="1" applyAlignment="1">
      <alignment horizontal="center" vertical="center" wrapText="1"/>
    </xf>
    <xf numFmtId="0" fontId="11" fillId="4" borderId="18" xfId="0" applyNumberFormat="1" applyFont="1" applyFill="1" applyBorder="1" applyAlignment="1">
      <alignment horizontal="center" vertical="center" wrapText="1"/>
    </xf>
    <xf numFmtId="14" fontId="11" fillId="4" borderId="18" xfId="0" applyNumberFormat="1" applyFont="1" applyFill="1" applyBorder="1" applyAlignment="1">
      <alignment horizontal="center" vertical="center" wrapText="1"/>
    </xf>
    <xf numFmtId="0" fontId="0" fillId="0" borderId="11" xfId="0" applyNumberFormat="1" applyBorder="1" applyAlignment="1" applyProtection="1">
      <alignment horizontal="center" vertical="center"/>
    </xf>
    <xf numFmtId="0" fontId="0" fillId="0" borderId="7" xfId="0" applyNumberFormat="1" applyBorder="1" applyAlignment="1" applyProtection="1">
      <alignment horizontal="center" vertical="center"/>
    </xf>
    <xf numFmtId="0" fontId="0" fillId="0" borderId="20" xfId="0" applyNumberFormat="1" applyBorder="1" applyAlignment="1" applyProtection="1">
      <alignment horizontal="center" vertical="center"/>
    </xf>
    <xf numFmtId="0" fontId="0" fillId="0" borderId="9" xfId="0" applyNumberFormat="1" applyBorder="1" applyAlignment="1" applyProtection="1">
      <alignment horizontal="center" vertical="center"/>
    </xf>
    <xf numFmtId="14" fontId="10" fillId="0" borderId="14" xfId="0" applyNumberFormat="1" applyFont="1" applyFill="1" applyBorder="1" applyAlignment="1">
      <alignment horizontal="center" vertical="center"/>
    </xf>
    <xf numFmtId="0" fontId="10" fillId="0" borderId="14" xfId="0" applyNumberFormat="1" applyFont="1" applyFill="1" applyBorder="1" applyAlignment="1">
      <alignment horizontal="center" vertical="center"/>
    </xf>
    <xf numFmtId="0" fontId="10" fillId="0" borderId="14" xfId="0" applyFont="1" applyFill="1" applyBorder="1" applyAlignment="1">
      <alignment horizontal="center" vertical="center"/>
    </xf>
    <xf numFmtId="1" fontId="0" fillId="0" borderId="0" xfId="3" applyNumberFormat="1" applyFont="1" applyBorder="1" applyAlignment="1" applyProtection="1">
      <alignment horizontal="center" vertical="center"/>
    </xf>
    <xf numFmtId="1" fontId="11" fillId="4" borderId="18" xfId="3" applyNumberFormat="1" applyFont="1" applyFill="1" applyBorder="1" applyAlignment="1">
      <alignment horizontal="center" vertical="center" wrapText="1"/>
    </xf>
    <xf numFmtId="1" fontId="10" fillId="0" borderId="14" xfId="3" applyNumberFormat="1" applyFont="1" applyFill="1" applyBorder="1" applyAlignment="1">
      <alignment horizontal="center" vertical="center"/>
    </xf>
    <xf numFmtId="1" fontId="0" fillId="0" borderId="10" xfId="3" applyNumberFormat="1" applyFont="1" applyBorder="1" applyAlignment="1" applyProtection="1">
      <alignment horizontal="center" vertical="center"/>
    </xf>
    <xf numFmtId="1" fontId="0" fillId="0" borderId="11" xfId="3" applyNumberFormat="1" applyFont="1" applyBorder="1" applyAlignment="1" applyProtection="1">
      <alignment horizontal="center" vertical="center"/>
    </xf>
    <xf numFmtId="1" fontId="0" fillId="0" borderId="0" xfId="3" applyNumberFormat="1" applyFont="1" applyProtection="1"/>
    <xf numFmtId="1" fontId="0" fillId="0" borderId="0" xfId="0" applyNumberFormat="1" applyBorder="1" applyAlignment="1" applyProtection="1">
      <alignment horizontal="center" vertical="center"/>
    </xf>
    <xf numFmtId="1" fontId="11" fillId="4" borderId="18" xfId="0" applyNumberFormat="1" applyFont="1" applyFill="1" applyBorder="1" applyAlignment="1">
      <alignment horizontal="center" vertical="center" wrapText="1"/>
    </xf>
    <xf numFmtId="1" fontId="0" fillId="0" borderId="10" xfId="0" applyNumberFormat="1" applyBorder="1" applyAlignment="1" applyProtection="1">
      <alignment horizontal="center" vertical="center"/>
    </xf>
    <xf numFmtId="1" fontId="0" fillId="0" borderId="11" xfId="0" applyNumberFormat="1" applyBorder="1" applyAlignment="1" applyProtection="1">
      <alignment horizontal="center" vertical="center"/>
    </xf>
    <xf numFmtId="1" fontId="0" fillId="0" borderId="0" xfId="0" applyNumberFormat="1" applyProtection="1"/>
    <xf numFmtId="1" fontId="11" fillId="4" borderId="15" xfId="0" applyNumberFormat="1" applyFont="1" applyFill="1" applyBorder="1" applyAlignment="1">
      <alignment horizontal="center" vertical="center" wrapText="1"/>
    </xf>
    <xf numFmtId="165" fontId="0" fillId="0" borderId="0" xfId="0" applyNumberFormat="1" applyBorder="1" applyAlignment="1" applyProtection="1">
      <alignment horizontal="center" vertical="center"/>
    </xf>
    <xf numFmtId="165" fontId="11" fillId="4" borderId="18" xfId="0" applyNumberFormat="1" applyFont="1" applyFill="1" applyBorder="1" applyAlignment="1">
      <alignment horizontal="center" vertical="center" wrapText="1"/>
    </xf>
    <xf numFmtId="165" fontId="0" fillId="0" borderId="10" xfId="0" applyNumberFormat="1" applyBorder="1" applyAlignment="1" applyProtection="1">
      <alignment horizontal="center" vertical="center"/>
    </xf>
    <xf numFmtId="165" fontId="0" fillId="0" borderId="11" xfId="0" applyNumberFormat="1" applyBorder="1" applyAlignment="1" applyProtection="1">
      <alignment horizontal="center" vertical="center"/>
    </xf>
    <xf numFmtId="165" fontId="0" fillId="0" borderId="0" xfId="0" applyNumberFormat="1" applyProtection="1"/>
    <xf numFmtId="1" fontId="10" fillId="0" borderId="21" xfId="0" applyNumberFormat="1" applyFont="1" applyFill="1" applyBorder="1" applyAlignment="1">
      <alignment horizontal="center" vertical="center"/>
    </xf>
    <xf numFmtId="165" fontId="10" fillId="0" borderId="14" xfId="0" applyNumberFormat="1" applyFont="1" applyFill="1" applyBorder="1" applyAlignment="1">
      <alignment horizontal="center" vertical="center"/>
    </xf>
    <xf numFmtId="0" fontId="0" fillId="0" borderId="10" xfId="0" applyNumberFormat="1" applyBorder="1" applyAlignment="1" applyProtection="1">
      <alignment horizontal="center" vertical="center"/>
    </xf>
    <xf numFmtId="0" fontId="0" fillId="0" borderId="10" xfId="0" applyNumberFormat="1" applyBorder="1" applyAlignment="1" applyProtection="1">
      <alignment horizontal="center" vertical="center"/>
    </xf>
    <xf numFmtId="0" fontId="3" fillId="0" borderId="6" xfId="1" applyFont="1" applyBorder="1" applyAlignment="1" applyProtection="1">
      <alignment horizontal="center"/>
    </xf>
    <xf numFmtId="0" fontId="3" fillId="0" borderId="7" xfId="1" applyFont="1" applyBorder="1" applyAlignment="1" applyProtection="1">
      <alignment horizontal="center"/>
    </xf>
    <xf numFmtId="0" fontId="3" fillId="0" borderId="8" xfId="1" applyFont="1" applyBorder="1" applyAlignment="1" applyProtection="1">
      <alignment horizontal="center"/>
    </xf>
    <xf numFmtId="0" fontId="3" fillId="0" borderId="9" xfId="1" applyFont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 vertical="center" wrapText="1"/>
    </xf>
    <xf numFmtId="0" fontId="2" fillId="0" borderId="10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11" xfId="0" applyFont="1" applyFill="1" applyBorder="1" applyAlignment="1" applyProtection="1">
      <alignment horizontal="center" vertical="center" wrapText="1"/>
    </xf>
    <xf numFmtId="0" fontId="0" fillId="0" borderId="4" xfId="0" applyFont="1" applyBorder="1" applyAlignment="1" applyProtection="1">
      <alignment horizontal="center" vertical="center" wrapText="1"/>
    </xf>
    <xf numFmtId="0" fontId="0" fillId="0" borderId="12" xfId="0" applyFont="1" applyBorder="1" applyAlignment="1" applyProtection="1">
      <alignment horizontal="center" vertical="center" wrapText="1"/>
    </xf>
    <xf numFmtId="0" fontId="0" fillId="0" borderId="13" xfId="0" applyFont="1" applyBorder="1" applyAlignment="1" applyProtection="1">
      <alignment horizontal="center" vertical="center" wrapText="1"/>
    </xf>
    <xf numFmtId="0" fontId="7" fillId="0" borderId="4" xfId="1" applyFont="1" applyBorder="1" applyAlignment="1" applyProtection="1">
      <alignment horizontal="center" vertical="center" wrapText="1"/>
    </xf>
    <xf numFmtId="0" fontId="7" fillId="0" borderId="13" xfId="1" applyFont="1" applyBorder="1" applyAlignment="1" applyProtection="1">
      <alignment horizontal="center" vertical="center" wrapText="1"/>
    </xf>
    <xf numFmtId="0" fontId="1" fillId="0" borderId="4" xfId="2" applyFont="1" applyBorder="1" applyAlignment="1" applyProtection="1">
      <alignment horizontal="left" vertical="center" wrapText="1"/>
    </xf>
    <xf numFmtId="0" fontId="1" fillId="0" borderId="13" xfId="2" applyFont="1" applyBorder="1" applyAlignment="1" applyProtection="1">
      <alignment horizontal="left" vertical="center" wrapText="1"/>
    </xf>
    <xf numFmtId="0" fontId="1" fillId="0" borderId="4" xfId="0" applyFont="1" applyFill="1" applyBorder="1" applyAlignment="1" applyProtection="1">
      <alignment horizontal="left" vertical="top"/>
    </xf>
    <xf numFmtId="0" fontId="1" fillId="0" borderId="12" xfId="0" applyFont="1" applyFill="1" applyBorder="1" applyAlignment="1" applyProtection="1">
      <alignment horizontal="left" vertical="top"/>
    </xf>
    <xf numFmtId="14" fontId="0" fillId="0" borderId="0" xfId="0" applyNumberFormat="1" applyAlignment="1" applyProtection="1"/>
    <xf numFmtId="0" fontId="0" fillId="0" borderId="0" xfId="0" applyAlignment="1"/>
    <xf numFmtId="14" fontId="0" fillId="0" borderId="6" xfId="0" applyNumberFormat="1" applyBorder="1" applyAlignment="1" applyProtection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0" xfId="0" applyNumberFormat="1" applyBorder="1" applyAlignment="1" applyProtection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 applyProtection="1">
      <alignment horizontal="center" vertical="center"/>
    </xf>
    <xf numFmtId="0" fontId="9" fillId="0" borderId="2" xfId="0" applyNumberFormat="1" applyFont="1" applyBorder="1" applyAlignment="1" applyProtection="1">
      <alignment horizontal="center" vertical="center"/>
    </xf>
  </cellXfs>
  <cellStyles count="4">
    <cellStyle name="Normal" xfId="0" builtinId="0"/>
    <cellStyle name="Normal_Control Chart Sodium France 3" xfId="1" xr:uid="{00000000-0005-0000-0000-000001000000}"/>
    <cellStyle name="Normal_Justesse - MGT Méthode Alternative  2" xfId="2" xr:uid="{00000000-0005-0000-0000-000002000000}"/>
    <cellStyle name="Pourcentage" xfId="3" builtinId="5"/>
  </cellStyles>
  <dxfs count="20">
    <dxf>
      <font>
        <condense val="0"/>
        <extend val="0"/>
        <color rgb="FF9C0006"/>
      </font>
    </dxf>
    <dxf>
      <font>
        <b/>
        <i val="0"/>
        <color rgb="FFFF0000"/>
      </font>
    </dxf>
    <dxf>
      <font>
        <condense val="0"/>
        <extend val="0"/>
        <color rgb="FF9C0006"/>
      </font>
    </dxf>
    <dxf>
      <font>
        <b/>
        <i val="0"/>
        <color rgb="FFFF0000"/>
      </font>
    </dxf>
    <dxf>
      <font>
        <condense val="0"/>
        <extend val="0"/>
        <color rgb="FF9C0006"/>
      </font>
    </dxf>
    <dxf>
      <font>
        <b/>
      </font>
      <numFmt numFmtId="0" formatCode="General"/>
      <fill>
        <patternFill patternType="solid">
          <fgColor indexed="64"/>
          <bgColor theme="3" tint="0.59999389629810485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" formatCode="0"/>
      <fill>
        <patternFill patternType="solid">
          <fgColor indexed="64"/>
          <bgColor theme="3" tint="0.59999389629810485"/>
        </patternFill>
      </fill>
      <alignment horizontal="center" vertical="top" textRotation="0" wrapText="1" relative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" formatCode="0"/>
      <fill>
        <patternFill patternType="solid">
          <fgColor indexed="64"/>
          <bgColor theme="3" tint="0.59999389629810485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" formatCode="0"/>
      <fill>
        <patternFill patternType="solid">
          <fgColor indexed="64"/>
          <bgColor theme="3" tint="0.59999389629810485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" formatCode="0"/>
      <fill>
        <patternFill patternType="solid">
          <fgColor indexed="64"/>
          <bgColor theme="3" tint="0.59999389629810485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" formatCode="0"/>
      <fill>
        <patternFill patternType="solid">
          <fgColor indexed="64"/>
          <bgColor theme="0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m/d/yyyy"/>
      <fill>
        <patternFill patternType="solid">
          <fgColor indexed="64"/>
          <bgColor theme="3" tint="0.59999389629810485"/>
        </patternFill>
      </fill>
      <alignment horizontal="center" vertical="center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" formatCode="0"/>
      <fill>
        <patternFill patternType="solid">
          <fgColor indexed="64"/>
          <bgColor theme="0"/>
        </patternFill>
      </fill>
      <alignment horizontal="left" vertical="top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30" formatCode="@"/>
      <fill>
        <patternFill patternType="solid">
          <fgColor indexed="64"/>
          <bgColor theme="0"/>
        </patternFill>
      </fill>
      <alignment horizontal="left" vertical="top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m/d/yyyy"/>
      <fill>
        <patternFill patternType="solid">
          <fgColor indexed="64"/>
          <bgColor theme="0"/>
        </patternFill>
      </fill>
      <alignment horizontal="left" vertical="top" textRotation="0" wrapText="1" relative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auto="1"/>
        <name val="Arial"/>
        <scheme val="none"/>
      </font>
      <numFmt numFmtId="164" formatCode="m/d/yyyy"/>
      <fill>
        <patternFill patternType="solid">
          <fgColor indexed="64"/>
          <bgColor theme="0"/>
        </patternFill>
      </fill>
      <alignment horizontal="center" vertical="center" textRotation="0" wrapText="1" relativeIndent="0" justifyLastLine="0" shrinkToFit="0" readingOrder="0"/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164" formatCode="m/d/yyyy"/>
      <fill>
        <patternFill patternType="solid">
          <fgColor indexed="64"/>
          <bgColor theme="3" tint="0.59999389629810485"/>
        </patternFill>
      </fill>
      <alignment horizontal="center" vertical="center" textRotation="0" wrapText="1" indent="0" justifyLastLine="0" shrinkToFit="0" readingOrder="0"/>
      <protection locked="1" hidden="0"/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431345</xdr:colOff>
      <xdr:row>0</xdr:row>
      <xdr:rowOff>87086</xdr:rowOff>
    </xdr:from>
    <xdr:to>
      <xdr:col>1</xdr:col>
      <xdr:colOff>530677</xdr:colOff>
      <xdr:row>1</xdr:row>
      <xdr:rowOff>272143</xdr:rowOff>
    </xdr:to>
    <xdr:pic>
      <xdr:nvPicPr>
        <xdr:cNvPr id="2" name="Image 1" descr="http://www.google.fr/url?source=imglanding&amp;ct=img&amp;q=http://www.merieuxnutrisciences.fr/sfSympalMerieuxNsPlugin/images/global/logo.png&amp;sa=X&amp;ved=0CAkQ8wdqFQoTCOqM3Kj6jsYCFRMv2wodnjMAWA&amp;usg=AFQjCNFEP1x6R_Z7Ii1Q9EUl-qZsxCAamQ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31345" y="87086"/>
          <a:ext cx="2371725" cy="42998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987879</xdr:colOff>
      <xdr:row>5</xdr:row>
      <xdr:rowOff>19050</xdr:rowOff>
    </xdr:from>
    <xdr:to>
      <xdr:col>8</xdr:col>
      <xdr:colOff>47376</xdr:colOff>
      <xdr:row>13</xdr:row>
      <xdr:rowOff>10340</xdr:rowOff>
    </xdr:to>
    <xdr:pic macro="[0]!fincalibration">
      <xdr:nvPicPr>
        <xdr:cNvPr id="3078" name="Picture 6" descr="C:\Users\MXNS-CZC6287QK6\AppData\Local\Microsoft\Windows\Temporary Internet Files\Content.IE5\XI9PXYG6\archive-27102_640[1].png">
          <a:extLst>
            <a:ext uri="{FF2B5EF4-FFF2-40B4-BE49-F238E27FC236}">
              <a16:creationId xmlns:a16="http://schemas.microsoft.com/office/drawing/2014/main" id="{00000000-0008-0000-0100-000006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94272" y="835479"/>
          <a:ext cx="1318283" cy="1297576"/>
        </a:xfrm>
        <a:prstGeom prst="rect">
          <a:avLst/>
        </a:prstGeom>
        <a:noFill/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0000000}" name="Tableau4" displayName="Tableau4" ref="A4:M6" totalsRowShown="0" headerRowDxfId="19" dataDxfId="18">
  <autoFilter ref="A4:M6" xr:uid="{00000000-0009-0000-0100-000004000000}"/>
  <tableColumns count="13">
    <tableColumn id="1" xr3:uid="{00000000-0010-0000-0000-000001000000}" name="Date" dataDxfId="17"/>
    <tableColumn id="2" xr3:uid="{00000000-0010-0000-0000-000002000000}" name="Analyste" dataDxfId="16"/>
    <tableColumn id="3" xr3:uid="{00000000-0010-0000-0000-000003000000}" name="Numéro de lot" dataDxfId="15"/>
    <tableColumn id="4" xr3:uid="{00000000-0010-0000-0000-000004000000}" name="Péremption du kit " dataDxfId="14"/>
    <tableColumn id="5" xr3:uid="{00000000-0010-0000-0000-000005000000}" name="Numéro de serie" dataDxfId="13"/>
    <tableColumn id="6" xr3:uid="{00000000-0010-0000-0000-000006000000}" name="Standards (mg/kg)" dataDxfId="12"/>
    <tableColumn id="7" xr3:uid="{00000000-0010-0000-0000-000007000000}" name="Absorbance obtenue" dataDxfId="11"/>
    <tableColumn id="8" xr3:uid="{00000000-0010-0000-0000-000008000000}" name="Absorbance selon le certificat" dataDxfId="10"/>
    <tableColumn id="13" xr3:uid="{00000000-0010-0000-0000-00000D000000}" name="A/Amax obtenu" dataDxfId="9"/>
    <tableColumn id="9" xr3:uid="{00000000-0010-0000-0000-000009000000}" name="A/Amax théorique" dataDxfId="8"/>
    <tableColumn id="15" xr3:uid="{00000000-0010-0000-0000-00000F000000}" name="Tolérance basse " dataDxfId="7">
      <calculatedColumnFormula>(Tableau4[A/Amax théorique]-(Tableau4[A/Amax théorique]*0.3))</calculatedColumnFormula>
    </tableColumn>
    <tableColumn id="10" xr3:uid="{00000000-0010-0000-0000-00000A000000}" name="Tolérance haute" dataDxfId="6">
      <calculatedColumnFormula>(Tableau4[A/Amax théorique]+(Tableau4[A/Amax théorique]*0.3))</calculatedColumnFormula>
    </tableColumn>
    <tableColumn id="11" xr3:uid="{00000000-0010-0000-0000-00000B000000}" name="CONFORMITE" dataDxfId="5">
      <calculatedColumnFormula>IF(ISBLANK(A5),"",IF(ISBLANK(B5),"",IF(ISBLANK(C5),"",IF(ISBLANK(D5),"",IF(ISBLANK(E5),"",IF(ISBLANK(F5),"",IF(ISBLANK(G5),"",IF(ISBLANK(H5),"",IF(ISBLANK(I5),"",IF(ISBLANK(J5),"",IF(ISBLANK(K5),"",IF(ISBLANK(L5),"",IF(OR(Tableau4[A/Amax obtenu]&lt;Tableau4[[Tolérance basse ]],Tableau4[A/Amax obtenu]&gt;Tableau4[Tolérance haute]),"NON CONFORME","CONFORME")))))))))))))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7"/>
  </sheetPr>
  <dimension ref="A1:P143530"/>
  <sheetViews>
    <sheetView zoomScale="55" zoomScaleNormal="55" zoomScaleSheetLayoutView="40" workbookViewId="0">
      <selection activeCell="M6" sqref="M6"/>
    </sheetView>
  </sheetViews>
  <sheetFormatPr baseColWidth="10" defaultColWidth="11.42578125" defaultRowHeight="12.75" x14ac:dyDescent="0.2"/>
  <cols>
    <col min="1" max="1" width="34" style="2" customWidth="1"/>
    <col min="2" max="2" width="15" style="2" customWidth="1"/>
    <col min="3" max="3" width="15.7109375" style="2" customWidth="1"/>
    <col min="4" max="4" width="17.140625" style="7" customWidth="1"/>
    <col min="5" max="8" width="17.140625" style="2" customWidth="1"/>
    <col min="9" max="11" width="17.140625" style="7" customWidth="1"/>
    <col min="12" max="12" width="17.42578125" style="7" customWidth="1"/>
    <col min="13" max="13" width="28.28515625" style="10" customWidth="1"/>
    <col min="14" max="14" width="20.28515625" style="2" customWidth="1"/>
    <col min="15" max="15" width="25.28515625" style="2" bestFit="1" customWidth="1"/>
    <col min="16" max="16" width="35.85546875" style="2" bestFit="1" customWidth="1"/>
    <col min="17" max="16384" width="11.42578125" style="2"/>
  </cols>
  <sheetData>
    <row r="1" spans="1:16" s="1" customFormat="1" ht="20.100000000000001" customHeight="1" thickBot="1" x14ac:dyDescent="0.25">
      <c r="A1" s="66"/>
      <c r="B1" s="67"/>
      <c r="C1" s="70" t="s">
        <v>22</v>
      </c>
      <c r="D1" s="71"/>
      <c r="E1" s="71"/>
      <c r="F1" s="71"/>
      <c r="G1" s="71"/>
      <c r="H1" s="71"/>
      <c r="I1" s="71"/>
      <c r="J1" s="71"/>
      <c r="K1" s="71"/>
      <c r="L1" s="71"/>
      <c r="M1" s="71"/>
      <c r="N1" s="74" t="s">
        <v>2</v>
      </c>
      <c r="O1" s="75"/>
      <c r="P1" s="76"/>
    </row>
    <row r="2" spans="1:16" s="1" customFormat="1" ht="28.5" customHeight="1" thickBot="1" x14ac:dyDescent="0.25">
      <c r="A2" s="68"/>
      <c r="B2" s="69"/>
      <c r="C2" s="72"/>
      <c r="D2" s="73"/>
      <c r="E2" s="73"/>
      <c r="F2" s="73"/>
      <c r="G2" s="73"/>
      <c r="H2" s="73"/>
      <c r="I2" s="73"/>
      <c r="J2" s="73"/>
      <c r="K2" s="73"/>
      <c r="L2" s="73"/>
      <c r="M2" s="73"/>
      <c r="N2" s="77" t="s">
        <v>3</v>
      </c>
      <c r="O2" s="78"/>
      <c r="P2" s="6" t="s">
        <v>4</v>
      </c>
    </row>
    <row r="3" spans="1:16" s="1" customFormat="1" ht="63" customHeight="1" thickBot="1" x14ac:dyDescent="0.25">
      <c r="A3" s="79" t="s">
        <v>1</v>
      </c>
      <c r="B3" s="80"/>
      <c r="C3" s="81" t="s">
        <v>7</v>
      </c>
      <c r="D3" s="82"/>
      <c r="E3" s="82"/>
      <c r="F3" s="82"/>
      <c r="G3" s="82"/>
      <c r="H3" s="82"/>
      <c r="I3" s="82"/>
      <c r="J3" s="82"/>
      <c r="K3" s="82"/>
      <c r="L3" s="82"/>
      <c r="M3" s="82"/>
      <c r="N3" s="5" t="s">
        <v>23</v>
      </c>
      <c r="O3" s="3" t="s">
        <v>5</v>
      </c>
      <c r="P3" s="3" t="s">
        <v>6</v>
      </c>
    </row>
    <row r="4" spans="1:16" s="1" customFormat="1" ht="47.25" x14ac:dyDescent="0.2">
      <c r="A4" s="11" t="s">
        <v>0</v>
      </c>
      <c r="B4" s="11" t="s">
        <v>8</v>
      </c>
      <c r="C4" s="11" t="s">
        <v>11</v>
      </c>
      <c r="D4" s="11" t="s">
        <v>12</v>
      </c>
      <c r="E4" s="11" t="s">
        <v>13</v>
      </c>
      <c r="F4" s="11" t="s">
        <v>14</v>
      </c>
      <c r="G4" s="11" t="s">
        <v>9</v>
      </c>
      <c r="H4" s="11" t="s">
        <v>15</v>
      </c>
      <c r="I4" s="11" t="s">
        <v>16</v>
      </c>
      <c r="J4" s="11" t="s">
        <v>17</v>
      </c>
      <c r="K4" s="11" t="s">
        <v>18</v>
      </c>
      <c r="L4" s="12" t="s">
        <v>19</v>
      </c>
      <c r="M4" s="11" t="s">
        <v>10</v>
      </c>
    </row>
    <row r="5" spans="1:16" ht="15" x14ac:dyDescent="0.2">
      <c r="A5" s="8">
        <v>4</v>
      </c>
      <c r="B5" s="13" t="s">
        <v>20</v>
      </c>
      <c r="C5" s="16">
        <v>115</v>
      </c>
      <c r="D5" s="9">
        <v>4</v>
      </c>
      <c r="E5" s="15">
        <v>74</v>
      </c>
      <c r="F5" s="15">
        <v>1</v>
      </c>
      <c r="G5" s="15">
        <v>4</v>
      </c>
      <c r="H5" s="15">
        <v>1</v>
      </c>
      <c r="I5" s="17">
        <v>9</v>
      </c>
      <c r="J5" s="17">
        <v>11</v>
      </c>
      <c r="K5" s="17">
        <f>(Tableau4[A/Amax théorique]-(Tableau4[A/Amax théorique]*0.3))</f>
        <v>7.7</v>
      </c>
      <c r="L5" s="18">
        <f>(Tableau4[A/Amax théorique]+(Tableau4[A/Amax théorique]*0.3))</f>
        <v>14.3</v>
      </c>
      <c r="M5" s="14" t="str">
        <f>IF(ISBLANK(A5),"",IF(ISBLANK(B5),"",IF(ISBLANK(C5),"",IF(ISBLANK(D5),"",IF(ISBLANK(E5),"",IF(ISBLANK(F5),"",IF(ISBLANK(G5),"",IF(ISBLANK(H5),"",IF(ISBLANK(I5),"",IF(ISBLANK(J5),"",IF(ISBLANK(K5),"",IF(ISBLANK(L5),"",IF(OR(Tableau4[A/Amax obtenu]&lt;Tableau4[[Tolérance basse ]],Tableau4[A/Amax obtenu]&gt;Tableau4[Tolérance haute]),"NON CONFORME","CONFORME")))))))))))))</f>
        <v>CONFORME</v>
      </c>
    </row>
    <row r="6" spans="1:16" ht="15" x14ac:dyDescent="0.2">
      <c r="A6" s="19">
        <v>4</v>
      </c>
      <c r="B6" s="20" t="s">
        <v>20</v>
      </c>
      <c r="C6" s="21">
        <v>115</v>
      </c>
      <c r="D6" s="22">
        <v>4</v>
      </c>
      <c r="E6" s="23">
        <v>74</v>
      </c>
      <c r="F6" s="23">
        <v>1</v>
      </c>
      <c r="G6" s="23">
        <v>4</v>
      </c>
      <c r="H6" s="23">
        <v>1</v>
      </c>
      <c r="I6" s="24">
        <v>2</v>
      </c>
      <c r="J6" s="24">
        <v>11</v>
      </c>
      <c r="K6" s="24">
        <f>(Tableau4[A/Amax théorique]-(Tableau4[A/Amax théorique]*0.3))</f>
        <v>7.7</v>
      </c>
      <c r="L6" s="25">
        <f>(Tableau4[A/Amax théorique]+(Tableau4[A/Amax théorique]*0.3))</f>
        <v>14.3</v>
      </c>
      <c r="M6" s="26" t="str">
        <f>IF(ISBLANK(A6),"",IF(ISBLANK(B6),"",IF(ISBLANK(C6),"",IF(ISBLANK(D6),"",IF(ISBLANK(E6),"",IF(ISBLANK(F6),"",IF(ISBLANK(G6),"",IF(ISBLANK(H6),"",IF(ISBLANK(I6),"",IF(ISBLANK(J6),"",IF(ISBLANK(K6),"",IF(ISBLANK(L6),"",IF(OR(Tableau4[A/Amax obtenu]&lt;Tableau4[[Tolérance basse ]],Tableau4[A/Amax obtenu]&gt;Tableau4[Tolérance haute]),"NON CONFORME","CONFORME")))))))))))))</f>
        <v>NON CONFORME</v>
      </c>
    </row>
    <row r="143530" spans="3:3" x14ac:dyDescent="0.2">
      <c r="C143530" s="4"/>
    </row>
  </sheetData>
  <mergeCells count="6">
    <mergeCell ref="A1:B2"/>
    <mergeCell ref="C1:M2"/>
    <mergeCell ref="N1:P1"/>
    <mergeCell ref="N2:O2"/>
    <mergeCell ref="A3:B3"/>
    <mergeCell ref="C3:M3"/>
  </mergeCells>
  <conditionalFormatting sqref="M1:M1048576">
    <cfRule type="containsText" dxfId="4" priority="2" operator="containsText" text="non conforme">
      <formula>NOT(ISERROR(SEARCH("non conforme",M1)))</formula>
    </cfRule>
  </conditionalFormatting>
  <printOptions horizontalCentered="1"/>
  <pageMargins left="0.39374999999999999" right="0.19652777777777777" top="0.47222222222222227" bottom="0.19652777777777777" header="0.51180555555555562" footer="0.51180555555555562"/>
  <pageSetup paperSize="9" scale="18" firstPageNumber="0" fitToWidth="2" orientation="portrait" horizontalDpi="300" verticalDpi="300" r:id="rId1"/>
  <headerFooter alignWithMargins="0"/>
  <colBreaks count="1" manualBreakCount="1">
    <brk id="16" max="341" man="1"/>
  </colBreaks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>
    <tabColor theme="7"/>
  </sheetPr>
  <dimension ref="A1:M1048446"/>
  <sheetViews>
    <sheetView tabSelected="1" zoomScale="70" zoomScaleNormal="70" zoomScaleSheetLayoutView="40" workbookViewId="0">
      <selection activeCell="J5" sqref="J5"/>
    </sheetView>
  </sheetViews>
  <sheetFormatPr baseColWidth="10" defaultColWidth="11.42578125" defaultRowHeight="12.75" x14ac:dyDescent="0.2"/>
  <cols>
    <col min="1" max="1" width="19.28515625" style="28" customWidth="1"/>
    <col min="2" max="2" width="27.85546875" style="31" customWidth="1"/>
    <col min="3" max="3" width="15.85546875" style="31" customWidth="1"/>
    <col min="4" max="4" width="15.28515625" style="2" customWidth="1"/>
    <col min="5" max="5" width="17.5703125" style="31" customWidth="1"/>
    <col min="6" max="6" width="17.85546875" style="31" customWidth="1"/>
    <col min="7" max="7" width="15.7109375" style="61" customWidth="1"/>
    <col min="8" max="8" width="18.140625" style="31" customWidth="1"/>
    <col min="9" max="9" width="14.28515625" style="50" customWidth="1"/>
    <col min="10" max="10" width="13.42578125" style="55" customWidth="1"/>
    <col min="11" max="11" width="14.42578125" style="55" customWidth="1"/>
    <col min="12" max="12" width="15.7109375" style="55" customWidth="1"/>
    <col min="13" max="13" width="30.28515625" style="31" customWidth="1"/>
    <col min="14" max="14" width="18.28515625" style="2" customWidth="1"/>
    <col min="15" max="15" width="17.42578125" style="2" customWidth="1"/>
    <col min="16" max="16" width="27.28515625" style="2" customWidth="1"/>
    <col min="17" max="23" width="11.42578125" style="2"/>
    <col min="24" max="24" width="14.28515625" style="2" bestFit="1" customWidth="1"/>
    <col min="25" max="16384" width="11.42578125" style="2"/>
  </cols>
  <sheetData>
    <row r="1" spans="1:13" x14ac:dyDescent="0.2">
      <c r="A1" s="29"/>
      <c r="B1" s="30"/>
      <c r="C1" s="30"/>
      <c r="D1" s="27"/>
      <c r="E1" s="30"/>
      <c r="F1" s="30"/>
      <c r="G1" s="57"/>
      <c r="H1" s="30"/>
      <c r="I1" s="45"/>
      <c r="J1" s="51"/>
      <c r="K1" s="51"/>
      <c r="L1" s="51"/>
      <c r="M1" s="30"/>
    </row>
    <row r="2" spans="1:13" x14ac:dyDescent="0.2">
      <c r="A2" s="29"/>
      <c r="B2" s="30"/>
      <c r="C2" s="30"/>
      <c r="D2" s="27"/>
      <c r="E2" s="30"/>
      <c r="F2" s="30"/>
      <c r="G2" s="57"/>
      <c r="H2" s="30"/>
      <c r="I2" s="45"/>
      <c r="J2" s="51"/>
      <c r="K2" s="51"/>
      <c r="L2" s="51"/>
      <c r="M2" s="30"/>
    </row>
    <row r="3" spans="1:13" ht="13.5" thickBot="1" x14ac:dyDescent="0.25">
      <c r="A3" s="29"/>
      <c r="B3" s="30"/>
      <c r="C3" s="30"/>
      <c r="D3" s="27"/>
      <c r="E3" s="30"/>
      <c r="F3" s="30"/>
      <c r="G3" s="57"/>
      <c r="H3" s="30"/>
      <c r="I3" s="45"/>
      <c r="J3" s="51"/>
      <c r="K3" s="51"/>
      <c r="L3" s="51"/>
      <c r="M3" s="30"/>
    </row>
    <row r="4" spans="1:13" ht="13.5" thickBot="1" x14ac:dyDescent="0.25">
      <c r="A4" s="29"/>
      <c r="B4" s="30"/>
      <c r="C4" s="30"/>
      <c r="D4" s="27"/>
      <c r="E4" s="30"/>
      <c r="F4" s="30"/>
      <c r="G4" s="57"/>
      <c r="H4" s="92" t="s">
        <v>35</v>
      </c>
      <c r="I4" s="45"/>
      <c r="J4" s="51"/>
      <c r="K4" s="51"/>
      <c r="L4" s="51"/>
      <c r="M4" s="30"/>
    </row>
    <row r="5" spans="1:13" x14ac:dyDescent="0.2">
      <c r="A5" s="29"/>
      <c r="B5" s="30"/>
      <c r="C5" s="30"/>
      <c r="D5" s="27"/>
      <c r="E5" s="30"/>
      <c r="F5" s="30"/>
      <c r="G5" s="57"/>
      <c r="H5" s="30"/>
      <c r="I5" s="45"/>
      <c r="J5" s="51"/>
      <c r="K5" s="51"/>
      <c r="L5" s="51"/>
      <c r="M5" s="30"/>
    </row>
    <row r="6" spans="1:13" x14ac:dyDescent="0.2">
      <c r="A6" s="29"/>
      <c r="B6" s="30"/>
      <c r="C6" s="30"/>
      <c r="D6" s="27"/>
      <c r="E6" s="30"/>
      <c r="F6" s="30"/>
      <c r="G6" s="57"/>
      <c r="H6" s="30"/>
      <c r="I6" s="45"/>
      <c r="J6" s="51"/>
      <c r="K6" s="51"/>
      <c r="L6" s="51"/>
      <c r="M6" s="30"/>
    </row>
    <row r="7" spans="1:13" x14ac:dyDescent="0.2">
      <c r="A7" s="29"/>
      <c r="B7" s="30"/>
      <c r="C7" s="30"/>
      <c r="D7" s="27"/>
      <c r="E7" s="30"/>
      <c r="F7" s="30"/>
      <c r="G7" s="57"/>
      <c r="H7" s="30"/>
      <c r="I7" s="45"/>
      <c r="J7" s="51"/>
      <c r="K7" s="51"/>
      <c r="L7" s="51"/>
      <c r="M7" s="30"/>
    </row>
    <row r="8" spans="1:13" x14ac:dyDescent="0.2">
      <c r="A8" s="32"/>
      <c r="B8" s="30"/>
      <c r="C8" s="30"/>
      <c r="D8" s="27"/>
      <c r="E8" s="30"/>
      <c r="F8" s="30"/>
      <c r="G8" s="57"/>
      <c r="H8" s="30"/>
      <c r="I8" s="45"/>
      <c r="J8" s="51"/>
      <c r="K8" s="51"/>
      <c r="L8" s="51"/>
      <c r="M8" s="30"/>
    </row>
    <row r="9" spans="1:13" x14ac:dyDescent="0.2">
      <c r="A9" s="32"/>
      <c r="B9" s="30"/>
      <c r="C9" s="30"/>
      <c r="D9" s="27"/>
      <c r="E9" s="30"/>
      <c r="F9" s="30"/>
      <c r="G9" s="57"/>
      <c r="H9" s="30"/>
      <c r="I9" s="45"/>
      <c r="J9" s="51"/>
      <c r="K9" s="51"/>
      <c r="L9" s="51"/>
      <c r="M9" s="30"/>
    </row>
    <row r="10" spans="1:13" x14ac:dyDescent="0.2">
      <c r="A10" s="32"/>
      <c r="B10" s="30"/>
      <c r="C10" s="30"/>
      <c r="D10" s="27"/>
      <c r="E10" s="30"/>
      <c r="F10" s="30"/>
      <c r="G10" s="57"/>
      <c r="H10" s="30"/>
      <c r="I10" s="45"/>
      <c r="J10" s="51"/>
      <c r="K10" s="51"/>
      <c r="L10" s="51"/>
      <c r="M10" s="30"/>
    </row>
    <row r="11" spans="1:13" x14ac:dyDescent="0.2">
      <c r="A11" s="32"/>
      <c r="B11" s="30"/>
      <c r="C11" s="30"/>
      <c r="D11" s="27"/>
      <c r="E11" s="30"/>
      <c r="F11" s="30"/>
      <c r="G11" s="57"/>
      <c r="H11" s="30"/>
      <c r="I11" s="45"/>
      <c r="J11" s="51"/>
      <c r="K11" s="51"/>
      <c r="L11" s="51"/>
      <c r="M11" s="30"/>
    </row>
    <row r="12" spans="1:13" x14ac:dyDescent="0.2">
      <c r="A12" s="33"/>
      <c r="B12" s="33"/>
      <c r="C12" s="33"/>
      <c r="D12" s="33"/>
      <c r="E12" s="33"/>
      <c r="F12" s="30"/>
      <c r="G12" s="57"/>
      <c r="H12" s="30"/>
      <c r="I12" s="45"/>
      <c r="J12" s="51"/>
      <c r="K12" s="51"/>
      <c r="L12" s="51"/>
      <c r="M12" s="30"/>
    </row>
    <row r="13" spans="1:13" x14ac:dyDescent="0.2">
      <c r="A13" s="33"/>
      <c r="B13" s="33"/>
      <c r="C13" s="33"/>
      <c r="D13" s="33"/>
      <c r="E13" s="33"/>
      <c r="F13" s="30"/>
      <c r="G13" s="57"/>
      <c r="H13" s="30"/>
      <c r="I13" s="45"/>
      <c r="J13" s="51"/>
      <c r="K13" s="51"/>
      <c r="L13" s="51"/>
      <c r="M13" s="30"/>
    </row>
    <row r="14" spans="1:13" x14ac:dyDescent="0.2">
      <c r="A14" s="33"/>
      <c r="B14" s="33"/>
      <c r="C14" s="33"/>
      <c r="D14" s="33"/>
      <c r="E14" s="33"/>
      <c r="F14" s="30"/>
      <c r="G14" s="57"/>
      <c r="H14" s="30"/>
      <c r="I14" s="45"/>
      <c r="J14" s="51"/>
      <c r="K14" s="51"/>
      <c r="L14" s="51"/>
      <c r="M14" s="30"/>
    </row>
    <row r="15" spans="1:13" ht="48" thickBot="1" x14ac:dyDescent="0.25">
      <c r="A15" s="35" t="s">
        <v>0</v>
      </c>
      <c r="B15" s="36" t="s">
        <v>8</v>
      </c>
      <c r="C15" s="36" t="s">
        <v>11</v>
      </c>
      <c r="D15" s="37" t="s">
        <v>12</v>
      </c>
      <c r="E15" s="36" t="s">
        <v>13</v>
      </c>
      <c r="F15" s="36" t="s">
        <v>14</v>
      </c>
      <c r="G15" s="58" t="s">
        <v>9</v>
      </c>
      <c r="H15" s="36" t="s">
        <v>15</v>
      </c>
      <c r="I15" s="46" t="s">
        <v>16</v>
      </c>
      <c r="J15" s="52" t="s">
        <v>17</v>
      </c>
      <c r="K15" s="52" t="s">
        <v>18</v>
      </c>
      <c r="L15" s="56" t="s">
        <v>19</v>
      </c>
      <c r="M15" s="34" t="s">
        <v>10</v>
      </c>
    </row>
    <row r="16" spans="1:13" ht="14.25" thickTop="1" thickBot="1" x14ac:dyDescent="0.25">
      <c r="A16" s="42" t="s">
        <v>25</v>
      </c>
      <c r="B16" s="43" t="s">
        <v>21</v>
      </c>
      <c r="C16" s="43">
        <v>1487</v>
      </c>
      <c r="D16" s="44" t="s">
        <v>24</v>
      </c>
      <c r="E16" s="43">
        <v>458866</v>
      </c>
      <c r="F16" s="43">
        <v>5</v>
      </c>
      <c r="G16" s="63">
        <v>1.2</v>
      </c>
      <c r="H16" s="43">
        <v>1.18</v>
      </c>
      <c r="I16" s="47">
        <v>26</v>
      </c>
      <c r="J16" s="62">
        <v>12</v>
      </c>
      <c r="K16" s="51">
        <f>IF(ISBLANK(A16),"",IF(ISBLANK(B16),"",IF(ISBLANK(C16),"",IF(ISBLANK(D16),"",IF(ISBLANK(E16),"",IF(ISBLANK(F16),"",IF(ISBLANK(G16),"",IF(ISBLANK(H16),"",IF(ISBLANK(I16),"",IF(ISBLANK(J16),"",J16-(J16*0.3)))))))))))</f>
        <v>8.4</v>
      </c>
      <c r="L16" s="51">
        <f>IF(ISBLANK(A16),"",IF(ISBLANK(B16),"",IF(ISBLANK(C16),"",IF(ISBLANK(D16),"",IF(ISBLANK(E16),"",IF(ISBLANK(F16),"",IF(ISBLANK(G16),"",IF(ISBLANK(H16),"",IF(ISBLANK(I16),"",IF(ISBLANK(J16),"",J16+(J16*0.3)))))))))))</f>
        <v>15.6</v>
      </c>
      <c r="M16" s="30" t="str">
        <f>IF(ISBLANK(A16),"",IF(ISBLANK(B16),"",IF(ISBLANK(C16),"",IF(ISBLANK(D16),"",IF(ISBLANK(E16),"",IF(ISBLANK(F16),"",IF(ISBLANK(G16),"",IF(ISBLANK(H16),"",IF(ISBLANK(I16),"",IF(ISBLANK(J16),"",IF(ISBLANK(K16),"",IF(ISBLANK(L16),"",IF(I16&lt;K16,"NON CONFORME",IF(I16&gt;L16,"NON CONFORME","CONFORME"))))))))))))))</f>
        <v>NON CONFORME</v>
      </c>
    </row>
    <row r="17" spans="1:13" x14ac:dyDescent="0.2">
      <c r="A17" s="85" t="s">
        <v>29</v>
      </c>
      <c r="B17" s="88" t="s">
        <v>26</v>
      </c>
      <c r="C17" s="88" t="s">
        <v>26</v>
      </c>
      <c r="D17" s="91" t="s">
        <v>26</v>
      </c>
      <c r="E17" s="88" t="s">
        <v>26</v>
      </c>
      <c r="F17" s="64">
        <v>0</v>
      </c>
      <c r="G17" s="59">
        <v>8</v>
      </c>
      <c r="H17" s="64">
        <v>1</v>
      </c>
      <c r="I17" s="48">
        <v>133.33333333333331</v>
      </c>
      <c r="J17" s="53">
        <v>1</v>
      </c>
      <c r="K17" s="53">
        <v>0.7</v>
      </c>
      <c r="L17" s="53">
        <v>1.3</v>
      </c>
      <c r="M17" s="39" t="s">
        <v>28</v>
      </c>
    </row>
    <row r="18" spans="1:13" x14ac:dyDescent="0.2">
      <c r="A18" s="86"/>
      <c r="B18" s="89"/>
      <c r="C18" s="89"/>
      <c r="D18" s="89"/>
      <c r="E18" s="89"/>
      <c r="F18" s="30">
        <v>5</v>
      </c>
      <c r="G18" s="57">
        <v>9</v>
      </c>
      <c r="H18" s="30">
        <v>2</v>
      </c>
      <c r="I18" s="45">
        <v>150</v>
      </c>
      <c r="J18" s="51">
        <v>22</v>
      </c>
      <c r="K18" s="51">
        <v>15.399999999999999</v>
      </c>
      <c r="L18" s="51">
        <v>28.6</v>
      </c>
      <c r="M18" s="40" t="s">
        <v>28</v>
      </c>
    </row>
    <row r="19" spans="1:13" x14ac:dyDescent="0.2">
      <c r="A19" s="86"/>
      <c r="B19" s="89"/>
      <c r="C19" s="89"/>
      <c r="D19" s="89"/>
      <c r="E19" s="89"/>
      <c r="F19" s="30">
        <v>10</v>
      </c>
      <c r="G19" s="57">
        <v>4</v>
      </c>
      <c r="H19" s="30">
        <v>3</v>
      </c>
      <c r="I19" s="45">
        <v>66.666666666666657</v>
      </c>
      <c r="J19" s="51">
        <v>40</v>
      </c>
      <c r="K19" s="51">
        <v>28</v>
      </c>
      <c r="L19" s="51">
        <v>52</v>
      </c>
      <c r="M19" s="40" t="s">
        <v>28</v>
      </c>
    </row>
    <row r="20" spans="1:13" x14ac:dyDescent="0.2">
      <c r="A20" s="86"/>
      <c r="B20" s="89"/>
      <c r="C20" s="89"/>
      <c r="D20" s="89"/>
      <c r="E20" s="89"/>
      <c r="F20" s="30">
        <v>20</v>
      </c>
      <c r="G20" s="57">
        <v>5</v>
      </c>
      <c r="H20" s="30">
        <v>4</v>
      </c>
      <c r="I20" s="45">
        <v>83.333333333333343</v>
      </c>
      <c r="J20" s="51">
        <v>52</v>
      </c>
      <c r="K20" s="51">
        <v>36.4</v>
      </c>
      <c r="L20" s="51">
        <v>67.600000000000009</v>
      </c>
      <c r="M20" s="40" t="s">
        <v>27</v>
      </c>
    </row>
    <row r="21" spans="1:13" x14ac:dyDescent="0.2">
      <c r="A21" s="86"/>
      <c r="B21" s="89"/>
      <c r="C21" s="89"/>
      <c r="D21" s="89"/>
      <c r="E21" s="89"/>
      <c r="F21" s="30">
        <v>40</v>
      </c>
      <c r="G21" s="57">
        <v>6</v>
      </c>
      <c r="H21" s="30">
        <v>5</v>
      </c>
      <c r="I21" s="45">
        <v>100</v>
      </c>
      <c r="J21" s="51">
        <v>70</v>
      </c>
      <c r="K21" s="51">
        <v>49</v>
      </c>
      <c r="L21" s="51">
        <v>91</v>
      </c>
      <c r="M21" s="40" t="s">
        <v>27</v>
      </c>
    </row>
    <row r="22" spans="1:13" ht="13.5" thickBot="1" x14ac:dyDescent="0.25">
      <c r="A22" s="87"/>
      <c r="B22" s="90"/>
      <c r="C22" s="90"/>
      <c r="D22" s="90"/>
      <c r="E22" s="90"/>
      <c r="F22" s="38">
        <v>80</v>
      </c>
      <c r="G22" s="60">
        <v>6</v>
      </c>
      <c r="H22" s="38">
        <v>6</v>
      </c>
      <c r="I22" s="49">
        <v>100</v>
      </c>
      <c r="J22" s="54">
        <v>100</v>
      </c>
      <c r="K22" s="54">
        <v>70</v>
      </c>
      <c r="L22" s="54">
        <v>130</v>
      </c>
      <c r="M22" s="41" t="s">
        <v>27</v>
      </c>
    </row>
    <row r="23" spans="1:13" x14ac:dyDescent="0.2">
      <c r="A23" s="85" t="s">
        <v>30</v>
      </c>
      <c r="B23" s="88" t="s">
        <v>26</v>
      </c>
      <c r="C23" s="88" t="s">
        <v>31</v>
      </c>
      <c r="D23" s="91" t="s">
        <v>32</v>
      </c>
      <c r="E23" s="88" t="s">
        <v>33</v>
      </c>
      <c r="F23" s="64">
        <v>0</v>
      </c>
      <c r="G23" s="59">
        <v>4</v>
      </c>
      <c r="H23" s="64">
        <v>1</v>
      </c>
      <c r="I23" s="48">
        <v>44.444444444444443</v>
      </c>
      <c r="J23" s="53">
        <v>1</v>
      </c>
      <c r="K23" s="53">
        <v>0.7</v>
      </c>
      <c r="L23" s="53">
        <v>1.3</v>
      </c>
      <c r="M23" s="39" t="s">
        <v>28</v>
      </c>
    </row>
    <row r="24" spans="1:13" x14ac:dyDescent="0.2">
      <c r="A24" s="86"/>
      <c r="B24" s="89"/>
      <c r="C24" s="89"/>
      <c r="D24" s="89"/>
      <c r="E24" s="89"/>
      <c r="F24" s="30">
        <v>5</v>
      </c>
      <c r="G24" s="57">
        <v>5</v>
      </c>
      <c r="H24" s="30">
        <v>2</v>
      </c>
      <c r="I24" s="45">
        <v>55.555555555555557</v>
      </c>
      <c r="J24" s="51">
        <v>22</v>
      </c>
      <c r="K24" s="51">
        <v>15.399999999999999</v>
      </c>
      <c r="L24" s="51">
        <v>28.6</v>
      </c>
      <c r="M24" s="40" t="s">
        <v>28</v>
      </c>
    </row>
    <row r="25" spans="1:13" x14ac:dyDescent="0.2">
      <c r="A25" s="86"/>
      <c r="B25" s="89"/>
      <c r="C25" s="89"/>
      <c r="D25" s="89"/>
      <c r="E25" s="89"/>
      <c r="F25" s="30">
        <v>10</v>
      </c>
      <c r="G25" s="57">
        <v>6</v>
      </c>
      <c r="H25" s="30">
        <v>3</v>
      </c>
      <c r="I25" s="45">
        <v>66.666666666666657</v>
      </c>
      <c r="J25" s="51">
        <v>40</v>
      </c>
      <c r="K25" s="51">
        <v>28</v>
      </c>
      <c r="L25" s="51">
        <v>52</v>
      </c>
      <c r="M25" s="40" t="s">
        <v>28</v>
      </c>
    </row>
    <row r="26" spans="1:13" x14ac:dyDescent="0.2">
      <c r="A26" s="86"/>
      <c r="B26" s="89"/>
      <c r="C26" s="89"/>
      <c r="D26" s="89"/>
      <c r="E26" s="89"/>
      <c r="F26" s="30">
        <v>20</v>
      </c>
      <c r="G26" s="57">
        <v>7</v>
      </c>
      <c r="H26" s="30">
        <v>4</v>
      </c>
      <c r="I26" s="45">
        <v>77.777777777777786</v>
      </c>
      <c r="J26" s="51">
        <v>52</v>
      </c>
      <c r="K26" s="51">
        <v>36.4</v>
      </c>
      <c r="L26" s="51">
        <v>67.600000000000009</v>
      </c>
      <c r="M26" s="40" t="s">
        <v>27</v>
      </c>
    </row>
    <row r="27" spans="1:13" x14ac:dyDescent="0.2">
      <c r="A27" s="86"/>
      <c r="B27" s="89"/>
      <c r="C27" s="89"/>
      <c r="D27" s="89"/>
      <c r="E27" s="89"/>
      <c r="F27" s="30">
        <v>40</v>
      </c>
      <c r="G27" s="57">
        <v>8</v>
      </c>
      <c r="H27" s="30">
        <v>5</v>
      </c>
      <c r="I27" s="45">
        <v>88.888888888888886</v>
      </c>
      <c r="J27" s="51">
        <v>70</v>
      </c>
      <c r="K27" s="51">
        <v>49</v>
      </c>
      <c r="L27" s="51">
        <v>91</v>
      </c>
      <c r="M27" s="40" t="s">
        <v>27</v>
      </c>
    </row>
    <row r="28" spans="1:13" ht="13.5" thickBot="1" x14ac:dyDescent="0.25">
      <c r="A28" s="87"/>
      <c r="B28" s="90"/>
      <c r="C28" s="90"/>
      <c r="D28" s="90"/>
      <c r="E28" s="90"/>
      <c r="F28" s="38">
        <v>80</v>
      </c>
      <c r="G28" s="60">
        <v>9</v>
      </c>
      <c r="H28" s="38">
        <v>6</v>
      </c>
      <c r="I28" s="49">
        <v>100</v>
      </c>
      <c r="J28" s="54">
        <v>100</v>
      </c>
      <c r="K28" s="54">
        <v>70</v>
      </c>
      <c r="L28" s="54">
        <v>130</v>
      </c>
      <c r="M28" s="41" t="s">
        <v>27</v>
      </c>
    </row>
    <row r="29" spans="1:13" x14ac:dyDescent="0.2">
      <c r="A29" s="85" t="s">
        <v>34</v>
      </c>
      <c r="B29" s="88" t="s">
        <v>26</v>
      </c>
      <c r="C29" s="88" t="s">
        <v>26</v>
      </c>
      <c r="D29" s="91" t="s">
        <v>26</v>
      </c>
      <c r="E29" s="88" t="s">
        <v>26</v>
      </c>
      <c r="F29" s="65">
        <v>0</v>
      </c>
      <c r="G29" s="59">
        <v>1</v>
      </c>
      <c r="H29" s="65">
        <v>1</v>
      </c>
      <c r="I29" s="48">
        <v>16.666666666666664</v>
      </c>
      <c r="J29" s="53">
        <v>1</v>
      </c>
      <c r="K29" s="53">
        <v>0.7</v>
      </c>
      <c r="L29" s="53">
        <v>1.3</v>
      </c>
      <c r="M29" s="39" t="s">
        <v>28</v>
      </c>
    </row>
    <row r="30" spans="1:13" x14ac:dyDescent="0.2">
      <c r="A30" s="86"/>
      <c r="B30" s="89"/>
      <c r="C30" s="89"/>
      <c r="D30" s="89"/>
      <c r="E30" s="89"/>
      <c r="F30" s="30">
        <v>5</v>
      </c>
      <c r="G30" s="57">
        <v>2</v>
      </c>
      <c r="H30" s="30">
        <v>2</v>
      </c>
      <c r="I30" s="45">
        <v>33.333333333333329</v>
      </c>
      <c r="J30" s="51">
        <v>22</v>
      </c>
      <c r="K30" s="51">
        <v>15.399999999999999</v>
      </c>
      <c r="L30" s="51">
        <v>28.6</v>
      </c>
      <c r="M30" s="40" t="s">
        <v>28</v>
      </c>
    </row>
    <row r="31" spans="1:13" x14ac:dyDescent="0.2">
      <c r="A31" s="86"/>
      <c r="B31" s="89"/>
      <c r="C31" s="89"/>
      <c r="D31" s="89"/>
      <c r="E31" s="89"/>
      <c r="F31" s="30">
        <v>10</v>
      </c>
      <c r="G31" s="57">
        <v>3</v>
      </c>
      <c r="H31" s="30">
        <v>3</v>
      </c>
      <c r="I31" s="45">
        <v>50</v>
      </c>
      <c r="J31" s="51">
        <v>40</v>
      </c>
      <c r="K31" s="51">
        <v>28</v>
      </c>
      <c r="L31" s="51">
        <v>52</v>
      </c>
      <c r="M31" s="40" t="s">
        <v>28</v>
      </c>
    </row>
    <row r="32" spans="1:13" x14ac:dyDescent="0.2">
      <c r="A32" s="86"/>
      <c r="B32" s="89"/>
      <c r="C32" s="89"/>
      <c r="D32" s="89"/>
      <c r="E32" s="89"/>
      <c r="F32" s="30">
        <v>20</v>
      </c>
      <c r="G32" s="57">
        <v>4</v>
      </c>
      <c r="H32" s="30">
        <v>4</v>
      </c>
      <c r="I32" s="45">
        <v>66.666666666666657</v>
      </c>
      <c r="J32" s="51">
        <v>52</v>
      </c>
      <c r="K32" s="51">
        <v>36.4</v>
      </c>
      <c r="L32" s="51">
        <v>67.600000000000009</v>
      </c>
      <c r="M32" s="40" t="s">
        <v>27</v>
      </c>
    </row>
    <row r="33" spans="1:13" x14ac:dyDescent="0.2">
      <c r="A33" s="86"/>
      <c r="B33" s="89"/>
      <c r="C33" s="89"/>
      <c r="D33" s="89"/>
      <c r="E33" s="89"/>
      <c r="F33" s="30">
        <v>40</v>
      </c>
      <c r="G33" s="57">
        <v>5</v>
      </c>
      <c r="H33" s="30">
        <v>5</v>
      </c>
      <c r="I33" s="45">
        <v>83.333333333333343</v>
      </c>
      <c r="J33" s="51">
        <v>70</v>
      </c>
      <c r="K33" s="51">
        <v>49</v>
      </c>
      <c r="L33" s="51">
        <v>91</v>
      </c>
      <c r="M33" s="40" t="s">
        <v>27</v>
      </c>
    </row>
    <row r="34" spans="1:13" ht="13.5" thickBot="1" x14ac:dyDescent="0.25">
      <c r="A34" s="87"/>
      <c r="B34" s="90"/>
      <c r="C34" s="90"/>
      <c r="D34" s="90"/>
      <c r="E34" s="90"/>
      <c r="F34" s="38">
        <v>80</v>
      </c>
      <c r="G34" s="60">
        <v>6</v>
      </c>
      <c r="H34" s="38">
        <v>6</v>
      </c>
      <c r="I34" s="49">
        <v>100</v>
      </c>
      <c r="J34" s="54">
        <v>100</v>
      </c>
      <c r="K34" s="54">
        <v>70</v>
      </c>
      <c r="L34" s="54">
        <v>130</v>
      </c>
      <c r="M34" s="41" t="s">
        <v>27</v>
      </c>
    </row>
    <row r="1048441" spans="1:1" x14ac:dyDescent="0.2">
      <c r="A1048441" s="83"/>
    </row>
    <row r="1048442" spans="1:1" x14ac:dyDescent="0.2">
      <c r="A1048442" s="84"/>
    </row>
    <row r="1048443" spans="1:1" x14ac:dyDescent="0.2">
      <c r="A1048443" s="84"/>
    </row>
    <row r="1048444" spans="1:1" x14ac:dyDescent="0.2">
      <c r="A1048444" s="84"/>
    </row>
    <row r="1048445" spans="1:1" x14ac:dyDescent="0.2">
      <c r="A1048445" s="84"/>
    </row>
    <row r="1048446" spans="1:1" x14ac:dyDescent="0.2">
      <c r="A1048446" s="84"/>
    </row>
  </sheetData>
  <mergeCells count="16">
    <mergeCell ref="A29:A34"/>
    <mergeCell ref="B29:B34"/>
    <mergeCell ref="C29:C34"/>
    <mergeCell ref="D29:D34"/>
    <mergeCell ref="E29:E34"/>
    <mergeCell ref="E17:E22"/>
    <mergeCell ref="A23:A28"/>
    <mergeCell ref="B23:B28"/>
    <mergeCell ref="C23:C28"/>
    <mergeCell ref="D23:D28"/>
    <mergeCell ref="E23:E28"/>
    <mergeCell ref="A1048441:A1048446"/>
    <mergeCell ref="A17:A22"/>
    <mergeCell ref="B17:B22"/>
    <mergeCell ref="C17:C22"/>
    <mergeCell ref="D17:D22"/>
  </mergeCells>
  <conditionalFormatting sqref="M1:M14 M16:M1048576">
    <cfRule type="containsText" dxfId="3" priority="5" operator="containsText" text="NON CONFORME">
      <formula>NOT(ISERROR(SEARCH("NON CONFORME",M1)))</formula>
    </cfRule>
  </conditionalFormatting>
  <conditionalFormatting sqref="M15">
    <cfRule type="containsText" dxfId="2" priority="3" operator="containsText" text="NON CONFORME ">
      <formula>NOT(ISERROR(SEARCH("NON CONFORME ",M15)))</formula>
    </cfRule>
  </conditionalFormatting>
  <conditionalFormatting sqref="M15">
    <cfRule type="containsText" dxfId="1" priority="2" operator="containsText" text="NON CONFORME">
      <formula>NOT(ISERROR(SEARCH("NON CONFORME",M15)))</formula>
    </cfRule>
  </conditionalFormatting>
  <conditionalFormatting sqref="M15">
    <cfRule type="containsText" dxfId="0" priority="1" operator="containsText" text="non conforme">
      <formula>NOT(ISERROR(SEARCH("non conforme",M15)))</formula>
    </cfRule>
  </conditionalFormatting>
  <printOptions horizontalCentered="1"/>
  <pageMargins left="0.39374999999999999" right="0.19652777777777777" top="0.47222222222222227" bottom="0.19652777777777777" header="0.51180555555555562" footer="0.51180555555555562"/>
  <pageSetup paperSize="9" scale="18" firstPageNumber="0" fitToWidth="2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contrôle courbe calibration</vt:lpstr>
      <vt:lpstr>courbe de calibration</vt:lpstr>
      <vt:lpstr>'contrôle courbe calibration'!Zone_d_impression</vt:lpstr>
    </vt:vector>
  </TitlesOfParts>
  <Company>Silliker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SILLIKER</dc:creator>
  <cp:lastModifiedBy>Romain</cp:lastModifiedBy>
  <cp:lastPrinted>2016-02-11T14:14:56Z</cp:lastPrinted>
  <dcterms:created xsi:type="dcterms:W3CDTF">2009-09-10T13:22:53Z</dcterms:created>
  <dcterms:modified xsi:type="dcterms:W3CDTF">2019-05-13T18:37:00Z</dcterms:modified>
</cp:coreProperties>
</file>