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neosgroup-my.sharepoint.com/personal/hugo_bauer_ineos_com/Documents/Documents/PFE/08_LAYOUT AUTO/"/>
    </mc:Choice>
  </mc:AlternateContent>
  <xr:revisionPtr revIDLastSave="2662" documentId="11_446F55F074EBE3103B66816C470DE0ECDD9885ED" xr6:coauthVersionLast="47" xr6:coauthVersionMax="47" xr10:uidLastSave="{1B8EA770-0A0F-463C-B110-E38E90DAE4E0}"/>
  <bookViews>
    <workbookView xWindow="-120" yWindow="-120" windowWidth="29040" windowHeight="15840" xr2:uid="{00000000-000D-0000-FFFF-FFFF00000000}"/>
  </bookViews>
  <sheets>
    <sheet name="Feuil4" sheetId="4" r:id="rId1"/>
  </sheets>
  <externalReferences>
    <externalReference r:id="rId2"/>
    <externalReference r:id="rId3"/>
  </externalReferences>
  <definedNames>
    <definedName name="DEMeXToEUR" hidden="1">[1]EurotoolsXRates!$B$7</definedName>
    <definedName name="EV__LASTREFTIME__" hidden="1">39855.5911574074</definedName>
    <definedName name="EV__LASTREFTIME___1" hidden="1">38931.5668518519</definedName>
    <definedName name="sencount" hidden="1">1</definedName>
    <definedName name="Time_process">'[2]320_Sub-Processes'!$B:$K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3" i="4" l="1"/>
  <c r="M13" i="4" l="1"/>
  <c r="M14" i="4"/>
  <c r="M15" i="4"/>
  <c r="M16" i="4"/>
  <c r="M12" i="4"/>
  <c r="U12" i="4" a="1"/>
  <c r="G8" i="4" l="1"/>
  <c r="A2" i="4"/>
  <c r="A5" i="4"/>
  <c r="C2" i="4"/>
  <c r="G5" i="4"/>
  <c r="K5" i="4"/>
  <c r="G2" i="4"/>
  <c r="E8" i="4"/>
  <c r="I2" i="4"/>
  <c r="E5" i="4"/>
  <c r="E2" i="4"/>
  <c r="K2" i="4"/>
  <c r="I5" i="4"/>
  <c r="K8" i="4"/>
  <c r="C8" i="4"/>
  <c r="I8" i="4"/>
  <c r="C5" i="4"/>
  <c r="A8" i="4"/>
  <c r="U12" i="4"/>
  <c r="X14" i="4" l="1"/>
  <c r="Y14" i="4" s="1"/>
  <c r="U13" i="4" a="1"/>
  <c r="U13" i="4" l="1"/>
  <c r="U15" i="4" a="1"/>
  <c r="U14" i="4" a="1"/>
  <c r="U14" i="4" l="1"/>
  <c r="U15" i="4"/>
  <c r="U16" i="4" a="1"/>
  <c r="U16" i="4" l="1"/>
  <c r="X15" i="4" s="1"/>
  <c r="X16" i="4" l="1"/>
  <c r="X17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<sst xmlns="http://schemas.openxmlformats.org/spreadsheetml/2006/main" count="44" uniqueCount="30">
  <si>
    <t>B</t>
  </si>
  <si>
    <t>A</t>
  </si>
  <si>
    <t>KLT3147</t>
  </si>
  <si>
    <t>KLT4147</t>
  </si>
  <si>
    <t>Correspondance</t>
  </si>
  <si>
    <t xml:space="preserve">Emplacement (colonne) </t>
  </si>
  <si>
    <t>Niveau (ligne)</t>
  </si>
  <si>
    <t xml:space="preserve">Type d'emballage </t>
  </si>
  <si>
    <t>Part name</t>
  </si>
  <si>
    <t>Part Number</t>
  </si>
  <si>
    <t xml:space="preserve">Etagère </t>
  </si>
  <si>
    <t>Station</t>
  </si>
  <si>
    <t>Retour de vide haut</t>
  </si>
  <si>
    <t>shelf 120H - H</t>
  </si>
  <si>
    <t xml:space="preserve"> </t>
  </si>
  <si>
    <t>STATION1</t>
  </si>
  <si>
    <t>PART A</t>
  </si>
  <si>
    <t>PART B</t>
  </si>
  <si>
    <t>PART C</t>
  </si>
  <si>
    <t>PART D</t>
  </si>
  <si>
    <t>PART E</t>
  </si>
  <si>
    <t>HOOD</t>
  </si>
  <si>
    <t>FENDER</t>
  </si>
  <si>
    <t>DOOR</t>
  </si>
  <si>
    <t>WHEEL</t>
  </si>
  <si>
    <t>SEAT</t>
  </si>
  <si>
    <t>Nombre d'étage rempli</t>
  </si>
  <si>
    <t>SELECTION</t>
  </si>
  <si>
    <t>Nombre de KLT max par étage</t>
  </si>
  <si>
    <t>Nombre d'espace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</si>
</sst>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6A6A6"/>
        <bgColor rgb="FF000000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6" fillId="0" borderId="1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49" fontId="0" fillId="0" borderId="1" xfId="0" applyNumberFormat="1" applyBorder="1"/>
    <xf numFmtId="0" fontId="2" fillId="0" borderId="0" xfId="0" applyFont="1" applyBorder="1"/>
    <xf numFmtId="0" fontId="3" fillId="0" borderId="0" xfId="0" applyFont="1" applyBorder="1" applyAlignment="1">
      <alignment horizontal="left"/>
    </xf>
    <xf numFmtId="1" fontId="2" fillId="0" borderId="0" xfId="0" applyNumberFormat="1" applyFont="1" applyBorder="1"/>
    <xf numFmtId="0" fontId="3" fillId="0" borderId="1" xfId="0" applyFont="1" applyBorder="1" applyAlignment="1">
      <alignment horizontal="left"/>
    </xf>
    <xf numFmtId="1" fontId="2" fillId="0" borderId="1" xfId="0" applyNumberFormat="1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3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1" fillId="0" borderId="1" xfId="0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176892</xdr:colOff>
      <xdr:row>10</xdr:row>
      <xdr:rowOff>489856</xdr:rowOff>
    </xdr:from>
    <xdr:to>
      <xdr:col>5</xdr:col>
      <xdr:colOff>8852</xdr:colOff>
      <xdr:row>44</xdr:row>
      <xdr:rowOff>95250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892" y="4980213"/>
          <a:ext cx="4213460" cy="6477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476250</xdr:colOff>
          <xdr:row>23</xdr:row>
          <xdr:rowOff>104775</xdr:rowOff>
        </xdr:from>
        <xdr:to>
          <xdr:col>18</xdr:col>
          <xdr:colOff>0</xdr:colOff>
          <xdr:row>27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587827</xdr:colOff>
      <xdr:row>17</xdr:row>
      <xdr:rowOff>29935</xdr:rowOff>
    </xdr:from>
    <xdr:to>
      <xdr:col>16</xdr:col>
      <xdr:colOff>270108</xdr:colOff>
      <xdr:row>51</xdr:row>
      <xdr:rowOff>16329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89077" y="6234792"/>
          <a:ext cx="4213460" cy="6477001"/>
        </a:xfrm>
        <a:prstGeom prst="rect">
          <a:avLst/>
        </a:prstGeom>
      </xdr:spPr>
    </xdr:pic>
    <xdr:clientData/>
  </xdr:twoCellAnchor>
  <xdr:twoCellAnchor editAs="oneCell">
    <xdr:from>
      <xdr:col>13</xdr:col>
      <xdr:colOff>666748</xdr:colOff>
      <xdr:row>24</xdr:row>
      <xdr:rowOff>95250</xdr:rowOff>
    </xdr:from>
    <xdr:to>
      <xdr:col>16</xdr:col>
      <xdr:colOff>204104</xdr:colOff>
      <xdr:row>47</xdr:row>
      <xdr:rowOff>5443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7998" y="7633607"/>
          <a:ext cx="4068535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272143</xdr:colOff>
      <xdr:row>24</xdr:row>
      <xdr:rowOff>122464</xdr:rowOff>
    </xdr:from>
    <xdr:to>
      <xdr:col>4</xdr:col>
      <xdr:colOff>952500</xdr:colOff>
      <xdr:row>24</xdr:row>
      <xdr:rowOff>136072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4531179" y="7660821"/>
          <a:ext cx="680357" cy="13608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179611</xdr:colOff>
      <xdr:row>11</xdr:row>
      <xdr:rowOff>29934</xdr:rowOff>
    </xdr:from>
    <xdr:to>
      <xdr:col>11</xdr:col>
      <xdr:colOff>950464</xdr:colOff>
      <xdr:row>45</xdr:row>
      <xdr:rowOff>16328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8004" y="5091791"/>
          <a:ext cx="4213460" cy="6477001"/>
        </a:xfrm>
        <a:prstGeom prst="rect">
          <a:avLst/>
        </a:prstGeom>
      </xdr:spPr>
    </xdr:pic>
    <xdr:clientData/>
  </xdr:twoCellAnchor>
  <xdr:twoCellAnchor>
    <xdr:from>
      <xdr:col>11</xdr:col>
      <xdr:colOff>1200149</xdr:colOff>
      <xdr:row>29</xdr:row>
      <xdr:rowOff>111578</xdr:rowOff>
    </xdr:from>
    <xdr:to>
      <xdr:col>12</xdr:col>
      <xdr:colOff>642256</xdr:colOff>
      <xdr:row>29</xdr:row>
      <xdr:rowOff>125186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 flipV="1">
          <a:off x="9201149" y="8616042"/>
          <a:ext cx="680357" cy="13608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244928</xdr:colOff>
      <xdr:row>18</xdr:row>
      <xdr:rowOff>95249</xdr:rowOff>
    </xdr:from>
    <xdr:to>
      <xdr:col>11</xdr:col>
      <xdr:colOff>857250</xdr:colOff>
      <xdr:row>41</xdr:row>
      <xdr:rowOff>5442</xdr:rowOff>
    </xdr:to>
    <xdr:pic>
      <xdr:nvPicPr>
        <xdr:cNvPr id="38" name="Imag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3321" y="6490606"/>
          <a:ext cx="4054929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638175</xdr:colOff>
          <xdr:row>28</xdr:row>
          <xdr:rowOff>104775</xdr:rowOff>
        </xdr:from>
        <xdr:to>
          <xdr:col>17</xdr:col>
          <xdr:colOff>1371600</xdr:colOff>
          <xdr:row>33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fsonline.sharepoint.com/cl_b/J506650%20Sattler/PLANUNG/OP/OP%2003-05/OP03-05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hugo_bauer_ineos_com/Documents/Documents/PFE/05_IINDIRECT_MOVEMENTS/20210723_Indirect_Movements_v24_in_progres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toolsXRates"/>
      <sheetName val="Mittelbedarfe OP 03-05c"/>
      <sheetName val="Mittelbedarfe_OP_03-05c"/>
      <sheetName val="Mittelbedarfe_OP_03-05c1"/>
      <sheetName val="EasyPlan Station "/>
      <sheetName val="01_PFEP_Data 0410"/>
      <sheetName val="SB 206LH"/>
    </sheetNames>
    <sheetDataSet>
      <sheetData sheetId="0">
        <row r="7">
          <cell r="B7">
            <v>0.51129188119621849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_Legend"/>
      <sheetName val="00_Change_Log"/>
      <sheetName val="100_Premises"/>
      <sheetName val="200_Transports"/>
      <sheetName val="300_Overview_process chains"/>
      <sheetName val="301_FTE_requirements"/>
      <sheetName val="310_Process_chains"/>
      <sheetName val="311_Process_modelling"/>
      <sheetName val="313_Distances"/>
      <sheetName val="314_Special processes"/>
      <sheetName val="320_Sub-Processes"/>
      <sheetName val="321_MTM_eng"/>
      <sheetName val="Input_25.02.2021_Romain"/>
      <sheetName val="Input_23.02.2021_Ro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B5" t="str">
            <v>Sub-processes by process steps</v>
          </cell>
        </row>
        <row r="8">
          <cell r="E8" t="str">
            <v>[TMU] -&gt; [s]:</v>
          </cell>
          <cell r="F8">
            <v>3.5999999999999997E-2</v>
          </cell>
        </row>
        <row r="10">
          <cell r="B10" t="str">
            <v>Process shortcut</v>
          </cell>
          <cell r="C10" t="str">
            <v>Description</v>
          </cell>
          <cell r="D10" t="str">
            <v>Time module shortcut</v>
          </cell>
          <cell r="E10" t="str">
            <v>Equipment</v>
          </cell>
          <cell r="F10" t="str">
            <v>Distance [m]</v>
          </cell>
          <cell r="G10" t="str">
            <v>No. of HU per execution</v>
          </cell>
          <cell r="H10" t="str">
            <v>Factor 
[%]</v>
          </cell>
          <cell r="I10" t="str">
            <v>Standard times [TMU]</v>
          </cell>
          <cell r="J10" t="str">
            <v>Process time per execution [s]</v>
          </cell>
          <cell r="K10" t="str">
            <v>Process time per HU [s]</v>
          </cell>
        </row>
        <row r="12">
          <cell r="B12" t="str">
            <v xml:space="preserve">Main process XXX: </v>
          </cell>
          <cell r="C12" t="str">
            <v>Description of area</v>
          </cell>
        </row>
        <row r="14">
          <cell r="B14" t="str">
            <v>T_Forklift_take&amp;put</v>
          </cell>
          <cell r="C14" t="str">
            <v>Take up pallet &amp; put pallet</v>
          </cell>
          <cell r="F14" t="str">
            <v/>
          </cell>
          <cell r="G14" t="str">
            <v>Movement</v>
          </cell>
          <cell r="H14">
            <v>1</v>
          </cell>
          <cell r="K14">
            <v>33.083999999999996</v>
          </cell>
        </row>
        <row r="15">
          <cell r="C15" t="str">
            <v>Start / Stop (empty)</v>
          </cell>
          <cell r="D15" t="str">
            <v>SZVUF</v>
          </cell>
          <cell r="G15">
            <v>1</v>
          </cell>
          <cell r="H15">
            <v>1</v>
          </cell>
          <cell r="I15">
            <v>30</v>
          </cell>
          <cell r="J15">
            <v>1.0799999999999998</v>
          </cell>
          <cell r="K15">
            <v>1.0799999999999998</v>
          </cell>
        </row>
        <row r="16">
          <cell r="C16" t="str">
            <v>Start / Stop (w. load)</v>
          </cell>
          <cell r="D16" t="str">
            <v>SZVBF</v>
          </cell>
          <cell r="G16">
            <v>1</v>
          </cell>
          <cell r="H16">
            <v>1</v>
          </cell>
          <cell r="I16">
            <v>56</v>
          </cell>
          <cell r="J16">
            <v>2.016</v>
          </cell>
          <cell r="K16">
            <v>2.016</v>
          </cell>
        </row>
        <row r="17">
          <cell r="C17" t="str">
            <v>Take pallet from truck and place on ground (0.0m --&gt; 0.0m)</v>
          </cell>
          <cell r="D17" t="str">
            <v>SAAAFM</v>
          </cell>
          <cell r="F17" t="str">
            <v/>
          </cell>
          <cell r="G17">
            <v>1</v>
          </cell>
          <cell r="H17">
            <v>1</v>
          </cell>
          <cell r="I17">
            <v>833</v>
          </cell>
          <cell r="J17">
            <v>29.987999999999996</v>
          </cell>
          <cell r="K17">
            <v>29.987999999999996</v>
          </cell>
        </row>
        <row r="18">
          <cell r="F18" t="str">
            <v/>
          </cell>
        </row>
        <row r="19">
          <cell r="B19" t="str">
            <v>T_Receive&amp;confirm_order</v>
          </cell>
          <cell r="C19" t="str">
            <v>Receive &amp; confirm order</v>
          </cell>
          <cell r="F19" t="str">
            <v/>
          </cell>
          <cell r="G19" t="str">
            <v>Movement</v>
          </cell>
          <cell r="H19">
            <v>1</v>
          </cell>
          <cell r="K19">
            <v>7.02</v>
          </cell>
        </row>
        <row r="20">
          <cell r="C20" t="str">
            <v>Receive order on display / or read from pallet label</v>
          </cell>
          <cell r="D20" t="str">
            <v>IALW</v>
          </cell>
          <cell r="F20">
            <v>2</v>
          </cell>
          <cell r="G20">
            <v>1</v>
          </cell>
          <cell r="H20">
            <v>1</v>
          </cell>
          <cell r="I20">
            <v>25</v>
          </cell>
          <cell r="J20">
            <v>1.7999999999999998</v>
          </cell>
          <cell r="K20">
            <v>1.7999999999999998</v>
          </cell>
        </row>
        <row r="21">
          <cell r="C21" t="str">
            <v>Confirm order</v>
          </cell>
          <cell r="D21" t="str">
            <v>IDTE</v>
          </cell>
          <cell r="G21">
            <v>1</v>
          </cell>
          <cell r="H21">
            <v>1</v>
          </cell>
          <cell r="I21">
            <v>25</v>
          </cell>
          <cell r="J21">
            <v>0.89999999999999991</v>
          </cell>
          <cell r="K21">
            <v>0.89999999999999991</v>
          </cell>
        </row>
        <row r="22">
          <cell r="C22" t="str">
            <v>Scan pallet</v>
          </cell>
          <cell r="D22" t="str">
            <v>IDES</v>
          </cell>
          <cell r="F22" t="str">
            <v/>
          </cell>
          <cell r="G22">
            <v>1</v>
          </cell>
          <cell r="H22">
            <v>1</v>
          </cell>
          <cell r="I22">
            <v>60</v>
          </cell>
          <cell r="J22">
            <v>2.1599999999999997</v>
          </cell>
          <cell r="K22">
            <v>2.1599999999999997</v>
          </cell>
        </row>
        <row r="23">
          <cell r="C23" t="str">
            <v>Confirm storage location by scan</v>
          </cell>
          <cell r="D23" t="str">
            <v>IDES</v>
          </cell>
          <cell r="G23">
            <v>1</v>
          </cell>
          <cell r="H23">
            <v>1</v>
          </cell>
          <cell r="I23">
            <v>60</v>
          </cell>
          <cell r="J23">
            <v>2.1599999999999997</v>
          </cell>
          <cell r="K23">
            <v>2.1599999999999997</v>
          </cell>
        </row>
        <row r="24">
          <cell r="F24" t="str">
            <v/>
          </cell>
        </row>
        <row r="25">
          <cell r="B25" t="str">
            <v>T_Forklift_take_height</v>
          </cell>
          <cell r="C25" t="str">
            <v>Lift fork</v>
          </cell>
          <cell r="F25" t="str">
            <v/>
          </cell>
          <cell r="G25" t="str">
            <v>m</v>
          </cell>
          <cell r="H25">
            <v>1</v>
          </cell>
          <cell r="K25">
            <v>4.032</v>
          </cell>
        </row>
        <row r="26">
          <cell r="C26" t="str">
            <v>Additional lifting (empty)</v>
          </cell>
          <cell r="D26" t="str">
            <v>SHHUF</v>
          </cell>
          <cell r="G26">
            <v>1</v>
          </cell>
          <cell r="H26">
            <v>1</v>
          </cell>
          <cell r="I26">
            <v>56</v>
          </cell>
          <cell r="J26">
            <v>2.016</v>
          </cell>
          <cell r="K26">
            <v>2.016</v>
          </cell>
        </row>
        <row r="27">
          <cell r="C27" t="str">
            <v>Additional lowering (w load)</v>
          </cell>
          <cell r="D27" t="str">
            <v>SHSBF</v>
          </cell>
          <cell r="G27">
            <v>1</v>
          </cell>
          <cell r="H27">
            <v>1</v>
          </cell>
          <cell r="I27">
            <v>56</v>
          </cell>
          <cell r="J27">
            <v>2.016</v>
          </cell>
          <cell r="K27">
            <v>2.016</v>
          </cell>
        </row>
        <row r="28">
          <cell r="F28" t="str">
            <v/>
          </cell>
        </row>
        <row r="29">
          <cell r="B29" t="str">
            <v>T_Forklift_put_height</v>
          </cell>
          <cell r="C29" t="str">
            <v>Lift pallet</v>
          </cell>
          <cell r="F29" t="str">
            <v/>
          </cell>
          <cell r="G29" t="str">
            <v>m</v>
          </cell>
          <cell r="H29">
            <v>1</v>
          </cell>
          <cell r="K29">
            <v>4.4639999999999995</v>
          </cell>
        </row>
        <row r="30">
          <cell r="C30" t="str">
            <v>Additional lifting (w. load)</v>
          </cell>
          <cell r="D30" t="str">
            <v>SHHBF</v>
          </cell>
          <cell r="G30">
            <v>1</v>
          </cell>
          <cell r="H30">
            <v>1</v>
          </cell>
          <cell r="I30">
            <v>62</v>
          </cell>
          <cell r="J30">
            <v>2.2319999999999998</v>
          </cell>
          <cell r="K30">
            <v>2.2319999999999998</v>
          </cell>
        </row>
        <row r="31">
          <cell r="C31" t="str">
            <v>Additional lowering (empty)</v>
          </cell>
          <cell r="D31" t="str">
            <v>SHSUF</v>
          </cell>
          <cell r="G31">
            <v>1</v>
          </cell>
          <cell r="H31">
            <v>1</v>
          </cell>
          <cell r="I31">
            <v>62</v>
          </cell>
          <cell r="J31">
            <v>2.2319999999999998</v>
          </cell>
          <cell r="K31">
            <v>2.2319999999999998</v>
          </cell>
        </row>
        <row r="32">
          <cell r="F32" t="str">
            <v/>
          </cell>
        </row>
        <row r="33">
          <cell r="B33" t="str">
            <v>T_Forklift_distance</v>
          </cell>
          <cell r="C33" t="str">
            <v>Drive the required distance</v>
          </cell>
          <cell r="F33" t="str">
            <v/>
          </cell>
          <cell r="G33" t="str">
            <v>m</v>
          </cell>
          <cell r="H33">
            <v>1</v>
          </cell>
          <cell r="K33">
            <v>0.47951999999999995</v>
          </cell>
        </row>
        <row r="34">
          <cell r="C34" t="str">
            <v>Drive to pick-up location</v>
          </cell>
          <cell r="D34" t="str">
            <v>SFISF</v>
          </cell>
          <cell r="G34">
            <v>1</v>
          </cell>
          <cell r="H34">
            <v>1</v>
          </cell>
          <cell r="I34">
            <v>13</v>
          </cell>
          <cell r="J34">
            <v>0.46799999999999997</v>
          </cell>
          <cell r="K34">
            <v>0.46799999999999997</v>
          </cell>
        </row>
        <row r="35">
          <cell r="C35" t="str">
            <v>Turns (w. stable)</v>
          </cell>
          <cell r="D35" t="str">
            <v>SFKSF</v>
          </cell>
          <cell r="G35">
            <v>50</v>
          </cell>
          <cell r="H35">
            <v>1</v>
          </cell>
          <cell r="I35">
            <v>16</v>
          </cell>
          <cell r="J35">
            <v>0.57599999999999996</v>
          </cell>
          <cell r="K35">
            <v>1.1519999999999999E-2</v>
          </cell>
        </row>
        <row r="36">
          <cell r="F36" t="str">
            <v/>
          </cell>
        </row>
        <row r="37">
          <cell r="B37" t="str">
            <v>T_Reach_truck_take&amp;put</v>
          </cell>
          <cell r="C37" t="str">
            <v>Take up pallet &amp; put pallet</v>
          </cell>
          <cell r="F37" t="str">
            <v/>
          </cell>
          <cell r="G37" t="str">
            <v>Movement</v>
          </cell>
          <cell r="H37">
            <v>1</v>
          </cell>
          <cell r="K37">
            <v>38.483999999999995</v>
          </cell>
        </row>
        <row r="38">
          <cell r="C38" t="str">
            <v>Start / Stop (empty)</v>
          </cell>
          <cell r="D38" t="str">
            <v>SZVUS</v>
          </cell>
          <cell r="G38">
            <v>1</v>
          </cell>
          <cell r="H38">
            <v>1</v>
          </cell>
          <cell r="I38">
            <v>30</v>
          </cell>
          <cell r="J38">
            <v>1.0799999999999998</v>
          </cell>
          <cell r="K38">
            <v>1.0799999999999998</v>
          </cell>
        </row>
        <row r="39">
          <cell r="C39" t="str">
            <v>Start / Stop (w. load)</v>
          </cell>
          <cell r="D39" t="str">
            <v>SZVBS</v>
          </cell>
          <cell r="G39">
            <v>1</v>
          </cell>
          <cell r="H39">
            <v>1</v>
          </cell>
          <cell r="I39">
            <v>56</v>
          </cell>
          <cell r="J39">
            <v>2.016</v>
          </cell>
          <cell r="K39">
            <v>2.016</v>
          </cell>
        </row>
        <row r="40">
          <cell r="C40" t="str">
            <v>Take pallet from truck and place on ground (0,0m --&gt; 0.0m)</v>
          </cell>
          <cell r="D40" t="str">
            <v>SAAASM</v>
          </cell>
          <cell r="F40" t="str">
            <v/>
          </cell>
          <cell r="G40">
            <v>1</v>
          </cell>
          <cell r="H40">
            <v>1</v>
          </cell>
          <cell r="I40">
            <v>983</v>
          </cell>
          <cell r="J40">
            <v>35.387999999999998</v>
          </cell>
          <cell r="K40">
            <v>35.387999999999998</v>
          </cell>
        </row>
        <row r="41">
          <cell r="F41" t="str">
            <v/>
          </cell>
        </row>
        <row r="42">
          <cell r="B42" t="str">
            <v>T_Reach_truck_take_height</v>
          </cell>
          <cell r="C42" t="str">
            <v>Lift fork</v>
          </cell>
          <cell r="F42" t="str">
            <v/>
          </cell>
          <cell r="G42" t="str">
            <v>m</v>
          </cell>
          <cell r="H42">
            <v>1</v>
          </cell>
          <cell r="K42">
            <v>4.032</v>
          </cell>
        </row>
        <row r="43">
          <cell r="C43" t="str">
            <v>Additional lifting (empty)</v>
          </cell>
          <cell r="D43" t="str">
            <v>SHHUS</v>
          </cell>
          <cell r="G43">
            <v>1</v>
          </cell>
          <cell r="H43">
            <v>1</v>
          </cell>
          <cell r="I43">
            <v>56</v>
          </cell>
          <cell r="J43">
            <v>2.016</v>
          </cell>
          <cell r="K43">
            <v>2.016</v>
          </cell>
        </row>
        <row r="44">
          <cell r="C44" t="str">
            <v>Additional lowering (w load)</v>
          </cell>
          <cell r="D44" t="str">
            <v>SHSBS</v>
          </cell>
          <cell r="G44">
            <v>1</v>
          </cell>
          <cell r="H44">
            <v>1</v>
          </cell>
          <cell r="I44">
            <v>56</v>
          </cell>
          <cell r="J44">
            <v>2.016</v>
          </cell>
          <cell r="K44">
            <v>2.016</v>
          </cell>
        </row>
        <row r="45">
          <cell r="F45" t="str">
            <v/>
          </cell>
        </row>
        <row r="46">
          <cell r="B46" t="str">
            <v>T_Reach_truck_put_height</v>
          </cell>
          <cell r="C46" t="str">
            <v>Lift pallet</v>
          </cell>
          <cell r="F46" t="str">
            <v/>
          </cell>
          <cell r="G46" t="str">
            <v>m</v>
          </cell>
          <cell r="H46">
            <v>1</v>
          </cell>
          <cell r="K46">
            <v>5.58</v>
          </cell>
        </row>
        <row r="47">
          <cell r="C47" t="str">
            <v>Additional lifting (w. load)</v>
          </cell>
          <cell r="D47" t="str">
            <v>SHHBS</v>
          </cell>
          <cell r="G47">
            <v>1</v>
          </cell>
          <cell r="H47">
            <v>1</v>
          </cell>
          <cell r="I47">
            <v>93</v>
          </cell>
          <cell r="J47">
            <v>3.3479999999999999</v>
          </cell>
          <cell r="K47">
            <v>3.3479999999999999</v>
          </cell>
        </row>
        <row r="48">
          <cell r="C48" t="str">
            <v>Additional lowering (empty)</v>
          </cell>
          <cell r="D48" t="str">
            <v>SHSUS</v>
          </cell>
          <cell r="G48">
            <v>1</v>
          </cell>
          <cell r="H48">
            <v>1</v>
          </cell>
          <cell r="I48">
            <v>62</v>
          </cell>
          <cell r="J48">
            <v>2.2319999999999998</v>
          </cell>
          <cell r="K48">
            <v>2.2319999999999998</v>
          </cell>
        </row>
        <row r="49">
          <cell r="F49" t="str">
            <v/>
          </cell>
        </row>
        <row r="50">
          <cell r="B50" t="str">
            <v>T_Reach_truck_distance</v>
          </cell>
          <cell r="C50" t="str">
            <v>Drive the required distance</v>
          </cell>
          <cell r="F50" t="str">
            <v/>
          </cell>
          <cell r="G50" t="str">
            <v>m</v>
          </cell>
          <cell r="H50">
            <v>1</v>
          </cell>
          <cell r="K50">
            <v>0.47951999999999995</v>
          </cell>
        </row>
        <row r="51">
          <cell r="C51" t="str">
            <v>Drive to pick-up location</v>
          </cell>
          <cell r="D51" t="str">
            <v>SFISS</v>
          </cell>
          <cell r="G51">
            <v>1</v>
          </cell>
          <cell r="H51">
            <v>1</v>
          </cell>
          <cell r="I51">
            <v>13</v>
          </cell>
          <cell r="J51">
            <v>0.46799999999999997</v>
          </cell>
          <cell r="K51">
            <v>0.46799999999999997</v>
          </cell>
        </row>
        <row r="52">
          <cell r="C52" t="str">
            <v>Turns (w. stable)</v>
          </cell>
          <cell r="D52" t="str">
            <v>SFKSS</v>
          </cell>
          <cell r="G52">
            <v>50</v>
          </cell>
          <cell r="H52">
            <v>1</v>
          </cell>
          <cell r="I52">
            <v>16</v>
          </cell>
          <cell r="J52">
            <v>0.57599999999999996</v>
          </cell>
          <cell r="K52">
            <v>1.1519999999999999E-2</v>
          </cell>
        </row>
        <row r="53">
          <cell r="F53" t="str">
            <v/>
          </cell>
        </row>
        <row r="54">
          <cell r="B54" t="str">
            <v>T_Pallet_mover_take&amp;put</v>
          </cell>
          <cell r="C54" t="str">
            <v>Take up pallet &amp; put pallet</v>
          </cell>
          <cell r="F54" t="str">
            <v/>
          </cell>
          <cell r="G54" t="str">
            <v>Movement</v>
          </cell>
          <cell r="H54">
            <v>1</v>
          </cell>
          <cell r="K54">
            <v>39.959999999999994</v>
          </cell>
        </row>
        <row r="55">
          <cell r="C55" t="str">
            <v>Start / Stop (empty)</v>
          </cell>
          <cell r="D55" t="str">
            <v>SZVUG</v>
          </cell>
          <cell r="G55">
            <v>1</v>
          </cell>
          <cell r="H55">
            <v>1</v>
          </cell>
          <cell r="I55">
            <v>62</v>
          </cell>
          <cell r="J55">
            <v>2.2319999999999998</v>
          </cell>
          <cell r="K55">
            <v>2.2319999999999998</v>
          </cell>
        </row>
        <row r="56">
          <cell r="C56" t="str">
            <v>Start / Stop (w. load)</v>
          </cell>
          <cell r="D56" t="str">
            <v>SZVBG</v>
          </cell>
          <cell r="G56">
            <v>1</v>
          </cell>
          <cell r="H56">
            <v>1</v>
          </cell>
          <cell r="I56">
            <v>78</v>
          </cell>
          <cell r="J56">
            <v>2.8079999999999998</v>
          </cell>
          <cell r="K56">
            <v>2.8079999999999998</v>
          </cell>
        </row>
        <row r="57">
          <cell r="C57" t="str">
            <v>Take pallet from truck and place on ground (0,0m --&gt; 0.0m)</v>
          </cell>
          <cell r="D57" t="str">
            <v>SAAAGM</v>
          </cell>
          <cell r="F57" t="str">
            <v/>
          </cell>
          <cell r="G57">
            <v>1</v>
          </cell>
          <cell r="H57">
            <v>1</v>
          </cell>
          <cell r="I57">
            <v>970</v>
          </cell>
          <cell r="J57">
            <v>34.919999999999995</v>
          </cell>
          <cell r="K57">
            <v>34.919999999999995</v>
          </cell>
        </row>
        <row r="58">
          <cell r="F58" t="str">
            <v/>
          </cell>
        </row>
        <row r="59">
          <cell r="B59" t="str">
            <v>T_Pallet_mover_take_height</v>
          </cell>
          <cell r="C59" t="str">
            <v>Lift fork</v>
          </cell>
          <cell r="F59" t="str">
            <v/>
          </cell>
          <cell r="G59" t="str">
            <v>m</v>
          </cell>
          <cell r="H59">
            <v>1</v>
          </cell>
          <cell r="K59">
            <v>8.3879999999999999</v>
          </cell>
        </row>
        <row r="60">
          <cell r="C60" t="str">
            <v>Additional lifting (empty)</v>
          </cell>
          <cell r="D60" t="str">
            <v>SHHUG</v>
          </cell>
          <cell r="G60">
            <v>1</v>
          </cell>
          <cell r="H60">
            <v>1</v>
          </cell>
          <cell r="I60">
            <v>140</v>
          </cell>
          <cell r="J60">
            <v>5.04</v>
          </cell>
          <cell r="K60">
            <v>5.04</v>
          </cell>
        </row>
        <row r="61">
          <cell r="C61" t="str">
            <v>Additional lowering (w load)</v>
          </cell>
          <cell r="D61" t="str">
            <v>SHSBG</v>
          </cell>
          <cell r="G61">
            <v>1</v>
          </cell>
          <cell r="H61">
            <v>1</v>
          </cell>
          <cell r="I61">
            <v>93</v>
          </cell>
          <cell r="J61">
            <v>3.3479999999999999</v>
          </cell>
          <cell r="K61">
            <v>3.3479999999999999</v>
          </cell>
        </row>
        <row r="62">
          <cell r="F62" t="str">
            <v/>
          </cell>
        </row>
        <row r="63">
          <cell r="B63" t="str">
            <v>T_Pallet_mover_put_height</v>
          </cell>
          <cell r="C63" t="str">
            <v>Lift pallet</v>
          </cell>
          <cell r="F63" t="str">
            <v/>
          </cell>
          <cell r="G63" t="str">
            <v>m</v>
          </cell>
          <cell r="H63">
            <v>1</v>
          </cell>
          <cell r="K63">
            <v>12.203999999999999</v>
          </cell>
        </row>
        <row r="64">
          <cell r="C64" t="str">
            <v>Additional lifting (w. load)</v>
          </cell>
          <cell r="D64" t="str">
            <v>SHHBG</v>
          </cell>
          <cell r="G64">
            <v>1</v>
          </cell>
          <cell r="H64">
            <v>1</v>
          </cell>
          <cell r="I64">
            <v>200</v>
          </cell>
          <cell r="J64">
            <v>7.1999999999999993</v>
          </cell>
          <cell r="K64">
            <v>7.1999999999999993</v>
          </cell>
        </row>
        <row r="65">
          <cell r="C65" t="str">
            <v>Additional lowering (empty)</v>
          </cell>
          <cell r="D65" t="str">
            <v>SHSUG</v>
          </cell>
          <cell r="G65">
            <v>1</v>
          </cell>
          <cell r="H65">
            <v>1</v>
          </cell>
          <cell r="I65">
            <v>139</v>
          </cell>
          <cell r="J65">
            <v>5.0039999999999996</v>
          </cell>
          <cell r="K65">
            <v>5.0039999999999996</v>
          </cell>
        </row>
        <row r="66">
          <cell r="F66" t="str">
            <v/>
          </cell>
        </row>
        <row r="67">
          <cell r="B67" t="str">
            <v>T_Pallet_mover_distance</v>
          </cell>
          <cell r="C67" t="str">
            <v>Drive the required distance</v>
          </cell>
          <cell r="F67" t="str">
            <v/>
          </cell>
          <cell r="G67" t="str">
            <v>m</v>
          </cell>
          <cell r="H67">
            <v>1</v>
          </cell>
          <cell r="K67">
            <v>0.92159999999999986</v>
          </cell>
        </row>
        <row r="68">
          <cell r="C68" t="str">
            <v>Drive</v>
          </cell>
          <cell r="D68" t="str">
            <v>SFISG</v>
          </cell>
          <cell r="G68">
            <v>1</v>
          </cell>
          <cell r="H68">
            <v>1</v>
          </cell>
          <cell r="I68">
            <v>25</v>
          </cell>
          <cell r="J68">
            <v>0.89999999999999991</v>
          </cell>
          <cell r="K68">
            <v>0.89999999999999991</v>
          </cell>
        </row>
        <row r="69">
          <cell r="C69" t="str">
            <v>Turns (w. stable)</v>
          </cell>
          <cell r="D69" t="str">
            <v>SFKSG</v>
          </cell>
          <cell r="G69">
            <v>50</v>
          </cell>
          <cell r="H69">
            <v>1</v>
          </cell>
          <cell r="I69">
            <v>30</v>
          </cell>
          <cell r="J69">
            <v>1.0799999999999998</v>
          </cell>
          <cell r="K69">
            <v>2.1599999999999998E-2</v>
          </cell>
        </row>
        <row r="70">
          <cell r="F70" t="str">
            <v/>
          </cell>
        </row>
        <row r="71">
          <cell r="B71" t="str">
            <v>T_Tugger_Change_Train</v>
          </cell>
          <cell r="C71" t="str">
            <v>Exchange load carriers by changing the train</v>
          </cell>
          <cell r="F71" t="str">
            <v/>
          </cell>
          <cell r="G71" t="str">
            <v>Train</v>
          </cell>
          <cell r="H71">
            <v>1</v>
          </cell>
          <cell r="K71">
            <v>56.879999999999988</v>
          </cell>
        </row>
        <row r="72">
          <cell r="C72" t="str">
            <v>Drive</v>
          </cell>
          <cell r="D72" t="str">
            <v>EFIM</v>
          </cell>
          <cell r="F72">
            <v>15</v>
          </cell>
          <cell r="G72">
            <v>1</v>
          </cell>
          <cell r="H72">
            <v>1</v>
          </cell>
          <cell r="I72">
            <v>13</v>
          </cell>
          <cell r="J72">
            <v>7.02</v>
          </cell>
          <cell r="K72">
            <v>7.02</v>
          </cell>
        </row>
        <row r="73">
          <cell r="C73" t="str">
            <v>Start/stop train (w. trailer)</v>
          </cell>
          <cell r="D73" t="str">
            <v>EFVM</v>
          </cell>
          <cell r="F73">
            <v>2</v>
          </cell>
          <cell r="G73">
            <v>1</v>
          </cell>
          <cell r="H73">
            <v>1</v>
          </cell>
          <cell r="I73">
            <v>56</v>
          </cell>
          <cell r="J73">
            <v>4.032</v>
          </cell>
          <cell r="K73">
            <v>4.032</v>
          </cell>
        </row>
        <row r="74">
          <cell r="C74" t="str">
            <v>Get on and off</v>
          </cell>
          <cell r="D74" t="str">
            <v>AZA</v>
          </cell>
          <cell r="G74">
            <v>1</v>
          </cell>
          <cell r="H74">
            <v>0.5</v>
          </cell>
          <cell r="I74">
            <v>220</v>
          </cell>
          <cell r="J74">
            <v>7.919999999999999</v>
          </cell>
          <cell r="K74">
            <v>3.9599999999999995</v>
          </cell>
        </row>
        <row r="75">
          <cell r="C75" t="str">
            <v>Undock train</v>
          </cell>
          <cell r="D75" t="str">
            <v>EABM</v>
          </cell>
          <cell r="F75">
            <v>1</v>
          </cell>
          <cell r="G75">
            <v>1</v>
          </cell>
          <cell r="H75">
            <v>1</v>
          </cell>
          <cell r="I75">
            <v>285</v>
          </cell>
          <cell r="J75">
            <v>10.26</v>
          </cell>
          <cell r="K75">
            <v>10.26</v>
          </cell>
        </row>
        <row r="76">
          <cell r="C76" t="str">
            <v>Identify correct train</v>
          </cell>
          <cell r="D76" t="str">
            <v>ISUC</v>
          </cell>
          <cell r="G76">
            <v>1</v>
          </cell>
          <cell r="H76">
            <v>1</v>
          </cell>
          <cell r="I76">
            <v>50</v>
          </cell>
          <cell r="J76">
            <v>1.7999999999999998</v>
          </cell>
          <cell r="K76">
            <v>1.7999999999999998</v>
          </cell>
        </row>
        <row r="77">
          <cell r="C77" t="str">
            <v>Drive to new train</v>
          </cell>
          <cell r="D77" t="str">
            <v>EFIO</v>
          </cell>
          <cell r="F77">
            <v>10</v>
          </cell>
          <cell r="G77">
            <v>1</v>
          </cell>
          <cell r="H77">
            <v>1</v>
          </cell>
          <cell r="I77">
            <v>10</v>
          </cell>
          <cell r="J77">
            <v>3.5999999999999996</v>
          </cell>
          <cell r="K77">
            <v>3.5999999999999996</v>
          </cell>
        </row>
        <row r="78">
          <cell r="C78" t="str">
            <v>Get on and off</v>
          </cell>
          <cell r="D78" t="str">
            <v>AZA</v>
          </cell>
          <cell r="G78">
            <v>1</v>
          </cell>
          <cell r="H78">
            <v>1</v>
          </cell>
          <cell r="I78">
            <v>220</v>
          </cell>
          <cell r="J78">
            <v>7.919999999999999</v>
          </cell>
          <cell r="K78">
            <v>7.919999999999999</v>
          </cell>
        </row>
        <row r="79">
          <cell r="C79" t="str">
            <v>Check train</v>
          </cell>
          <cell r="D79" t="str">
            <v>IALW</v>
          </cell>
          <cell r="F79">
            <v>2</v>
          </cell>
          <cell r="G79">
            <v>1</v>
          </cell>
          <cell r="H79">
            <v>1</v>
          </cell>
          <cell r="I79">
            <v>25</v>
          </cell>
          <cell r="J79">
            <v>1.7999999999999998</v>
          </cell>
          <cell r="K79">
            <v>1.7999999999999998</v>
          </cell>
        </row>
        <row r="80">
          <cell r="C80" t="str">
            <v>Confirm train</v>
          </cell>
          <cell r="D80" t="str">
            <v>IDES</v>
          </cell>
          <cell r="G80">
            <v>1</v>
          </cell>
          <cell r="H80">
            <v>1</v>
          </cell>
          <cell r="I80">
            <v>60</v>
          </cell>
          <cell r="J80">
            <v>2.1599999999999997</v>
          </cell>
          <cell r="K80">
            <v>2.1599999999999997</v>
          </cell>
        </row>
        <row r="81">
          <cell r="C81" t="str">
            <v>Dock train</v>
          </cell>
          <cell r="D81" t="str">
            <v>EANM</v>
          </cell>
          <cell r="F81">
            <v>1</v>
          </cell>
          <cell r="G81">
            <v>1</v>
          </cell>
          <cell r="H81">
            <v>1</v>
          </cell>
          <cell r="I81">
            <v>368</v>
          </cell>
          <cell r="J81">
            <v>13.247999999999999</v>
          </cell>
          <cell r="K81">
            <v>13.247999999999999</v>
          </cell>
        </row>
        <row r="82">
          <cell r="C82" t="str">
            <v>Start/stop train (without trailer)</v>
          </cell>
          <cell r="D82" t="str">
            <v>EFVO</v>
          </cell>
          <cell r="F82">
            <v>1</v>
          </cell>
          <cell r="G82">
            <v>1</v>
          </cell>
          <cell r="H82">
            <v>1</v>
          </cell>
          <cell r="I82">
            <v>30</v>
          </cell>
          <cell r="J82">
            <v>1.0799999999999998</v>
          </cell>
          <cell r="K82">
            <v>1.0799999999999998</v>
          </cell>
        </row>
        <row r="84">
          <cell r="B84" t="str">
            <v>T_Tugger_unload_manually</v>
          </cell>
          <cell r="C84" t="str">
            <v>Exchange load carriers manually by pushing</v>
          </cell>
          <cell r="F84" t="str">
            <v/>
          </cell>
          <cell r="G84" t="str">
            <v>Load carrier</v>
          </cell>
          <cell r="H84">
            <v>1</v>
          </cell>
          <cell r="K84">
            <v>29.015999999999998</v>
          </cell>
        </row>
        <row r="85">
          <cell r="C85" t="str">
            <v>Start/stop train (w. trailer)</v>
          </cell>
          <cell r="D85" t="str">
            <v>EFVM</v>
          </cell>
          <cell r="G85">
            <v>1</v>
          </cell>
          <cell r="H85">
            <v>1</v>
          </cell>
          <cell r="I85">
            <v>56</v>
          </cell>
          <cell r="J85">
            <v>2.016</v>
          </cell>
          <cell r="K85">
            <v>2.016</v>
          </cell>
        </row>
        <row r="86">
          <cell r="C86" t="str">
            <v>Get on and off</v>
          </cell>
          <cell r="D86" t="str">
            <v>AZA</v>
          </cell>
          <cell r="G86">
            <v>1</v>
          </cell>
          <cell r="H86">
            <v>0.5</v>
          </cell>
          <cell r="I86">
            <v>220</v>
          </cell>
          <cell r="J86">
            <v>7.919999999999999</v>
          </cell>
          <cell r="K86">
            <v>3.9599999999999995</v>
          </cell>
        </row>
        <row r="87">
          <cell r="C87" t="str">
            <v>Walk to wagons (and back later)</v>
          </cell>
          <cell r="D87" t="str">
            <v>KA</v>
          </cell>
          <cell r="F87">
            <v>8</v>
          </cell>
          <cell r="G87">
            <v>1</v>
          </cell>
          <cell r="H87">
            <v>1</v>
          </cell>
          <cell r="I87">
            <v>25</v>
          </cell>
          <cell r="J87">
            <v>7.1999999999999993</v>
          </cell>
          <cell r="K87">
            <v>7.1999999999999993</v>
          </cell>
        </row>
        <row r="88">
          <cell r="C88" t="str">
            <v>Read</v>
          </cell>
          <cell r="D88" t="str">
            <v>IALW</v>
          </cell>
          <cell r="G88">
            <v>1</v>
          </cell>
          <cell r="H88">
            <v>1</v>
          </cell>
          <cell r="I88">
            <v>25</v>
          </cell>
          <cell r="J88">
            <v>0.89999999999999991</v>
          </cell>
          <cell r="K88">
            <v>0.89999999999999991</v>
          </cell>
        </row>
        <row r="89">
          <cell r="C89" t="str">
            <v>Start/stop trolley</v>
          </cell>
          <cell r="D89" t="str">
            <v>WVC</v>
          </cell>
          <cell r="G89">
            <v>1</v>
          </cell>
          <cell r="H89">
            <v>1</v>
          </cell>
          <cell r="I89">
            <v>80</v>
          </cell>
          <cell r="J89">
            <v>2.88</v>
          </cell>
          <cell r="K89">
            <v>2.88</v>
          </cell>
        </row>
        <row r="90">
          <cell r="C90" t="str">
            <v>Push trolley</v>
          </cell>
          <cell r="D90" t="str">
            <v>WFC</v>
          </cell>
          <cell r="F90">
            <v>5</v>
          </cell>
          <cell r="G90">
            <v>1</v>
          </cell>
          <cell r="H90">
            <v>1</v>
          </cell>
          <cell r="I90">
            <v>30</v>
          </cell>
          <cell r="J90">
            <v>5.3999999999999995</v>
          </cell>
          <cell r="K90">
            <v>5.3999999999999995</v>
          </cell>
        </row>
        <row r="91">
          <cell r="C91" t="str">
            <v>Scan location</v>
          </cell>
          <cell r="D91" t="str">
            <v>IDES</v>
          </cell>
          <cell r="G91">
            <v>1</v>
          </cell>
          <cell r="H91">
            <v>1</v>
          </cell>
          <cell r="I91">
            <v>60</v>
          </cell>
          <cell r="J91">
            <v>2.1599999999999997</v>
          </cell>
          <cell r="K91">
            <v>2.1599999999999997</v>
          </cell>
        </row>
        <row r="92">
          <cell r="C92" t="str">
            <v>Walk back</v>
          </cell>
          <cell r="D92" t="str">
            <v>KA</v>
          </cell>
          <cell r="F92">
            <v>5</v>
          </cell>
          <cell r="G92">
            <v>1</v>
          </cell>
          <cell r="H92">
            <v>1</v>
          </cell>
          <cell r="I92">
            <v>25</v>
          </cell>
          <cell r="J92">
            <v>4.5</v>
          </cell>
          <cell r="K92">
            <v>4.5</v>
          </cell>
        </row>
        <row r="94">
          <cell r="B94" t="str">
            <v>T_Tugger_load_empties_manually</v>
          </cell>
          <cell r="C94" t="str">
            <v>Exchange load carriers manually by pushing</v>
          </cell>
          <cell r="F94" t="str">
            <v/>
          </cell>
          <cell r="G94" t="str">
            <v>Load carrier</v>
          </cell>
          <cell r="H94">
            <v>1</v>
          </cell>
          <cell r="K94">
            <v>26.639999999999993</v>
          </cell>
        </row>
        <row r="95">
          <cell r="C95" t="str">
            <v>Walk to empty trolley</v>
          </cell>
          <cell r="D95" t="str">
            <v>KA</v>
          </cell>
          <cell r="F95">
            <v>8</v>
          </cell>
          <cell r="G95">
            <v>1</v>
          </cell>
          <cell r="H95">
            <v>1</v>
          </cell>
          <cell r="I95">
            <v>25</v>
          </cell>
          <cell r="J95">
            <v>7.1999999999999993</v>
          </cell>
          <cell r="K95">
            <v>7.1999999999999993</v>
          </cell>
        </row>
        <row r="96">
          <cell r="C96" t="str">
            <v>Scan empty trolley</v>
          </cell>
          <cell r="D96" t="str">
            <v>IDES</v>
          </cell>
          <cell r="G96">
            <v>1</v>
          </cell>
          <cell r="H96">
            <v>1</v>
          </cell>
          <cell r="I96">
            <v>60</v>
          </cell>
          <cell r="J96">
            <v>2.1599999999999997</v>
          </cell>
          <cell r="K96">
            <v>2.1599999999999997</v>
          </cell>
        </row>
        <row r="97">
          <cell r="C97" t="str">
            <v>Start/stop trolley</v>
          </cell>
          <cell r="D97" t="str">
            <v>WVC</v>
          </cell>
          <cell r="F97">
            <v>1</v>
          </cell>
          <cell r="G97">
            <v>1</v>
          </cell>
          <cell r="H97">
            <v>1</v>
          </cell>
          <cell r="I97">
            <v>80</v>
          </cell>
          <cell r="J97">
            <v>2.88</v>
          </cell>
          <cell r="K97">
            <v>2.88</v>
          </cell>
        </row>
        <row r="98">
          <cell r="C98" t="str">
            <v>Push trolley</v>
          </cell>
          <cell r="D98" t="str">
            <v>WFC</v>
          </cell>
          <cell r="F98">
            <v>8</v>
          </cell>
          <cell r="G98">
            <v>1</v>
          </cell>
          <cell r="H98">
            <v>1</v>
          </cell>
          <cell r="I98">
            <v>30</v>
          </cell>
          <cell r="J98">
            <v>8.6399999999999988</v>
          </cell>
          <cell r="K98">
            <v>8.6399999999999988</v>
          </cell>
        </row>
        <row r="99">
          <cell r="C99" t="str">
            <v>Align trolley</v>
          </cell>
          <cell r="D99" t="str">
            <v>WRC</v>
          </cell>
          <cell r="G99">
            <v>1</v>
          </cell>
          <cell r="H99">
            <v>1</v>
          </cell>
          <cell r="I99">
            <v>160</v>
          </cell>
          <cell r="J99">
            <v>5.76</v>
          </cell>
          <cell r="K99">
            <v>5.76</v>
          </cell>
        </row>
        <row r="101">
          <cell r="B101" t="str">
            <v>T_Tugger_unload_w_forklift</v>
          </cell>
          <cell r="C101" t="str">
            <v>Exchange load carriers by forklift</v>
          </cell>
          <cell r="F101" t="str">
            <v/>
          </cell>
          <cell r="G101" t="str">
            <v>Load carrier</v>
          </cell>
          <cell r="H101">
            <v>1</v>
          </cell>
          <cell r="K101">
            <v>83.411999999999964</v>
          </cell>
        </row>
        <row r="102">
          <cell r="C102" t="str">
            <v>Start/stop train (w. trailer)</v>
          </cell>
          <cell r="D102" t="str">
            <v>EFVM</v>
          </cell>
          <cell r="G102">
            <v>1</v>
          </cell>
          <cell r="H102">
            <v>1</v>
          </cell>
          <cell r="I102">
            <v>56</v>
          </cell>
          <cell r="J102">
            <v>2.016</v>
          </cell>
          <cell r="K102">
            <v>2.016</v>
          </cell>
        </row>
        <row r="103">
          <cell r="C103" t="str">
            <v>Get on and off</v>
          </cell>
          <cell r="D103" t="str">
            <v>AZA</v>
          </cell>
          <cell r="G103">
            <v>1</v>
          </cell>
          <cell r="H103">
            <v>0.5</v>
          </cell>
          <cell r="I103">
            <v>220</v>
          </cell>
          <cell r="J103">
            <v>7.919999999999999</v>
          </cell>
          <cell r="K103">
            <v>3.9599999999999995</v>
          </cell>
        </row>
        <row r="104">
          <cell r="C104" t="str">
            <v>Walk to forklift</v>
          </cell>
          <cell r="D104" t="str">
            <v>KA</v>
          </cell>
          <cell r="F104">
            <v>10</v>
          </cell>
          <cell r="G104">
            <v>1</v>
          </cell>
          <cell r="H104">
            <v>1</v>
          </cell>
          <cell r="I104">
            <v>25</v>
          </cell>
          <cell r="J104">
            <v>9</v>
          </cell>
          <cell r="K104">
            <v>9</v>
          </cell>
        </row>
        <row r="105">
          <cell r="C105" t="str">
            <v>Start and stop (empty)</v>
          </cell>
          <cell r="D105" t="str">
            <v>SZVUF</v>
          </cell>
          <cell r="G105">
            <v>1</v>
          </cell>
          <cell r="H105">
            <v>1</v>
          </cell>
          <cell r="I105">
            <v>30</v>
          </cell>
          <cell r="J105">
            <v>1.0799999999999998</v>
          </cell>
          <cell r="K105">
            <v>1.0799999999999998</v>
          </cell>
        </row>
        <row r="106">
          <cell r="C106" t="str">
            <v>Drive to full load carrier</v>
          </cell>
          <cell r="D106" t="str">
            <v>SFISF</v>
          </cell>
          <cell r="F106">
            <v>10</v>
          </cell>
          <cell r="G106">
            <v>1</v>
          </cell>
          <cell r="H106">
            <v>1</v>
          </cell>
          <cell r="I106">
            <v>13</v>
          </cell>
          <cell r="J106">
            <v>4.68</v>
          </cell>
          <cell r="K106">
            <v>4.68</v>
          </cell>
        </row>
        <row r="107">
          <cell r="C107" t="str">
            <v>Take full load carrier &amp; place (0.6m -&gt; 0.3m)</v>
          </cell>
          <cell r="D107" t="str">
            <v>SAEFFM</v>
          </cell>
          <cell r="G107">
            <v>1</v>
          </cell>
          <cell r="H107">
            <v>1</v>
          </cell>
          <cell r="I107">
            <v>950</v>
          </cell>
          <cell r="J107">
            <v>34.199999999999996</v>
          </cell>
          <cell r="K107">
            <v>34.199999999999996</v>
          </cell>
        </row>
        <row r="108">
          <cell r="C108" t="str">
            <v>Read</v>
          </cell>
          <cell r="D108" t="str">
            <v>IALW</v>
          </cell>
          <cell r="G108">
            <v>1</v>
          </cell>
          <cell r="H108">
            <v>1</v>
          </cell>
          <cell r="I108">
            <v>25</v>
          </cell>
          <cell r="J108">
            <v>0.89999999999999991</v>
          </cell>
          <cell r="K108">
            <v>0.89999999999999991</v>
          </cell>
        </row>
        <row r="109">
          <cell r="C109" t="str">
            <v>Scan</v>
          </cell>
          <cell r="D109" t="str">
            <v>IDES</v>
          </cell>
          <cell r="G109">
            <v>1</v>
          </cell>
          <cell r="H109">
            <v>1</v>
          </cell>
          <cell r="I109">
            <v>60</v>
          </cell>
          <cell r="J109">
            <v>2.1599999999999997</v>
          </cell>
          <cell r="K109">
            <v>2.1599999999999997</v>
          </cell>
        </row>
        <row r="110">
          <cell r="C110" t="str">
            <v>Start and stop (w. load)</v>
          </cell>
          <cell r="D110" t="str">
            <v>SZVBF</v>
          </cell>
          <cell r="G110">
            <v>1</v>
          </cell>
          <cell r="H110">
            <v>1</v>
          </cell>
          <cell r="I110">
            <v>56</v>
          </cell>
          <cell r="J110">
            <v>2.016</v>
          </cell>
          <cell r="K110">
            <v>2.016</v>
          </cell>
        </row>
        <row r="111">
          <cell r="C111" t="str">
            <v>Drive to destination (ad place full container)</v>
          </cell>
          <cell r="D111" t="str">
            <v>SFISF</v>
          </cell>
          <cell r="F111">
            <v>10</v>
          </cell>
          <cell r="G111">
            <v>1</v>
          </cell>
          <cell r="H111">
            <v>1</v>
          </cell>
          <cell r="I111">
            <v>13</v>
          </cell>
          <cell r="J111">
            <v>4.68</v>
          </cell>
          <cell r="K111">
            <v>4.68</v>
          </cell>
        </row>
        <row r="112">
          <cell r="C112" t="str">
            <v>Start and stop (empty)</v>
          </cell>
          <cell r="D112" t="str">
            <v>SZVUF</v>
          </cell>
          <cell r="G112">
            <v>1</v>
          </cell>
          <cell r="H112">
            <v>1</v>
          </cell>
          <cell r="I112">
            <v>30</v>
          </cell>
          <cell r="J112">
            <v>1.0799999999999998</v>
          </cell>
          <cell r="K112">
            <v>1.0799999999999998</v>
          </cell>
        </row>
        <row r="113">
          <cell r="C113" t="str">
            <v>Drive to parking space</v>
          </cell>
          <cell r="D113" t="str">
            <v>SFISF</v>
          </cell>
          <cell r="F113">
            <v>10</v>
          </cell>
          <cell r="G113">
            <v>1</v>
          </cell>
          <cell r="H113">
            <v>1</v>
          </cell>
          <cell r="I113">
            <v>13</v>
          </cell>
          <cell r="J113">
            <v>4.68</v>
          </cell>
          <cell r="K113">
            <v>4.68</v>
          </cell>
        </row>
        <row r="114">
          <cell r="C114" t="str">
            <v>Get on and off</v>
          </cell>
          <cell r="D114" t="str">
            <v>AZA</v>
          </cell>
          <cell r="G114">
            <v>1</v>
          </cell>
          <cell r="H114">
            <v>0.5</v>
          </cell>
          <cell r="I114">
            <v>220</v>
          </cell>
          <cell r="J114">
            <v>7.919999999999999</v>
          </cell>
          <cell r="K114">
            <v>3.9599999999999995</v>
          </cell>
        </row>
        <row r="115">
          <cell r="C115" t="str">
            <v>Walk to tugger</v>
          </cell>
          <cell r="D115" t="str">
            <v>KA</v>
          </cell>
          <cell r="F115">
            <v>10</v>
          </cell>
          <cell r="G115">
            <v>1</v>
          </cell>
          <cell r="H115">
            <v>1</v>
          </cell>
          <cell r="I115">
            <v>25</v>
          </cell>
          <cell r="J115">
            <v>9</v>
          </cell>
          <cell r="K115">
            <v>9</v>
          </cell>
        </row>
        <row r="117">
          <cell r="B117" t="str">
            <v>T_Tugger_load_w_forklift</v>
          </cell>
          <cell r="C117" t="str">
            <v>Exchange load carriers by forklift</v>
          </cell>
          <cell r="F117" t="str">
            <v/>
          </cell>
          <cell r="G117" t="str">
            <v>Load carrier</v>
          </cell>
          <cell r="H117">
            <v>1</v>
          </cell>
          <cell r="K117">
            <v>39.635999999999996</v>
          </cell>
        </row>
        <row r="118">
          <cell r="C118" t="str">
            <v>Start and stop (empty)</v>
          </cell>
          <cell r="D118" t="str">
            <v>SZVUF</v>
          </cell>
          <cell r="G118">
            <v>1</v>
          </cell>
          <cell r="H118">
            <v>1</v>
          </cell>
          <cell r="I118">
            <v>30</v>
          </cell>
          <cell r="J118">
            <v>1.0799999999999998</v>
          </cell>
          <cell r="K118">
            <v>1.0799999999999998</v>
          </cell>
        </row>
        <row r="119">
          <cell r="C119" t="str">
            <v>Drive to empty GLT on train</v>
          </cell>
          <cell r="D119" t="str">
            <v>SFISF</v>
          </cell>
          <cell r="F119">
            <v>10</v>
          </cell>
          <cell r="G119">
            <v>1</v>
          </cell>
          <cell r="H119">
            <v>1</v>
          </cell>
          <cell r="I119">
            <v>13</v>
          </cell>
          <cell r="J119">
            <v>4.68</v>
          </cell>
          <cell r="K119">
            <v>4.68</v>
          </cell>
        </row>
        <row r="120">
          <cell r="C120" t="str">
            <v>Take empty &amp; place (0.3m -&gt; 0.6m)</v>
          </cell>
          <cell r="D120" t="str">
            <v>SAFEFM</v>
          </cell>
          <cell r="F120">
            <v>1</v>
          </cell>
          <cell r="G120">
            <v>1</v>
          </cell>
          <cell r="H120">
            <v>1</v>
          </cell>
          <cell r="I120">
            <v>755</v>
          </cell>
          <cell r="J120">
            <v>27.18</v>
          </cell>
          <cell r="K120">
            <v>27.18</v>
          </cell>
        </row>
        <row r="121">
          <cell r="C121" t="str">
            <v>Start and stop (w. load)</v>
          </cell>
          <cell r="D121" t="str">
            <v>SZVBF</v>
          </cell>
          <cell r="G121">
            <v>1</v>
          </cell>
          <cell r="H121">
            <v>1</v>
          </cell>
          <cell r="I121">
            <v>56</v>
          </cell>
          <cell r="J121">
            <v>2.016</v>
          </cell>
          <cell r="K121">
            <v>2.016</v>
          </cell>
        </row>
        <row r="122">
          <cell r="C122" t="str">
            <v>Drive to empty storage location</v>
          </cell>
          <cell r="D122" t="str">
            <v>SFISF</v>
          </cell>
          <cell r="F122">
            <v>10</v>
          </cell>
          <cell r="G122">
            <v>1</v>
          </cell>
          <cell r="H122">
            <v>1</v>
          </cell>
          <cell r="I122">
            <v>13</v>
          </cell>
          <cell r="J122">
            <v>4.68</v>
          </cell>
          <cell r="K122">
            <v>4.68</v>
          </cell>
        </row>
        <row r="124">
          <cell r="B124" t="str">
            <v>T_Tugger_change_small_LCs</v>
          </cell>
          <cell r="C124" t="str">
            <v>Exchange small load carriers manually</v>
          </cell>
          <cell r="F124" t="str">
            <v/>
          </cell>
          <cell r="G124" t="str">
            <v>Load carrier</v>
          </cell>
          <cell r="H124">
            <v>1</v>
          </cell>
          <cell r="K124">
            <v>31.427999999999997</v>
          </cell>
        </row>
        <row r="125">
          <cell r="C125" t="str">
            <v>Start and stop</v>
          </cell>
          <cell r="D125" t="str">
            <v>EFVM</v>
          </cell>
          <cell r="G125">
            <v>2</v>
          </cell>
          <cell r="H125">
            <v>1</v>
          </cell>
          <cell r="I125">
            <v>56</v>
          </cell>
          <cell r="J125">
            <v>2.016</v>
          </cell>
          <cell r="K125">
            <v>1.008</v>
          </cell>
        </row>
        <row r="126">
          <cell r="C126" t="str">
            <v>Get on and off</v>
          </cell>
          <cell r="D126" t="str">
            <v>AZA</v>
          </cell>
          <cell r="G126">
            <v>2</v>
          </cell>
          <cell r="H126">
            <v>0.5</v>
          </cell>
          <cell r="I126">
            <v>220</v>
          </cell>
          <cell r="J126">
            <v>7.919999999999999</v>
          </cell>
          <cell r="K126">
            <v>1.9799999999999998</v>
          </cell>
        </row>
        <row r="127">
          <cell r="C127" t="str">
            <v>Walk</v>
          </cell>
          <cell r="D127" t="str">
            <v>KA</v>
          </cell>
          <cell r="F127">
            <v>5</v>
          </cell>
          <cell r="G127">
            <v>2</v>
          </cell>
          <cell r="H127">
            <v>1</v>
          </cell>
          <cell r="I127">
            <v>25</v>
          </cell>
          <cell r="J127">
            <v>4.5</v>
          </cell>
          <cell r="K127">
            <v>2.25</v>
          </cell>
        </row>
        <row r="128">
          <cell r="C128" t="str">
            <v>Read</v>
          </cell>
          <cell r="D128" t="str">
            <v>IALW</v>
          </cell>
          <cell r="F128">
            <v>2</v>
          </cell>
          <cell r="G128">
            <v>1</v>
          </cell>
          <cell r="H128">
            <v>1</v>
          </cell>
          <cell r="I128">
            <v>25</v>
          </cell>
          <cell r="J128">
            <v>1.7999999999999998</v>
          </cell>
          <cell r="K128">
            <v>1.7999999999999998</v>
          </cell>
        </row>
        <row r="129">
          <cell r="C129" t="str">
            <v>Scan small load carrier</v>
          </cell>
          <cell r="D129" t="str">
            <v>IDES</v>
          </cell>
          <cell r="G129">
            <v>1</v>
          </cell>
          <cell r="H129">
            <v>1</v>
          </cell>
          <cell r="I129">
            <v>60</v>
          </cell>
          <cell r="J129">
            <v>2.1599999999999997</v>
          </cell>
          <cell r="K129">
            <v>2.1599999999999997</v>
          </cell>
        </row>
        <row r="130">
          <cell r="C130" t="str">
            <v>Take and put</v>
          </cell>
          <cell r="D130" t="str">
            <v>LO-HTE</v>
          </cell>
          <cell r="G130">
            <v>1</v>
          </cell>
          <cell r="H130">
            <v>1</v>
          </cell>
          <cell r="I130">
            <v>160</v>
          </cell>
          <cell r="J130">
            <v>5.76</v>
          </cell>
          <cell r="K130">
            <v>5.76</v>
          </cell>
        </row>
        <row r="131">
          <cell r="C131" t="str">
            <v>Turn 180°</v>
          </cell>
          <cell r="D131" t="str">
            <v>S-GAN1</v>
          </cell>
          <cell r="G131">
            <v>1</v>
          </cell>
          <cell r="H131">
            <v>1</v>
          </cell>
          <cell r="I131">
            <v>25</v>
          </cell>
          <cell r="J131">
            <v>0.89999999999999991</v>
          </cell>
          <cell r="K131">
            <v>0.89999999999999991</v>
          </cell>
        </row>
        <row r="132">
          <cell r="C132" t="str">
            <v>Scan storage location</v>
          </cell>
          <cell r="D132" t="str">
            <v>IDES</v>
          </cell>
          <cell r="G132">
            <v>1</v>
          </cell>
          <cell r="H132">
            <v>1</v>
          </cell>
          <cell r="I132">
            <v>60</v>
          </cell>
          <cell r="J132">
            <v>2.1599999999999997</v>
          </cell>
          <cell r="K132">
            <v>2.1599999999999997</v>
          </cell>
        </row>
        <row r="133">
          <cell r="C133" t="str">
            <v>Take and put empties</v>
          </cell>
          <cell r="D133" t="str">
            <v>LO-HTE</v>
          </cell>
          <cell r="G133">
            <v>1</v>
          </cell>
          <cell r="H133">
            <v>1</v>
          </cell>
          <cell r="I133">
            <v>160</v>
          </cell>
          <cell r="J133">
            <v>5.76</v>
          </cell>
          <cell r="K133">
            <v>5.76</v>
          </cell>
        </row>
        <row r="134">
          <cell r="C134" t="str">
            <v>Turn 180°</v>
          </cell>
          <cell r="D134" t="str">
            <v>S-GAN1</v>
          </cell>
          <cell r="G134">
            <v>1</v>
          </cell>
          <cell r="H134">
            <v>1</v>
          </cell>
          <cell r="I134">
            <v>25</v>
          </cell>
          <cell r="J134">
            <v>0.89999999999999991</v>
          </cell>
          <cell r="K134">
            <v>0.89999999999999991</v>
          </cell>
        </row>
        <row r="135">
          <cell r="C135" t="str">
            <v>Walk to next storage location</v>
          </cell>
          <cell r="D135" t="str">
            <v>KA</v>
          </cell>
          <cell r="F135">
            <v>5</v>
          </cell>
          <cell r="G135">
            <v>1</v>
          </cell>
          <cell r="H135">
            <v>1</v>
          </cell>
          <cell r="I135">
            <v>25</v>
          </cell>
          <cell r="J135">
            <v>4.5</v>
          </cell>
          <cell r="K135">
            <v>4.5</v>
          </cell>
        </row>
        <row r="136">
          <cell r="C136" t="str">
            <v>Walk to tugger</v>
          </cell>
          <cell r="D136" t="str">
            <v>KA</v>
          </cell>
          <cell r="F136">
            <v>5</v>
          </cell>
          <cell r="G136">
            <v>2</v>
          </cell>
          <cell r="H136">
            <v>1</v>
          </cell>
          <cell r="I136">
            <v>25</v>
          </cell>
          <cell r="J136">
            <v>4.5</v>
          </cell>
          <cell r="K136">
            <v>2.25</v>
          </cell>
        </row>
        <row r="138">
          <cell r="B138" t="str">
            <v>T_Tugger_distance</v>
          </cell>
          <cell r="C138" t="str">
            <v>Drive the required distance</v>
          </cell>
          <cell r="F138" t="str">
            <v/>
          </cell>
          <cell r="G138" t="str">
            <v>m</v>
          </cell>
          <cell r="H138">
            <v>1</v>
          </cell>
          <cell r="K138">
            <v>0.53423999999999994</v>
          </cell>
        </row>
        <row r="139">
          <cell r="C139" t="str">
            <v>Drive distance</v>
          </cell>
          <cell r="D139" t="str">
            <v>EFIM</v>
          </cell>
          <cell r="G139">
            <v>1</v>
          </cell>
          <cell r="H139">
            <v>1</v>
          </cell>
          <cell r="I139">
            <v>13</v>
          </cell>
          <cell r="J139">
            <v>0.46799999999999997</v>
          </cell>
          <cell r="K139">
            <v>0.46799999999999997</v>
          </cell>
        </row>
        <row r="140">
          <cell r="C140" t="str">
            <v>Turns</v>
          </cell>
          <cell r="D140" t="str">
            <v>EFKM</v>
          </cell>
          <cell r="G140">
            <v>50</v>
          </cell>
          <cell r="H140">
            <v>1</v>
          </cell>
          <cell r="I140">
            <v>92</v>
          </cell>
          <cell r="J140">
            <v>3.3119999999999998</v>
          </cell>
          <cell r="K140">
            <v>6.6239999999999993E-2</v>
          </cell>
        </row>
        <row r="142">
          <cell r="B142" t="str">
            <v>T_VNA_truck_take&amp;put</v>
          </cell>
          <cell r="C142" t="str">
            <v>Take up pallet &amp; put pallet</v>
          </cell>
          <cell r="F142" t="str">
            <v/>
          </cell>
          <cell r="G142" t="str">
            <v>Movement</v>
          </cell>
          <cell r="H142">
            <v>1</v>
          </cell>
          <cell r="K142">
            <v>38.483999999999995</v>
          </cell>
        </row>
        <row r="143">
          <cell r="C143" t="str">
            <v>Start / Stop (empty)</v>
          </cell>
          <cell r="D143" t="str">
            <v>SZVUS</v>
          </cell>
          <cell r="G143">
            <v>1</v>
          </cell>
          <cell r="H143">
            <v>1</v>
          </cell>
          <cell r="I143">
            <v>30</v>
          </cell>
          <cell r="J143">
            <v>1.0799999999999998</v>
          </cell>
          <cell r="K143">
            <v>1.0799999999999998</v>
          </cell>
        </row>
        <row r="144">
          <cell r="C144" t="str">
            <v>Start / Stop (w. load)</v>
          </cell>
          <cell r="D144" t="str">
            <v>SZVBS</v>
          </cell>
          <cell r="G144">
            <v>1</v>
          </cell>
          <cell r="H144">
            <v>1</v>
          </cell>
          <cell r="I144">
            <v>56</v>
          </cell>
          <cell r="J144">
            <v>2.016</v>
          </cell>
          <cell r="K144">
            <v>2.016</v>
          </cell>
        </row>
        <row r="145">
          <cell r="C145" t="str">
            <v>Take pallet from truck and place on ground (0,0m --&gt; 0.0m)</v>
          </cell>
          <cell r="D145" t="str">
            <v>SAAASM</v>
          </cell>
          <cell r="F145" t="str">
            <v/>
          </cell>
          <cell r="G145">
            <v>1</v>
          </cell>
          <cell r="H145">
            <v>1</v>
          </cell>
          <cell r="I145">
            <v>983</v>
          </cell>
          <cell r="J145">
            <v>35.387999999999998</v>
          </cell>
          <cell r="K145">
            <v>35.387999999999998</v>
          </cell>
        </row>
        <row r="146">
          <cell r="F146" t="str">
            <v/>
          </cell>
        </row>
        <row r="147">
          <cell r="B147" t="str">
            <v>T_VNA_truck_take_height</v>
          </cell>
          <cell r="C147" t="str">
            <v>Lift fork</v>
          </cell>
          <cell r="F147" t="str">
            <v/>
          </cell>
          <cell r="G147" t="str">
            <v>m</v>
          </cell>
          <cell r="H147">
            <v>1</v>
          </cell>
          <cell r="K147">
            <v>4.032</v>
          </cell>
        </row>
        <row r="148">
          <cell r="C148" t="str">
            <v>Additional lifting (empty)</v>
          </cell>
          <cell r="D148" t="str">
            <v>SHHUS</v>
          </cell>
          <cell r="G148">
            <v>1</v>
          </cell>
          <cell r="H148">
            <v>1</v>
          </cell>
          <cell r="I148">
            <v>56</v>
          </cell>
          <cell r="J148">
            <v>2.016</v>
          </cell>
          <cell r="K148">
            <v>2.016</v>
          </cell>
        </row>
        <row r="149">
          <cell r="C149" t="str">
            <v>Additional lowering (w load)</v>
          </cell>
          <cell r="D149" t="str">
            <v>SHSBS</v>
          </cell>
          <cell r="G149">
            <v>1</v>
          </cell>
          <cell r="H149">
            <v>1</v>
          </cell>
          <cell r="I149">
            <v>56</v>
          </cell>
          <cell r="J149">
            <v>2.016</v>
          </cell>
          <cell r="K149">
            <v>2.016</v>
          </cell>
        </row>
        <row r="150">
          <cell r="F150" t="str">
            <v/>
          </cell>
        </row>
        <row r="151">
          <cell r="B151" t="str">
            <v>T_VNA_truck_put_height</v>
          </cell>
          <cell r="C151" t="str">
            <v>Lift pallet</v>
          </cell>
          <cell r="F151" t="str">
            <v/>
          </cell>
          <cell r="G151" t="str">
            <v>m</v>
          </cell>
          <cell r="H151">
            <v>1</v>
          </cell>
          <cell r="K151">
            <v>5.58</v>
          </cell>
        </row>
        <row r="152">
          <cell r="C152" t="str">
            <v>Additional lifting (w. load)</v>
          </cell>
          <cell r="D152" t="str">
            <v>SHHBS</v>
          </cell>
          <cell r="G152">
            <v>1</v>
          </cell>
          <cell r="H152">
            <v>1</v>
          </cell>
          <cell r="I152">
            <v>93</v>
          </cell>
          <cell r="J152">
            <v>3.3479999999999999</v>
          </cell>
          <cell r="K152">
            <v>3.3479999999999999</v>
          </cell>
        </row>
        <row r="153">
          <cell r="C153" t="str">
            <v>Additional lowering (empty)</v>
          </cell>
          <cell r="D153" t="str">
            <v>SHSUS</v>
          </cell>
          <cell r="G153">
            <v>1</v>
          </cell>
          <cell r="H153">
            <v>1</v>
          </cell>
          <cell r="I153">
            <v>62</v>
          </cell>
          <cell r="J153">
            <v>2.2319999999999998</v>
          </cell>
          <cell r="K153">
            <v>2.2319999999999998</v>
          </cell>
        </row>
        <row r="154">
          <cell r="F154" t="str">
            <v/>
          </cell>
        </row>
        <row r="155">
          <cell r="B155" t="str">
            <v>T_VNA_truck_distance</v>
          </cell>
          <cell r="C155" t="str">
            <v>Drive the required distance</v>
          </cell>
          <cell r="F155" t="str">
            <v/>
          </cell>
          <cell r="G155" t="str">
            <v>m</v>
          </cell>
          <cell r="H155">
            <v>1</v>
          </cell>
          <cell r="K155">
            <v>0.47951999999999995</v>
          </cell>
        </row>
        <row r="156">
          <cell r="B156" t="str">
            <v>Average speed around 5 km/h</v>
          </cell>
          <cell r="C156" t="str">
            <v>Drive to pick-up location</v>
          </cell>
          <cell r="D156" t="str">
            <v>SFISS</v>
          </cell>
          <cell r="G156">
            <v>1</v>
          </cell>
          <cell r="H156">
            <v>1</v>
          </cell>
          <cell r="I156">
            <v>13</v>
          </cell>
          <cell r="J156">
            <v>0.46799999999999997</v>
          </cell>
          <cell r="K156">
            <v>0.46799999999999997</v>
          </cell>
        </row>
        <row r="157">
          <cell r="C157" t="str">
            <v>Turns (w. stable)</v>
          </cell>
          <cell r="D157" t="str">
            <v>SFKSS</v>
          </cell>
          <cell r="G157">
            <v>50</v>
          </cell>
          <cell r="H157">
            <v>1</v>
          </cell>
          <cell r="I157">
            <v>16</v>
          </cell>
          <cell r="J157">
            <v>0.57599999999999996</v>
          </cell>
          <cell r="K157">
            <v>1.1519999999999999E-2</v>
          </cell>
        </row>
        <row r="158">
          <cell r="F158" t="str">
            <v/>
          </cell>
        </row>
        <row r="159">
          <cell r="B159" t="str">
            <v>T_VNA_truck_aisle_change</v>
          </cell>
          <cell r="C159" t="str">
            <v>Change aisle</v>
          </cell>
          <cell r="F159" t="str">
            <v/>
          </cell>
          <cell r="G159" t="str">
            <v>Aisle change</v>
          </cell>
          <cell r="H159">
            <v>1</v>
          </cell>
          <cell r="K159">
            <v>19.6812</v>
          </cell>
        </row>
        <row r="160">
          <cell r="B160" t="str">
            <v>Average speed around 5 km/h</v>
          </cell>
          <cell r="C160" t="str">
            <v>Start and stop (empty)</v>
          </cell>
          <cell r="D160" t="str">
            <v>SZVUS</v>
          </cell>
          <cell r="G160">
            <v>1</v>
          </cell>
          <cell r="H160">
            <v>1.1000000000000001</v>
          </cell>
          <cell r="I160">
            <v>30</v>
          </cell>
          <cell r="J160">
            <v>1.0799999999999998</v>
          </cell>
          <cell r="K160">
            <v>1.1879999999999999</v>
          </cell>
        </row>
        <row r="161">
          <cell r="C161" t="str">
            <v>Drive out of aisle (slow)</v>
          </cell>
          <cell r="D161" t="str">
            <v>SFIKS</v>
          </cell>
          <cell r="F161">
            <v>3</v>
          </cell>
          <cell r="G161">
            <v>1</v>
          </cell>
          <cell r="H161">
            <v>1.1000000000000001</v>
          </cell>
          <cell r="I161">
            <v>40</v>
          </cell>
          <cell r="J161">
            <v>4.32</v>
          </cell>
          <cell r="K161">
            <v>4.7520000000000007</v>
          </cell>
        </row>
        <row r="162">
          <cell r="C162" t="str">
            <v>Turn</v>
          </cell>
          <cell r="D162" t="str">
            <v>SFKSS</v>
          </cell>
          <cell r="G162">
            <v>1</v>
          </cell>
          <cell r="H162">
            <v>1.1000000000000001</v>
          </cell>
          <cell r="I162">
            <v>16</v>
          </cell>
          <cell r="J162">
            <v>0.57599999999999996</v>
          </cell>
          <cell r="K162">
            <v>0.63360000000000005</v>
          </cell>
        </row>
        <row r="163">
          <cell r="C163" t="str">
            <v>Drive  to next aisle</v>
          </cell>
          <cell r="D163" t="str">
            <v>SFISS</v>
          </cell>
          <cell r="F163">
            <v>15</v>
          </cell>
          <cell r="G163">
            <v>1</v>
          </cell>
          <cell r="H163">
            <v>1.1000000000000001</v>
          </cell>
          <cell r="I163">
            <v>13</v>
          </cell>
          <cell r="J163">
            <v>7.02</v>
          </cell>
          <cell r="K163">
            <v>7.7220000000000004</v>
          </cell>
        </row>
        <row r="164">
          <cell r="C164" t="str">
            <v>Turn</v>
          </cell>
          <cell r="D164" t="str">
            <v>SFKSS</v>
          </cell>
          <cell r="G164">
            <v>1</v>
          </cell>
          <cell r="H164">
            <v>1.1000000000000001</v>
          </cell>
          <cell r="I164">
            <v>16</v>
          </cell>
          <cell r="J164">
            <v>0.57599999999999996</v>
          </cell>
          <cell r="K164">
            <v>0.63360000000000005</v>
          </cell>
        </row>
        <row r="165">
          <cell r="C165" t="str">
            <v>Drive into aisle</v>
          </cell>
          <cell r="D165" t="str">
            <v>SFIKS</v>
          </cell>
          <cell r="F165">
            <v>3</v>
          </cell>
          <cell r="G165">
            <v>1</v>
          </cell>
          <cell r="H165">
            <v>1.1000000000000001</v>
          </cell>
          <cell r="I165">
            <v>40</v>
          </cell>
          <cell r="J165">
            <v>4.32</v>
          </cell>
          <cell r="K165">
            <v>4.7520000000000007</v>
          </cell>
        </row>
        <row r="166">
          <cell r="F166" t="str">
            <v/>
          </cell>
        </row>
        <row r="167">
          <cell r="B167" t="str">
            <v>T_Trolley_push</v>
          </cell>
          <cell r="C167" t="str">
            <v>Move trolley</v>
          </cell>
          <cell r="F167" t="str">
            <v/>
          </cell>
          <cell r="G167" t="str">
            <v>m</v>
          </cell>
          <cell r="H167">
            <v>1</v>
          </cell>
          <cell r="K167">
            <v>1.0602</v>
          </cell>
        </row>
        <row r="168">
          <cell r="C168" t="str">
            <v>Delays</v>
          </cell>
          <cell r="D168" t="str">
            <v>WVB</v>
          </cell>
          <cell r="G168">
            <v>50</v>
          </cell>
          <cell r="H168">
            <v>1</v>
          </cell>
          <cell r="I168">
            <v>45</v>
          </cell>
          <cell r="J168">
            <v>1.6199999999999999</v>
          </cell>
          <cell r="K168">
            <v>3.2399999999999998E-2</v>
          </cell>
        </row>
        <row r="169">
          <cell r="C169" t="str">
            <v>Drive per meter (≤ 200 kg)</v>
          </cell>
          <cell r="D169" t="str">
            <v>WFB</v>
          </cell>
          <cell r="G169">
            <v>1</v>
          </cell>
          <cell r="H169">
            <v>1</v>
          </cell>
          <cell r="I169">
            <v>28</v>
          </cell>
          <cell r="J169">
            <v>1.008</v>
          </cell>
          <cell r="K169">
            <v>1.008</v>
          </cell>
        </row>
        <row r="170">
          <cell r="C170" t="str">
            <v>Turn</v>
          </cell>
          <cell r="D170" t="str">
            <v>WKB</v>
          </cell>
          <cell r="G170">
            <v>20</v>
          </cell>
          <cell r="H170">
            <v>1</v>
          </cell>
          <cell r="I170">
            <v>11</v>
          </cell>
          <cell r="J170">
            <v>0.39599999999999996</v>
          </cell>
          <cell r="K170">
            <v>1.9799999999999998E-2</v>
          </cell>
        </row>
        <row r="171">
          <cell r="F171" t="str">
            <v/>
          </cell>
        </row>
        <row r="172">
          <cell r="B172" t="str">
            <v>T_Walk</v>
          </cell>
          <cell r="C172" t="str">
            <v>Walk</v>
          </cell>
          <cell r="F172">
            <v>1</v>
          </cell>
          <cell r="G172" t="str">
            <v>m</v>
          </cell>
          <cell r="H172">
            <v>1</v>
          </cell>
          <cell r="K172">
            <v>0.89999999999999991</v>
          </cell>
        </row>
        <row r="173">
          <cell r="C173" t="str">
            <v>Walk per meter</v>
          </cell>
          <cell r="D173" t="str">
            <v>KA</v>
          </cell>
          <cell r="G173">
            <v>1</v>
          </cell>
          <cell r="H173">
            <v>1</v>
          </cell>
          <cell r="I173">
            <v>25</v>
          </cell>
          <cell r="J173">
            <v>0.89999999999999991</v>
          </cell>
          <cell r="K173">
            <v>0.89999999999999991</v>
          </cell>
        </row>
        <row r="174">
          <cell r="F174" t="str">
            <v/>
          </cell>
        </row>
        <row r="175">
          <cell r="B175" t="str">
            <v>P_Basic_activities_trolley</v>
          </cell>
          <cell r="F175" t="str">
            <v/>
          </cell>
          <cell r="G175" t="str">
            <v>Batch</v>
          </cell>
          <cell r="H175">
            <v>1</v>
          </cell>
          <cell r="K175">
            <v>43.919999999999995</v>
          </cell>
        </row>
        <row r="176">
          <cell r="B176" t="str">
            <v>Start picking</v>
          </cell>
          <cell r="C176" t="str">
            <v>Go to printer</v>
          </cell>
          <cell r="D176" t="str">
            <v>KA</v>
          </cell>
          <cell r="F176">
            <v>10</v>
          </cell>
          <cell r="G176">
            <v>1</v>
          </cell>
          <cell r="H176">
            <v>1</v>
          </cell>
          <cell r="I176">
            <v>25</v>
          </cell>
          <cell r="J176">
            <v>9</v>
          </cell>
          <cell r="K176">
            <v>9</v>
          </cell>
        </row>
        <row r="177">
          <cell r="C177" t="str">
            <v>Get picking list</v>
          </cell>
          <cell r="D177" t="str">
            <v>LO-HTE</v>
          </cell>
          <cell r="G177">
            <v>1</v>
          </cell>
          <cell r="H177">
            <v>1</v>
          </cell>
          <cell r="I177">
            <v>160</v>
          </cell>
          <cell r="J177">
            <v>5.76</v>
          </cell>
          <cell r="K177">
            <v>5.76</v>
          </cell>
        </row>
        <row r="178">
          <cell r="C178" t="str">
            <v>Go to trolley</v>
          </cell>
          <cell r="D178" t="str">
            <v>KA</v>
          </cell>
          <cell r="F178">
            <v>5</v>
          </cell>
          <cell r="G178">
            <v>1</v>
          </cell>
          <cell r="H178">
            <v>1</v>
          </cell>
          <cell r="I178">
            <v>25</v>
          </cell>
          <cell r="J178">
            <v>4.5</v>
          </cell>
          <cell r="K178">
            <v>4.5</v>
          </cell>
        </row>
        <row r="179">
          <cell r="C179" t="str">
            <v>Pick up trolley</v>
          </cell>
          <cell r="D179" t="str">
            <v>WFB</v>
          </cell>
          <cell r="F179">
            <v>5</v>
          </cell>
          <cell r="G179">
            <v>1</v>
          </cell>
          <cell r="H179">
            <v>1</v>
          </cell>
          <cell r="I179">
            <v>28</v>
          </cell>
          <cell r="J179">
            <v>5.04</v>
          </cell>
          <cell r="K179">
            <v>5.04</v>
          </cell>
        </row>
        <row r="180">
          <cell r="C180" t="str">
            <v>Start and stop trolley (&lt;100kg)</v>
          </cell>
          <cell r="D180" t="str">
            <v>WVB</v>
          </cell>
          <cell r="G180">
            <v>1</v>
          </cell>
          <cell r="H180">
            <v>1</v>
          </cell>
          <cell r="I180">
            <v>45</v>
          </cell>
          <cell r="J180">
            <v>1.6199999999999999</v>
          </cell>
          <cell r="K180">
            <v>1.6199999999999999</v>
          </cell>
        </row>
        <row r="181">
          <cell r="C181" t="str">
            <v>Scan picklist / label and receive picking order</v>
          </cell>
          <cell r="D181" t="str">
            <v>IDES</v>
          </cell>
          <cell r="G181">
            <v>1</v>
          </cell>
          <cell r="H181">
            <v>1</v>
          </cell>
          <cell r="I181">
            <v>60</v>
          </cell>
          <cell r="J181">
            <v>2.1599999999999997</v>
          </cell>
          <cell r="K181">
            <v>2.1599999999999997</v>
          </cell>
        </row>
        <row r="182">
          <cell r="C182" t="str">
            <v>Read picking order</v>
          </cell>
          <cell r="D182" t="str">
            <v>IALW</v>
          </cell>
          <cell r="F182">
            <v>2</v>
          </cell>
          <cell r="G182">
            <v>1</v>
          </cell>
          <cell r="H182">
            <v>1</v>
          </cell>
          <cell r="I182">
            <v>25</v>
          </cell>
          <cell r="J182">
            <v>1.7999999999999998</v>
          </cell>
          <cell r="K182">
            <v>1.7999999999999998</v>
          </cell>
        </row>
        <row r="183">
          <cell r="B183" t="str">
            <v>Hand-over parts</v>
          </cell>
          <cell r="C183" t="str">
            <v>Confirm compeltion of picking batch</v>
          </cell>
          <cell r="D183" t="str">
            <v>IDTW</v>
          </cell>
          <cell r="G183">
            <v>1</v>
          </cell>
          <cell r="H183">
            <v>1</v>
          </cell>
          <cell r="I183">
            <v>65</v>
          </cell>
          <cell r="J183">
            <v>2.34</v>
          </cell>
          <cell r="K183">
            <v>2.34</v>
          </cell>
        </row>
        <row r="184">
          <cell r="C184" t="str">
            <v>Push trolley to handover area</v>
          </cell>
          <cell r="D184" t="str">
            <v>WFB</v>
          </cell>
          <cell r="F184">
            <v>10</v>
          </cell>
          <cell r="G184">
            <v>1</v>
          </cell>
          <cell r="H184">
            <v>1</v>
          </cell>
          <cell r="I184">
            <v>28</v>
          </cell>
          <cell r="J184">
            <v>10.08</v>
          </cell>
          <cell r="K184">
            <v>10.08</v>
          </cell>
        </row>
        <row r="185">
          <cell r="C185" t="str">
            <v>Start and stop trolley (&lt;100kg)</v>
          </cell>
          <cell r="D185" t="str">
            <v>WVB</v>
          </cell>
          <cell r="G185">
            <v>1</v>
          </cell>
          <cell r="H185">
            <v>1</v>
          </cell>
          <cell r="I185">
            <v>45</v>
          </cell>
          <cell r="J185">
            <v>1.6199999999999999</v>
          </cell>
          <cell r="K185">
            <v>1.6199999999999999</v>
          </cell>
        </row>
        <row r="186">
          <cell r="F186" t="str">
            <v/>
          </cell>
        </row>
        <row r="187">
          <cell r="B187" t="str">
            <v>P_Basic_activities_order_picker</v>
          </cell>
          <cell r="F187" t="str">
            <v/>
          </cell>
          <cell r="G187" t="str">
            <v>Batch</v>
          </cell>
          <cell r="H187">
            <v>1</v>
          </cell>
          <cell r="K187">
            <v>54.719999999999985</v>
          </cell>
        </row>
        <row r="188">
          <cell r="B188" t="str">
            <v>Start picking</v>
          </cell>
          <cell r="C188" t="str">
            <v>Request next picking order</v>
          </cell>
          <cell r="D188" t="str">
            <v>IDTE</v>
          </cell>
          <cell r="G188">
            <v>1</v>
          </cell>
          <cell r="H188">
            <v>1</v>
          </cell>
          <cell r="I188">
            <v>25</v>
          </cell>
          <cell r="J188">
            <v>0.89999999999999991</v>
          </cell>
          <cell r="K188">
            <v>0.89999999999999991</v>
          </cell>
        </row>
        <row r="189">
          <cell r="C189" t="str">
            <v>Read picking order</v>
          </cell>
          <cell r="D189" t="str">
            <v>IALW</v>
          </cell>
          <cell r="F189">
            <v>2</v>
          </cell>
          <cell r="G189">
            <v>1</v>
          </cell>
          <cell r="H189">
            <v>1</v>
          </cell>
          <cell r="I189">
            <v>25</v>
          </cell>
          <cell r="J189">
            <v>1.7999999999999998</v>
          </cell>
          <cell r="K189">
            <v>1.7999999999999998</v>
          </cell>
        </row>
        <row r="190">
          <cell r="C190" t="str">
            <v>Drive to picking load carrier</v>
          </cell>
          <cell r="D190" t="str">
            <v>SFISS</v>
          </cell>
          <cell r="F190">
            <v>5</v>
          </cell>
          <cell r="G190">
            <v>1</v>
          </cell>
          <cell r="H190">
            <v>1</v>
          </cell>
          <cell r="I190">
            <v>13</v>
          </cell>
          <cell r="J190">
            <v>2.34</v>
          </cell>
          <cell r="K190">
            <v>2.34</v>
          </cell>
        </row>
        <row r="191">
          <cell r="C191" t="str">
            <v>Start and stop (empty)</v>
          </cell>
          <cell r="D191" t="str">
            <v>SZVUS</v>
          </cell>
          <cell r="G191">
            <v>1</v>
          </cell>
          <cell r="H191">
            <v>1</v>
          </cell>
          <cell r="I191">
            <v>30</v>
          </cell>
          <cell r="J191">
            <v>1.0799999999999998</v>
          </cell>
          <cell r="K191">
            <v>1.0799999999999998</v>
          </cell>
        </row>
        <row r="192">
          <cell r="C192" t="str">
            <v>Take up picking load carrier (0.0m -&gt; 0.0m)</v>
          </cell>
          <cell r="D192" t="str">
            <v>SAAASM</v>
          </cell>
          <cell r="G192">
            <v>1</v>
          </cell>
          <cell r="H192">
            <v>1</v>
          </cell>
          <cell r="I192">
            <v>983</v>
          </cell>
          <cell r="J192">
            <v>35.387999999999998</v>
          </cell>
          <cell r="K192">
            <v>35.387999999999998</v>
          </cell>
        </row>
        <row r="193">
          <cell r="C193" t="str">
            <v>Scan picklist / label and receive picking order</v>
          </cell>
          <cell r="D193" t="str">
            <v>IDES</v>
          </cell>
          <cell r="G193">
            <v>1</v>
          </cell>
          <cell r="H193">
            <v>1</v>
          </cell>
          <cell r="I193">
            <v>60</v>
          </cell>
          <cell r="J193">
            <v>2.1599999999999997</v>
          </cell>
          <cell r="K193">
            <v>2.1599999999999997</v>
          </cell>
        </row>
        <row r="194">
          <cell r="C194" t="str">
            <v>Start and stop (w. load)</v>
          </cell>
          <cell r="D194" t="str">
            <v>SZVBS</v>
          </cell>
          <cell r="G194">
            <v>1</v>
          </cell>
          <cell r="H194">
            <v>1</v>
          </cell>
          <cell r="I194">
            <v>56</v>
          </cell>
          <cell r="J194">
            <v>2.016</v>
          </cell>
          <cell r="K194">
            <v>2.016</v>
          </cell>
        </row>
        <row r="195">
          <cell r="B195" t="str">
            <v>Hand-over parts</v>
          </cell>
          <cell r="C195" t="str">
            <v>Confirm compeltion of picking batch</v>
          </cell>
          <cell r="D195" t="str">
            <v>IDTW</v>
          </cell>
          <cell r="G195">
            <v>1</v>
          </cell>
          <cell r="H195">
            <v>1</v>
          </cell>
          <cell r="I195">
            <v>65</v>
          </cell>
          <cell r="J195">
            <v>2.34</v>
          </cell>
          <cell r="K195">
            <v>2.34</v>
          </cell>
        </row>
        <row r="196">
          <cell r="C196" t="str">
            <v>Drive picking load carrier to handover area</v>
          </cell>
          <cell r="D196" t="str">
            <v>SFISS</v>
          </cell>
          <cell r="F196">
            <v>10</v>
          </cell>
          <cell r="G196">
            <v>1</v>
          </cell>
          <cell r="H196">
            <v>1</v>
          </cell>
          <cell r="I196">
            <v>13</v>
          </cell>
          <cell r="J196">
            <v>4.68</v>
          </cell>
          <cell r="K196">
            <v>4.68</v>
          </cell>
        </row>
        <row r="197">
          <cell r="C197" t="str">
            <v>Start and stop (w. load)</v>
          </cell>
          <cell r="D197" t="str">
            <v>SZVBS</v>
          </cell>
          <cell r="G197">
            <v>1</v>
          </cell>
          <cell r="H197">
            <v>1</v>
          </cell>
          <cell r="I197">
            <v>56</v>
          </cell>
          <cell r="J197">
            <v>2.016</v>
          </cell>
          <cell r="K197">
            <v>2.016</v>
          </cell>
        </row>
        <row r="198">
          <cell r="F198" t="str">
            <v/>
          </cell>
        </row>
        <row r="199">
          <cell r="B199" t="str">
            <v>P_Basic_activities_high-level_order_picker_dedicated_to_aisle</v>
          </cell>
          <cell r="F199" t="str">
            <v/>
          </cell>
          <cell r="G199" t="str">
            <v>Batch</v>
          </cell>
          <cell r="H199">
            <v>1</v>
          </cell>
          <cell r="K199">
            <v>68.360399999999998</v>
          </cell>
        </row>
        <row r="200">
          <cell r="B200" t="str">
            <v>Start picking</v>
          </cell>
          <cell r="C200" t="str">
            <v>Request next picking order</v>
          </cell>
          <cell r="D200" t="str">
            <v>IDTE</v>
          </cell>
          <cell r="F200">
            <v>2</v>
          </cell>
          <cell r="G200">
            <v>1</v>
          </cell>
          <cell r="H200">
            <v>1</v>
          </cell>
          <cell r="I200">
            <v>25</v>
          </cell>
          <cell r="J200">
            <v>1.7999999999999998</v>
          </cell>
          <cell r="K200">
            <v>1.7999999999999998</v>
          </cell>
        </row>
        <row r="201">
          <cell r="C201" t="str">
            <v>Read picking order</v>
          </cell>
          <cell r="D201" t="str">
            <v>IALW</v>
          </cell>
          <cell r="F201">
            <v>2</v>
          </cell>
          <cell r="G201">
            <v>1</v>
          </cell>
          <cell r="H201">
            <v>1</v>
          </cell>
          <cell r="I201">
            <v>25</v>
          </cell>
          <cell r="J201">
            <v>1.7999999999999998</v>
          </cell>
          <cell r="K201">
            <v>1.7999999999999998</v>
          </cell>
        </row>
        <row r="202">
          <cell r="C202" t="str">
            <v>Identify empty picking container</v>
          </cell>
          <cell r="D202" t="str">
            <v>ISUC</v>
          </cell>
          <cell r="G202">
            <v>1</v>
          </cell>
          <cell r="H202">
            <v>1</v>
          </cell>
          <cell r="I202">
            <v>50</v>
          </cell>
          <cell r="J202">
            <v>1.7999999999999998</v>
          </cell>
          <cell r="K202">
            <v>1.7999999999999998</v>
          </cell>
        </row>
        <row r="203">
          <cell r="C203" t="str">
            <v>Start and stop (empty)</v>
          </cell>
          <cell r="D203" t="str">
            <v>SZVUS</v>
          </cell>
          <cell r="G203">
            <v>1</v>
          </cell>
          <cell r="H203">
            <v>1</v>
          </cell>
          <cell r="I203">
            <v>30</v>
          </cell>
          <cell r="J203">
            <v>1.0799999999999998</v>
          </cell>
          <cell r="K203">
            <v>1.0799999999999998</v>
          </cell>
        </row>
        <row r="204">
          <cell r="C204" t="str">
            <v>Drive to picking container (and back to start of picking)</v>
          </cell>
          <cell r="D204" t="str">
            <v>SFISS</v>
          </cell>
          <cell r="F204">
            <v>10</v>
          </cell>
          <cell r="G204">
            <v>1</v>
          </cell>
          <cell r="H204">
            <v>1</v>
          </cell>
          <cell r="I204">
            <v>13</v>
          </cell>
          <cell r="J204">
            <v>4.68</v>
          </cell>
          <cell r="K204">
            <v>4.68</v>
          </cell>
        </row>
        <row r="205">
          <cell r="C205" t="str">
            <v>Take up picking load carrier (0.0m -&gt; 0.0m)</v>
          </cell>
          <cell r="D205" t="str">
            <v>SAAASM</v>
          </cell>
          <cell r="G205">
            <v>1</v>
          </cell>
          <cell r="H205">
            <v>1.3</v>
          </cell>
          <cell r="I205">
            <v>983</v>
          </cell>
          <cell r="J205">
            <v>35.387999999999998</v>
          </cell>
          <cell r="K205">
            <v>46.004399999999997</v>
          </cell>
        </row>
        <row r="206">
          <cell r="C206" t="str">
            <v>Scan label</v>
          </cell>
          <cell r="D206" t="str">
            <v>IDES</v>
          </cell>
          <cell r="G206">
            <v>1</v>
          </cell>
          <cell r="H206">
            <v>1</v>
          </cell>
          <cell r="I206">
            <v>60</v>
          </cell>
          <cell r="J206">
            <v>2.1599999999999997</v>
          </cell>
          <cell r="K206">
            <v>2.1599999999999997</v>
          </cell>
        </row>
        <row r="207">
          <cell r="C207" t="str">
            <v>Start and stop (w. load)</v>
          </cell>
          <cell r="D207" t="str">
            <v>SZVBS</v>
          </cell>
          <cell r="G207">
            <v>1</v>
          </cell>
          <cell r="H207">
            <v>1</v>
          </cell>
          <cell r="I207">
            <v>56</v>
          </cell>
          <cell r="J207">
            <v>2.016</v>
          </cell>
          <cell r="K207">
            <v>2.016</v>
          </cell>
        </row>
        <row r="208">
          <cell r="B208" t="str">
            <v>Hand-over parts</v>
          </cell>
          <cell r="C208" t="str">
            <v>Confirm compeltion of picking batch</v>
          </cell>
          <cell r="D208" t="str">
            <v>IDTW</v>
          </cell>
          <cell r="G208">
            <v>1</v>
          </cell>
          <cell r="H208">
            <v>1</v>
          </cell>
          <cell r="I208">
            <v>65</v>
          </cell>
          <cell r="J208">
            <v>2.34</v>
          </cell>
          <cell r="K208">
            <v>2.34</v>
          </cell>
        </row>
        <row r="209">
          <cell r="C209" t="str">
            <v>Drive to picking container hand-over point</v>
          </cell>
          <cell r="D209" t="str">
            <v>SFISS</v>
          </cell>
          <cell r="F209">
            <v>10</v>
          </cell>
          <cell r="G209">
            <v>1</v>
          </cell>
          <cell r="H209">
            <v>1</v>
          </cell>
          <cell r="I209">
            <v>13</v>
          </cell>
          <cell r="J209">
            <v>4.68</v>
          </cell>
          <cell r="K209">
            <v>4.68</v>
          </cell>
        </row>
        <row r="210">
          <cell r="C210" t="str">
            <v>Place picking load carrier at handover (time included above)</v>
          </cell>
          <cell r="G210">
            <v>1</v>
          </cell>
          <cell r="H210">
            <v>1</v>
          </cell>
          <cell r="I210" t="str">
            <v/>
          </cell>
          <cell r="J210" t="str">
            <v/>
          </cell>
          <cell r="K210" t="str">
            <v/>
          </cell>
        </row>
        <row r="211">
          <cell r="F211" t="str">
            <v/>
          </cell>
        </row>
        <row r="212">
          <cell r="B212" t="str">
            <v>P_route_trolley</v>
          </cell>
          <cell r="F212" t="str">
            <v/>
          </cell>
          <cell r="G212" t="str">
            <v>m</v>
          </cell>
          <cell r="H212">
            <v>1</v>
          </cell>
          <cell r="K212">
            <v>1.0159199999999999</v>
          </cell>
        </row>
        <row r="213">
          <cell r="B213" t="str">
            <v>Walk picking route</v>
          </cell>
          <cell r="C213" t="str">
            <v>Push trolley (&lt;100kg)</v>
          </cell>
          <cell r="D213" t="str">
            <v>WFB</v>
          </cell>
          <cell r="G213">
            <v>1</v>
          </cell>
          <cell r="H213">
            <v>1</v>
          </cell>
          <cell r="I213">
            <v>28</v>
          </cell>
          <cell r="J213">
            <v>1.008</v>
          </cell>
          <cell r="K213">
            <v>1.008</v>
          </cell>
        </row>
        <row r="214">
          <cell r="C214" t="str">
            <v>Turns on picking route</v>
          </cell>
          <cell r="D214" t="str">
            <v>WKB</v>
          </cell>
          <cell r="G214">
            <v>50</v>
          </cell>
          <cell r="H214">
            <v>1</v>
          </cell>
          <cell r="I214">
            <v>11</v>
          </cell>
          <cell r="J214">
            <v>0.39599999999999996</v>
          </cell>
          <cell r="K214">
            <v>7.92E-3</v>
          </cell>
        </row>
        <row r="216">
          <cell r="B216" t="str">
            <v>P_route_order_picker</v>
          </cell>
          <cell r="F216" t="str">
            <v/>
          </cell>
          <cell r="G216" t="str">
            <v>m</v>
          </cell>
          <cell r="H216">
            <v>1</v>
          </cell>
          <cell r="K216">
            <v>0.47951999999999995</v>
          </cell>
        </row>
        <row r="217">
          <cell r="B217" t="str">
            <v>Drive picking route</v>
          </cell>
          <cell r="C217" t="str">
            <v>Drive with order picker</v>
          </cell>
          <cell r="D217" t="str">
            <v>SFISS</v>
          </cell>
          <cell r="G217">
            <v>1</v>
          </cell>
          <cell r="H217">
            <v>1</v>
          </cell>
          <cell r="I217">
            <v>13</v>
          </cell>
          <cell r="J217">
            <v>0.46799999999999997</v>
          </cell>
          <cell r="K217">
            <v>0.46799999999999997</v>
          </cell>
        </row>
        <row r="218">
          <cell r="C218" t="str">
            <v>Turns on picking route</v>
          </cell>
          <cell r="D218" t="str">
            <v>SFKSS</v>
          </cell>
          <cell r="G218">
            <v>50</v>
          </cell>
          <cell r="H218">
            <v>1</v>
          </cell>
          <cell r="I218">
            <v>16</v>
          </cell>
          <cell r="J218">
            <v>0.57599999999999996</v>
          </cell>
          <cell r="K218">
            <v>1.1519999999999999E-2</v>
          </cell>
        </row>
        <row r="220">
          <cell r="B220" t="str">
            <v>P_route_high_level_order_picker_dedicated_to_aisle</v>
          </cell>
          <cell r="F220" t="str">
            <v/>
          </cell>
          <cell r="G220" t="str">
            <v>m</v>
          </cell>
          <cell r="H220">
            <v>1</v>
          </cell>
          <cell r="K220">
            <v>0.60839999999999994</v>
          </cell>
        </row>
        <row r="221">
          <cell r="B221" t="str">
            <v>Average speed around 5 km/h</v>
          </cell>
          <cell r="C221" t="str">
            <v>Drive with order picker</v>
          </cell>
          <cell r="D221" t="str">
            <v>SFISS</v>
          </cell>
          <cell r="G221">
            <v>1</v>
          </cell>
          <cell r="H221">
            <v>1.3</v>
          </cell>
          <cell r="I221">
            <v>13</v>
          </cell>
          <cell r="J221">
            <v>0.46799999999999997</v>
          </cell>
          <cell r="K221">
            <v>0.60839999999999994</v>
          </cell>
        </row>
        <row r="223">
          <cell r="B223" t="str">
            <v>P_vertical_movement_order_picker</v>
          </cell>
          <cell r="F223" t="str">
            <v/>
          </cell>
          <cell r="G223" t="str">
            <v>m</v>
          </cell>
          <cell r="H223">
            <v>1</v>
          </cell>
          <cell r="K223">
            <v>3.2183999999999999</v>
          </cell>
        </row>
        <row r="224">
          <cell r="B224" t="str">
            <v>Reduced speed compared to forklift</v>
          </cell>
          <cell r="C224" t="str">
            <v>Additional lifting (w. load)</v>
          </cell>
          <cell r="D224" t="str">
            <v>SHHBS</v>
          </cell>
          <cell r="F224">
            <v>1.2</v>
          </cell>
          <cell r="G224">
            <v>1</v>
          </cell>
          <cell r="H224">
            <v>0.5</v>
          </cell>
          <cell r="I224">
            <v>93</v>
          </cell>
          <cell r="J224">
            <v>4.0175999999999998</v>
          </cell>
          <cell r="K224">
            <v>2.0087999999999999</v>
          </cell>
        </row>
        <row r="225">
          <cell r="C225" t="str">
            <v>Additional lowering (w load)</v>
          </cell>
          <cell r="D225" t="str">
            <v>SHSBS</v>
          </cell>
          <cell r="F225">
            <v>1.2</v>
          </cell>
          <cell r="G225">
            <v>1</v>
          </cell>
          <cell r="H225">
            <v>0.5</v>
          </cell>
          <cell r="I225">
            <v>56</v>
          </cell>
          <cell r="J225">
            <v>2.4192</v>
          </cell>
          <cell r="K225">
            <v>1.2096</v>
          </cell>
        </row>
        <row r="227">
          <cell r="B227" t="str">
            <v>P_Activities_per_line_trolley&amp;scan</v>
          </cell>
          <cell r="F227" t="str">
            <v/>
          </cell>
          <cell r="G227" t="str">
            <v>Line</v>
          </cell>
          <cell r="H227">
            <v>1</v>
          </cell>
          <cell r="K227">
            <v>17.099999999999998</v>
          </cell>
        </row>
        <row r="228">
          <cell r="B228" t="str">
            <v>Start &amp; stop, identify sloc, confirm parts</v>
          </cell>
          <cell r="C228" t="str">
            <v>Start and stop trolley (&lt;100kg)</v>
          </cell>
          <cell r="D228" t="str">
            <v>WVB</v>
          </cell>
          <cell r="G228">
            <v>1</v>
          </cell>
          <cell r="H228">
            <v>1</v>
          </cell>
          <cell r="I228">
            <v>45</v>
          </cell>
          <cell r="J228">
            <v>1.6199999999999999</v>
          </cell>
          <cell r="K228">
            <v>1.6199999999999999</v>
          </cell>
        </row>
        <row r="229">
          <cell r="C229" t="str">
            <v>Walk to pick location</v>
          </cell>
          <cell r="D229" t="str">
            <v>KA</v>
          </cell>
          <cell r="F229">
            <v>2</v>
          </cell>
          <cell r="G229">
            <v>1</v>
          </cell>
          <cell r="H229">
            <v>1</v>
          </cell>
          <cell r="I229">
            <v>25</v>
          </cell>
          <cell r="J229">
            <v>1.7999999999999998</v>
          </cell>
          <cell r="K229">
            <v>1.7999999999999998</v>
          </cell>
        </row>
        <row r="230">
          <cell r="C230" t="str">
            <v>Identify storage location</v>
          </cell>
          <cell r="D230" t="str">
            <v>ISUC</v>
          </cell>
          <cell r="G230">
            <v>1</v>
          </cell>
          <cell r="H230">
            <v>1</v>
          </cell>
          <cell r="I230">
            <v>50</v>
          </cell>
          <cell r="J230">
            <v>1.7999999999999998</v>
          </cell>
          <cell r="K230">
            <v>1.7999999999999998</v>
          </cell>
        </row>
        <row r="231">
          <cell r="C231" t="str">
            <v>Take scanner and put down</v>
          </cell>
          <cell r="D231" t="str">
            <v>EH</v>
          </cell>
          <cell r="G231">
            <v>1</v>
          </cell>
          <cell r="H231">
            <v>1</v>
          </cell>
          <cell r="I231">
            <v>55</v>
          </cell>
          <cell r="J231">
            <v>1.9799999999999998</v>
          </cell>
          <cell r="K231">
            <v>1.9799999999999998</v>
          </cell>
        </row>
        <row r="232">
          <cell r="C232" t="str">
            <v>Confirm storage location / part</v>
          </cell>
          <cell r="D232" t="str">
            <v>IDES</v>
          </cell>
          <cell r="G232">
            <v>1</v>
          </cell>
          <cell r="H232">
            <v>1</v>
          </cell>
          <cell r="I232">
            <v>60</v>
          </cell>
          <cell r="J232">
            <v>2.1599999999999997</v>
          </cell>
          <cell r="K232">
            <v>2.1599999999999997</v>
          </cell>
        </row>
        <row r="233">
          <cell r="C233" t="str">
            <v>Read number of picks</v>
          </cell>
          <cell r="D233" t="str">
            <v>IALW</v>
          </cell>
          <cell r="G233">
            <v>1</v>
          </cell>
          <cell r="H233">
            <v>1</v>
          </cell>
          <cell r="I233">
            <v>25</v>
          </cell>
          <cell r="J233">
            <v>0.89999999999999991</v>
          </cell>
          <cell r="K233">
            <v>0.89999999999999991</v>
          </cell>
        </row>
        <row r="234">
          <cell r="C234" t="str">
            <v>Take scanner and put down</v>
          </cell>
          <cell r="D234" t="str">
            <v>EH</v>
          </cell>
          <cell r="G234">
            <v>1</v>
          </cell>
          <cell r="H234">
            <v>1</v>
          </cell>
          <cell r="I234">
            <v>55</v>
          </cell>
          <cell r="J234">
            <v>1.9799999999999998</v>
          </cell>
          <cell r="K234">
            <v>1.9799999999999998</v>
          </cell>
        </row>
        <row r="235">
          <cell r="C235" t="str">
            <v>Confirm put to location</v>
          </cell>
          <cell r="D235" t="str">
            <v>IDES</v>
          </cell>
          <cell r="G235">
            <v>1</v>
          </cell>
          <cell r="H235">
            <v>1</v>
          </cell>
          <cell r="I235">
            <v>60</v>
          </cell>
          <cell r="J235">
            <v>2.1599999999999997</v>
          </cell>
          <cell r="K235">
            <v>2.1599999999999997</v>
          </cell>
        </row>
        <row r="236">
          <cell r="C236" t="str">
            <v>Walk  to trolley</v>
          </cell>
          <cell r="D236" t="str">
            <v>KA</v>
          </cell>
          <cell r="F236">
            <v>2</v>
          </cell>
          <cell r="G236">
            <v>1</v>
          </cell>
          <cell r="H236">
            <v>1</v>
          </cell>
          <cell r="I236">
            <v>25</v>
          </cell>
          <cell r="J236">
            <v>1.7999999999999998</v>
          </cell>
          <cell r="K236">
            <v>1.7999999999999998</v>
          </cell>
        </row>
        <row r="237">
          <cell r="C237" t="str">
            <v>Read next position</v>
          </cell>
          <cell r="D237" t="str">
            <v>IALW</v>
          </cell>
          <cell r="G237">
            <v>1</v>
          </cell>
          <cell r="H237">
            <v>1</v>
          </cell>
          <cell r="I237">
            <v>25</v>
          </cell>
          <cell r="J237">
            <v>0.89999999999999991</v>
          </cell>
          <cell r="K237">
            <v>0.89999999999999991</v>
          </cell>
        </row>
        <row r="239">
          <cell r="B239" t="str">
            <v>P_Activities_per_line_order-picker&amp;scan</v>
          </cell>
          <cell r="F239" t="str">
            <v/>
          </cell>
          <cell r="G239" t="str">
            <v>Line</v>
          </cell>
          <cell r="H239">
            <v>1</v>
          </cell>
          <cell r="K239">
            <v>21.456</v>
          </cell>
        </row>
        <row r="240">
          <cell r="B240" t="str">
            <v>Start &amp; stop, identify sloc, confirm parts</v>
          </cell>
          <cell r="C240" t="str">
            <v>Start and stop (w. load)</v>
          </cell>
          <cell r="D240" t="str">
            <v>SZVBS</v>
          </cell>
          <cell r="G240">
            <v>1</v>
          </cell>
          <cell r="H240">
            <v>1</v>
          </cell>
          <cell r="I240">
            <v>56</v>
          </cell>
          <cell r="J240">
            <v>2.016</v>
          </cell>
          <cell r="K240">
            <v>2.016</v>
          </cell>
        </row>
        <row r="241">
          <cell r="C241" t="str">
            <v>Get on and off vehicle</v>
          </cell>
          <cell r="D241" t="str">
            <v>AZA</v>
          </cell>
          <cell r="G241">
            <v>1</v>
          </cell>
          <cell r="H241">
            <v>0.5</v>
          </cell>
          <cell r="I241">
            <v>220</v>
          </cell>
          <cell r="J241">
            <v>7.919999999999999</v>
          </cell>
          <cell r="K241">
            <v>3.9599999999999995</v>
          </cell>
        </row>
        <row r="242">
          <cell r="C242" t="str">
            <v>Identify storage location</v>
          </cell>
          <cell r="D242" t="str">
            <v>ISUC</v>
          </cell>
          <cell r="G242">
            <v>1</v>
          </cell>
          <cell r="H242">
            <v>1</v>
          </cell>
          <cell r="I242">
            <v>50</v>
          </cell>
          <cell r="J242">
            <v>1.7999999999999998</v>
          </cell>
          <cell r="K242">
            <v>1.7999999999999998</v>
          </cell>
        </row>
        <row r="243">
          <cell r="C243" t="str">
            <v>Walk to pick location</v>
          </cell>
          <cell r="D243" t="str">
            <v>KA</v>
          </cell>
          <cell r="F243">
            <v>2</v>
          </cell>
          <cell r="G243">
            <v>1</v>
          </cell>
          <cell r="H243">
            <v>1</v>
          </cell>
          <cell r="I243">
            <v>25</v>
          </cell>
          <cell r="J243">
            <v>1.7999999999999998</v>
          </cell>
          <cell r="K243">
            <v>1.7999999999999998</v>
          </cell>
        </row>
        <row r="244">
          <cell r="C244" t="str">
            <v>Take scanner and put down</v>
          </cell>
          <cell r="D244" t="str">
            <v>EH</v>
          </cell>
          <cell r="G244">
            <v>1</v>
          </cell>
          <cell r="H244">
            <v>1</v>
          </cell>
          <cell r="I244">
            <v>55</v>
          </cell>
          <cell r="J244">
            <v>1.9799999999999998</v>
          </cell>
          <cell r="K244">
            <v>1.9799999999999998</v>
          </cell>
        </row>
        <row r="245">
          <cell r="C245" t="str">
            <v>Confirm storage location / part</v>
          </cell>
          <cell r="D245" t="str">
            <v>IDES</v>
          </cell>
          <cell r="G245">
            <v>1</v>
          </cell>
          <cell r="H245">
            <v>1</v>
          </cell>
          <cell r="I245">
            <v>60</v>
          </cell>
          <cell r="J245">
            <v>2.1599999999999997</v>
          </cell>
          <cell r="K245">
            <v>2.1599999999999997</v>
          </cell>
        </row>
        <row r="246">
          <cell r="C246" t="str">
            <v>Read number of picks</v>
          </cell>
          <cell r="D246" t="str">
            <v>IALW</v>
          </cell>
          <cell r="G246">
            <v>1</v>
          </cell>
          <cell r="H246">
            <v>1</v>
          </cell>
          <cell r="I246">
            <v>25</v>
          </cell>
          <cell r="J246">
            <v>0.89999999999999991</v>
          </cell>
          <cell r="K246">
            <v>0.89999999999999991</v>
          </cell>
        </row>
        <row r="247">
          <cell r="C247" t="str">
            <v>Take scanner and put down</v>
          </cell>
          <cell r="D247" t="str">
            <v>EH</v>
          </cell>
          <cell r="G247">
            <v>1</v>
          </cell>
          <cell r="H247">
            <v>1</v>
          </cell>
          <cell r="I247">
            <v>55</v>
          </cell>
          <cell r="J247">
            <v>1.9799999999999998</v>
          </cell>
          <cell r="K247">
            <v>1.9799999999999998</v>
          </cell>
        </row>
        <row r="248">
          <cell r="C248" t="str">
            <v>Confirm put to location</v>
          </cell>
          <cell r="D248" t="str">
            <v>IDES</v>
          </cell>
          <cell r="G248">
            <v>1</v>
          </cell>
          <cell r="H248">
            <v>1</v>
          </cell>
          <cell r="I248">
            <v>60</v>
          </cell>
          <cell r="J248">
            <v>2.1599999999999997</v>
          </cell>
          <cell r="K248">
            <v>2.1599999999999997</v>
          </cell>
        </row>
        <row r="249">
          <cell r="C249" t="str">
            <v>Walk back</v>
          </cell>
          <cell r="D249" t="str">
            <v>KA</v>
          </cell>
          <cell r="F249">
            <v>2</v>
          </cell>
          <cell r="G249">
            <v>1</v>
          </cell>
          <cell r="H249">
            <v>1</v>
          </cell>
          <cell r="I249">
            <v>25</v>
          </cell>
          <cell r="J249">
            <v>1.7999999999999998</v>
          </cell>
          <cell r="K249">
            <v>1.7999999999999998</v>
          </cell>
        </row>
        <row r="250">
          <cell r="C250" t="str">
            <v>Read next position</v>
          </cell>
          <cell r="D250" t="str">
            <v>IALW</v>
          </cell>
          <cell r="G250">
            <v>1</v>
          </cell>
          <cell r="H250">
            <v>1</v>
          </cell>
          <cell r="I250">
            <v>25</v>
          </cell>
          <cell r="J250">
            <v>0.89999999999999991</v>
          </cell>
          <cell r="K250">
            <v>0.89999999999999991</v>
          </cell>
        </row>
        <row r="252">
          <cell r="B252" t="str">
            <v>P_Activities_per_line_high-level_order_picker&amp;scan</v>
          </cell>
          <cell r="F252" t="str">
            <v/>
          </cell>
          <cell r="G252" t="str">
            <v>Line</v>
          </cell>
          <cell r="H252">
            <v>1</v>
          </cell>
          <cell r="K252">
            <v>22.795199999999998</v>
          </cell>
        </row>
        <row r="253">
          <cell r="B253" t="str">
            <v>Start &amp; stop, identify sloc, confirm parts</v>
          </cell>
          <cell r="C253" t="str">
            <v>Start and stop (w. load)</v>
          </cell>
          <cell r="D253" t="str">
            <v>SZVBS</v>
          </cell>
          <cell r="G253">
            <v>1</v>
          </cell>
          <cell r="H253">
            <v>1</v>
          </cell>
          <cell r="I253">
            <v>56</v>
          </cell>
          <cell r="J253">
            <v>2.016</v>
          </cell>
          <cell r="K253">
            <v>2.016</v>
          </cell>
        </row>
        <row r="254">
          <cell r="B254" t="str">
            <v>Fine positioning</v>
          </cell>
          <cell r="C254" t="str">
            <v>Position high-level-order picker</v>
          </cell>
          <cell r="D254" t="str">
            <v>SFIKS</v>
          </cell>
          <cell r="F254">
            <v>3</v>
          </cell>
          <cell r="G254">
            <v>1</v>
          </cell>
          <cell r="H254">
            <v>1</v>
          </cell>
          <cell r="I254">
            <v>40</v>
          </cell>
          <cell r="J254">
            <v>4.32</v>
          </cell>
          <cell r="K254">
            <v>4.32</v>
          </cell>
        </row>
        <row r="255">
          <cell r="C255" t="str">
            <v>Handle control elements</v>
          </cell>
          <cell r="D255" t="str">
            <v>ABH</v>
          </cell>
          <cell r="G255">
            <v>1</v>
          </cell>
          <cell r="H255">
            <v>2</v>
          </cell>
          <cell r="I255">
            <v>20</v>
          </cell>
          <cell r="J255">
            <v>0.72</v>
          </cell>
          <cell r="K255">
            <v>1.44</v>
          </cell>
        </row>
        <row r="256">
          <cell r="C256" t="str">
            <v>Identify storage location</v>
          </cell>
          <cell r="D256" t="str">
            <v>ISUC</v>
          </cell>
          <cell r="G256">
            <v>1</v>
          </cell>
          <cell r="H256">
            <v>1</v>
          </cell>
          <cell r="I256">
            <v>50</v>
          </cell>
          <cell r="J256">
            <v>1.7999999999999998</v>
          </cell>
          <cell r="K256">
            <v>1.7999999999999998</v>
          </cell>
        </row>
        <row r="257">
          <cell r="C257" t="str">
            <v>Turn to goods (and back)</v>
          </cell>
          <cell r="D257" t="str">
            <v>TBC1</v>
          </cell>
          <cell r="F257">
            <v>2</v>
          </cell>
          <cell r="G257">
            <v>1</v>
          </cell>
          <cell r="H257">
            <v>1</v>
          </cell>
          <cell r="I257">
            <v>18.600000000000001</v>
          </cell>
          <cell r="J257">
            <v>1.3391999999999999</v>
          </cell>
          <cell r="K257">
            <v>1.3391999999999999</v>
          </cell>
        </row>
        <row r="258">
          <cell r="C258" t="str">
            <v>Move to parts</v>
          </cell>
          <cell r="D258" t="str">
            <v>KA</v>
          </cell>
          <cell r="F258">
            <v>2</v>
          </cell>
          <cell r="G258">
            <v>1</v>
          </cell>
          <cell r="H258">
            <v>1</v>
          </cell>
          <cell r="I258">
            <v>25</v>
          </cell>
          <cell r="J258">
            <v>1.7999999999999998</v>
          </cell>
          <cell r="K258">
            <v>1.7999999999999998</v>
          </cell>
        </row>
        <row r="259">
          <cell r="C259" t="str">
            <v>Take scanner and put down</v>
          </cell>
          <cell r="D259" t="str">
            <v>EH</v>
          </cell>
          <cell r="G259">
            <v>1</v>
          </cell>
          <cell r="H259">
            <v>1</v>
          </cell>
          <cell r="I259">
            <v>55</v>
          </cell>
          <cell r="J259">
            <v>1.9799999999999998</v>
          </cell>
          <cell r="K259">
            <v>1.9799999999999998</v>
          </cell>
        </row>
        <row r="260">
          <cell r="C260" t="str">
            <v>Confirm storage location / part</v>
          </cell>
          <cell r="D260" t="str">
            <v>IDES</v>
          </cell>
          <cell r="G260">
            <v>1</v>
          </cell>
          <cell r="H260">
            <v>1</v>
          </cell>
          <cell r="I260">
            <v>60</v>
          </cell>
          <cell r="J260">
            <v>2.1599999999999997</v>
          </cell>
          <cell r="K260">
            <v>2.1599999999999997</v>
          </cell>
        </row>
        <row r="261">
          <cell r="C261" t="str">
            <v>Read number of picks</v>
          </cell>
          <cell r="D261" t="str">
            <v>IALW</v>
          </cell>
          <cell r="G261">
            <v>1</v>
          </cell>
          <cell r="H261">
            <v>1</v>
          </cell>
          <cell r="I261">
            <v>25</v>
          </cell>
          <cell r="J261">
            <v>0.89999999999999991</v>
          </cell>
          <cell r="K261">
            <v>0.89999999999999991</v>
          </cell>
        </row>
        <row r="262">
          <cell r="C262" t="str">
            <v>Take scanner and put down</v>
          </cell>
          <cell r="D262" t="str">
            <v>EH</v>
          </cell>
          <cell r="G262">
            <v>1</v>
          </cell>
          <cell r="H262">
            <v>1</v>
          </cell>
          <cell r="I262">
            <v>55</v>
          </cell>
          <cell r="J262">
            <v>1.9799999999999998</v>
          </cell>
          <cell r="K262">
            <v>1.9799999999999998</v>
          </cell>
        </row>
        <row r="263">
          <cell r="C263" t="str">
            <v>Confirm put to / pick location</v>
          </cell>
          <cell r="D263" t="str">
            <v>IDES</v>
          </cell>
          <cell r="G263">
            <v>1</v>
          </cell>
          <cell r="H263">
            <v>1</v>
          </cell>
          <cell r="I263">
            <v>60</v>
          </cell>
          <cell r="J263">
            <v>2.1599999999999997</v>
          </cell>
          <cell r="K263">
            <v>2.1599999999999997</v>
          </cell>
        </row>
        <row r="264">
          <cell r="C264" t="str">
            <v>Read next position</v>
          </cell>
          <cell r="D264" t="str">
            <v>IALW</v>
          </cell>
          <cell r="G264">
            <v>1</v>
          </cell>
          <cell r="H264">
            <v>1</v>
          </cell>
          <cell r="I264">
            <v>25</v>
          </cell>
          <cell r="J264">
            <v>0.89999999999999991</v>
          </cell>
          <cell r="K264">
            <v>0.89999999999999991</v>
          </cell>
        </row>
        <row r="266">
          <cell r="B266" t="str">
            <v>P_handle_parts_vez</v>
          </cell>
          <cell r="F266" t="str">
            <v/>
          </cell>
          <cell r="G266" t="str">
            <v>Pick</v>
          </cell>
          <cell r="H266">
            <v>1</v>
          </cell>
          <cell r="K266">
            <v>5.7095999999999991</v>
          </cell>
        </row>
        <row r="267">
          <cell r="B267" t="str">
            <v>Pick parts</v>
          </cell>
          <cell r="C267" t="str">
            <v>Pick part and put down</v>
          </cell>
          <cell r="D267" t="str">
            <v>HUKD</v>
          </cell>
          <cell r="G267">
            <v>1</v>
          </cell>
          <cell r="H267">
            <v>1</v>
          </cell>
          <cell r="I267">
            <v>90</v>
          </cell>
          <cell r="J267">
            <v>3.2399999999999998</v>
          </cell>
          <cell r="K267">
            <v>3.2399999999999998</v>
          </cell>
        </row>
        <row r="268">
          <cell r="C268" t="str">
            <v>Walk with parts</v>
          </cell>
          <cell r="D268" t="str">
            <v>KA</v>
          </cell>
          <cell r="F268">
            <v>2</v>
          </cell>
          <cell r="G268">
            <v>1</v>
          </cell>
          <cell r="H268">
            <v>1</v>
          </cell>
          <cell r="I268">
            <v>25</v>
          </cell>
          <cell r="J268">
            <v>1.7999999999999998</v>
          </cell>
          <cell r="K268">
            <v>1.7999999999999998</v>
          </cell>
        </row>
        <row r="269">
          <cell r="C269" t="str">
            <v>Turn</v>
          </cell>
          <cell r="D269" t="str">
            <v>TBC1</v>
          </cell>
          <cell r="G269">
            <v>1</v>
          </cell>
          <cell r="H269">
            <v>1</v>
          </cell>
          <cell r="I269">
            <v>18.600000000000001</v>
          </cell>
          <cell r="J269">
            <v>0.66959999999999997</v>
          </cell>
          <cell r="K269">
            <v>0.66959999999999997</v>
          </cell>
        </row>
        <row r="271">
          <cell r="B271" t="str">
            <v>P_handle_parts_ez</v>
          </cell>
          <cell r="F271" t="str">
            <v/>
          </cell>
          <cell r="G271" t="str">
            <v>Pick</v>
          </cell>
          <cell r="H271">
            <v>1</v>
          </cell>
          <cell r="K271">
            <v>8.2295999999999996</v>
          </cell>
        </row>
        <row r="272">
          <cell r="B272" t="str">
            <v>Pick parts</v>
          </cell>
          <cell r="C272" t="str">
            <v>Pick part and put down</v>
          </cell>
          <cell r="D272" t="str">
            <v>LO-HTE</v>
          </cell>
          <cell r="G272">
            <v>1</v>
          </cell>
          <cell r="H272">
            <v>1</v>
          </cell>
          <cell r="I272">
            <v>160</v>
          </cell>
          <cell r="J272">
            <v>5.76</v>
          </cell>
          <cell r="K272">
            <v>5.76</v>
          </cell>
        </row>
        <row r="273">
          <cell r="C273" t="str">
            <v>Walk with parts</v>
          </cell>
          <cell r="D273" t="str">
            <v>KA</v>
          </cell>
          <cell r="F273">
            <v>2</v>
          </cell>
          <cell r="G273">
            <v>1</v>
          </cell>
          <cell r="H273">
            <v>1</v>
          </cell>
          <cell r="I273">
            <v>25</v>
          </cell>
          <cell r="J273">
            <v>1.7999999999999998</v>
          </cell>
          <cell r="K273">
            <v>1.7999999999999998</v>
          </cell>
        </row>
        <row r="274">
          <cell r="C274" t="str">
            <v>Turn</v>
          </cell>
          <cell r="D274" t="str">
            <v>TBC1</v>
          </cell>
          <cell r="G274">
            <v>1</v>
          </cell>
          <cell r="H274">
            <v>1</v>
          </cell>
          <cell r="I274">
            <v>18.600000000000001</v>
          </cell>
          <cell r="J274">
            <v>0.66959999999999997</v>
          </cell>
          <cell r="K274">
            <v>0.66959999999999997</v>
          </cell>
        </row>
        <row r="276">
          <cell r="B276" t="str">
            <v>P_handle_parts_hvy</v>
          </cell>
          <cell r="F276" t="str">
            <v/>
          </cell>
          <cell r="G276" t="str">
            <v>Pick</v>
          </cell>
          <cell r="H276">
            <v>1</v>
          </cell>
          <cell r="K276">
            <v>12.067199999999998</v>
          </cell>
        </row>
        <row r="277">
          <cell r="B277" t="str">
            <v>Pick parts</v>
          </cell>
          <cell r="C277" t="str">
            <v>Pick part and put down</v>
          </cell>
          <cell r="D277" t="str">
            <v>LO-HTS</v>
          </cell>
          <cell r="G277">
            <v>1</v>
          </cell>
          <cell r="H277">
            <v>1</v>
          </cell>
          <cell r="I277">
            <v>248</v>
          </cell>
          <cell r="J277">
            <v>8.927999999999999</v>
          </cell>
          <cell r="K277">
            <v>8.927999999999999</v>
          </cell>
        </row>
        <row r="278">
          <cell r="C278" t="str">
            <v>Walk with parts</v>
          </cell>
          <cell r="D278" t="str">
            <v>KA</v>
          </cell>
          <cell r="F278">
            <v>2</v>
          </cell>
          <cell r="G278">
            <v>1</v>
          </cell>
          <cell r="H278">
            <v>1</v>
          </cell>
          <cell r="I278">
            <v>25</v>
          </cell>
          <cell r="J278">
            <v>1.7999999999999998</v>
          </cell>
          <cell r="K278">
            <v>1.7999999999999998</v>
          </cell>
        </row>
        <row r="279">
          <cell r="C279" t="str">
            <v>Turn</v>
          </cell>
          <cell r="D279" t="str">
            <v>TBC1</v>
          </cell>
          <cell r="F279">
            <v>2</v>
          </cell>
          <cell r="G279">
            <v>1</v>
          </cell>
          <cell r="H279">
            <v>1</v>
          </cell>
          <cell r="I279">
            <v>18.600000000000001</v>
          </cell>
          <cell r="J279">
            <v>1.3391999999999999</v>
          </cell>
          <cell r="K279">
            <v>1.3391999999999999</v>
          </cell>
        </row>
        <row r="281">
          <cell r="B281" t="str">
            <v>GR_Truck_administration</v>
          </cell>
          <cell r="F281" t="str">
            <v/>
          </cell>
          <cell r="G281" t="str">
            <v>Truck</v>
          </cell>
          <cell r="H281">
            <v>1</v>
          </cell>
          <cell r="K281">
            <v>290.988</v>
          </cell>
        </row>
        <row r="282">
          <cell r="C282" t="str">
            <v>Arrive at the office</v>
          </cell>
          <cell r="D282" t="str">
            <v>KA</v>
          </cell>
          <cell r="F282">
            <v>5</v>
          </cell>
          <cell r="G282">
            <v>1</v>
          </cell>
          <cell r="H282">
            <v>1</v>
          </cell>
          <cell r="I282">
            <v>25</v>
          </cell>
          <cell r="J282">
            <v>4.5</v>
          </cell>
          <cell r="K282">
            <v>4.5</v>
          </cell>
        </row>
        <row r="283">
          <cell r="C283" t="str">
            <v>Hand-over delivery documents by truck driver</v>
          </cell>
          <cell r="D283" t="str">
            <v>IAHT</v>
          </cell>
          <cell r="F283">
            <v>8</v>
          </cell>
          <cell r="G283">
            <v>1</v>
          </cell>
          <cell r="H283">
            <v>1</v>
          </cell>
          <cell r="I283">
            <v>85</v>
          </cell>
          <cell r="J283">
            <v>24.479999999999997</v>
          </cell>
          <cell r="K283">
            <v>24.479999999999997</v>
          </cell>
        </row>
        <row r="284">
          <cell r="C284" t="str">
            <v>Look through &amp; sort documents</v>
          </cell>
          <cell r="D284" t="str">
            <v>LO-ISS</v>
          </cell>
          <cell r="F284">
            <v>5</v>
          </cell>
          <cell r="G284">
            <v>1</v>
          </cell>
          <cell r="H284">
            <v>1</v>
          </cell>
          <cell r="I284">
            <v>77</v>
          </cell>
          <cell r="J284">
            <v>13.86</v>
          </cell>
          <cell r="K284">
            <v>13.86</v>
          </cell>
        </row>
        <row r="285">
          <cell r="C285" t="str">
            <v>Check documents</v>
          </cell>
          <cell r="D285" t="str">
            <v>IALW</v>
          </cell>
          <cell r="F285">
            <v>50</v>
          </cell>
          <cell r="G285">
            <v>1</v>
          </cell>
          <cell r="H285">
            <v>1</v>
          </cell>
          <cell r="I285">
            <v>25</v>
          </cell>
          <cell r="J285">
            <v>44.999999999999993</v>
          </cell>
          <cell r="K285">
            <v>44.999999999999993</v>
          </cell>
        </row>
        <row r="286">
          <cell r="C286" t="str">
            <v>Check documents</v>
          </cell>
          <cell r="D286" t="str">
            <v>ISUC</v>
          </cell>
          <cell r="F286">
            <v>10</v>
          </cell>
          <cell r="G286">
            <v>1</v>
          </cell>
          <cell r="H286">
            <v>1</v>
          </cell>
          <cell r="I286">
            <v>50</v>
          </cell>
          <cell r="J286">
            <v>18</v>
          </cell>
          <cell r="K286">
            <v>18</v>
          </cell>
        </row>
        <row r="287">
          <cell r="C287" t="str">
            <v>Compare documents with system</v>
          </cell>
          <cell r="D287" t="str">
            <v>IAVW</v>
          </cell>
          <cell r="F287">
            <v>20</v>
          </cell>
          <cell r="G287">
            <v>1</v>
          </cell>
          <cell r="H287">
            <v>1</v>
          </cell>
          <cell r="I287">
            <v>45</v>
          </cell>
          <cell r="J287">
            <v>32.4</v>
          </cell>
          <cell r="K287">
            <v>32.4</v>
          </cell>
        </row>
        <row r="288">
          <cell r="C288" t="str">
            <v>Register truck</v>
          </cell>
          <cell r="D288" t="str">
            <v>LO-BWE2</v>
          </cell>
          <cell r="G288">
            <v>1</v>
          </cell>
          <cell r="H288">
            <v>1</v>
          </cell>
          <cell r="I288">
            <v>268</v>
          </cell>
          <cell r="J288">
            <v>9.6479999999999997</v>
          </cell>
          <cell r="K288">
            <v>9.6479999999999997</v>
          </cell>
        </row>
        <row r="289">
          <cell r="C289" t="str">
            <v>Go to buffer area and back later</v>
          </cell>
          <cell r="D289" t="str">
            <v>KA</v>
          </cell>
          <cell r="F289">
            <v>100</v>
          </cell>
          <cell r="G289">
            <v>1</v>
          </cell>
          <cell r="H289">
            <v>1</v>
          </cell>
          <cell r="I289">
            <v>25</v>
          </cell>
          <cell r="J289">
            <v>89.999999999999986</v>
          </cell>
          <cell r="K289">
            <v>89.999999999999986</v>
          </cell>
        </row>
        <row r="290">
          <cell r="C290" t="str">
            <v>Confirm delivery</v>
          </cell>
          <cell r="D290" t="str">
            <v>IAKW</v>
          </cell>
          <cell r="F290">
            <v>15</v>
          </cell>
          <cell r="G290">
            <v>1</v>
          </cell>
          <cell r="H290">
            <v>1</v>
          </cell>
          <cell r="I290">
            <v>70</v>
          </cell>
          <cell r="J290">
            <v>37.799999999999997</v>
          </cell>
          <cell r="K290">
            <v>37.799999999999997</v>
          </cell>
        </row>
        <row r="291">
          <cell r="C291" t="str">
            <v>Hand over documents to the truck driver</v>
          </cell>
          <cell r="D291" t="str">
            <v>IAHT</v>
          </cell>
          <cell r="F291">
            <v>5</v>
          </cell>
          <cell r="G291">
            <v>1</v>
          </cell>
          <cell r="H291">
            <v>1</v>
          </cell>
          <cell r="I291">
            <v>85</v>
          </cell>
          <cell r="J291">
            <v>15.299999999999997</v>
          </cell>
          <cell r="K291">
            <v>15.299999999999997</v>
          </cell>
        </row>
        <row r="293">
          <cell r="B293" t="str">
            <v>GR_Q_book_delivery</v>
          </cell>
          <cell r="F293" t="str">
            <v/>
          </cell>
          <cell r="G293" t="str">
            <v>IB Line</v>
          </cell>
          <cell r="H293">
            <v>1</v>
          </cell>
          <cell r="K293">
            <v>66.06</v>
          </cell>
        </row>
        <row r="294">
          <cell r="C294" t="str">
            <v>Look through &amp; sort documents</v>
          </cell>
          <cell r="D294" t="str">
            <v>LO-ISS</v>
          </cell>
          <cell r="F294">
            <v>2</v>
          </cell>
          <cell r="G294">
            <v>1</v>
          </cell>
          <cell r="H294">
            <v>1</v>
          </cell>
          <cell r="I294">
            <v>77</v>
          </cell>
          <cell r="J294">
            <v>5.5439999999999996</v>
          </cell>
          <cell r="K294">
            <v>5.5439999999999996</v>
          </cell>
        </row>
        <row r="295">
          <cell r="C295" t="str">
            <v>Book delivery with delivery documents</v>
          </cell>
          <cell r="D295" t="str">
            <v>LO-BTA</v>
          </cell>
          <cell r="F295">
            <v>2</v>
          </cell>
          <cell r="G295">
            <v>1</v>
          </cell>
          <cell r="H295">
            <v>1</v>
          </cell>
          <cell r="I295">
            <v>767</v>
          </cell>
          <cell r="J295">
            <v>55.223999999999997</v>
          </cell>
          <cell r="K295">
            <v>55.223999999999997</v>
          </cell>
        </row>
        <row r="296">
          <cell r="C296" t="str">
            <v>Take printed transport orders</v>
          </cell>
          <cell r="D296" t="str">
            <v>IAHA</v>
          </cell>
          <cell r="G296">
            <v>1</v>
          </cell>
          <cell r="H296">
            <v>1</v>
          </cell>
          <cell r="I296">
            <v>70</v>
          </cell>
          <cell r="J296">
            <v>2.52</v>
          </cell>
          <cell r="K296">
            <v>2.52</v>
          </cell>
        </row>
        <row r="297">
          <cell r="C297" t="str">
            <v>Look through &amp; sort  transport orders</v>
          </cell>
          <cell r="D297" t="str">
            <v>LO-ISS</v>
          </cell>
          <cell r="G297">
            <v>1</v>
          </cell>
          <cell r="H297">
            <v>1</v>
          </cell>
          <cell r="I297">
            <v>77</v>
          </cell>
          <cell r="J297">
            <v>2.7719999999999998</v>
          </cell>
          <cell r="K297">
            <v>2.7719999999999998</v>
          </cell>
        </row>
        <row r="299">
          <cell r="B299" t="str">
            <v>GR_Q_check</v>
          </cell>
          <cell r="F299" t="str">
            <v/>
          </cell>
          <cell r="G299" t="str">
            <v>IB line</v>
          </cell>
          <cell r="H299">
            <v>1</v>
          </cell>
          <cell r="K299">
            <v>42.839999999999996</v>
          </cell>
        </row>
        <row r="300">
          <cell r="C300" t="str">
            <v>Walk per IB line</v>
          </cell>
          <cell r="D300" t="str">
            <v>KA</v>
          </cell>
          <cell r="F300">
            <v>15</v>
          </cell>
          <cell r="G300">
            <v>1</v>
          </cell>
          <cell r="H300">
            <v>1</v>
          </cell>
          <cell r="I300">
            <v>25</v>
          </cell>
          <cell r="J300">
            <v>13.499999999999998</v>
          </cell>
          <cell r="K300">
            <v>13.499999999999998</v>
          </cell>
        </row>
        <row r="301">
          <cell r="C301" t="str">
            <v>Read material labels</v>
          </cell>
          <cell r="D301" t="str">
            <v>IALW</v>
          </cell>
          <cell r="F301">
            <v>4</v>
          </cell>
          <cell r="G301">
            <v>1</v>
          </cell>
          <cell r="H301">
            <v>1</v>
          </cell>
          <cell r="I301">
            <v>25</v>
          </cell>
          <cell r="J301">
            <v>3.5999999999999996</v>
          </cell>
          <cell r="K301">
            <v>3.5999999999999996</v>
          </cell>
        </row>
        <row r="302">
          <cell r="C302" t="str">
            <v>Compare to delivery note</v>
          </cell>
          <cell r="D302" t="str">
            <v>IAVW</v>
          </cell>
          <cell r="G302">
            <v>1</v>
          </cell>
          <cell r="H302">
            <v>1</v>
          </cell>
          <cell r="I302">
            <v>45</v>
          </cell>
          <cell r="J302">
            <v>1.6199999999999999</v>
          </cell>
          <cell r="K302">
            <v>1.6199999999999999</v>
          </cell>
        </row>
        <row r="303">
          <cell r="C303" t="str">
            <v>Check for completeness of IB pallets</v>
          </cell>
          <cell r="D303" t="str">
            <v>ISUC</v>
          </cell>
          <cell r="F303">
            <v>2</v>
          </cell>
          <cell r="G303">
            <v>1</v>
          </cell>
          <cell r="H303">
            <v>1</v>
          </cell>
          <cell r="I303">
            <v>50</v>
          </cell>
          <cell r="J303">
            <v>3.5999999999999996</v>
          </cell>
          <cell r="K303">
            <v>3.5999999999999996</v>
          </cell>
        </row>
        <row r="304">
          <cell r="C304" t="str">
            <v>Check quantity / search for damage</v>
          </cell>
          <cell r="D304" t="str">
            <v>ISUC</v>
          </cell>
          <cell r="F304">
            <v>8</v>
          </cell>
          <cell r="G304">
            <v>1</v>
          </cell>
          <cell r="H304">
            <v>1</v>
          </cell>
          <cell r="I304">
            <v>50</v>
          </cell>
          <cell r="J304">
            <v>14.399999999999999</v>
          </cell>
          <cell r="K304">
            <v>14.399999999999999</v>
          </cell>
        </row>
        <row r="305">
          <cell r="C305" t="str">
            <v>Attach transport label for following processes</v>
          </cell>
          <cell r="D305" t="str">
            <v>M-KAOX1</v>
          </cell>
          <cell r="F305">
            <v>2</v>
          </cell>
          <cell r="G305">
            <v>1</v>
          </cell>
          <cell r="H305">
            <v>1</v>
          </cell>
          <cell r="I305">
            <v>85</v>
          </cell>
          <cell r="J305">
            <v>6.1199999999999992</v>
          </cell>
          <cell r="K305">
            <v>6.1199999999999992</v>
          </cell>
        </row>
        <row r="307">
          <cell r="B307" t="str">
            <v>D_Truck_admin</v>
          </cell>
          <cell r="F307" t="str">
            <v/>
          </cell>
          <cell r="G307" t="str">
            <v>Truck</v>
          </cell>
          <cell r="H307">
            <v>1</v>
          </cell>
          <cell r="K307">
            <v>269.45999999999998</v>
          </cell>
        </row>
        <row r="308">
          <cell r="B308" t="str">
            <v>Register incomming truck</v>
          </cell>
          <cell r="C308" t="str">
            <v>Arrive at the office</v>
          </cell>
          <cell r="D308" t="str">
            <v>KA</v>
          </cell>
          <cell r="F308">
            <v>5</v>
          </cell>
          <cell r="G308">
            <v>1</v>
          </cell>
          <cell r="H308">
            <v>1</v>
          </cell>
          <cell r="I308">
            <v>25</v>
          </cell>
          <cell r="J308">
            <v>4.5</v>
          </cell>
          <cell r="K308">
            <v>4.5</v>
          </cell>
        </row>
        <row r="309">
          <cell r="C309" t="str">
            <v>Register at the office</v>
          </cell>
          <cell r="D309" t="str">
            <v>IAHT</v>
          </cell>
          <cell r="F309">
            <v>8</v>
          </cell>
          <cell r="G309">
            <v>1</v>
          </cell>
          <cell r="H309">
            <v>1</v>
          </cell>
          <cell r="I309">
            <v>85</v>
          </cell>
          <cell r="J309">
            <v>24.479999999999997</v>
          </cell>
          <cell r="K309">
            <v>24.479999999999997</v>
          </cell>
        </row>
        <row r="310">
          <cell r="C310" t="str">
            <v>Check delivery in the system</v>
          </cell>
          <cell r="D310" t="str">
            <v>IALW</v>
          </cell>
          <cell r="F310">
            <v>10</v>
          </cell>
          <cell r="G310">
            <v>1</v>
          </cell>
          <cell r="H310">
            <v>1</v>
          </cell>
          <cell r="I310">
            <v>25</v>
          </cell>
          <cell r="J310">
            <v>9</v>
          </cell>
          <cell r="K310">
            <v>9</v>
          </cell>
        </row>
        <row r="311">
          <cell r="C311" t="str">
            <v>Check delivery in the system</v>
          </cell>
          <cell r="D311" t="str">
            <v>IDTW</v>
          </cell>
          <cell r="F311">
            <v>5</v>
          </cell>
          <cell r="G311">
            <v>1</v>
          </cell>
          <cell r="H311">
            <v>1</v>
          </cell>
          <cell r="I311">
            <v>65</v>
          </cell>
          <cell r="J311">
            <v>11.7</v>
          </cell>
          <cell r="K311">
            <v>11.7</v>
          </cell>
        </row>
        <row r="312">
          <cell r="C312" t="str">
            <v>Register truck</v>
          </cell>
          <cell r="D312" t="str">
            <v>LO-BWE2</v>
          </cell>
          <cell r="G312">
            <v>1</v>
          </cell>
          <cell r="H312">
            <v>1</v>
          </cell>
          <cell r="I312">
            <v>268</v>
          </cell>
          <cell r="J312">
            <v>9.6479999999999997</v>
          </cell>
          <cell r="K312">
            <v>9.6479999999999997</v>
          </cell>
        </row>
        <row r="313">
          <cell r="C313" t="str">
            <v>Give instructons to driver</v>
          </cell>
          <cell r="D313" t="str">
            <v>IAHT</v>
          </cell>
          <cell r="F313">
            <v>8</v>
          </cell>
          <cell r="G313">
            <v>1</v>
          </cell>
          <cell r="H313">
            <v>1</v>
          </cell>
          <cell r="I313">
            <v>85</v>
          </cell>
          <cell r="J313">
            <v>24.479999999999997</v>
          </cell>
          <cell r="K313">
            <v>24.479999999999997</v>
          </cell>
        </row>
        <row r="314">
          <cell r="B314" t="str">
            <v>Arrive at gate &amp; load</v>
          </cell>
          <cell r="G314">
            <v>1</v>
          </cell>
          <cell r="H314">
            <v>1</v>
          </cell>
          <cell r="I314" t="str">
            <v/>
          </cell>
          <cell r="J314" t="str">
            <v/>
          </cell>
          <cell r="K314" t="str">
            <v/>
          </cell>
        </row>
        <row r="315">
          <cell r="B315" t="str">
            <v>Prepare delivery documents</v>
          </cell>
          <cell r="C315" t="str">
            <v>Administrate shipment</v>
          </cell>
          <cell r="D315" t="str">
            <v>IALW</v>
          </cell>
          <cell r="F315">
            <v>5</v>
          </cell>
          <cell r="G315">
            <v>1</v>
          </cell>
          <cell r="H315">
            <v>1</v>
          </cell>
          <cell r="I315">
            <v>25</v>
          </cell>
          <cell r="J315">
            <v>4.5</v>
          </cell>
          <cell r="K315">
            <v>4.5</v>
          </cell>
        </row>
        <row r="316">
          <cell r="C316" t="str">
            <v>Administrate shipment</v>
          </cell>
          <cell r="D316" t="str">
            <v>IDTW</v>
          </cell>
          <cell r="F316">
            <v>5</v>
          </cell>
          <cell r="G316">
            <v>1</v>
          </cell>
          <cell r="H316">
            <v>1</v>
          </cell>
          <cell r="I316">
            <v>65</v>
          </cell>
          <cell r="J316">
            <v>11.7</v>
          </cell>
          <cell r="K316">
            <v>11.7</v>
          </cell>
        </row>
        <row r="317">
          <cell r="C317" t="str">
            <v>Create delivery documents</v>
          </cell>
          <cell r="D317" t="str">
            <v>IDTW</v>
          </cell>
          <cell r="F317">
            <v>2</v>
          </cell>
          <cell r="G317">
            <v>1</v>
          </cell>
          <cell r="H317">
            <v>1</v>
          </cell>
          <cell r="I317">
            <v>65</v>
          </cell>
          <cell r="J317">
            <v>4.68</v>
          </cell>
          <cell r="K317">
            <v>4.68</v>
          </cell>
        </row>
        <row r="318">
          <cell r="C318" t="str">
            <v>Grab documents</v>
          </cell>
          <cell r="D318" t="str">
            <v>IAHA</v>
          </cell>
          <cell r="G318">
            <v>1</v>
          </cell>
          <cell r="H318">
            <v>1</v>
          </cell>
          <cell r="I318">
            <v>70</v>
          </cell>
          <cell r="J318">
            <v>2.52</v>
          </cell>
          <cell r="K318">
            <v>2.52</v>
          </cell>
        </row>
        <row r="319">
          <cell r="C319" t="str">
            <v>Look through &amp; sort documents</v>
          </cell>
          <cell r="D319" t="str">
            <v>LO-ISS</v>
          </cell>
          <cell r="G319">
            <v>1</v>
          </cell>
          <cell r="H319">
            <v>1</v>
          </cell>
          <cell r="I319">
            <v>77</v>
          </cell>
          <cell r="J319">
            <v>2.7719999999999998</v>
          </cell>
          <cell r="K319">
            <v>2.7719999999999998</v>
          </cell>
        </row>
        <row r="320">
          <cell r="C320" t="str">
            <v>Go to dispatch area</v>
          </cell>
          <cell r="D320" t="str">
            <v>KA</v>
          </cell>
          <cell r="F320">
            <v>150</v>
          </cell>
          <cell r="G320">
            <v>1</v>
          </cell>
          <cell r="H320">
            <v>1</v>
          </cell>
          <cell r="I320">
            <v>25</v>
          </cell>
          <cell r="J320">
            <v>135</v>
          </cell>
          <cell r="K320">
            <v>135</v>
          </cell>
        </row>
        <row r="321">
          <cell r="C321" t="str">
            <v>Hand over documents</v>
          </cell>
          <cell r="D321" t="str">
            <v>IAHT</v>
          </cell>
          <cell r="F321">
            <v>8</v>
          </cell>
          <cell r="G321">
            <v>1</v>
          </cell>
          <cell r="H321">
            <v>1</v>
          </cell>
          <cell r="I321">
            <v>85</v>
          </cell>
          <cell r="J321">
            <v>24.479999999999997</v>
          </cell>
          <cell r="K321">
            <v>24.479999999999997</v>
          </cell>
        </row>
        <row r="323">
          <cell r="B323" t="str">
            <v>PCK_handle_IB_pallets</v>
          </cell>
          <cell r="F323" t="str">
            <v/>
          </cell>
          <cell r="G323" t="str">
            <v>Load carrier</v>
          </cell>
          <cell r="H323">
            <v>1</v>
          </cell>
          <cell r="K323">
            <v>45.179999999999993</v>
          </cell>
        </row>
        <row r="324">
          <cell r="C324" t="str">
            <v>Identify material &amp; packaging consumables</v>
          </cell>
          <cell r="D324" t="str">
            <v>IALW</v>
          </cell>
          <cell r="F324">
            <v>2</v>
          </cell>
          <cell r="G324">
            <v>1</v>
          </cell>
          <cell r="H324">
            <v>1</v>
          </cell>
          <cell r="I324">
            <v>25</v>
          </cell>
          <cell r="J324">
            <v>1.7999999999999998</v>
          </cell>
          <cell r="K324">
            <v>1.7999999999999998</v>
          </cell>
        </row>
        <row r="325">
          <cell r="C325" t="str">
            <v>Check packing/transport order</v>
          </cell>
          <cell r="D325" t="str">
            <v>IALW</v>
          </cell>
          <cell r="F325">
            <v>4</v>
          </cell>
          <cell r="G325">
            <v>1</v>
          </cell>
          <cell r="H325">
            <v>1</v>
          </cell>
          <cell r="I325">
            <v>25</v>
          </cell>
          <cell r="J325">
            <v>3.5999999999999996</v>
          </cell>
          <cell r="K325">
            <v>3.5999999999999996</v>
          </cell>
        </row>
        <row r="326">
          <cell r="C326" t="str">
            <v>Read packing instruction</v>
          </cell>
          <cell r="D326" t="str">
            <v>IALW</v>
          </cell>
          <cell r="F326">
            <v>4</v>
          </cell>
          <cell r="G326">
            <v>1</v>
          </cell>
          <cell r="H326">
            <v>1</v>
          </cell>
          <cell r="I326">
            <v>25</v>
          </cell>
          <cell r="J326">
            <v>3.5999999999999996</v>
          </cell>
          <cell r="K326">
            <v>3.5999999999999996</v>
          </cell>
        </row>
        <row r="327">
          <cell r="C327" t="str">
            <v>Confirm material &amp; packaging consumables</v>
          </cell>
          <cell r="D327" t="str">
            <v>IAVW</v>
          </cell>
          <cell r="F327">
            <v>2</v>
          </cell>
          <cell r="G327">
            <v>1</v>
          </cell>
          <cell r="H327">
            <v>1</v>
          </cell>
          <cell r="I327">
            <v>45</v>
          </cell>
          <cell r="J327">
            <v>3.2399999999999998</v>
          </cell>
          <cell r="K327">
            <v>3.2399999999999998</v>
          </cell>
        </row>
        <row r="328">
          <cell r="C328" t="str">
            <v>Open pallet box (strapped / clamped pallet)</v>
          </cell>
          <cell r="D328" t="str">
            <v>PAGB</v>
          </cell>
          <cell r="G328">
            <v>1</v>
          </cell>
          <cell r="H328">
            <v>1</v>
          </cell>
          <cell r="I328">
            <v>480</v>
          </cell>
          <cell r="J328">
            <v>17.279999999999998</v>
          </cell>
          <cell r="K328">
            <v>17.279999999999998</v>
          </cell>
        </row>
        <row r="329">
          <cell r="C329" t="str">
            <v>Remove inner layers</v>
          </cell>
          <cell r="D329" t="str">
            <v>LO-AZE</v>
          </cell>
          <cell r="F329">
            <v>3</v>
          </cell>
          <cell r="G329">
            <v>1</v>
          </cell>
          <cell r="H329">
            <v>1</v>
          </cell>
          <cell r="I329">
            <v>145</v>
          </cell>
          <cell r="J329">
            <v>15.66</v>
          </cell>
          <cell r="K329">
            <v>15.66</v>
          </cell>
        </row>
        <row r="331">
          <cell r="B331" t="str">
            <v>PCK_Pack_small</v>
          </cell>
          <cell r="F331" t="str">
            <v/>
          </cell>
          <cell r="G331" t="str">
            <v>Piece</v>
          </cell>
          <cell r="H331">
            <v>1</v>
          </cell>
          <cell r="K331">
            <v>19.339199999999998</v>
          </cell>
        </row>
        <row r="332">
          <cell r="C332" t="str">
            <v>Turn towards load carrier</v>
          </cell>
          <cell r="D332" t="str">
            <v>TBC1</v>
          </cell>
          <cell r="F332">
            <v>2</v>
          </cell>
          <cell r="G332">
            <v>4</v>
          </cell>
          <cell r="H332">
            <v>1</v>
          </cell>
          <cell r="I332">
            <v>18.600000000000001</v>
          </cell>
          <cell r="J332">
            <v>1.3391999999999999</v>
          </cell>
          <cell r="K332">
            <v>0.33479999999999999</v>
          </cell>
        </row>
        <row r="333">
          <cell r="C333" t="str">
            <v>Walk</v>
          </cell>
          <cell r="D333" t="str">
            <v>KA</v>
          </cell>
          <cell r="F333">
            <v>1</v>
          </cell>
          <cell r="G333">
            <v>4</v>
          </cell>
          <cell r="H333">
            <v>1</v>
          </cell>
          <cell r="I333">
            <v>25</v>
          </cell>
          <cell r="J333">
            <v>0.89999999999999991</v>
          </cell>
          <cell r="K333">
            <v>0.22499999999999998</v>
          </cell>
        </row>
        <row r="334">
          <cell r="C334" t="str">
            <v>Take up parts &amp; put down</v>
          </cell>
          <cell r="D334" t="str">
            <v>S-ABZ3</v>
          </cell>
          <cell r="G334">
            <v>4</v>
          </cell>
          <cell r="H334">
            <v>1</v>
          </cell>
          <cell r="I334">
            <v>90</v>
          </cell>
          <cell r="J334">
            <v>3.2399999999999998</v>
          </cell>
          <cell r="K334">
            <v>0.80999999999999994</v>
          </cell>
        </row>
        <row r="335">
          <cell r="C335" t="str">
            <v>Turn towards load carrier</v>
          </cell>
          <cell r="D335" t="str">
            <v>TBC1</v>
          </cell>
          <cell r="F335">
            <v>2</v>
          </cell>
          <cell r="G335">
            <v>4</v>
          </cell>
          <cell r="H335">
            <v>1</v>
          </cell>
          <cell r="I335">
            <v>18.600000000000001</v>
          </cell>
          <cell r="J335">
            <v>1.3391999999999999</v>
          </cell>
          <cell r="K335">
            <v>0.33479999999999999</v>
          </cell>
        </row>
        <row r="336">
          <cell r="C336" t="str">
            <v>Walk</v>
          </cell>
          <cell r="D336" t="str">
            <v>KA</v>
          </cell>
          <cell r="F336">
            <v>1</v>
          </cell>
          <cell r="G336">
            <v>4</v>
          </cell>
          <cell r="H336">
            <v>1</v>
          </cell>
          <cell r="I336">
            <v>25</v>
          </cell>
          <cell r="J336">
            <v>0.89999999999999991</v>
          </cell>
          <cell r="K336">
            <v>0.22499999999999998</v>
          </cell>
        </row>
        <row r="337">
          <cell r="C337" t="str">
            <v>Take up parts &amp; put down (&lt;1kg, &gt;50cm movement, 2 hands, loose)</v>
          </cell>
          <cell r="D337" t="str">
            <v>S-ABZ3</v>
          </cell>
          <cell r="G337">
            <v>4</v>
          </cell>
          <cell r="H337">
            <v>1</v>
          </cell>
          <cell r="I337">
            <v>90</v>
          </cell>
          <cell r="J337">
            <v>3.2399999999999998</v>
          </cell>
          <cell r="K337">
            <v>0.80999999999999994</v>
          </cell>
        </row>
        <row r="338">
          <cell r="C338" t="str">
            <v>Take poly bag (&lt;1kg, &lt;30cm movement, 1 part, loose)</v>
          </cell>
          <cell r="D338" t="str">
            <v>S-AEE1</v>
          </cell>
          <cell r="G338">
            <v>1</v>
          </cell>
          <cell r="H338">
            <v>1</v>
          </cell>
          <cell r="I338">
            <v>30</v>
          </cell>
          <cell r="J338">
            <v>1.0799999999999998</v>
          </cell>
          <cell r="K338">
            <v>1.0799999999999998</v>
          </cell>
        </row>
        <row r="339">
          <cell r="C339" t="str">
            <v>Open poly bag (&lt;1kg, &lt;30cm movement, 1 part, narrow)</v>
          </cell>
          <cell r="D339" t="str">
            <v>S-AFE1</v>
          </cell>
          <cell r="G339">
            <v>1</v>
          </cell>
          <cell r="H339">
            <v>1</v>
          </cell>
          <cell r="I339">
            <v>40</v>
          </cell>
          <cell r="J339">
            <v>1.44</v>
          </cell>
          <cell r="K339">
            <v>1.44</v>
          </cell>
        </row>
        <row r="340">
          <cell r="C340" t="str">
            <v>Take part and put into poly bag (place, &lt;1kg, &lt;30cm movement, 1 part, narrow)</v>
          </cell>
          <cell r="D340" t="str">
            <v>S-PCE1</v>
          </cell>
          <cell r="G340">
            <v>1</v>
          </cell>
          <cell r="H340">
            <v>1</v>
          </cell>
          <cell r="I340">
            <v>30</v>
          </cell>
          <cell r="J340">
            <v>1.0799999999999998</v>
          </cell>
          <cell r="K340">
            <v>1.0799999999999998</v>
          </cell>
        </row>
        <row r="341">
          <cell r="C341" t="str">
            <v>Take and place carton (place, &lt;1kg, &lt;30cm movement, 1 part, imprecise)</v>
          </cell>
          <cell r="D341" t="str">
            <v>S-PAE1</v>
          </cell>
          <cell r="G341">
            <v>1</v>
          </cell>
          <cell r="H341">
            <v>1</v>
          </cell>
          <cell r="I341">
            <v>10</v>
          </cell>
          <cell r="J341">
            <v>0.36</v>
          </cell>
          <cell r="K341">
            <v>0.36</v>
          </cell>
        </row>
        <row r="342">
          <cell r="C342" t="str">
            <v>Perpare carton &amp; close it (ca. 30 cm)</v>
          </cell>
          <cell r="D342" t="str">
            <v>SBFA</v>
          </cell>
          <cell r="G342">
            <v>1</v>
          </cell>
          <cell r="H342">
            <v>1</v>
          </cell>
          <cell r="I342">
            <v>215</v>
          </cell>
          <cell r="J342">
            <v>7.7399999999999993</v>
          </cell>
          <cell r="K342">
            <v>7.7399999999999993</v>
          </cell>
        </row>
        <row r="343">
          <cell r="C343" t="str">
            <v>Take part and put it into carton</v>
          </cell>
          <cell r="D343" t="str">
            <v>EH</v>
          </cell>
          <cell r="G343">
            <v>1</v>
          </cell>
          <cell r="H343">
            <v>1</v>
          </cell>
          <cell r="I343">
            <v>55</v>
          </cell>
          <cell r="J343">
            <v>1.9799999999999998</v>
          </cell>
          <cell r="K343">
            <v>1.9799999999999998</v>
          </cell>
        </row>
        <row r="344">
          <cell r="C344" t="str">
            <v>Take up carton &amp; place it (&lt;1kg, &gt;50cm movement, 1 part, imprecise</v>
          </cell>
          <cell r="D344" t="str">
            <v>S-AAZ3</v>
          </cell>
          <cell r="G344">
            <v>1</v>
          </cell>
          <cell r="H344">
            <v>1</v>
          </cell>
          <cell r="I344">
            <v>50</v>
          </cell>
          <cell r="J344">
            <v>1.7999999999999998</v>
          </cell>
          <cell r="K344">
            <v>1.7999999999999998</v>
          </cell>
        </row>
        <row r="345">
          <cell r="C345" t="str">
            <v>Walk</v>
          </cell>
          <cell r="D345" t="str">
            <v>KA</v>
          </cell>
          <cell r="F345">
            <v>1</v>
          </cell>
          <cell r="G345">
            <v>2</v>
          </cell>
          <cell r="H345">
            <v>1</v>
          </cell>
          <cell r="I345">
            <v>25</v>
          </cell>
          <cell r="J345">
            <v>0.89999999999999991</v>
          </cell>
          <cell r="K345">
            <v>0.44999999999999996</v>
          </cell>
        </row>
        <row r="346">
          <cell r="C346" t="str">
            <v>Turn towards load carrier</v>
          </cell>
          <cell r="D346" t="str">
            <v>TBC1</v>
          </cell>
          <cell r="F346">
            <v>2</v>
          </cell>
          <cell r="G346">
            <v>2</v>
          </cell>
          <cell r="H346">
            <v>1</v>
          </cell>
          <cell r="I346">
            <v>18.600000000000001</v>
          </cell>
          <cell r="J346">
            <v>1.3391999999999999</v>
          </cell>
          <cell r="K346">
            <v>0.66959999999999997</v>
          </cell>
        </row>
        <row r="348">
          <cell r="B348" t="str">
            <v>PCK_Pack_semi_heavy&amp;large</v>
          </cell>
          <cell r="F348" t="str">
            <v/>
          </cell>
          <cell r="G348" t="str">
            <v>Piece</v>
          </cell>
          <cell r="H348">
            <v>1</v>
          </cell>
          <cell r="K348">
            <v>80.272799999999989</v>
          </cell>
        </row>
        <row r="349">
          <cell r="C349" t="str">
            <v>Turn towards load carrier</v>
          </cell>
          <cell r="D349" t="str">
            <v>TBC1</v>
          </cell>
          <cell r="F349">
            <v>2</v>
          </cell>
          <cell r="G349">
            <v>1</v>
          </cell>
          <cell r="H349">
            <v>1</v>
          </cell>
          <cell r="I349">
            <v>18.600000000000001</v>
          </cell>
          <cell r="J349">
            <v>1.3391999999999999</v>
          </cell>
          <cell r="K349">
            <v>1.3391999999999999</v>
          </cell>
        </row>
        <row r="350">
          <cell r="C350" t="str">
            <v>Walk</v>
          </cell>
          <cell r="D350" t="str">
            <v>KA</v>
          </cell>
          <cell r="F350">
            <v>3</v>
          </cell>
          <cell r="G350">
            <v>1</v>
          </cell>
          <cell r="H350">
            <v>1</v>
          </cell>
          <cell r="I350">
            <v>25</v>
          </cell>
          <cell r="J350">
            <v>2.6999999999999997</v>
          </cell>
          <cell r="K350">
            <v>2.6999999999999997</v>
          </cell>
        </row>
        <row r="351">
          <cell r="C351" t="str">
            <v>Take up parts &amp; put down (&lt;22kg, &gt;50cm movement, 2 hands, loose)</v>
          </cell>
          <cell r="D351" t="str">
            <v>S-AME3</v>
          </cell>
          <cell r="G351">
            <v>1</v>
          </cell>
          <cell r="H351">
            <v>1</v>
          </cell>
          <cell r="I351">
            <v>130</v>
          </cell>
          <cell r="J351">
            <v>4.68</v>
          </cell>
          <cell r="K351">
            <v>4.68</v>
          </cell>
        </row>
        <row r="352">
          <cell r="C352" t="str">
            <v>Turn towards load carrier</v>
          </cell>
          <cell r="D352" t="str">
            <v>TBC1</v>
          </cell>
          <cell r="F352">
            <v>2</v>
          </cell>
          <cell r="G352">
            <v>1</v>
          </cell>
          <cell r="H352">
            <v>1</v>
          </cell>
          <cell r="I352">
            <v>18.600000000000001</v>
          </cell>
          <cell r="J352">
            <v>1.3391999999999999</v>
          </cell>
          <cell r="K352">
            <v>1.3391999999999999</v>
          </cell>
        </row>
        <row r="353">
          <cell r="C353" t="str">
            <v>Walk</v>
          </cell>
          <cell r="D353" t="str">
            <v>KA</v>
          </cell>
          <cell r="F353">
            <v>3</v>
          </cell>
          <cell r="G353">
            <v>1</v>
          </cell>
          <cell r="H353">
            <v>1</v>
          </cell>
          <cell r="I353">
            <v>25</v>
          </cell>
          <cell r="J353">
            <v>2.6999999999999997</v>
          </cell>
          <cell r="K353">
            <v>2.6999999999999997</v>
          </cell>
        </row>
        <row r="354">
          <cell r="C354" t="str">
            <v>Take up parts &amp; put down (&lt;22kg, &gt;50cm movement, 2 hands, loose)</v>
          </cell>
          <cell r="D354" t="str">
            <v>S-AME3</v>
          </cell>
          <cell r="G354">
            <v>1</v>
          </cell>
          <cell r="H354">
            <v>1</v>
          </cell>
          <cell r="I354">
            <v>130</v>
          </cell>
          <cell r="J354">
            <v>4.68</v>
          </cell>
          <cell r="K354">
            <v>4.68</v>
          </cell>
        </row>
        <row r="355">
          <cell r="C355" t="str">
            <v>Walk</v>
          </cell>
          <cell r="D355" t="str">
            <v>KA</v>
          </cell>
          <cell r="F355">
            <v>3</v>
          </cell>
          <cell r="G355">
            <v>1</v>
          </cell>
          <cell r="H355">
            <v>1</v>
          </cell>
          <cell r="I355">
            <v>25</v>
          </cell>
          <cell r="J355">
            <v>2.6999999999999997</v>
          </cell>
          <cell r="K355">
            <v>2.6999999999999997</v>
          </cell>
        </row>
        <row r="356">
          <cell r="C356" t="str">
            <v>Turn with part</v>
          </cell>
          <cell r="D356" t="str">
            <v>TBC1</v>
          </cell>
          <cell r="F356">
            <v>2</v>
          </cell>
          <cell r="G356">
            <v>1</v>
          </cell>
          <cell r="H356">
            <v>1</v>
          </cell>
          <cell r="I356">
            <v>18.600000000000001</v>
          </cell>
          <cell r="J356">
            <v>1.3391999999999999</v>
          </cell>
          <cell r="K356">
            <v>1.3391999999999999</v>
          </cell>
        </row>
        <row r="357">
          <cell r="C357" t="str">
            <v>Place part  (&lt;30cm movement, narrow)</v>
          </cell>
          <cell r="D357" t="str">
            <v>S-PCE1</v>
          </cell>
          <cell r="F357">
            <v>3</v>
          </cell>
          <cell r="G357">
            <v>1</v>
          </cell>
          <cell r="H357">
            <v>1</v>
          </cell>
          <cell r="I357">
            <v>30</v>
          </cell>
          <cell r="J357">
            <v>3.2399999999999993</v>
          </cell>
          <cell r="K357">
            <v>3.2399999999999993</v>
          </cell>
        </row>
        <row r="358">
          <cell r="C358" t="str">
            <v>Take poly bag (&lt;1kg, &gt;50cm movement, 1 part, loose)</v>
          </cell>
          <cell r="D358" t="str">
            <v>S-AEE3</v>
          </cell>
          <cell r="G358">
            <v>1</v>
          </cell>
          <cell r="H358">
            <v>1</v>
          </cell>
          <cell r="I358">
            <v>70</v>
          </cell>
          <cell r="J358">
            <v>2.52</v>
          </cell>
          <cell r="K358">
            <v>2.52</v>
          </cell>
        </row>
        <row r="359">
          <cell r="C359" t="str">
            <v>Open poly bag (&lt;1kg, &lt;30cm movement, 1 part, narrow)</v>
          </cell>
          <cell r="D359" t="str">
            <v>S-AFE1</v>
          </cell>
          <cell r="G359">
            <v>1</v>
          </cell>
          <cell r="H359">
            <v>1</v>
          </cell>
          <cell r="I359">
            <v>40</v>
          </cell>
          <cell r="J359">
            <v>1.44</v>
          </cell>
          <cell r="K359">
            <v>1.44</v>
          </cell>
        </row>
        <row r="360">
          <cell r="C360" t="str">
            <v>Take part and put into poly bag (place, &lt;8kg, &lt;30cm movement, 1 part, narrow)</v>
          </cell>
          <cell r="D360" t="str">
            <v>S-AKE3</v>
          </cell>
          <cell r="F360">
            <v>3</v>
          </cell>
          <cell r="G360">
            <v>1</v>
          </cell>
          <cell r="H360">
            <v>1</v>
          </cell>
          <cell r="I360">
            <v>85</v>
          </cell>
          <cell r="J360">
            <v>9.18</v>
          </cell>
          <cell r="K360">
            <v>9.18</v>
          </cell>
        </row>
        <row r="361">
          <cell r="C361" t="str">
            <v>Close poly bag (&lt;1kg, &lt;30cm movement, 1 part, narrow)</v>
          </cell>
          <cell r="D361" t="str">
            <v>S-AFE1</v>
          </cell>
          <cell r="G361">
            <v>1</v>
          </cell>
          <cell r="H361">
            <v>1</v>
          </cell>
          <cell r="I361">
            <v>40</v>
          </cell>
          <cell r="J361">
            <v>1.44</v>
          </cell>
          <cell r="K361">
            <v>1.44</v>
          </cell>
        </row>
        <row r="362">
          <cell r="C362" t="str">
            <v>Take and place carton (place, &lt;1kg, &lt;30cm movement, 1 part, imprecise)</v>
          </cell>
          <cell r="D362" t="str">
            <v>LO-HTS</v>
          </cell>
          <cell r="G362">
            <v>1</v>
          </cell>
          <cell r="H362">
            <v>1</v>
          </cell>
          <cell r="I362">
            <v>248</v>
          </cell>
          <cell r="J362">
            <v>8.927999999999999</v>
          </cell>
          <cell r="K362">
            <v>8.927999999999999</v>
          </cell>
        </row>
        <row r="363">
          <cell r="C363" t="str">
            <v>Perpare carton &amp; close it (ca. 30 cm)</v>
          </cell>
          <cell r="D363" t="str">
            <v>SBFC</v>
          </cell>
          <cell r="G363">
            <v>1</v>
          </cell>
          <cell r="H363">
            <v>1</v>
          </cell>
          <cell r="I363">
            <v>445</v>
          </cell>
          <cell r="J363">
            <v>16.02</v>
          </cell>
          <cell r="K363">
            <v>16.02</v>
          </cell>
        </row>
        <row r="364">
          <cell r="C364" t="str">
            <v>Take part and put into poly bag (place, &lt;8kg, &lt;30cm movement, 1 part, narrow)</v>
          </cell>
          <cell r="D364" t="str">
            <v>S-AKE3</v>
          </cell>
          <cell r="G364">
            <v>1</v>
          </cell>
          <cell r="H364">
            <v>1</v>
          </cell>
          <cell r="I364">
            <v>85</v>
          </cell>
          <cell r="J364">
            <v>3.0599999999999996</v>
          </cell>
          <cell r="K364">
            <v>3.0599999999999996</v>
          </cell>
        </row>
        <row r="365">
          <cell r="C365" t="str">
            <v>Take up carton &amp; place it (&lt;1kg, &gt;50cm movement, 1 part, imprecise</v>
          </cell>
          <cell r="D365" t="str">
            <v>LO-HTS</v>
          </cell>
          <cell r="G365">
            <v>1</v>
          </cell>
          <cell r="H365">
            <v>1</v>
          </cell>
          <cell r="I365">
            <v>248</v>
          </cell>
          <cell r="J365">
            <v>8.927999999999999</v>
          </cell>
          <cell r="K365">
            <v>8.927999999999999</v>
          </cell>
        </row>
        <row r="366">
          <cell r="C366" t="str">
            <v>Walk</v>
          </cell>
          <cell r="D366" t="str">
            <v>KA</v>
          </cell>
          <cell r="F366">
            <v>3</v>
          </cell>
          <cell r="G366">
            <v>1</v>
          </cell>
          <cell r="H366">
            <v>1</v>
          </cell>
          <cell r="I366">
            <v>25</v>
          </cell>
          <cell r="J366">
            <v>2.6999999999999997</v>
          </cell>
          <cell r="K366">
            <v>2.6999999999999997</v>
          </cell>
        </row>
        <row r="367">
          <cell r="C367" t="str">
            <v>Turn towards load carrier</v>
          </cell>
          <cell r="D367" t="str">
            <v>TBC1</v>
          </cell>
          <cell r="F367">
            <v>2</v>
          </cell>
          <cell r="G367">
            <v>1</v>
          </cell>
          <cell r="H367">
            <v>1</v>
          </cell>
          <cell r="I367">
            <v>18.600000000000001</v>
          </cell>
          <cell r="J367">
            <v>1.3391999999999999</v>
          </cell>
          <cell r="K367">
            <v>1.3391999999999999</v>
          </cell>
        </row>
        <row r="369">
          <cell r="B369" t="str">
            <v>PCK_handle_OB_pallets</v>
          </cell>
          <cell r="F369" t="str">
            <v/>
          </cell>
          <cell r="G369" t="str">
            <v>Load carrier</v>
          </cell>
          <cell r="H369">
            <v>1</v>
          </cell>
          <cell r="K369">
            <v>11.52</v>
          </cell>
        </row>
        <row r="370">
          <cell r="C370" t="str">
            <v>Confirm packing order</v>
          </cell>
          <cell r="D370" t="str">
            <v>IDTW</v>
          </cell>
          <cell r="F370">
            <v>2</v>
          </cell>
          <cell r="G370">
            <v>1</v>
          </cell>
          <cell r="H370">
            <v>1</v>
          </cell>
          <cell r="I370">
            <v>65</v>
          </cell>
          <cell r="J370">
            <v>4.68</v>
          </cell>
          <cell r="K370">
            <v>4.68</v>
          </cell>
        </row>
        <row r="371">
          <cell r="C371" t="str">
            <v>Grab putaway label</v>
          </cell>
          <cell r="D371" t="str">
            <v>EH</v>
          </cell>
          <cell r="G371">
            <v>1</v>
          </cell>
          <cell r="H371">
            <v>1</v>
          </cell>
          <cell r="I371">
            <v>55</v>
          </cell>
          <cell r="J371">
            <v>1.9799999999999998</v>
          </cell>
          <cell r="K371">
            <v>1.9799999999999998</v>
          </cell>
        </row>
        <row r="372">
          <cell r="C372" t="str">
            <v>Walk to pallet (and back)</v>
          </cell>
          <cell r="D372" t="str">
            <v>KA</v>
          </cell>
          <cell r="F372">
            <v>2</v>
          </cell>
          <cell r="G372">
            <v>1</v>
          </cell>
          <cell r="H372">
            <v>1</v>
          </cell>
          <cell r="I372">
            <v>25</v>
          </cell>
          <cell r="J372">
            <v>1.7999999999999998</v>
          </cell>
          <cell r="K372">
            <v>1.7999999999999998</v>
          </cell>
        </row>
        <row r="373">
          <cell r="C373" t="str">
            <v>Attach putaway label</v>
          </cell>
          <cell r="D373" t="str">
            <v>M-KAOX1</v>
          </cell>
          <cell r="G373">
            <v>1</v>
          </cell>
          <cell r="H373">
            <v>1</v>
          </cell>
          <cell r="I373">
            <v>85</v>
          </cell>
          <cell r="J373">
            <v>3.0599999999999996</v>
          </cell>
          <cell r="K373">
            <v>3.0599999999999996</v>
          </cell>
        </row>
        <row r="375">
          <cell r="B375" t="str">
            <v>ADD_Walk</v>
          </cell>
          <cell r="F375" t="str">
            <v/>
          </cell>
          <cell r="G375" t="str">
            <v>Load carrier</v>
          </cell>
          <cell r="H375">
            <v>1</v>
          </cell>
          <cell r="K375">
            <v>1.7999999999999998</v>
          </cell>
        </row>
        <row r="376">
          <cell r="C376" t="str">
            <v>Walk to pallet (and back)</v>
          </cell>
          <cell r="D376" t="str">
            <v>KA</v>
          </cell>
          <cell r="F376">
            <v>2</v>
          </cell>
          <cell r="G376">
            <v>1</v>
          </cell>
          <cell r="H376">
            <v>1</v>
          </cell>
          <cell r="I376">
            <v>25</v>
          </cell>
          <cell r="J376">
            <v>1.7999999999999998</v>
          </cell>
          <cell r="K376">
            <v>1.7999999999999998</v>
          </cell>
        </row>
        <row r="378">
          <cell r="C378" t="str">
            <v>Drive to truck</v>
          </cell>
          <cell r="D378" t="str">
            <v>SFISF</v>
          </cell>
          <cell r="F378">
            <v>50</v>
          </cell>
          <cell r="G378">
            <v>1</v>
          </cell>
          <cell r="H378">
            <v>1</v>
          </cell>
          <cell r="I378">
            <v>13</v>
          </cell>
          <cell r="J378">
            <v>23.4</v>
          </cell>
          <cell r="K378">
            <v>23.4</v>
          </cell>
        </row>
        <row r="379">
          <cell r="C379" t="str">
            <v>Start / Stop</v>
          </cell>
          <cell r="D379" t="str">
            <v>SZVUF</v>
          </cell>
          <cell r="F379" t="str">
            <v/>
          </cell>
          <cell r="G379">
            <v>1</v>
          </cell>
          <cell r="H379">
            <v>1</v>
          </cell>
          <cell r="I379">
            <v>30</v>
          </cell>
          <cell r="J379">
            <v>1.0799999999999998</v>
          </cell>
          <cell r="K379">
            <v>1.0799999999999998</v>
          </cell>
        </row>
        <row r="380">
          <cell r="C380" t="str">
            <v>Take pallet from truck and place on ground (4,0m --&gt; 0.0m)</v>
          </cell>
          <cell r="D380" t="str">
            <v>SADAFM</v>
          </cell>
          <cell r="F380" t="str">
            <v/>
          </cell>
          <cell r="G380">
            <v>1</v>
          </cell>
          <cell r="H380">
            <v>1</v>
          </cell>
          <cell r="I380">
            <v>1248</v>
          </cell>
          <cell r="J380">
            <v>44.927999999999997</v>
          </cell>
          <cell r="K380">
            <v>44.927999999999997</v>
          </cell>
        </row>
        <row r="381">
          <cell r="C381" t="str">
            <v>Additional lifting (empty)</v>
          </cell>
          <cell r="D381" t="str">
            <v>SHHUF</v>
          </cell>
          <cell r="F381">
            <v>0</v>
          </cell>
          <cell r="G381">
            <v>1</v>
          </cell>
          <cell r="H381">
            <v>1</v>
          </cell>
          <cell r="I381">
            <v>56</v>
          </cell>
          <cell r="J381">
            <v>0</v>
          </cell>
          <cell r="K381">
            <v>0</v>
          </cell>
        </row>
        <row r="382">
          <cell r="C382" t="str">
            <v>Additional lowering (w load)</v>
          </cell>
          <cell r="D382" t="str">
            <v>SHSBF</v>
          </cell>
          <cell r="F382">
            <v>0</v>
          </cell>
          <cell r="G382">
            <v>1</v>
          </cell>
          <cell r="H382">
            <v>1</v>
          </cell>
          <cell r="I382">
            <v>56</v>
          </cell>
          <cell r="J382">
            <v>0</v>
          </cell>
          <cell r="K382">
            <v>0</v>
          </cell>
        </row>
        <row r="383">
          <cell r="C383" t="str">
            <v>Drive to buffer area</v>
          </cell>
          <cell r="D383" t="str">
            <v>SFISF</v>
          </cell>
          <cell r="F383">
            <v>50</v>
          </cell>
          <cell r="G383">
            <v>1</v>
          </cell>
          <cell r="H383">
            <v>1</v>
          </cell>
          <cell r="I383">
            <v>13</v>
          </cell>
          <cell r="J383">
            <v>23.4</v>
          </cell>
          <cell r="K383">
            <v>23.4</v>
          </cell>
        </row>
        <row r="384">
          <cell r="F384" t="str">
            <v/>
          </cell>
        </row>
        <row r="385">
          <cell r="B385" t="str">
            <v>Unique_name_of_process_1</v>
          </cell>
          <cell r="C385" t="str">
            <v>Description of process</v>
          </cell>
          <cell r="F385" t="str">
            <v/>
          </cell>
          <cell r="G385" t="str">
            <v>GLT</v>
          </cell>
          <cell r="H385">
            <v>1</v>
          </cell>
          <cell r="K385">
            <v>95.687999999999988</v>
          </cell>
        </row>
        <row r="386">
          <cell r="C386" t="str">
            <v>Drive to truck</v>
          </cell>
          <cell r="D386" t="str">
            <v>SFISF</v>
          </cell>
          <cell r="F386">
            <v>50</v>
          </cell>
          <cell r="G386">
            <v>1</v>
          </cell>
          <cell r="H386">
            <v>1</v>
          </cell>
          <cell r="I386">
            <v>13</v>
          </cell>
          <cell r="J386">
            <v>23.4</v>
          </cell>
          <cell r="K386">
            <v>23.4</v>
          </cell>
        </row>
        <row r="387">
          <cell r="C387" t="str">
            <v>Start / Stop</v>
          </cell>
          <cell r="D387" t="str">
            <v>SZVUF</v>
          </cell>
          <cell r="F387" t="str">
            <v/>
          </cell>
          <cell r="G387">
            <v>1</v>
          </cell>
          <cell r="H387">
            <v>1</v>
          </cell>
          <cell r="I387">
            <v>30</v>
          </cell>
          <cell r="J387">
            <v>1.0799999999999998</v>
          </cell>
          <cell r="K387">
            <v>1.0799999999999998</v>
          </cell>
        </row>
        <row r="388">
          <cell r="C388" t="str">
            <v>Take pallet from truck and place on ground (0.0m --&gt; 4.0m)</v>
          </cell>
          <cell r="D388" t="str">
            <v>SAADFM</v>
          </cell>
          <cell r="F388" t="str">
            <v/>
          </cell>
          <cell r="G388">
            <v>1</v>
          </cell>
          <cell r="H388">
            <v>1</v>
          </cell>
          <cell r="I388">
            <v>1328</v>
          </cell>
          <cell r="J388">
            <v>47.808</v>
          </cell>
          <cell r="K388">
            <v>47.808</v>
          </cell>
        </row>
        <row r="389">
          <cell r="C389" t="str">
            <v>Additional lifting (empty)</v>
          </cell>
          <cell r="D389" t="str">
            <v>SHHUF</v>
          </cell>
          <cell r="F389">
            <v>0</v>
          </cell>
          <cell r="G389">
            <v>1</v>
          </cell>
          <cell r="H389">
            <v>1</v>
          </cell>
          <cell r="I389">
            <v>56</v>
          </cell>
          <cell r="J389">
            <v>0</v>
          </cell>
          <cell r="K389">
            <v>0</v>
          </cell>
        </row>
        <row r="390">
          <cell r="C390" t="str">
            <v>Additional lowering (w load)</v>
          </cell>
          <cell r="D390" t="str">
            <v>SHSBF</v>
          </cell>
          <cell r="F390">
            <v>0</v>
          </cell>
          <cell r="G390">
            <v>1</v>
          </cell>
          <cell r="H390">
            <v>1</v>
          </cell>
          <cell r="I390">
            <v>56</v>
          </cell>
          <cell r="J390">
            <v>0</v>
          </cell>
          <cell r="K390">
            <v>0</v>
          </cell>
        </row>
        <row r="391">
          <cell r="C391" t="str">
            <v>Drive to buffer area</v>
          </cell>
          <cell r="D391" t="str">
            <v>SFISF</v>
          </cell>
          <cell r="F391">
            <v>50</v>
          </cell>
          <cell r="G391">
            <v>1</v>
          </cell>
          <cell r="H391">
            <v>1</v>
          </cell>
          <cell r="I391">
            <v>13</v>
          </cell>
          <cell r="J391">
            <v>23.4</v>
          </cell>
          <cell r="K391">
            <v>23.4</v>
          </cell>
        </row>
        <row r="392">
          <cell r="F392" t="str">
            <v/>
          </cell>
        </row>
        <row r="393">
          <cell r="B393" t="str">
            <v>Unique_name_of_process_2</v>
          </cell>
          <cell r="C393" t="str">
            <v>Description of process</v>
          </cell>
          <cell r="F393" t="str">
            <v/>
          </cell>
          <cell r="G393" t="str">
            <v>GLT</v>
          </cell>
          <cell r="H393">
            <v>1</v>
          </cell>
          <cell r="K393">
            <v>0</v>
          </cell>
        </row>
        <row r="394">
          <cell r="C394" t="str">
            <v>Step 1</v>
          </cell>
          <cell r="F394" t="str">
            <v/>
          </cell>
          <cell r="G394">
            <v>1</v>
          </cell>
          <cell r="H394">
            <v>1</v>
          </cell>
          <cell r="I394" t="str">
            <v/>
          </cell>
          <cell r="J394" t="str">
            <v/>
          </cell>
          <cell r="K394" t="str">
            <v/>
          </cell>
        </row>
        <row r="395">
          <cell r="C395" t="str">
            <v>Step 2</v>
          </cell>
          <cell r="F395" t="str">
            <v/>
          </cell>
          <cell r="G395">
            <v>1</v>
          </cell>
          <cell r="H395">
            <v>1</v>
          </cell>
          <cell r="I395" t="str">
            <v/>
          </cell>
          <cell r="J395" t="str">
            <v/>
          </cell>
          <cell r="K395" t="str">
            <v/>
          </cell>
        </row>
        <row r="396">
          <cell r="G396">
            <v>1</v>
          </cell>
          <cell r="H396">
            <v>1</v>
          </cell>
          <cell r="I396" t="str">
            <v/>
          </cell>
          <cell r="J396" t="str">
            <v/>
          </cell>
          <cell r="K396" t="str">
            <v/>
          </cell>
        </row>
        <row r="397">
          <cell r="G397">
            <v>1</v>
          </cell>
          <cell r="H397">
            <v>1</v>
          </cell>
          <cell r="I397" t="str">
            <v/>
          </cell>
          <cell r="J397" t="str">
            <v/>
          </cell>
          <cell r="K397" t="str">
            <v/>
          </cell>
        </row>
        <row r="399">
          <cell r="B399" t="str">
            <v xml:space="preserve">Standard Process: GR </v>
          </cell>
          <cell r="C399" t="str">
            <v>Goods Receiving - Unloading, Buffering, Administration</v>
          </cell>
        </row>
        <row r="401">
          <cell r="B401" t="str">
            <v>GR_1</v>
          </cell>
          <cell r="C401" t="str">
            <v>Goods Receiving - Unloading truck</v>
          </cell>
          <cell r="E401" t="str">
            <v>Forklift</v>
          </cell>
          <cell r="G401" t="str">
            <v>GLT</v>
          </cell>
          <cell r="H401">
            <v>1</v>
          </cell>
          <cell r="K401">
            <v>40.751999999999995</v>
          </cell>
        </row>
        <row r="402">
          <cell r="C402" t="str">
            <v>Drive to truck</v>
          </cell>
          <cell r="D402" t="str">
            <v>SFISF</v>
          </cell>
          <cell r="F402">
            <v>50</v>
          </cell>
          <cell r="G402">
            <v>2</v>
          </cell>
          <cell r="H402">
            <v>1</v>
          </cell>
          <cell r="I402">
            <v>13</v>
          </cell>
          <cell r="J402">
            <v>23.4</v>
          </cell>
          <cell r="K402">
            <v>11.7</v>
          </cell>
        </row>
        <row r="403">
          <cell r="C403" t="str">
            <v>Start / Stop</v>
          </cell>
          <cell r="D403" t="str">
            <v>SZVUF</v>
          </cell>
          <cell r="G403">
            <v>2</v>
          </cell>
          <cell r="H403">
            <v>1</v>
          </cell>
          <cell r="I403">
            <v>30</v>
          </cell>
          <cell r="J403">
            <v>1.0799999999999998</v>
          </cell>
          <cell r="K403">
            <v>0.53999999999999992</v>
          </cell>
        </row>
        <row r="404">
          <cell r="C404" t="str">
            <v>Take pallet from truck and place on ground (1.20m --&gt; 0.0m)</v>
          </cell>
          <cell r="D404" t="str">
            <v>SABAFM</v>
          </cell>
          <cell r="G404">
            <v>2</v>
          </cell>
          <cell r="H404">
            <v>1</v>
          </cell>
          <cell r="I404">
            <v>934</v>
          </cell>
          <cell r="J404">
            <v>33.623999999999995</v>
          </cell>
          <cell r="K404">
            <v>16.811999999999998</v>
          </cell>
        </row>
        <row r="405">
          <cell r="C405" t="str">
            <v>Drive to buffer area</v>
          </cell>
          <cell r="D405" t="str">
            <v>SFISF</v>
          </cell>
          <cell r="F405">
            <v>50</v>
          </cell>
          <cell r="G405">
            <v>2</v>
          </cell>
          <cell r="H405">
            <v>1</v>
          </cell>
          <cell r="I405">
            <v>13</v>
          </cell>
          <cell r="J405">
            <v>23.4</v>
          </cell>
          <cell r="K405">
            <v>11.7</v>
          </cell>
        </row>
        <row r="407">
          <cell r="B407" t="str">
            <v>GR_2</v>
          </cell>
          <cell r="C407" t="str">
            <v>Goods Receiving - Quality Check</v>
          </cell>
          <cell r="E407" t="str">
            <v>Forklift</v>
          </cell>
          <cell r="G407" t="str">
            <v>GLT</v>
          </cell>
          <cell r="H407">
            <v>1</v>
          </cell>
          <cell r="K407">
            <v>18.134999999999998</v>
          </cell>
        </row>
        <row r="408">
          <cell r="C408" t="str">
            <v>Get on/off the vehicle</v>
          </cell>
          <cell r="D408" t="str">
            <v>AZA</v>
          </cell>
          <cell r="G408">
            <v>4</v>
          </cell>
          <cell r="H408">
            <v>1</v>
          </cell>
          <cell r="I408">
            <v>220</v>
          </cell>
          <cell r="J408">
            <v>7.919999999999999</v>
          </cell>
          <cell r="K408">
            <v>1.9799999999999998</v>
          </cell>
        </row>
        <row r="409">
          <cell r="C409" t="str">
            <v>Go to pallet</v>
          </cell>
          <cell r="D409" t="str">
            <v>KA</v>
          </cell>
          <cell r="F409">
            <v>50</v>
          </cell>
          <cell r="G409">
            <v>4</v>
          </cell>
          <cell r="H409">
            <v>1</v>
          </cell>
          <cell r="I409">
            <v>25</v>
          </cell>
          <cell r="J409">
            <v>44.999999999999993</v>
          </cell>
          <cell r="K409">
            <v>11.249999999999998</v>
          </cell>
        </row>
        <row r="410">
          <cell r="C410" t="str">
            <v>Take delivery documents</v>
          </cell>
          <cell r="D410" t="str">
            <v>IAHR</v>
          </cell>
          <cell r="G410">
            <v>4</v>
          </cell>
          <cell r="H410">
            <v>1</v>
          </cell>
          <cell r="I410">
            <v>50</v>
          </cell>
          <cell r="J410">
            <v>1.7999999999999998</v>
          </cell>
          <cell r="K410">
            <v>0.44999999999999996</v>
          </cell>
        </row>
        <row r="411">
          <cell r="C411" t="str">
            <v>Read delivery documents</v>
          </cell>
          <cell r="D411" t="str">
            <v>S-LME3</v>
          </cell>
          <cell r="G411">
            <v>4</v>
          </cell>
          <cell r="H411">
            <v>1</v>
          </cell>
          <cell r="I411">
            <v>95</v>
          </cell>
          <cell r="J411">
            <v>3.42</v>
          </cell>
          <cell r="K411">
            <v>0.85499999999999998</v>
          </cell>
        </row>
        <row r="412">
          <cell r="C412" t="str">
            <v>Quality check (e.g. counting)</v>
          </cell>
          <cell r="D412" t="str">
            <v>Z_QP</v>
          </cell>
          <cell r="G412">
            <v>1</v>
          </cell>
          <cell r="H412">
            <v>1</v>
          </cell>
          <cell r="I412">
            <v>100</v>
          </cell>
          <cell r="J412">
            <v>3.5999999999999996</v>
          </cell>
          <cell r="K412">
            <v>3.5999999999999996</v>
          </cell>
        </row>
        <row r="413">
          <cell r="K413">
            <v>9.5759999999999987</v>
          </cell>
        </row>
        <row r="414">
          <cell r="B414" t="str">
            <v>GR_3</v>
          </cell>
          <cell r="C414" t="str">
            <v>Goods Receiving - Administration</v>
          </cell>
          <cell r="E414" t="str">
            <v>Forklift</v>
          </cell>
          <cell r="G414" t="str">
            <v>GLT</v>
          </cell>
          <cell r="H414">
            <v>1</v>
          </cell>
          <cell r="K414">
            <v>5.9849999999999994</v>
          </cell>
        </row>
        <row r="415">
          <cell r="C415" t="str">
            <v>Go to goods receiving office</v>
          </cell>
          <cell r="D415" t="str">
            <v>KA</v>
          </cell>
          <cell r="F415">
            <v>20</v>
          </cell>
          <cell r="G415">
            <v>10</v>
          </cell>
          <cell r="H415">
            <v>1</v>
          </cell>
          <cell r="I415">
            <v>25</v>
          </cell>
          <cell r="J415">
            <v>18</v>
          </cell>
          <cell r="K415">
            <v>1.8</v>
          </cell>
        </row>
        <row r="416">
          <cell r="C416" t="str">
            <v>Open delivery note</v>
          </cell>
          <cell r="D416" t="str">
            <v>IDTW</v>
          </cell>
          <cell r="G416">
            <v>4</v>
          </cell>
          <cell r="H416">
            <v>1</v>
          </cell>
          <cell r="I416">
            <v>65</v>
          </cell>
          <cell r="J416">
            <v>2.34</v>
          </cell>
          <cell r="K416">
            <v>0.58499999999999996</v>
          </cell>
        </row>
        <row r="417">
          <cell r="C417" t="str">
            <v>Cross check with documents</v>
          </cell>
          <cell r="D417" t="str">
            <v>IAVW</v>
          </cell>
          <cell r="G417">
            <v>4</v>
          </cell>
          <cell r="H417">
            <v>1</v>
          </cell>
          <cell r="I417">
            <v>45</v>
          </cell>
          <cell r="J417">
            <v>1.6199999999999999</v>
          </cell>
          <cell r="K417">
            <v>0.40499999999999997</v>
          </cell>
        </row>
        <row r="418">
          <cell r="C418" t="str">
            <v>Confirm reception of goods</v>
          </cell>
          <cell r="D418" t="str">
            <v>IDTW</v>
          </cell>
          <cell r="G418">
            <v>4</v>
          </cell>
          <cell r="H418">
            <v>1</v>
          </cell>
          <cell r="I418">
            <v>65</v>
          </cell>
          <cell r="J418">
            <v>2.34</v>
          </cell>
          <cell r="K418">
            <v>0.58499999999999996</v>
          </cell>
        </row>
        <row r="419">
          <cell r="C419" t="str">
            <v>Reject and note down damaged/missing delivery</v>
          </cell>
          <cell r="D419" t="str">
            <v>IDTW</v>
          </cell>
          <cell r="G419">
            <v>4</v>
          </cell>
          <cell r="H419">
            <v>1</v>
          </cell>
          <cell r="I419">
            <v>65</v>
          </cell>
          <cell r="J419">
            <v>2.34</v>
          </cell>
          <cell r="K419">
            <v>0.58499999999999996</v>
          </cell>
        </row>
        <row r="420">
          <cell r="C420" t="str">
            <v>Turn 180°</v>
          </cell>
          <cell r="D420" t="str">
            <v>S-GAN1</v>
          </cell>
          <cell r="G420">
            <v>4</v>
          </cell>
          <cell r="H420">
            <v>1</v>
          </cell>
          <cell r="I420">
            <v>25</v>
          </cell>
          <cell r="J420">
            <v>0.89999999999999991</v>
          </cell>
          <cell r="K420">
            <v>0.22499999999999998</v>
          </cell>
        </row>
        <row r="421">
          <cell r="C421" t="str">
            <v>Go to forklift</v>
          </cell>
          <cell r="D421" t="str">
            <v>KA</v>
          </cell>
          <cell r="F421">
            <v>20</v>
          </cell>
          <cell r="G421">
            <v>10</v>
          </cell>
          <cell r="H421">
            <v>1</v>
          </cell>
          <cell r="I421">
            <v>25</v>
          </cell>
          <cell r="J421">
            <v>18</v>
          </cell>
          <cell r="K421">
            <v>1.8</v>
          </cell>
        </row>
        <row r="423">
          <cell r="B423" t="str">
            <v>GR_4</v>
          </cell>
          <cell r="C423" t="str">
            <v>Goods Receiving - Printing and attaching label</v>
          </cell>
          <cell r="E423" t="str">
            <v>Forklift</v>
          </cell>
          <cell r="G423" t="str">
            <v>GLT</v>
          </cell>
          <cell r="H423">
            <v>1</v>
          </cell>
          <cell r="K423">
            <v>10.574999999999999</v>
          </cell>
        </row>
        <row r="424">
          <cell r="C424" t="str">
            <v>Go to goods receiving office</v>
          </cell>
          <cell r="D424" t="str">
            <v>KA</v>
          </cell>
          <cell r="F424">
            <v>30</v>
          </cell>
          <cell r="G424">
            <v>10</v>
          </cell>
          <cell r="H424">
            <v>1</v>
          </cell>
          <cell r="I424">
            <v>25</v>
          </cell>
          <cell r="J424">
            <v>26.999999999999996</v>
          </cell>
          <cell r="K424">
            <v>2.6999999999999997</v>
          </cell>
        </row>
        <row r="425">
          <cell r="C425" t="str">
            <v>Print label</v>
          </cell>
          <cell r="D425" t="str">
            <v>Z_WBE</v>
          </cell>
          <cell r="G425">
            <v>4</v>
          </cell>
          <cell r="H425">
            <v>1</v>
          </cell>
          <cell r="I425">
            <v>80</v>
          </cell>
          <cell r="J425">
            <v>2.88</v>
          </cell>
          <cell r="K425">
            <v>0.72</v>
          </cell>
        </row>
        <row r="426">
          <cell r="C426" t="str">
            <v>Take label</v>
          </cell>
          <cell r="D426" t="str">
            <v>IAHA</v>
          </cell>
          <cell r="G426">
            <v>4</v>
          </cell>
          <cell r="H426">
            <v>1</v>
          </cell>
          <cell r="I426">
            <v>70</v>
          </cell>
          <cell r="J426">
            <v>2.52</v>
          </cell>
          <cell r="K426">
            <v>0.63</v>
          </cell>
        </row>
        <row r="427">
          <cell r="C427" t="str">
            <v>Turn 180°</v>
          </cell>
          <cell r="D427" t="str">
            <v>S-GAN1</v>
          </cell>
          <cell r="G427">
            <v>4</v>
          </cell>
          <cell r="H427">
            <v>1</v>
          </cell>
          <cell r="I427">
            <v>25</v>
          </cell>
          <cell r="J427">
            <v>0.89999999999999991</v>
          </cell>
          <cell r="K427">
            <v>0.22499999999999998</v>
          </cell>
        </row>
        <row r="428">
          <cell r="C428" t="str">
            <v>Go to buffer area</v>
          </cell>
          <cell r="D428" t="str">
            <v>KA</v>
          </cell>
          <cell r="F428">
            <v>30</v>
          </cell>
          <cell r="G428">
            <v>10</v>
          </cell>
          <cell r="H428">
            <v>1</v>
          </cell>
          <cell r="I428">
            <v>25</v>
          </cell>
          <cell r="J428">
            <v>26.999999999999996</v>
          </cell>
          <cell r="K428">
            <v>2.6999999999999997</v>
          </cell>
        </row>
        <row r="429">
          <cell r="C429" t="str">
            <v>Attach label to pallet</v>
          </cell>
          <cell r="D429" t="str">
            <v>M-KBOX1</v>
          </cell>
          <cell r="G429">
            <v>1</v>
          </cell>
          <cell r="H429">
            <v>1</v>
          </cell>
          <cell r="I429">
            <v>100</v>
          </cell>
          <cell r="J429">
            <v>3.5999999999999996</v>
          </cell>
          <cell r="K429">
            <v>3.5999999999999996</v>
          </cell>
        </row>
        <row r="431">
          <cell r="B431" t="str">
            <v>Standard Process: WH-I</v>
          </cell>
          <cell r="C431" t="str">
            <v>Warehousing - Inbound (pallets &amp; KLTs)</v>
          </cell>
        </row>
        <row r="433">
          <cell r="B433" t="str">
            <v>WH-I_1</v>
          </cell>
          <cell r="C433" t="str">
            <v>Warehousing - Scan and store pallets in high racks</v>
          </cell>
          <cell r="E433" t="str">
            <v>Forklift</v>
          </cell>
          <cell r="G433" t="str">
            <v>GLT</v>
          </cell>
          <cell r="H433">
            <v>1</v>
          </cell>
          <cell r="K433" t="e">
            <v>#N/A</v>
          </cell>
        </row>
        <row r="434">
          <cell r="C434" t="str">
            <v>Get on/off the vehicle</v>
          </cell>
          <cell r="D434" t="str">
            <v>AZA</v>
          </cell>
          <cell r="G434">
            <v>2</v>
          </cell>
          <cell r="H434">
            <v>1</v>
          </cell>
          <cell r="I434">
            <v>220</v>
          </cell>
          <cell r="J434">
            <v>7.919999999999999</v>
          </cell>
          <cell r="K434">
            <v>3.9599999999999995</v>
          </cell>
        </row>
        <row r="435">
          <cell r="C435" t="str">
            <v>Scan</v>
          </cell>
          <cell r="D435" t="str">
            <v>IDES</v>
          </cell>
          <cell r="G435">
            <v>1</v>
          </cell>
          <cell r="H435">
            <v>1</v>
          </cell>
          <cell r="I435">
            <v>60</v>
          </cell>
          <cell r="J435">
            <v>2.1599999999999997</v>
          </cell>
          <cell r="K435">
            <v>2.1599999999999997</v>
          </cell>
        </row>
        <row r="436">
          <cell r="C436" t="str">
            <v>Grab scanner and put it back</v>
          </cell>
          <cell r="D436" t="str">
            <v>EH</v>
          </cell>
          <cell r="G436">
            <v>1</v>
          </cell>
          <cell r="H436">
            <v>1</v>
          </cell>
          <cell r="I436">
            <v>55</v>
          </cell>
          <cell r="J436">
            <v>1.9799999999999998</v>
          </cell>
          <cell r="K436">
            <v>1.9799999999999998</v>
          </cell>
        </row>
        <row r="437">
          <cell r="C437" t="str">
            <v>Read storage location</v>
          </cell>
          <cell r="D437" t="str">
            <v>IALW</v>
          </cell>
          <cell r="G437">
            <v>1</v>
          </cell>
          <cell r="H437">
            <v>1</v>
          </cell>
          <cell r="I437">
            <v>25</v>
          </cell>
          <cell r="J437">
            <v>0.89999999999999991</v>
          </cell>
          <cell r="K437">
            <v>0.89999999999999991</v>
          </cell>
        </row>
        <row r="438">
          <cell r="C438" t="str">
            <v>Take pallet and put into storage (0.0m --&gt; 2.5m)</v>
          </cell>
          <cell r="D438" t="str">
            <v>SAACFM</v>
          </cell>
          <cell r="G438">
            <v>1</v>
          </cell>
          <cell r="H438">
            <v>1</v>
          </cell>
          <cell r="I438">
            <v>1142</v>
          </cell>
          <cell r="J438">
            <v>41.111999999999995</v>
          </cell>
          <cell r="K438">
            <v>41.111999999999995</v>
          </cell>
        </row>
        <row r="439">
          <cell r="C439" t="str">
            <v>Drive to storage location</v>
          </cell>
          <cell r="D439" t="str">
            <v>SFISF</v>
          </cell>
          <cell r="F439" t="e">
            <v>#N/A</v>
          </cell>
          <cell r="G439">
            <v>2</v>
          </cell>
          <cell r="H439">
            <v>1</v>
          </cell>
          <cell r="I439">
            <v>13</v>
          </cell>
          <cell r="J439" t="e">
            <v>#N/A</v>
          </cell>
          <cell r="K439" t="e">
            <v>#N/A</v>
          </cell>
        </row>
        <row r="440">
          <cell r="C440" t="str">
            <v>Start / Stop</v>
          </cell>
          <cell r="D440" t="str">
            <v>SZVUF</v>
          </cell>
          <cell r="G440">
            <v>2</v>
          </cell>
          <cell r="H440">
            <v>1</v>
          </cell>
          <cell r="I440">
            <v>30</v>
          </cell>
          <cell r="J440">
            <v>1.0799999999999998</v>
          </cell>
          <cell r="K440">
            <v>0.53999999999999992</v>
          </cell>
        </row>
        <row r="441">
          <cell r="C441" t="str">
            <v>Take scanner</v>
          </cell>
          <cell r="D441" t="str">
            <v>EH</v>
          </cell>
          <cell r="G441">
            <v>2</v>
          </cell>
          <cell r="H441">
            <v>1</v>
          </cell>
          <cell r="I441">
            <v>55</v>
          </cell>
          <cell r="J441">
            <v>1.9799999999999998</v>
          </cell>
          <cell r="K441">
            <v>0.98999999999999988</v>
          </cell>
        </row>
        <row r="442">
          <cell r="C442" t="str">
            <v>Scan pallet</v>
          </cell>
          <cell r="D442" t="str">
            <v>IDES</v>
          </cell>
          <cell r="G442">
            <v>1</v>
          </cell>
          <cell r="H442">
            <v>1</v>
          </cell>
          <cell r="I442">
            <v>60</v>
          </cell>
          <cell r="J442">
            <v>2.1599999999999997</v>
          </cell>
          <cell r="K442">
            <v>2.1599999999999997</v>
          </cell>
        </row>
        <row r="443">
          <cell r="C443" t="str">
            <v>Confirm storage location</v>
          </cell>
          <cell r="D443" t="str">
            <v>IDES</v>
          </cell>
          <cell r="G443">
            <v>1</v>
          </cell>
          <cell r="H443">
            <v>1</v>
          </cell>
          <cell r="I443">
            <v>60</v>
          </cell>
          <cell r="J443">
            <v>2.1599999999999997</v>
          </cell>
          <cell r="K443">
            <v>2.1599999999999997</v>
          </cell>
        </row>
        <row r="444">
          <cell r="C444" t="str">
            <v>Drive back to buffer area</v>
          </cell>
          <cell r="D444" t="str">
            <v>SFISF</v>
          </cell>
          <cell r="F444" t="e">
            <v>#N/A</v>
          </cell>
          <cell r="G444">
            <v>2</v>
          </cell>
          <cell r="H444">
            <v>1</v>
          </cell>
          <cell r="I444">
            <v>13</v>
          </cell>
          <cell r="J444" t="e">
            <v>#N/A</v>
          </cell>
          <cell r="K444" t="e">
            <v>#N/A</v>
          </cell>
        </row>
        <row r="445">
          <cell r="C445" t="str">
            <v>Turn 90°</v>
          </cell>
          <cell r="D445" t="str">
            <v>SFKSF</v>
          </cell>
          <cell r="G445">
            <v>2</v>
          </cell>
          <cell r="H445">
            <v>1</v>
          </cell>
          <cell r="I445">
            <v>16</v>
          </cell>
          <cell r="J445">
            <v>0.57599999999999996</v>
          </cell>
          <cell r="K445">
            <v>0.28799999999999998</v>
          </cell>
        </row>
        <row r="447">
          <cell r="B447" t="str">
            <v>WH-I_2</v>
          </cell>
          <cell r="C447" t="str">
            <v>Warehousing - Scan and store pallets in block storage</v>
          </cell>
          <cell r="E447" t="str">
            <v>Forklift</v>
          </cell>
          <cell r="G447" t="str">
            <v>GLT</v>
          </cell>
          <cell r="H447">
            <v>1</v>
          </cell>
          <cell r="K447" t="e">
            <v>#N/A</v>
          </cell>
        </row>
        <row r="448">
          <cell r="C448" t="str">
            <v>Get on/off the vehicle</v>
          </cell>
          <cell r="D448" t="str">
            <v>AZA</v>
          </cell>
          <cell r="G448">
            <v>2</v>
          </cell>
          <cell r="H448">
            <v>1</v>
          </cell>
          <cell r="I448">
            <v>220</v>
          </cell>
          <cell r="J448">
            <v>7.919999999999999</v>
          </cell>
          <cell r="K448">
            <v>3.9599999999999995</v>
          </cell>
        </row>
        <row r="449">
          <cell r="C449" t="str">
            <v>Scan</v>
          </cell>
          <cell r="D449" t="str">
            <v>IDES</v>
          </cell>
          <cell r="G449">
            <v>1</v>
          </cell>
          <cell r="H449">
            <v>1</v>
          </cell>
          <cell r="I449">
            <v>60</v>
          </cell>
          <cell r="J449">
            <v>2.1599999999999997</v>
          </cell>
          <cell r="K449">
            <v>2.1599999999999997</v>
          </cell>
        </row>
        <row r="450">
          <cell r="C450" t="str">
            <v>Grab scanner and put it back</v>
          </cell>
          <cell r="D450" t="str">
            <v>EH</v>
          </cell>
          <cell r="G450">
            <v>1</v>
          </cell>
          <cell r="H450">
            <v>1</v>
          </cell>
          <cell r="I450">
            <v>55</v>
          </cell>
          <cell r="J450">
            <v>1.9799999999999998</v>
          </cell>
          <cell r="K450">
            <v>1.9799999999999998</v>
          </cell>
        </row>
        <row r="451">
          <cell r="C451" t="str">
            <v>Read storage location</v>
          </cell>
          <cell r="D451" t="str">
            <v>IALW</v>
          </cell>
          <cell r="G451">
            <v>1</v>
          </cell>
          <cell r="H451">
            <v>1</v>
          </cell>
          <cell r="I451">
            <v>25</v>
          </cell>
          <cell r="J451">
            <v>0.89999999999999991</v>
          </cell>
          <cell r="K451">
            <v>0.89999999999999991</v>
          </cell>
        </row>
        <row r="452">
          <cell r="C452" t="str">
            <v>Take pallet and put into storage (0.0m --&gt; 0.6m)</v>
          </cell>
          <cell r="D452" t="str">
            <v>SAAEFM</v>
          </cell>
          <cell r="G452">
            <v>1</v>
          </cell>
          <cell r="H452">
            <v>1</v>
          </cell>
          <cell r="I452">
            <v>941</v>
          </cell>
          <cell r="J452">
            <v>33.875999999999998</v>
          </cell>
          <cell r="K452">
            <v>33.875999999999998</v>
          </cell>
        </row>
        <row r="453">
          <cell r="C453" t="str">
            <v>Drive to storage location</v>
          </cell>
          <cell r="D453" t="str">
            <v>SFISF</v>
          </cell>
          <cell r="F453" t="e">
            <v>#N/A</v>
          </cell>
          <cell r="G453">
            <v>2</v>
          </cell>
          <cell r="H453">
            <v>1</v>
          </cell>
          <cell r="I453">
            <v>13</v>
          </cell>
          <cell r="J453" t="e">
            <v>#N/A</v>
          </cell>
          <cell r="K453" t="e">
            <v>#N/A</v>
          </cell>
        </row>
        <row r="454">
          <cell r="C454" t="str">
            <v>Start / Stop</v>
          </cell>
          <cell r="D454" t="str">
            <v>SZVUF</v>
          </cell>
          <cell r="G454">
            <v>2</v>
          </cell>
          <cell r="H454">
            <v>1</v>
          </cell>
          <cell r="I454">
            <v>30</v>
          </cell>
          <cell r="J454">
            <v>1.0799999999999998</v>
          </cell>
          <cell r="K454">
            <v>0.53999999999999992</v>
          </cell>
        </row>
        <row r="455">
          <cell r="C455" t="str">
            <v>Take scanner</v>
          </cell>
          <cell r="D455" t="str">
            <v>EH</v>
          </cell>
          <cell r="G455">
            <v>2</v>
          </cell>
          <cell r="H455">
            <v>1</v>
          </cell>
          <cell r="I455">
            <v>55</v>
          </cell>
          <cell r="J455">
            <v>1.9799999999999998</v>
          </cell>
          <cell r="K455">
            <v>0.98999999999999988</v>
          </cell>
        </row>
        <row r="456">
          <cell r="C456" t="str">
            <v>Scan pallet</v>
          </cell>
          <cell r="D456" t="str">
            <v>IDES</v>
          </cell>
          <cell r="G456">
            <v>1</v>
          </cell>
          <cell r="H456">
            <v>1</v>
          </cell>
          <cell r="I456">
            <v>60</v>
          </cell>
          <cell r="J456">
            <v>2.1599999999999997</v>
          </cell>
          <cell r="K456">
            <v>2.1599999999999997</v>
          </cell>
        </row>
        <row r="457">
          <cell r="C457" t="str">
            <v>Confirm storage location</v>
          </cell>
          <cell r="D457" t="str">
            <v>IDES</v>
          </cell>
          <cell r="G457">
            <v>1</v>
          </cell>
          <cell r="H457">
            <v>1</v>
          </cell>
          <cell r="I457">
            <v>60</v>
          </cell>
          <cell r="J457">
            <v>2.1599999999999997</v>
          </cell>
          <cell r="K457">
            <v>2.1599999999999997</v>
          </cell>
        </row>
        <row r="458">
          <cell r="C458" t="str">
            <v>Drive back to buffer area</v>
          </cell>
          <cell r="D458" t="str">
            <v>SFISF</v>
          </cell>
          <cell r="F458" t="e">
            <v>#N/A</v>
          </cell>
          <cell r="G458">
            <v>2</v>
          </cell>
          <cell r="H458">
            <v>1</v>
          </cell>
          <cell r="I458">
            <v>13</v>
          </cell>
          <cell r="J458" t="e">
            <v>#N/A</v>
          </cell>
          <cell r="K458" t="e">
            <v>#N/A</v>
          </cell>
        </row>
        <row r="459">
          <cell r="C459" t="str">
            <v>Turn 90°</v>
          </cell>
          <cell r="D459" t="str">
            <v>SFKSF</v>
          </cell>
          <cell r="G459">
            <v>2</v>
          </cell>
          <cell r="H459">
            <v>1</v>
          </cell>
          <cell r="I459">
            <v>16</v>
          </cell>
          <cell r="J459">
            <v>0.57599999999999996</v>
          </cell>
          <cell r="K459">
            <v>0.28799999999999998</v>
          </cell>
        </row>
        <row r="461">
          <cell r="B461" t="str">
            <v>WH-I_3</v>
          </cell>
          <cell r="C461" t="str">
            <v>Warehousing - Bring pallets to handover point for VNA truck (Schmalgangstapler)</v>
          </cell>
          <cell r="E461" t="str">
            <v>Forklift</v>
          </cell>
          <cell r="G461" t="str">
            <v>GLT</v>
          </cell>
          <cell r="H461">
            <v>1</v>
          </cell>
          <cell r="K461" t="e">
            <v>#N/A</v>
          </cell>
        </row>
        <row r="462">
          <cell r="C462" t="str">
            <v>Read storage location of pallet</v>
          </cell>
          <cell r="D462" t="str">
            <v>IALW</v>
          </cell>
          <cell r="G462">
            <v>1</v>
          </cell>
          <cell r="H462">
            <v>1</v>
          </cell>
          <cell r="I462">
            <v>25</v>
          </cell>
          <cell r="J462">
            <v>0.89999999999999991</v>
          </cell>
          <cell r="K462">
            <v>0.89999999999999991</v>
          </cell>
        </row>
        <row r="463">
          <cell r="C463" t="str">
            <v>Take pallet and place on handover point (0.0m --&gt; 0.0m)</v>
          </cell>
          <cell r="D463" t="str">
            <v>SAAAFM</v>
          </cell>
          <cell r="G463">
            <v>1</v>
          </cell>
          <cell r="H463">
            <v>1</v>
          </cell>
          <cell r="I463">
            <v>833</v>
          </cell>
          <cell r="J463">
            <v>29.987999999999996</v>
          </cell>
          <cell r="K463">
            <v>29.987999999999996</v>
          </cell>
        </row>
        <row r="464">
          <cell r="C464" t="str">
            <v>Drive from buffer area to handover point</v>
          </cell>
          <cell r="D464" t="str">
            <v>SFISF</v>
          </cell>
          <cell r="F464" t="e">
            <v>#N/A</v>
          </cell>
          <cell r="G464">
            <v>1</v>
          </cell>
          <cell r="H464">
            <v>1</v>
          </cell>
          <cell r="I464">
            <v>13</v>
          </cell>
          <cell r="J464" t="e">
            <v>#N/A</v>
          </cell>
          <cell r="K464" t="e">
            <v>#N/A</v>
          </cell>
        </row>
        <row r="465">
          <cell r="C465" t="str">
            <v>Turn 90°</v>
          </cell>
          <cell r="D465" t="str">
            <v>SFKSF</v>
          </cell>
          <cell r="F465">
            <v>2</v>
          </cell>
          <cell r="G465">
            <v>1</v>
          </cell>
          <cell r="H465">
            <v>1</v>
          </cell>
          <cell r="I465">
            <v>16</v>
          </cell>
          <cell r="J465">
            <v>1.1519999999999999</v>
          </cell>
          <cell r="K465">
            <v>1.1519999999999999</v>
          </cell>
        </row>
        <row r="466">
          <cell r="C466" t="str">
            <v>Drive back to buffer area</v>
          </cell>
          <cell r="D466" t="str">
            <v>SFISF</v>
          </cell>
          <cell r="F466" t="e">
            <v>#N/A</v>
          </cell>
          <cell r="G466">
            <v>1</v>
          </cell>
          <cell r="H466">
            <v>1</v>
          </cell>
          <cell r="I466">
            <v>13</v>
          </cell>
          <cell r="J466" t="e">
            <v>#N/A</v>
          </cell>
          <cell r="K466" t="e">
            <v>#N/A</v>
          </cell>
        </row>
        <row r="468">
          <cell r="B468" t="str">
            <v>WH-I_4</v>
          </cell>
          <cell r="C468" t="str">
            <v>Warehousing - Store pallets into shelf with VNA truck (Schmalgangstapler)</v>
          </cell>
          <cell r="E468" t="str">
            <v>VNA truck</v>
          </cell>
          <cell r="G468" t="str">
            <v>GLT</v>
          </cell>
          <cell r="H468">
            <v>1</v>
          </cell>
          <cell r="K468" t="e">
            <v>#N/A</v>
          </cell>
        </row>
        <row r="469">
          <cell r="C469" t="str">
            <v>Drive to handover point</v>
          </cell>
          <cell r="D469" t="str">
            <v>SFISF</v>
          </cell>
          <cell r="F469" t="e">
            <v>#N/A</v>
          </cell>
          <cell r="G469">
            <v>1</v>
          </cell>
          <cell r="H469">
            <v>1</v>
          </cell>
          <cell r="I469">
            <v>13</v>
          </cell>
          <cell r="J469" t="e">
            <v>#N/A</v>
          </cell>
          <cell r="K469" t="e">
            <v>#N/A</v>
          </cell>
        </row>
        <row r="470">
          <cell r="C470" t="str">
            <v>Read storage location of pallet</v>
          </cell>
          <cell r="D470" t="str">
            <v>IALW</v>
          </cell>
          <cell r="G470">
            <v>1</v>
          </cell>
          <cell r="H470">
            <v>1</v>
          </cell>
          <cell r="I470">
            <v>25</v>
          </cell>
          <cell r="J470">
            <v>0.89999999999999991</v>
          </cell>
          <cell r="K470">
            <v>0.89999999999999991</v>
          </cell>
        </row>
        <row r="471">
          <cell r="C471" t="str">
            <v>Take pallet and place in shelf (0.0m --&gt; 4.0m)</v>
          </cell>
          <cell r="D471" t="str">
            <v>SAADFO</v>
          </cell>
          <cell r="G471">
            <v>1</v>
          </cell>
          <cell r="H471">
            <v>1</v>
          </cell>
          <cell r="I471">
            <v>1098</v>
          </cell>
          <cell r="J471">
            <v>39.527999999999999</v>
          </cell>
          <cell r="K471">
            <v>39.527999999999999</v>
          </cell>
        </row>
        <row r="472">
          <cell r="C472" t="str">
            <v>Drive to storage location</v>
          </cell>
          <cell r="D472" t="str">
            <v>SFISF</v>
          </cell>
          <cell r="F472" t="e">
            <v>#N/A</v>
          </cell>
          <cell r="G472">
            <v>1</v>
          </cell>
          <cell r="H472">
            <v>1</v>
          </cell>
          <cell r="I472">
            <v>13</v>
          </cell>
          <cell r="J472" t="e">
            <v>#N/A</v>
          </cell>
          <cell r="K472" t="e">
            <v>#N/A</v>
          </cell>
        </row>
        <row r="473">
          <cell r="C473" t="str">
            <v>Grab scanner</v>
          </cell>
          <cell r="D473" t="str">
            <v>EH</v>
          </cell>
          <cell r="G473">
            <v>1</v>
          </cell>
          <cell r="H473">
            <v>1</v>
          </cell>
          <cell r="I473">
            <v>55</v>
          </cell>
          <cell r="J473">
            <v>1.9799999999999998</v>
          </cell>
          <cell r="K473">
            <v>1.9799999999999998</v>
          </cell>
        </row>
        <row r="474">
          <cell r="C474" t="str">
            <v>Scan pallet</v>
          </cell>
          <cell r="D474" t="str">
            <v>IDES</v>
          </cell>
          <cell r="G474">
            <v>1</v>
          </cell>
          <cell r="H474">
            <v>1</v>
          </cell>
          <cell r="I474">
            <v>60</v>
          </cell>
          <cell r="J474">
            <v>2.1599999999999997</v>
          </cell>
          <cell r="K474">
            <v>2.1599999999999997</v>
          </cell>
        </row>
        <row r="475">
          <cell r="C475" t="str">
            <v>Confirm storage location</v>
          </cell>
          <cell r="D475" t="str">
            <v>IDES</v>
          </cell>
          <cell r="G475">
            <v>1</v>
          </cell>
          <cell r="H475">
            <v>1</v>
          </cell>
          <cell r="I475">
            <v>60</v>
          </cell>
          <cell r="J475">
            <v>2.1599999999999997</v>
          </cell>
          <cell r="K475">
            <v>2.1599999999999997</v>
          </cell>
        </row>
        <row r="477">
          <cell r="B477" t="str">
            <v>WH-I_5</v>
          </cell>
          <cell r="C477" t="str">
            <v>Warehousing - KLTs pallet to handover point and preparation</v>
          </cell>
          <cell r="E477" t="str">
            <v>Forklift</v>
          </cell>
          <cell r="G477" t="str">
            <v>GLT</v>
          </cell>
          <cell r="H477">
            <v>1</v>
          </cell>
          <cell r="K477" t="e">
            <v>#N/A</v>
          </cell>
        </row>
        <row r="478">
          <cell r="C478" t="str">
            <v>Get on/off the vehicle</v>
          </cell>
          <cell r="D478" t="str">
            <v>AZA</v>
          </cell>
          <cell r="G478">
            <v>10</v>
          </cell>
          <cell r="H478">
            <v>1</v>
          </cell>
          <cell r="I478">
            <v>220</v>
          </cell>
          <cell r="J478">
            <v>7.919999999999999</v>
          </cell>
          <cell r="K478">
            <v>0.79199999999999993</v>
          </cell>
        </row>
        <row r="479">
          <cell r="C479" t="str">
            <v>Take pallet from buffer area and place on ground in shelf area</v>
          </cell>
          <cell r="D479" t="str">
            <v>SAAAFM</v>
          </cell>
          <cell r="G479">
            <v>2</v>
          </cell>
          <cell r="H479">
            <v>1</v>
          </cell>
          <cell r="I479">
            <v>833</v>
          </cell>
          <cell r="J479">
            <v>29.987999999999996</v>
          </cell>
          <cell r="K479">
            <v>14.993999999999998</v>
          </cell>
        </row>
        <row r="480">
          <cell r="C480" t="str">
            <v>Drive to shelf area</v>
          </cell>
          <cell r="D480" t="str">
            <v>SFISF</v>
          </cell>
          <cell r="F480" t="e">
            <v>#N/A</v>
          </cell>
          <cell r="G480">
            <v>2</v>
          </cell>
          <cell r="H480">
            <v>1</v>
          </cell>
          <cell r="I480">
            <v>13</v>
          </cell>
          <cell r="J480" t="e">
            <v>#N/A</v>
          </cell>
          <cell r="K480" t="e">
            <v>#N/A</v>
          </cell>
        </row>
        <row r="481">
          <cell r="C481" t="str">
            <v>Start / Stop</v>
          </cell>
          <cell r="D481" t="str">
            <v>SZVUF</v>
          </cell>
          <cell r="G481">
            <v>2</v>
          </cell>
          <cell r="H481">
            <v>1</v>
          </cell>
          <cell r="I481">
            <v>30</v>
          </cell>
          <cell r="J481">
            <v>1.0799999999999998</v>
          </cell>
          <cell r="K481">
            <v>0.53999999999999992</v>
          </cell>
        </row>
        <row r="482">
          <cell r="C482" t="str">
            <v>Remove straps from pallet</v>
          </cell>
          <cell r="D482" t="str">
            <v>LO-AUE</v>
          </cell>
          <cell r="G482">
            <v>10</v>
          </cell>
          <cell r="H482">
            <v>1</v>
          </cell>
          <cell r="I482">
            <v>255</v>
          </cell>
          <cell r="J482">
            <v>9.18</v>
          </cell>
          <cell r="K482">
            <v>0.91799999999999993</v>
          </cell>
        </row>
        <row r="483">
          <cell r="C483" t="str">
            <v>Drive back to buffer area</v>
          </cell>
          <cell r="D483" t="str">
            <v>SFISF</v>
          </cell>
          <cell r="F483" t="e">
            <v>#N/A</v>
          </cell>
          <cell r="G483">
            <v>10</v>
          </cell>
          <cell r="H483">
            <v>1</v>
          </cell>
          <cell r="I483">
            <v>13</v>
          </cell>
          <cell r="J483" t="e">
            <v>#N/A</v>
          </cell>
          <cell r="K483" t="e">
            <v>#N/A</v>
          </cell>
        </row>
        <row r="485">
          <cell r="B485" t="str">
            <v>WH-I_6</v>
          </cell>
          <cell r="C485" t="str">
            <v>Warehousing - KLTs into regular shelf</v>
          </cell>
          <cell r="E485" t="str">
            <v>Worker</v>
          </cell>
          <cell r="G485" t="str">
            <v>KLT</v>
          </cell>
          <cell r="H485">
            <v>1</v>
          </cell>
          <cell r="K485" t="e">
            <v>#N/A</v>
          </cell>
        </row>
        <row r="486">
          <cell r="C486" t="str">
            <v>Take KLT and place on shelf</v>
          </cell>
          <cell r="D486" t="str">
            <v>LO-HTE</v>
          </cell>
          <cell r="G486">
            <v>1</v>
          </cell>
          <cell r="H486">
            <v>1</v>
          </cell>
          <cell r="I486">
            <v>160</v>
          </cell>
          <cell r="J486">
            <v>5.76</v>
          </cell>
          <cell r="K486">
            <v>5.76</v>
          </cell>
        </row>
        <row r="487">
          <cell r="C487" t="str">
            <v>Go to shelf</v>
          </cell>
          <cell r="D487" t="str">
            <v>W-PL</v>
          </cell>
          <cell r="F487" t="e">
            <v>#N/A</v>
          </cell>
          <cell r="G487">
            <v>1</v>
          </cell>
          <cell r="H487">
            <v>1</v>
          </cell>
          <cell r="I487">
            <v>17</v>
          </cell>
          <cell r="J487" t="e">
            <v>#N/A</v>
          </cell>
          <cell r="K487" t="e">
            <v>#N/A</v>
          </cell>
        </row>
        <row r="488">
          <cell r="C488" t="str">
            <v>Scan KLT</v>
          </cell>
          <cell r="D488" t="str">
            <v>IDES</v>
          </cell>
          <cell r="G488">
            <v>1</v>
          </cell>
          <cell r="H488">
            <v>1</v>
          </cell>
          <cell r="I488">
            <v>60</v>
          </cell>
          <cell r="J488">
            <v>2.1599999999999997</v>
          </cell>
          <cell r="K488">
            <v>2.1599999999999997</v>
          </cell>
        </row>
        <row r="489">
          <cell r="C489" t="str">
            <v>Scan shelf location</v>
          </cell>
          <cell r="D489" t="str">
            <v>IDES</v>
          </cell>
          <cell r="G489">
            <v>1</v>
          </cell>
          <cell r="H489">
            <v>1</v>
          </cell>
          <cell r="I489">
            <v>60</v>
          </cell>
          <cell r="J489">
            <v>2.1599999999999997</v>
          </cell>
          <cell r="K489">
            <v>2.1599999999999997</v>
          </cell>
        </row>
        <row r="490">
          <cell r="C490" t="str">
            <v>Grab scanner and put it back</v>
          </cell>
          <cell r="D490" t="str">
            <v>EH</v>
          </cell>
          <cell r="G490">
            <v>1</v>
          </cell>
          <cell r="H490">
            <v>1</v>
          </cell>
          <cell r="I490">
            <v>55</v>
          </cell>
          <cell r="J490">
            <v>1.9799999999999998</v>
          </cell>
          <cell r="K490">
            <v>1.9799999999999998</v>
          </cell>
        </row>
        <row r="491">
          <cell r="C491" t="str">
            <v>90° turns, 2x</v>
          </cell>
          <cell r="D491" t="str">
            <v>TBC1</v>
          </cell>
          <cell r="G491">
            <v>1</v>
          </cell>
          <cell r="H491">
            <v>1</v>
          </cell>
          <cell r="I491">
            <v>18.600000000000001</v>
          </cell>
          <cell r="J491">
            <v>0.66959999999999997</v>
          </cell>
          <cell r="K491">
            <v>0.66959999999999997</v>
          </cell>
        </row>
        <row r="492">
          <cell r="C492" t="str">
            <v xml:space="preserve">Bend </v>
          </cell>
          <cell r="D492" t="str">
            <v>KB</v>
          </cell>
          <cell r="G492">
            <v>1</v>
          </cell>
          <cell r="H492">
            <v>1</v>
          </cell>
          <cell r="I492">
            <v>60</v>
          </cell>
          <cell r="J492">
            <v>2.1599999999999997</v>
          </cell>
          <cell r="K492">
            <v>2.1599999999999997</v>
          </cell>
        </row>
        <row r="493">
          <cell r="C493" t="str">
            <v>Go back to pallet</v>
          </cell>
          <cell r="D493" t="str">
            <v>W-P</v>
          </cell>
          <cell r="F493" t="e">
            <v>#N/A</v>
          </cell>
          <cell r="G493">
            <v>1</v>
          </cell>
          <cell r="H493">
            <v>1</v>
          </cell>
          <cell r="I493">
            <v>15</v>
          </cell>
          <cell r="J493" t="e">
            <v>#N/A</v>
          </cell>
          <cell r="K493" t="e">
            <v>#N/A</v>
          </cell>
        </row>
        <row r="495">
          <cell r="B495" t="str">
            <v>WH-I_7</v>
          </cell>
          <cell r="C495" t="str">
            <v>Warehousing - Scan and store KLTs in automated small box warehouse</v>
          </cell>
          <cell r="E495" t="str">
            <v>Worker</v>
          </cell>
          <cell r="G495" t="str">
            <v>KLT</v>
          </cell>
          <cell r="H495">
            <v>1</v>
          </cell>
          <cell r="K495" t="e">
            <v>#N/A</v>
          </cell>
        </row>
        <row r="496">
          <cell r="C496" t="str">
            <v>Book pallet with BB into system</v>
          </cell>
          <cell r="D496" t="str">
            <v>LO-BTA</v>
          </cell>
          <cell r="G496">
            <v>1</v>
          </cell>
          <cell r="H496">
            <v>1</v>
          </cell>
          <cell r="I496">
            <v>767</v>
          </cell>
          <cell r="J496">
            <v>27.611999999999998</v>
          </cell>
          <cell r="K496">
            <v>27.611999999999998</v>
          </cell>
        </row>
        <row r="497">
          <cell r="C497" t="str">
            <v>Print labels</v>
          </cell>
          <cell r="D497" t="str">
            <v>LO-BWE1</v>
          </cell>
          <cell r="G497">
            <v>1</v>
          </cell>
          <cell r="H497">
            <v>1</v>
          </cell>
          <cell r="I497">
            <v>115</v>
          </cell>
          <cell r="J497">
            <v>4.1399999999999997</v>
          </cell>
          <cell r="K497">
            <v>4.1399999999999997</v>
          </cell>
        </row>
        <row r="498">
          <cell r="C498" t="str">
            <v>Take labels</v>
          </cell>
          <cell r="D498" t="str">
            <v>IAHA</v>
          </cell>
          <cell r="G498">
            <v>1</v>
          </cell>
          <cell r="H498">
            <v>1</v>
          </cell>
          <cell r="I498">
            <v>70</v>
          </cell>
          <cell r="J498">
            <v>2.52</v>
          </cell>
          <cell r="K498">
            <v>2.52</v>
          </cell>
        </row>
        <row r="499">
          <cell r="C499" t="str">
            <v>Attach labels to KLTs</v>
          </cell>
          <cell r="D499" t="str">
            <v>LO-IKA</v>
          </cell>
          <cell r="G499">
            <v>1</v>
          </cell>
          <cell r="H499">
            <v>1</v>
          </cell>
          <cell r="I499">
            <v>175</v>
          </cell>
          <cell r="J499">
            <v>6.3</v>
          </cell>
          <cell r="K499">
            <v>6.3</v>
          </cell>
        </row>
        <row r="500">
          <cell r="C500" t="str">
            <v>Take KLT and place on conveyor belt</v>
          </cell>
          <cell r="D500" t="str">
            <v>LO-HTE</v>
          </cell>
          <cell r="G500">
            <v>1</v>
          </cell>
          <cell r="H500">
            <v>1</v>
          </cell>
          <cell r="I500">
            <v>160</v>
          </cell>
          <cell r="J500">
            <v>5.76</v>
          </cell>
          <cell r="K500">
            <v>5.76</v>
          </cell>
        </row>
        <row r="501">
          <cell r="C501" t="str">
            <v>Go to conveyor belt</v>
          </cell>
          <cell r="D501" t="str">
            <v>W-PL</v>
          </cell>
          <cell r="F501" t="e">
            <v>#N/A</v>
          </cell>
          <cell r="G501">
            <v>1</v>
          </cell>
          <cell r="H501">
            <v>1</v>
          </cell>
          <cell r="I501">
            <v>17</v>
          </cell>
          <cell r="J501" t="e">
            <v>#N/A</v>
          </cell>
          <cell r="K501" t="e">
            <v>#N/A</v>
          </cell>
        </row>
        <row r="502">
          <cell r="C502" t="str">
            <v>Take scanner</v>
          </cell>
          <cell r="D502" t="str">
            <v>EH</v>
          </cell>
          <cell r="G502">
            <v>1</v>
          </cell>
          <cell r="H502">
            <v>1</v>
          </cell>
          <cell r="I502">
            <v>55</v>
          </cell>
          <cell r="J502">
            <v>1.9799999999999998</v>
          </cell>
          <cell r="K502">
            <v>1.9799999999999998</v>
          </cell>
        </row>
        <row r="503">
          <cell r="C503" t="str">
            <v>Scan label</v>
          </cell>
          <cell r="D503" t="str">
            <v>IDES</v>
          </cell>
          <cell r="G503">
            <v>1</v>
          </cell>
          <cell r="H503">
            <v>1</v>
          </cell>
          <cell r="I503">
            <v>60</v>
          </cell>
          <cell r="J503">
            <v>2.1599999999999997</v>
          </cell>
          <cell r="K503">
            <v>2.1599999999999997</v>
          </cell>
        </row>
        <row r="504">
          <cell r="C504" t="str">
            <v>Turn 90°</v>
          </cell>
          <cell r="D504" t="str">
            <v>TBC1</v>
          </cell>
          <cell r="G504">
            <v>1</v>
          </cell>
          <cell r="H504">
            <v>1</v>
          </cell>
          <cell r="I504">
            <v>18.600000000000001</v>
          </cell>
          <cell r="J504">
            <v>0.66959999999999997</v>
          </cell>
          <cell r="K504">
            <v>0.66959999999999997</v>
          </cell>
        </row>
        <row r="505">
          <cell r="C505" t="str">
            <v>Bend</v>
          </cell>
          <cell r="D505" t="str">
            <v>KB</v>
          </cell>
          <cell r="G505">
            <v>1</v>
          </cell>
          <cell r="H505">
            <v>1</v>
          </cell>
          <cell r="I505">
            <v>60</v>
          </cell>
          <cell r="J505">
            <v>2.1599999999999997</v>
          </cell>
          <cell r="K505">
            <v>2.1599999999999997</v>
          </cell>
        </row>
        <row r="506">
          <cell r="C506" t="str">
            <v>Go back to pallet</v>
          </cell>
          <cell r="D506" t="str">
            <v>W-P</v>
          </cell>
          <cell r="F506" t="e">
            <v>#N/A</v>
          </cell>
          <cell r="G506">
            <v>1</v>
          </cell>
          <cell r="H506">
            <v>1</v>
          </cell>
          <cell r="I506">
            <v>15</v>
          </cell>
          <cell r="J506" t="e">
            <v>#N/A</v>
          </cell>
          <cell r="K506" t="e">
            <v>#N/A</v>
          </cell>
        </row>
        <row r="508">
          <cell r="B508" t="str">
            <v>Standard Process: WH-O</v>
          </cell>
          <cell r="C508" t="str">
            <v>Warehousing - Outbound (pallets &amp; KLTs)</v>
          </cell>
        </row>
        <row r="510">
          <cell r="B510" t="str">
            <v>WH-O_1</v>
          </cell>
          <cell r="C510" t="str">
            <v>Warehousing - Obtain order to take parts out of the storage for dispatch</v>
          </cell>
          <cell r="E510" t="str">
            <v>Worker</v>
          </cell>
          <cell r="G510" t="str">
            <v>GLT</v>
          </cell>
          <cell r="H510">
            <v>1</v>
          </cell>
          <cell r="K510" t="e">
            <v>#N/A</v>
          </cell>
        </row>
        <row r="511">
          <cell r="C511" t="str">
            <v>Get on/off the vehicle</v>
          </cell>
          <cell r="D511" t="str">
            <v>AZA</v>
          </cell>
          <cell r="G511">
            <v>4</v>
          </cell>
          <cell r="H511">
            <v>1</v>
          </cell>
          <cell r="I511">
            <v>220</v>
          </cell>
          <cell r="J511">
            <v>7.919999999999999</v>
          </cell>
          <cell r="K511">
            <v>1.9799999999999998</v>
          </cell>
        </row>
        <row r="512">
          <cell r="C512" t="str">
            <v>Go to office</v>
          </cell>
          <cell r="D512" t="str">
            <v>KA</v>
          </cell>
          <cell r="F512" t="e">
            <v>#N/A</v>
          </cell>
          <cell r="G512">
            <v>4</v>
          </cell>
          <cell r="H512">
            <v>1</v>
          </cell>
          <cell r="I512">
            <v>25</v>
          </cell>
          <cell r="J512" t="e">
            <v>#N/A</v>
          </cell>
          <cell r="K512" t="e">
            <v>#N/A</v>
          </cell>
        </row>
        <row r="513">
          <cell r="C513" t="str">
            <v>Log into system</v>
          </cell>
          <cell r="D513" t="str">
            <v>IDTW</v>
          </cell>
          <cell r="G513">
            <v>4</v>
          </cell>
          <cell r="H513">
            <v>1</v>
          </cell>
          <cell r="I513">
            <v>65</v>
          </cell>
          <cell r="J513">
            <v>2.34</v>
          </cell>
          <cell r="K513">
            <v>0.58499999999999996</v>
          </cell>
        </row>
        <row r="514">
          <cell r="C514" t="str">
            <v>Open order and trigger printing</v>
          </cell>
          <cell r="D514" t="str">
            <v>IDTW</v>
          </cell>
          <cell r="G514">
            <v>4</v>
          </cell>
          <cell r="H514">
            <v>1</v>
          </cell>
          <cell r="I514">
            <v>65</v>
          </cell>
          <cell r="J514">
            <v>2.34</v>
          </cell>
          <cell r="K514">
            <v>0.58499999999999996</v>
          </cell>
        </row>
        <row r="515">
          <cell r="C515" t="str">
            <v>Wait for printer</v>
          </cell>
          <cell r="D515" t="str">
            <v>Z_WBE</v>
          </cell>
          <cell r="G515">
            <v>1</v>
          </cell>
          <cell r="H515">
            <v>1</v>
          </cell>
          <cell r="I515">
            <v>80</v>
          </cell>
          <cell r="J515">
            <v>2.88</v>
          </cell>
          <cell r="K515">
            <v>2.88</v>
          </cell>
        </row>
        <row r="516">
          <cell r="C516" t="str">
            <v>Grab labels</v>
          </cell>
          <cell r="D516" t="str">
            <v>LO-HTE</v>
          </cell>
          <cell r="G516">
            <v>4</v>
          </cell>
          <cell r="H516">
            <v>1</v>
          </cell>
          <cell r="I516">
            <v>160</v>
          </cell>
          <cell r="J516">
            <v>5.76</v>
          </cell>
          <cell r="K516">
            <v>1.44</v>
          </cell>
        </row>
        <row r="517">
          <cell r="C517" t="str">
            <v>Go back to buffer area</v>
          </cell>
          <cell r="D517" t="str">
            <v>KA</v>
          </cell>
          <cell r="F517" t="e">
            <v>#N/A</v>
          </cell>
          <cell r="G517">
            <v>4</v>
          </cell>
          <cell r="H517">
            <v>1</v>
          </cell>
          <cell r="I517">
            <v>25</v>
          </cell>
          <cell r="J517" t="e">
            <v>#N/A</v>
          </cell>
          <cell r="K517" t="e">
            <v>#N/A</v>
          </cell>
        </row>
        <row r="518">
          <cell r="I518" t="str">
            <v/>
          </cell>
          <cell r="J518" t="str">
            <v/>
          </cell>
          <cell r="K518" t="str">
            <v/>
          </cell>
        </row>
        <row r="519">
          <cell r="B519" t="str">
            <v>WH-O_2</v>
          </cell>
          <cell r="C519" t="str">
            <v>Warehousing - Take from high rack storage</v>
          </cell>
          <cell r="E519" t="str">
            <v>Forklift</v>
          </cell>
          <cell r="G519" t="str">
            <v>GLT</v>
          </cell>
          <cell r="H519">
            <v>1</v>
          </cell>
          <cell r="K519" t="e">
            <v>#N/A</v>
          </cell>
        </row>
        <row r="520">
          <cell r="C520" t="str">
            <v>Receive order on display</v>
          </cell>
          <cell r="D520" t="str">
            <v>IALW</v>
          </cell>
          <cell r="G520">
            <v>1</v>
          </cell>
          <cell r="H520">
            <v>1</v>
          </cell>
          <cell r="I520">
            <v>25</v>
          </cell>
          <cell r="J520">
            <v>0.89999999999999991</v>
          </cell>
          <cell r="K520">
            <v>0.89999999999999991</v>
          </cell>
        </row>
        <row r="521">
          <cell r="C521" t="str">
            <v>Drive to storage location</v>
          </cell>
          <cell r="D521" t="str">
            <v>SFISF</v>
          </cell>
          <cell r="F521" t="e">
            <v>#N/A</v>
          </cell>
          <cell r="G521">
            <v>1</v>
          </cell>
          <cell r="H521">
            <v>1</v>
          </cell>
          <cell r="I521">
            <v>13</v>
          </cell>
          <cell r="J521" t="e">
            <v>#N/A</v>
          </cell>
          <cell r="K521" t="e">
            <v>#N/A</v>
          </cell>
        </row>
        <row r="522">
          <cell r="C522" t="str">
            <v>Start / Stop</v>
          </cell>
          <cell r="D522" t="str">
            <v>SZVUF</v>
          </cell>
          <cell r="G522">
            <v>1</v>
          </cell>
          <cell r="H522">
            <v>1</v>
          </cell>
          <cell r="I522">
            <v>30</v>
          </cell>
          <cell r="J522">
            <v>1.0799999999999998</v>
          </cell>
          <cell r="K522">
            <v>1.0799999999999998</v>
          </cell>
        </row>
        <row r="523">
          <cell r="C523" t="str">
            <v>Get pallet from storage and put down (2.5m --&gt; 0.0m)</v>
          </cell>
          <cell r="D523" t="str">
            <v>SACAFM</v>
          </cell>
          <cell r="G523">
            <v>1</v>
          </cell>
          <cell r="H523">
            <v>1</v>
          </cell>
          <cell r="I523">
            <v>1080</v>
          </cell>
          <cell r="J523">
            <v>38.879999999999995</v>
          </cell>
          <cell r="K523">
            <v>38.879999999999995</v>
          </cell>
        </row>
        <row r="524">
          <cell r="C524" t="str">
            <v>Grab scanner and put it back</v>
          </cell>
          <cell r="D524" t="str">
            <v>EH</v>
          </cell>
          <cell r="G524">
            <v>1</v>
          </cell>
          <cell r="H524">
            <v>1</v>
          </cell>
          <cell r="I524">
            <v>55</v>
          </cell>
          <cell r="J524">
            <v>1.9799999999999998</v>
          </cell>
          <cell r="K524">
            <v>1.9799999999999998</v>
          </cell>
        </row>
        <row r="525">
          <cell r="C525" t="str">
            <v>Scan</v>
          </cell>
          <cell r="D525" t="str">
            <v>IDES</v>
          </cell>
          <cell r="G525">
            <v>1</v>
          </cell>
          <cell r="H525">
            <v>1</v>
          </cell>
          <cell r="I525">
            <v>60</v>
          </cell>
          <cell r="J525">
            <v>2.1599999999999997</v>
          </cell>
          <cell r="K525">
            <v>2.1599999999999997</v>
          </cell>
        </row>
        <row r="526">
          <cell r="C526" t="str">
            <v>Drive to destination location</v>
          </cell>
          <cell r="D526" t="str">
            <v>SFISF</v>
          </cell>
          <cell r="F526" t="e">
            <v>#N/A</v>
          </cell>
          <cell r="G526">
            <v>1</v>
          </cell>
          <cell r="H526">
            <v>1</v>
          </cell>
          <cell r="I526">
            <v>13</v>
          </cell>
          <cell r="J526" t="e">
            <v>#N/A</v>
          </cell>
          <cell r="K526" t="e">
            <v>#N/A</v>
          </cell>
        </row>
        <row r="528">
          <cell r="B528" t="str">
            <v>WH-O_3</v>
          </cell>
          <cell r="C528" t="str">
            <v>Warehousing - Take from block storage</v>
          </cell>
          <cell r="E528" t="str">
            <v>Forklift</v>
          </cell>
          <cell r="G528" t="str">
            <v>GLT</v>
          </cell>
          <cell r="H528">
            <v>1</v>
          </cell>
          <cell r="K528" t="e">
            <v>#N/A</v>
          </cell>
        </row>
        <row r="529">
          <cell r="C529" t="str">
            <v>Receive order on display</v>
          </cell>
          <cell r="D529" t="str">
            <v>IALW</v>
          </cell>
          <cell r="G529">
            <v>1</v>
          </cell>
          <cell r="H529">
            <v>1</v>
          </cell>
          <cell r="I529">
            <v>25</v>
          </cell>
          <cell r="J529">
            <v>0.89999999999999991</v>
          </cell>
          <cell r="K529">
            <v>0.89999999999999991</v>
          </cell>
        </row>
        <row r="530">
          <cell r="C530" t="str">
            <v>Drive to storage location</v>
          </cell>
          <cell r="D530" t="str">
            <v>SFISF</v>
          </cell>
          <cell r="F530" t="e">
            <v>#N/A</v>
          </cell>
          <cell r="G530">
            <v>1</v>
          </cell>
          <cell r="H530">
            <v>1</v>
          </cell>
          <cell r="I530">
            <v>13</v>
          </cell>
          <cell r="J530" t="e">
            <v>#N/A</v>
          </cell>
          <cell r="K530" t="e">
            <v>#N/A</v>
          </cell>
        </row>
        <row r="531">
          <cell r="C531" t="str">
            <v>Start / Stop</v>
          </cell>
          <cell r="D531" t="str">
            <v>SZVUF</v>
          </cell>
          <cell r="G531">
            <v>1</v>
          </cell>
          <cell r="H531">
            <v>1</v>
          </cell>
          <cell r="I531">
            <v>30</v>
          </cell>
          <cell r="J531">
            <v>1.0799999999999998</v>
          </cell>
          <cell r="K531">
            <v>1.0799999999999998</v>
          </cell>
        </row>
        <row r="532">
          <cell r="C532" t="str">
            <v>Get pallet from storage and put down (0.6m --&gt; 0.0m)</v>
          </cell>
          <cell r="D532" t="str">
            <v>SAEAFO</v>
          </cell>
          <cell r="G532">
            <v>1</v>
          </cell>
          <cell r="H532">
            <v>1</v>
          </cell>
          <cell r="I532">
            <v>814</v>
          </cell>
          <cell r="J532">
            <v>29.303999999999998</v>
          </cell>
          <cell r="K532">
            <v>29.303999999999998</v>
          </cell>
        </row>
        <row r="533">
          <cell r="C533" t="str">
            <v>Grab scanner and put it back</v>
          </cell>
          <cell r="D533" t="str">
            <v>EH</v>
          </cell>
          <cell r="G533">
            <v>1</v>
          </cell>
          <cell r="H533">
            <v>1</v>
          </cell>
          <cell r="I533">
            <v>55</v>
          </cell>
          <cell r="J533">
            <v>1.9799999999999998</v>
          </cell>
          <cell r="K533">
            <v>1.9799999999999998</v>
          </cell>
        </row>
        <row r="534">
          <cell r="C534" t="str">
            <v>Scan</v>
          </cell>
          <cell r="D534" t="str">
            <v>IDES</v>
          </cell>
          <cell r="G534">
            <v>1</v>
          </cell>
          <cell r="H534">
            <v>1</v>
          </cell>
          <cell r="I534">
            <v>60</v>
          </cell>
          <cell r="J534">
            <v>2.1599999999999997</v>
          </cell>
          <cell r="K534">
            <v>2.1599999999999997</v>
          </cell>
        </row>
        <row r="535">
          <cell r="C535" t="str">
            <v>Drive to destination location</v>
          </cell>
          <cell r="D535" t="str">
            <v>SFISF</v>
          </cell>
          <cell r="F535" t="e">
            <v>#N/A</v>
          </cell>
          <cell r="G535">
            <v>1</v>
          </cell>
          <cell r="H535">
            <v>1</v>
          </cell>
          <cell r="I535">
            <v>13</v>
          </cell>
          <cell r="J535" t="e">
            <v>#N/A</v>
          </cell>
          <cell r="K535" t="e">
            <v>#N/A</v>
          </cell>
        </row>
        <row r="537">
          <cell r="B537" t="str">
            <v>WH-O_4</v>
          </cell>
          <cell r="C537" t="str">
            <v>Warehousing - Take pallets from storage with VNA truck (Schmalgangstapler)</v>
          </cell>
          <cell r="E537" t="str">
            <v>VNA truck</v>
          </cell>
          <cell r="G537" t="str">
            <v>GLT</v>
          </cell>
          <cell r="H537">
            <v>1</v>
          </cell>
          <cell r="K537" t="e">
            <v>#N/A</v>
          </cell>
        </row>
        <row r="538">
          <cell r="C538" t="str">
            <v>Drive to storage location</v>
          </cell>
          <cell r="D538" t="str">
            <v>SFISF</v>
          </cell>
          <cell r="F538" t="e">
            <v>#N/A</v>
          </cell>
          <cell r="G538">
            <v>1</v>
          </cell>
          <cell r="H538">
            <v>1</v>
          </cell>
          <cell r="I538">
            <v>13</v>
          </cell>
          <cell r="J538" t="e">
            <v>#N/A</v>
          </cell>
          <cell r="K538" t="e">
            <v>#N/A</v>
          </cell>
        </row>
        <row r="539">
          <cell r="C539" t="str">
            <v>Take pallet and place on ground (4.0m --&gt; 0.0m)</v>
          </cell>
          <cell r="D539" t="str">
            <v>SADAFM</v>
          </cell>
          <cell r="G539">
            <v>1</v>
          </cell>
          <cell r="H539">
            <v>1</v>
          </cell>
          <cell r="I539">
            <v>1248</v>
          </cell>
          <cell r="J539">
            <v>44.927999999999997</v>
          </cell>
          <cell r="K539">
            <v>44.927999999999997</v>
          </cell>
        </row>
        <row r="540">
          <cell r="C540" t="str">
            <v>Take scanner</v>
          </cell>
          <cell r="D540" t="str">
            <v>EH</v>
          </cell>
          <cell r="G540">
            <v>1</v>
          </cell>
          <cell r="H540">
            <v>1</v>
          </cell>
          <cell r="I540">
            <v>55</v>
          </cell>
          <cell r="J540">
            <v>1.9799999999999998</v>
          </cell>
          <cell r="K540">
            <v>1.9799999999999998</v>
          </cell>
        </row>
        <row r="541">
          <cell r="C541" t="str">
            <v>Scan</v>
          </cell>
          <cell r="D541" t="str">
            <v>IDES</v>
          </cell>
          <cell r="G541">
            <v>1</v>
          </cell>
          <cell r="H541">
            <v>1</v>
          </cell>
          <cell r="I541">
            <v>60</v>
          </cell>
          <cell r="J541">
            <v>2.1599999999999997</v>
          </cell>
          <cell r="K541">
            <v>2.1599999999999997</v>
          </cell>
        </row>
        <row r="542">
          <cell r="C542" t="str">
            <v>Print stock removal label</v>
          </cell>
          <cell r="D542" t="str">
            <v>Z_WBE</v>
          </cell>
          <cell r="G542">
            <v>1</v>
          </cell>
          <cell r="H542">
            <v>1</v>
          </cell>
          <cell r="I542">
            <v>80</v>
          </cell>
          <cell r="J542">
            <v>2.88</v>
          </cell>
          <cell r="K542">
            <v>2.88</v>
          </cell>
        </row>
        <row r="543">
          <cell r="C543" t="str">
            <v>Take label and place on pallet</v>
          </cell>
          <cell r="D543" t="str">
            <v>LO-HTE</v>
          </cell>
          <cell r="G543">
            <v>1</v>
          </cell>
          <cell r="H543">
            <v>1</v>
          </cell>
          <cell r="I543">
            <v>160</v>
          </cell>
          <cell r="J543">
            <v>5.76</v>
          </cell>
          <cell r="K543">
            <v>5.76</v>
          </cell>
        </row>
        <row r="544">
          <cell r="C544" t="str">
            <v>Get on/off the vehicle</v>
          </cell>
          <cell r="D544" t="str">
            <v>AZA</v>
          </cell>
          <cell r="G544">
            <v>1</v>
          </cell>
          <cell r="H544">
            <v>1</v>
          </cell>
          <cell r="I544">
            <v>220</v>
          </cell>
          <cell r="J544">
            <v>7.919999999999999</v>
          </cell>
          <cell r="K544">
            <v>7.919999999999999</v>
          </cell>
        </row>
        <row r="545">
          <cell r="C545" t="str">
            <v>Go to pallet and back</v>
          </cell>
          <cell r="D545" t="str">
            <v>KA</v>
          </cell>
          <cell r="F545">
            <v>6</v>
          </cell>
          <cell r="G545">
            <v>1</v>
          </cell>
          <cell r="H545">
            <v>1</v>
          </cell>
          <cell r="I545">
            <v>25</v>
          </cell>
          <cell r="J545">
            <v>5.3999999999999995</v>
          </cell>
          <cell r="K545">
            <v>5.3999999999999995</v>
          </cell>
        </row>
        <row r="546">
          <cell r="C546" t="str">
            <v>Confirm removal from storage</v>
          </cell>
          <cell r="D546" t="str">
            <v>IDES</v>
          </cell>
          <cell r="G546">
            <v>1</v>
          </cell>
          <cell r="H546">
            <v>1</v>
          </cell>
          <cell r="I546">
            <v>60</v>
          </cell>
          <cell r="J546">
            <v>2.1599999999999997</v>
          </cell>
          <cell r="K546">
            <v>2.1599999999999997</v>
          </cell>
        </row>
        <row r="547">
          <cell r="C547" t="str">
            <v>Drive to handover point</v>
          </cell>
          <cell r="D547" t="str">
            <v>SFISF</v>
          </cell>
          <cell r="F547" t="e">
            <v>#N/A</v>
          </cell>
          <cell r="G547">
            <v>1</v>
          </cell>
          <cell r="H547">
            <v>1</v>
          </cell>
          <cell r="I547">
            <v>13</v>
          </cell>
          <cell r="J547" t="e">
            <v>#N/A</v>
          </cell>
          <cell r="K547" t="e">
            <v>#N/A</v>
          </cell>
        </row>
        <row r="549">
          <cell r="B549" t="str">
            <v>WH-O_5</v>
          </cell>
          <cell r="C549" t="str">
            <v>Warehousing - Take KLTs from automated small box warehouse</v>
          </cell>
          <cell r="E549" t="str">
            <v>Worker</v>
          </cell>
          <cell r="G549" t="str">
            <v>KLT</v>
          </cell>
          <cell r="H549">
            <v>1</v>
          </cell>
          <cell r="K549">
            <v>24.66</v>
          </cell>
        </row>
        <row r="550">
          <cell r="C550" t="str">
            <v>(Automated removal from storage on conveyor)</v>
          </cell>
          <cell r="G550">
            <v>1</v>
          </cell>
          <cell r="H550">
            <v>1</v>
          </cell>
          <cell r="I550" t="str">
            <v/>
          </cell>
          <cell r="J550" t="str">
            <v/>
          </cell>
          <cell r="K550" t="str">
            <v/>
          </cell>
        </row>
        <row r="551">
          <cell r="C551" t="str">
            <v>Take KLT from conveyor belt and put on emtpy pallet/wagon</v>
          </cell>
          <cell r="D551" t="str">
            <v>HUGD</v>
          </cell>
          <cell r="G551">
            <v>1</v>
          </cell>
          <cell r="H551">
            <v>1</v>
          </cell>
          <cell r="I551">
            <v>125</v>
          </cell>
          <cell r="J551">
            <v>4.5</v>
          </cell>
          <cell r="K551">
            <v>4.5</v>
          </cell>
        </row>
        <row r="552">
          <cell r="C552" t="str">
            <v>Print storage removal label</v>
          </cell>
          <cell r="D552" t="str">
            <v>Z_WBE</v>
          </cell>
          <cell r="G552">
            <v>1</v>
          </cell>
          <cell r="H552">
            <v>1</v>
          </cell>
          <cell r="I552">
            <v>80</v>
          </cell>
          <cell r="J552">
            <v>2.88</v>
          </cell>
          <cell r="K552">
            <v>2.88</v>
          </cell>
        </row>
        <row r="553">
          <cell r="C553" t="str">
            <v>Take and attach label</v>
          </cell>
          <cell r="D553" t="str">
            <v>LO-HTE</v>
          </cell>
          <cell r="G553">
            <v>1</v>
          </cell>
          <cell r="H553">
            <v>1</v>
          </cell>
          <cell r="I553">
            <v>160</v>
          </cell>
          <cell r="J553">
            <v>5.76</v>
          </cell>
          <cell r="K553">
            <v>5.76</v>
          </cell>
        </row>
        <row r="554">
          <cell r="C554" t="str">
            <v>180° turn from conveyor belt to pallet/wagon</v>
          </cell>
          <cell r="D554" t="str">
            <v>S-GAN1</v>
          </cell>
          <cell r="G554">
            <v>1</v>
          </cell>
          <cell r="H554">
            <v>1</v>
          </cell>
          <cell r="I554">
            <v>25</v>
          </cell>
          <cell r="J554">
            <v>0.89999999999999991</v>
          </cell>
          <cell r="K554">
            <v>0.89999999999999991</v>
          </cell>
        </row>
        <row r="555">
          <cell r="C555" t="str">
            <v>Go to pallet/wagon</v>
          </cell>
          <cell r="D555" t="str">
            <v>W-PL</v>
          </cell>
          <cell r="F555">
            <v>5</v>
          </cell>
          <cell r="G555">
            <v>1</v>
          </cell>
          <cell r="H555">
            <v>1</v>
          </cell>
          <cell r="I555">
            <v>17</v>
          </cell>
          <cell r="J555">
            <v>3.06</v>
          </cell>
          <cell r="K555">
            <v>3.06</v>
          </cell>
        </row>
        <row r="556">
          <cell r="C556" t="str">
            <v>Bend</v>
          </cell>
          <cell r="D556" t="str">
            <v>KB</v>
          </cell>
          <cell r="G556">
            <v>1</v>
          </cell>
          <cell r="H556">
            <v>1</v>
          </cell>
          <cell r="I556">
            <v>60</v>
          </cell>
          <cell r="J556">
            <v>2.1599999999999997</v>
          </cell>
          <cell r="K556">
            <v>2.1599999999999997</v>
          </cell>
        </row>
        <row r="557">
          <cell r="C557" t="str">
            <v>Go to next KLT</v>
          </cell>
          <cell r="D557" t="str">
            <v>W-P</v>
          </cell>
          <cell r="F557">
            <v>10</v>
          </cell>
          <cell r="G557">
            <v>1</v>
          </cell>
          <cell r="H557">
            <v>1</v>
          </cell>
          <cell r="I557">
            <v>15</v>
          </cell>
          <cell r="J557">
            <v>5.3999999999999995</v>
          </cell>
          <cell r="K557">
            <v>5.3999999999999995</v>
          </cell>
        </row>
        <row r="559">
          <cell r="B559" t="str">
            <v>WH-O_6</v>
          </cell>
          <cell r="C559" t="str">
            <v>Warehousing - Put KLT on commissioning wagon</v>
          </cell>
          <cell r="E559" t="str">
            <v>Wagon</v>
          </cell>
          <cell r="G559" t="str">
            <v>KLT</v>
          </cell>
          <cell r="H559">
            <v>1</v>
          </cell>
          <cell r="K559" t="e">
            <v>#N/A</v>
          </cell>
        </row>
        <row r="560">
          <cell r="C560" t="str">
            <v>Take transport wagon to shelf area</v>
          </cell>
          <cell r="D560" t="str">
            <v>WFB</v>
          </cell>
          <cell r="F560" t="e">
            <v>#N/A</v>
          </cell>
          <cell r="G560">
            <v>10</v>
          </cell>
          <cell r="H560">
            <v>1</v>
          </cell>
          <cell r="I560">
            <v>28</v>
          </cell>
          <cell r="J560" t="e">
            <v>#N/A</v>
          </cell>
          <cell r="K560" t="e">
            <v>#N/A</v>
          </cell>
        </row>
        <row r="561">
          <cell r="C561" t="str">
            <v>Take transport wagon to precise storage location</v>
          </cell>
          <cell r="D561" t="str">
            <v>WFB</v>
          </cell>
          <cell r="F561">
            <v>5</v>
          </cell>
          <cell r="G561">
            <v>1</v>
          </cell>
          <cell r="H561">
            <v>1</v>
          </cell>
          <cell r="I561">
            <v>28</v>
          </cell>
          <cell r="J561">
            <v>5.04</v>
          </cell>
          <cell r="K561">
            <v>5.04</v>
          </cell>
        </row>
        <row r="562">
          <cell r="C562" t="str">
            <v>Grab scanner and put it back</v>
          </cell>
          <cell r="D562" t="str">
            <v>EH</v>
          </cell>
          <cell r="G562">
            <v>1</v>
          </cell>
          <cell r="H562">
            <v>1</v>
          </cell>
          <cell r="I562">
            <v>55</v>
          </cell>
          <cell r="J562">
            <v>1.9799999999999998</v>
          </cell>
          <cell r="K562">
            <v>1.9799999999999998</v>
          </cell>
        </row>
        <row r="563">
          <cell r="C563" t="str">
            <v>Scan KLT</v>
          </cell>
          <cell r="D563" t="str">
            <v>IDES</v>
          </cell>
          <cell r="G563">
            <v>1</v>
          </cell>
          <cell r="H563">
            <v>1</v>
          </cell>
          <cell r="I563">
            <v>60</v>
          </cell>
          <cell r="J563">
            <v>2.1599999999999997</v>
          </cell>
          <cell r="K563">
            <v>2.1599999999999997</v>
          </cell>
        </row>
        <row r="564">
          <cell r="C564" t="str">
            <v>Take KLT from shelf onto wagon</v>
          </cell>
          <cell r="D564" t="str">
            <v>HUKD</v>
          </cell>
          <cell r="G564">
            <v>1</v>
          </cell>
          <cell r="H564">
            <v>1</v>
          </cell>
          <cell r="I564">
            <v>90</v>
          </cell>
          <cell r="J564">
            <v>3.2399999999999998</v>
          </cell>
          <cell r="K564">
            <v>3.2399999999999998</v>
          </cell>
        </row>
        <row r="565">
          <cell r="C565" t="str">
            <v>180° turn</v>
          </cell>
          <cell r="D565" t="str">
            <v>S-GAN1</v>
          </cell>
          <cell r="G565">
            <v>1</v>
          </cell>
          <cell r="H565">
            <v>1</v>
          </cell>
          <cell r="I565">
            <v>25</v>
          </cell>
          <cell r="J565">
            <v>0.89999999999999991</v>
          </cell>
          <cell r="K565">
            <v>0.89999999999999991</v>
          </cell>
        </row>
        <row r="566">
          <cell r="C566" t="str">
            <v>Confirm removal of KLT</v>
          </cell>
          <cell r="D566" t="str">
            <v>IDTE</v>
          </cell>
          <cell r="G566">
            <v>1</v>
          </cell>
          <cell r="H566">
            <v>1</v>
          </cell>
          <cell r="I566">
            <v>25</v>
          </cell>
          <cell r="J566">
            <v>0.89999999999999991</v>
          </cell>
          <cell r="K566">
            <v>0.89999999999999991</v>
          </cell>
        </row>
        <row r="567">
          <cell r="C567" t="str">
            <v>Take transport wagon to handover area (repacking, downsizing, route…)</v>
          </cell>
          <cell r="D567" t="str">
            <v>WFB</v>
          </cell>
          <cell r="F567" t="e">
            <v>#N/A</v>
          </cell>
          <cell r="G567">
            <v>10</v>
          </cell>
          <cell r="H567">
            <v>1</v>
          </cell>
          <cell r="I567">
            <v>28</v>
          </cell>
          <cell r="J567" t="e">
            <v>#N/A</v>
          </cell>
          <cell r="K567" t="e">
            <v>#N/A</v>
          </cell>
        </row>
        <row r="569">
          <cell r="B569" t="str">
            <v>Standard Process: LF</v>
          </cell>
          <cell r="C569" t="str">
            <v>Line Feeding - From storage to material staging area, full/empty exchange</v>
          </cell>
        </row>
        <row r="571">
          <cell r="B571" t="str">
            <v>LF_1</v>
          </cell>
          <cell r="C571" t="str">
            <v>Line Feeding Extra - Drive train to material staging area, with empty packaging back</v>
          </cell>
          <cell r="E571" t="str">
            <v>Train</v>
          </cell>
          <cell r="G571" t="str">
            <v>GLT</v>
          </cell>
          <cell r="H571">
            <v>1</v>
          </cell>
          <cell r="K571" t="e">
            <v>#N/A</v>
          </cell>
        </row>
        <row r="572">
          <cell r="C572" t="str">
            <v>Dock on to train</v>
          </cell>
          <cell r="D572" t="str">
            <v>EANO</v>
          </cell>
          <cell r="G572">
            <v>10</v>
          </cell>
          <cell r="H572">
            <v>1</v>
          </cell>
          <cell r="I572">
            <v>258</v>
          </cell>
          <cell r="J572">
            <v>9.2879999999999985</v>
          </cell>
          <cell r="K572">
            <v>0.92879999999999985</v>
          </cell>
        </row>
        <row r="573">
          <cell r="C573" t="str">
            <v>Drive train into material staging area</v>
          </cell>
          <cell r="D573" t="str">
            <v>SFISF</v>
          </cell>
          <cell r="F573" t="e">
            <v>#N/A</v>
          </cell>
          <cell r="G573">
            <v>10</v>
          </cell>
          <cell r="H573">
            <v>1</v>
          </cell>
          <cell r="I573">
            <v>13</v>
          </cell>
          <cell r="J573" t="e">
            <v>#N/A</v>
          </cell>
          <cell r="K573" t="e">
            <v>#N/A</v>
          </cell>
        </row>
        <row r="574">
          <cell r="C574" t="str">
            <v>Undock from train</v>
          </cell>
          <cell r="D574" t="str">
            <v>EABO</v>
          </cell>
          <cell r="G574">
            <v>10</v>
          </cell>
          <cell r="H574">
            <v>1</v>
          </cell>
          <cell r="I574">
            <v>182</v>
          </cell>
          <cell r="J574">
            <v>6.5519999999999996</v>
          </cell>
          <cell r="K574">
            <v>0.6552</v>
          </cell>
        </row>
        <row r="575">
          <cell r="C575" t="str">
            <v>Drive to empty packaging train</v>
          </cell>
          <cell r="D575" t="str">
            <v>SFISF</v>
          </cell>
          <cell r="F575" t="e">
            <v>#N/A</v>
          </cell>
          <cell r="G575">
            <v>10</v>
          </cell>
          <cell r="H575">
            <v>1</v>
          </cell>
          <cell r="I575">
            <v>13</v>
          </cell>
          <cell r="J575" t="e">
            <v>#N/A</v>
          </cell>
          <cell r="K575" t="e">
            <v>#N/A</v>
          </cell>
        </row>
        <row r="576">
          <cell r="C576" t="str">
            <v>Dock on to train</v>
          </cell>
          <cell r="D576" t="str">
            <v>EANO</v>
          </cell>
          <cell r="G576">
            <v>10</v>
          </cell>
          <cell r="H576">
            <v>1</v>
          </cell>
          <cell r="I576">
            <v>258</v>
          </cell>
          <cell r="J576">
            <v>9.2879999999999985</v>
          </cell>
          <cell r="K576">
            <v>0.92879999999999985</v>
          </cell>
        </row>
        <row r="577">
          <cell r="C577" t="str">
            <v>Drive empty packaging train back to buffer area / handover point</v>
          </cell>
          <cell r="D577" t="str">
            <v>SFISF</v>
          </cell>
          <cell r="F577" t="e">
            <v>#N/A</v>
          </cell>
          <cell r="G577">
            <v>10</v>
          </cell>
          <cell r="H577">
            <v>1</v>
          </cell>
          <cell r="I577">
            <v>13</v>
          </cell>
          <cell r="J577" t="e">
            <v>#N/A</v>
          </cell>
          <cell r="K577" t="e">
            <v>#N/A</v>
          </cell>
        </row>
        <row r="578">
          <cell r="C578" t="str">
            <v>Undock from train</v>
          </cell>
          <cell r="D578" t="str">
            <v>EABO</v>
          </cell>
          <cell r="G578">
            <v>10</v>
          </cell>
          <cell r="H578">
            <v>1</v>
          </cell>
          <cell r="I578">
            <v>182</v>
          </cell>
          <cell r="J578">
            <v>6.5519999999999996</v>
          </cell>
          <cell r="K578">
            <v>0.6552</v>
          </cell>
        </row>
        <row r="579">
          <cell r="C579" t="str">
            <v>Drive to next train</v>
          </cell>
          <cell r="D579" t="str">
            <v>SFISF</v>
          </cell>
          <cell r="F579" t="e">
            <v>#N/A</v>
          </cell>
          <cell r="G579">
            <v>10</v>
          </cell>
          <cell r="H579">
            <v>1</v>
          </cell>
          <cell r="I579">
            <v>13</v>
          </cell>
          <cell r="J579" t="e">
            <v>#N/A</v>
          </cell>
          <cell r="K579" t="e">
            <v>#N/A</v>
          </cell>
        </row>
        <row r="581">
          <cell r="B581" t="str">
            <v>LF_2</v>
          </cell>
          <cell r="C581" t="str">
            <v>Line Feeding - Take from storage/train to material staging area, empty packaging back</v>
          </cell>
          <cell r="E581" t="str">
            <v>Forklift</v>
          </cell>
          <cell r="G581" t="str">
            <v>GLT</v>
          </cell>
          <cell r="H581">
            <v>1</v>
          </cell>
          <cell r="K581" t="e">
            <v>#N/A</v>
          </cell>
        </row>
        <row r="582">
          <cell r="C582" t="str">
            <v>Take empty pallet from line facade and place on train/buffer</v>
          </cell>
          <cell r="D582" t="str">
            <v>SAFFFM</v>
          </cell>
          <cell r="G582">
            <v>1</v>
          </cell>
          <cell r="H582">
            <v>1</v>
          </cell>
          <cell r="I582">
            <v>935</v>
          </cell>
          <cell r="J582">
            <v>33.659999999999997</v>
          </cell>
          <cell r="K582">
            <v>33.659999999999997</v>
          </cell>
        </row>
        <row r="583">
          <cell r="C583" t="str">
            <v>Drive to storage/train/buffer</v>
          </cell>
          <cell r="D583" t="str">
            <v>SFISF</v>
          </cell>
          <cell r="F583" t="e">
            <v>#N/A</v>
          </cell>
          <cell r="G583">
            <v>1</v>
          </cell>
          <cell r="H583">
            <v>1</v>
          </cell>
          <cell r="I583">
            <v>13</v>
          </cell>
          <cell r="J583" t="e">
            <v>#N/A</v>
          </cell>
          <cell r="K583" t="e">
            <v>#N/A</v>
          </cell>
        </row>
        <row r="584">
          <cell r="C584" t="str">
            <v>Start / Stop</v>
          </cell>
          <cell r="D584" t="str">
            <v>SZVUF</v>
          </cell>
          <cell r="G584">
            <v>2</v>
          </cell>
          <cell r="H584">
            <v>1</v>
          </cell>
          <cell r="I584">
            <v>30</v>
          </cell>
          <cell r="J584">
            <v>1.0799999999999998</v>
          </cell>
          <cell r="K584">
            <v>0.53999999999999992</v>
          </cell>
        </row>
        <row r="585">
          <cell r="C585" t="str">
            <v>Take full pallet from train/storage/buffer and place on material staging area</v>
          </cell>
          <cell r="D585" t="str">
            <v>SAFFFM</v>
          </cell>
          <cell r="G585">
            <v>1</v>
          </cell>
          <cell r="H585">
            <v>1</v>
          </cell>
          <cell r="I585">
            <v>935</v>
          </cell>
          <cell r="J585">
            <v>33.659999999999997</v>
          </cell>
          <cell r="K585">
            <v>33.659999999999997</v>
          </cell>
        </row>
        <row r="586">
          <cell r="C586" t="str">
            <v>Drive to material staging area</v>
          </cell>
          <cell r="D586" t="str">
            <v>SFISF</v>
          </cell>
          <cell r="F586" t="e">
            <v>#N/A</v>
          </cell>
          <cell r="G586">
            <v>1</v>
          </cell>
          <cell r="H586">
            <v>1</v>
          </cell>
          <cell r="I586">
            <v>13</v>
          </cell>
          <cell r="J586" t="e">
            <v>#N/A</v>
          </cell>
          <cell r="K586" t="e">
            <v>#N/A</v>
          </cell>
        </row>
        <row r="587">
          <cell r="C587" t="str">
            <v>Turn 180°, 2x</v>
          </cell>
          <cell r="D587" t="str">
            <v>S-GAN1</v>
          </cell>
          <cell r="G587">
            <v>1</v>
          </cell>
          <cell r="H587">
            <v>2</v>
          </cell>
          <cell r="I587">
            <v>25</v>
          </cell>
          <cell r="J587">
            <v>0.89999999999999991</v>
          </cell>
          <cell r="K587">
            <v>1.7999999999999998</v>
          </cell>
        </row>
        <row r="589">
          <cell r="B589" t="str">
            <v>Standard Process: D</v>
          </cell>
          <cell r="C589" t="str">
            <v>Dispatch</v>
          </cell>
        </row>
        <row r="591">
          <cell r="B591" t="str">
            <v>D_1</v>
          </cell>
          <cell r="C591" t="str">
            <v>Dispatch - Administration</v>
          </cell>
          <cell r="E591" t="str">
            <v>Worker</v>
          </cell>
          <cell r="G591" t="str">
            <v>GLT</v>
          </cell>
          <cell r="H591">
            <v>1</v>
          </cell>
          <cell r="K591" t="e">
            <v>#N/A</v>
          </cell>
        </row>
        <row r="592">
          <cell r="C592" t="str">
            <v>Go to office</v>
          </cell>
          <cell r="D592" t="str">
            <v>KA</v>
          </cell>
          <cell r="F592" t="e">
            <v>#N/A</v>
          </cell>
          <cell r="G592">
            <v>4</v>
          </cell>
          <cell r="H592">
            <v>1</v>
          </cell>
          <cell r="I592">
            <v>25</v>
          </cell>
          <cell r="J592" t="e">
            <v>#N/A</v>
          </cell>
          <cell r="K592" t="e">
            <v>#N/A</v>
          </cell>
        </row>
        <row r="593">
          <cell r="C593" t="str">
            <v>Open shipping note in system</v>
          </cell>
          <cell r="D593" t="str">
            <v>IDTW</v>
          </cell>
          <cell r="G593">
            <v>4</v>
          </cell>
          <cell r="H593">
            <v>1</v>
          </cell>
          <cell r="I593">
            <v>65</v>
          </cell>
          <cell r="J593">
            <v>2.34</v>
          </cell>
          <cell r="K593">
            <v>0.58499999999999996</v>
          </cell>
        </row>
        <row r="594">
          <cell r="C594" t="str">
            <v>Cross check with documents</v>
          </cell>
          <cell r="D594" t="str">
            <v>IAVW</v>
          </cell>
          <cell r="G594">
            <v>4</v>
          </cell>
          <cell r="H594">
            <v>1</v>
          </cell>
          <cell r="I594">
            <v>45</v>
          </cell>
          <cell r="J594">
            <v>1.6199999999999999</v>
          </cell>
          <cell r="K594">
            <v>0.40499999999999997</v>
          </cell>
        </row>
        <row r="595">
          <cell r="C595" t="str">
            <v>Confirm reception of goods</v>
          </cell>
          <cell r="D595" t="str">
            <v>IDTW</v>
          </cell>
          <cell r="G595">
            <v>4</v>
          </cell>
          <cell r="H595">
            <v>1</v>
          </cell>
          <cell r="I595">
            <v>65</v>
          </cell>
          <cell r="J595">
            <v>2.34</v>
          </cell>
          <cell r="K595">
            <v>0.58499999999999996</v>
          </cell>
        </row>
        <row r="596">
          <cell r="C596" t="str">
            <v>Wait for printer</v>
          </cell>
          <cell r="D596" t="str">
            <v>Z_WBE</v>
          </cell>
          <cell r="G596">
            <v>4</v>
          </cell>
          <cell r="H596">
            <v>1</v>
          </cell>
          <cell r="I596">
            <v>80</v>
          </cell>
          <cell r="J596">
            <v>2.88</v>
          </cell>
          <cell r="K596">
            <v>0.72</v>
          </cell>
        </row>
        <row r="597">
          <cell r="C597" t="str">
            <v>Archive delivery note</v>
          </cell>
          <cell r="D597" t="str">
            <v>LO-HTE</v>
          </cell>
          <cell r="G597">
            <v>4</v>
          </cell>
          <cell r="H597">
            <v>1</v>
          </cell>
          <cell r="I597">
            <v>160</v>
          </cell>
          <cell r="J597">
            <v>5.76</v>
          </cell>
          <cell r="K597">
            <v>1.44</v>
          </cell>
        </row>
        <row r="598">
          <cell r="C598" t="str">
            <v>Go back to buffer area</v>
          </cell>
          <cell r="D598" t="str">
            <v>KA</v>
          </cell>
          <cell r="F598" t="e">
            <v>#N/A</v>
          </cell>
          <cell r="G598">
            <v>4</v>
          </cell>
          <cell r="H598">
            <v>1</v>
          </cell>
          <cell r="I598">
            <v>25</v>
          </cell>
          <cell r="J598" t="e">
            <v>#N/A</v>
          </cell>
          <cell r="K598" t="e">
            <v>#N/A</v>
          </cell>
        </row>
        <row r="600">
          <cell r="B600" t="str">
            <v>D_2</v>
          </cell>
          <cell r="C600" t="str">
            <v>Dispatch - Load truck</v>
          </cell>
          <cell r="E600" t="str">
            <v>Forklift</v>
          </cell>
          <cell r="G600" t="str">
            <v>GLT</v>
          </cell>
          <cell r="H600">
            <v>1</v>
          </cell>
          <cell r="K600" t="e">
            <v>#N/A</v>
          </cell>
        </row>
        <row r="601">
          <cell r="C601" t="str">
            <v>Get on/off the vehicle</v>
          </cell>
          <cell r="D601" t="str">
            <v>AZA</v>
          </cell>
          <cell r="G601">
            <v>8</v>
          </cell>
          <cell r="H601">
            <v>1</v>
          </cell>
          <cell r="I601">
            <v>220</v>
          </cell>
          <cell r="J601">
            <v>7.919999999999999</v>
          </cell>
          <cell r="K601">
            <v>0.98999999999999988</v>
          </cell>
        </row>
        <row r="602">
          <cell r="C602" t="str">
            <v>Drive to pallet</v>
          </cell>
          <cell r="D602" t="str">
            <v>SFISF</v>
          </cell>
          <cell r="F602" t="e">
            <v>#N/A</v>
          </cell>
          <cell r="G602">
            <v>2</v>
          </cell>
          <cell r="H602">
            <v>1</v>
          </cell>
          <cell r="I602">
            <v>13</v>
          </cell>
          <cell r="J602" t="e">
            <v>#N/A</v>
          </cell>
          <cell r="K602" t="e">
            <v>#N/A</v>
          </cell>
        </row>
        <row r="603">
          <cell r="C603" t="str">
            <v>Take pallet and place on truck (0.0m --&gt; 1.2m)</v>
          </cell>
          <cell r="D603" t="str">
            <v>SAABFM</v>
          </cell>
          <cell r="G603">
            <v>2</v>
          </cell>
          <cell r="H603">
            <v>1</v>
          </cell>
          <cell r="I603">
            <v>981</v>
          </cell>
          <cell r="J603">
            <v>35.315999999999995</v>
          </cell>
          <cell r="K603">
            <v>17.657999999999998</v>
          </cell>
        </row>
        <row r="604">
          <cell r="C604" t="str">
            <v>Drive to truck</v>
          </cell>
          <cell r="D604" t="str">
            <v>SFISF</v>
          </cell>
          <cell r="F604" t="e">
            <v>#N/A</v>
          </cell>
          <cell r="G604">
            <v>2</v>
          </cell>
          <cell r="H604">
            <v>1</v>
          </cell>
          <cell r="I604">
            <v>13</v>
          </cell>
          <cell r="J604" t="e">
            <v>#N/A</v>
          </cell>
          <cell r="K604" t="e">
            <v>#N/A</v>
          </cell>
        </row>
        <row r="605">
          <cell r="C605" t="str">
            <v>Start / Stop</v>
          </cell>
          <cell r="D605" t="str">
            <v>SZVUF</v>
          </cell>
          <cell r="G605">
            <v>2</v>
          </cell>
          <cell r="H605">
            <v>1</v>
          </cell>
          <cell r="I605">
            <v>30</v>
          </cell>
          <cell r="J605">
            <v>1.0799999999999998</v>
          </cell>
          <cell r="K605">
            <v>0.53999999999999992</v>
          </cell>
        </row>
        <row r="606">
          <cell r="C606" t="str">
            <v>Turn 90°</v>
          </cell>
          <cell r="D606" t="str">
            <v>SFKSF</v>
          </cell>
          <cell r="G606">
            <v>2</v>
          </cell>
          <cell r="H606">
            <v>1</v>
          </cell>
          <cell r="I606">
            <v>16</v>
          </cell>
          <cell r="J606">
            <v>0.57599999999999996</v>
          </cell>
          <cell r="K606">
            <v>0.28799999999999998</v>
          </cell>
        </row>
        <row r="607">
          <cell r="C607" t="str">
            <v>Drive back to buffer area</v>
          </cell>
          <cell r="D607" t="str">
            <v>SFISF</v>
          </cell>
          <cell r="F607" t="e">
            <v>#N/A</v>
          </cell>
          <cell r="G607">
            <v>2</v>
          </cell>
          <cell r="H607">
            <v>1</v>
          </cell>
          <cell r="I607">
            <v>13</v>
          </cell>
          <cell r="J607" t="e">
            <v>#N/A</v>
          </cell>
          <cell r="K607" t="e">
            <v>#N/A</v>
          </cell>
        </row>
        <row r="609">
          <cell r="B609" t="str">
            <v>D_3</v>
          </cell>
          <cell r="C609" t="str">
            <v>Dispatch Extra - Repack KLT from wagon into pallet</v>
          </cell>
          <cell r="E609" t="str">
            <v>Wagon</v>
          </cell>
          <cell r="G609" t="str">
            <v>KLT</v>
          </cell>
          <cell r="H609">
            <v>1</v>
          </cell>
          <cell r="K609" t="e">
            <v>#N/A</v>
          </cell>
        </row>
        <row r="610">
          <cell r="C610" t="str">
            <v>Go to KLT wagon</v>
          </cell>
          <cell r="D610" t="str">
            <v>W-P</v>
          </cell>
          <cell r="F610" t="e">
            <v>#N/A</v>
          </cell>
          <cell r="G610">
            <v>1</v>
          </cell>
          <cell r="H610">
            <v>1</v>
          </cell>
          <cell r="I610">
            <v>15</v>
          </cell>
          <cell r="J610" t="e">
            <v>#N/A</v>
          </cell>
          <cell r="K610" t="e">
            <v>#N/A</v>
          </cell>
        </row>
        <row r="611">
          <cell r="C611" t="str">
            <v>Take KLT and place on pallet</v>
          </cell>
          <cell r="D611" t="str">
            <v>HUGD</v>
          </cell>
          <cell r="G611">
            <v>1</v>
          </cell>
          <cell r="H611">
            <v>1</v>
          </cell>
          <cell r="I611">
            <v>125</v>
          </cell>
          <cell r="J611">
            <v>4.5</v>
          </cell>
          <cell r="K611">
            <v>4.5</v>
          </cell>
        </row>
        <row r="612">
          <cell r="C612" t="str">
            <v>Go to pallet</v>
          </cell>
          <cell r="D612" t="str">
            <v>W-PL</v>
          </cell>
          <cell r="F612" t="e">
            <v>#N/A</v>
          </cell>
          <cell r="G612">
            <v>1</v>
          </cell>
          <cell r="H612">
            <v>1</v>
          </cell>
          <cell r="I612">
            <v>17</v>
          </cell>
          <cell r="J612" t="e">
            <v>#N/A</v>
          </cell>
          <cell r="K612" t="e">
            <v>#N/A</v>
          </cell>
        </row>
        <row r="613">
          <cell r="C613" t="str">
            <v>180° turn</v>
          </cell>
          <cell r="D613" t="str">
            <v>S-GAN1</v>
          </cell>
          <cell r="G613">
            <v>1</v>
          </cell>
          <cell r="H613">
            <v>1</v>
          </cell>
          <cell r="I613">
            <v>25</v>
          </cell>
          <cell r="J613">
            <v>0.89999999999999991</v>
          </cell>
          <cell r="K613">
            <v>0.89999999999999991</v>
          </cell>
        </row>
        <row r="615">
          <cell r="B615" t="str">
            <v>D_4</v>
          </cell>
          <cell r="C615" t="str">
            <v>Dispatch Extra - Strap KLT pallet and bring to buffer</v>
          </cell>
          <cell r="E615" t="str">
            <v>Forklift</v>
          </cell>
          <cell r="G615" t="str">
            <v>GLT</v>
          </cell>
          <cell r="H615">
            <v>1</v>
          </cell>
          <cell r="K615" t="e">
            <v>#N/A</v>
          </cell>
        </row>
        <row r="616">
          <cell r="C616" t="str">
            <v>Go to pallet cover stock and back to pallet</v>
          </cell>
          <cell r="D616" t="str">
            <v>KA</v>
          </cell>
          <cell r="F616">
            <v>15</v>
          </cell>
          <cell r="G616">
            <v>1</v>
          </cell>
          <cell r="H616">
            <v>1</v>
          </cell>
          <cell r="I616">
            <v>25</v>
          </cell>
          <cell r="J616">
            <v>13.499999999999998</v>
          </cell>
          <cell r="K616">
            <v>13.499999999999998</v>
          </cell>
        </row>
        <row r="617">
          <cell r="C617" t="str">
            <v>Put cover on pallet</v>
          </cell>
          <cell r="D617" t="str">
            <v>HUTD</v>
          </cell>
          <cell r="G617">
            <v>1</v>
          </cell>
          <cell r="H617">
            <v>1</v>
          </cell>
          <cell r="I617">
            <v>115</v>
          </cell>
          <cell r="J617">
            <v>4.1399999999999997</v>
          </cell>
          <cell r="K617">
            <v>4.1399999999999997</v>
          </cell>
        </row>
        <row r="618">
          <cell r="C618" t="str">
            <v>Strap pallet</v>
          </cell>
          <cell r="D618" t="str">
            <v>SSSA</v>
          </cell>
          <cell r="G618">
            <v>1</v>
          </cell>
          <cell r="H618">
            <v>1</v>
          </cell>
          <cell r="I618">
            <v>1200</v>
          </cell>
          <cell r="J618">
            <v>43.199999999999996</v>
          </cell>
          <cell r="K618">
            <v>43.199999999999996</v>
          </cell>
        </row>
        <row r="619">
          <cell r="C619" t="str">
            <v>Go to forklift</v>
          </cell>
          <cell r="D619" t="str">
            <v>KA</v>
          </cell>
          <cell r="F619">
            <v>5</v>
          </cell>
          <cell r="G619">
            <v>1</v>
          </cell>
          <cell r="H619">
            <v>1</v>
          </cell>
          <cell r="I619">
            <v>25</v>
          </cell>
          <cell r="J619">
            <v>4.5</v>
          </cell>
          <cell r="K619">
            <v>4.5</v>
          </cell>
        </row>
        <row r="620">
          <cell r="C620" t="str">
            <v>Get on/off the vehicle</v>
          </cell>
          <cell r="D620" t="str">
            <v>AZA</v>
          </cell>
          <cell r="G620">
            <v>1</v>
          </cell>
          <cell r="H620">
            <v>1</v>
          </cell>
          <cell r="I620">
            <v>220</v>
          </cell>
          <cell r="J620">
            <v>7.919999999999999</v>
          </cell>
          <cell r="K620">
            <v>7.919999999999999</v>
          </cell>
        </row>
        <row r="621">
          <cell r="C621" t="str">
            <v>Take pallet and place in buffer area</v>
          </cell>
          <cell r="D621" t="str">
            <v>SAAEFM</v>
          </cell>
          <cell r="G621">
            <v>1</v>
          </cell>
          <cell r="H621">
            <v>1</v>
          </cell>
          <cell r="I621">
            <v>941</v>
          </cell>
          <cell r="J621">
            <v>33.875999999999998</v>
          </cell>
          <cell r="K621">
            <v>33.875999999999998</v>
          </cell>
        </row>
        <row r="622">
          <cell r="C622" t="str">
            <v>Drive to buffer area</v>
          </cell>
          <cell r="D622" t="str">
            <v>SFISF</v>
          </cell>
          <cell r="F622" t="e">
            <v>#N/A</v>
          </cell>
          <cell r="G622">
            <v>1</v>
          </cell>
          <cell r="H622">
            <v>1</v>
          </cell>
          <cell r="I622">
            <v>13</v>
          </cell>
          <cell r="J622" t="e">
            <v>#N/A</v>
          </cell>
          <cell r="K622" t="e">
            <v>#N/A</v>
          </cell>
        </row>
        <row r="624">
          <cell r="B624" t="str">
            <v>Standard Process: T</v>
          </cell>
          <cell r="C624" t="str">
            <v>Transportation</v>
          </cell>
        </row>
        <row r="626">
          <cell r="B626" t="str">
            <v>T_1</v>
          </cell>
          <cell r="C626" t="str">
            <v>Transportation forklift</v>
          </cell>
          <cell r="E626" t="str">
            <v>Forklift</v>
          </cell>
          <cell r="G626" t="str">
            <v>GLT</v>
          </cell>
          <cell r="H626">
            <v>1</v>
          </cell>
          <cell r="K626">
            <v>0.23399999999999999</v>
          </cell>
        </row>
        <row r="627">
          <cell r="C627" t="str">
            <v>Drive 1m</v>
          </cell>
          <cell r="D627" t="str">
            <v>SFISF</v>
          </cell>
          <cell r="F627">
            <v>1</v>
          </cell>
          <cell r="G627">
            <v>2</v>
          </cell>
          <cell r="H627">
            <v>1</v>
          </cell>
          <cell r="I627">
            <v>13</v>
          </cell>
          <cell r="J627">
            <v>0.46799999999999997</v>
          </cell>
          <cell r="K627">
            <v>0.23399999999999999</v>
          </cell>
        </row>
        <row r="629">
          <cell r="B629" t="str">
            <v>Standard Process: X</v>
          </cell>
          <cell r="C629" t="str">
            <v>Routes &amp; Picking</v>
          </cell>
        </row>
        <row r="631">
          <cell r="B631" t="str">
            <v>R_1</v>
          </cell>
          <cell r="C631" t="str">
            <v>Route 1 - Driving + container exchange (full route)</v>
          </cell>
          <cell r="E631" t="str">
            <v>Tugger</v>
          </cell>
          <cell r="G631" t="str">
            <v>GLT</v>
          </cell>
          <cell r="H631">
            <v>1</v>
          </cell>
          <cell r="K631" t="e">
            <v>#REF!</v>
          </cell>
        </row>
        <row r="632">
          <cell r="C632" t="str">
            <v>Route 1</v>
          </cell>
          <cell r="D632" t="str">
            <v>-</v>
          </cell>
          <cell r="G632">
            <v>1</v>
          </cell>
          <cell r="H632">
            <v>1</v>
          </cell>
        </row>
        <row r="634">
          <cell r="B634" t="str">
            <v>R_2</v>
          </cell>
          <cell r="C634" t="str">
            <v>Route 2 - Driving + container exchange (full route)</v>
          </cell>
          <cell r="E634" t="str">
            <v>Tugger</v>
          </cell>
          <cell r="G634" t="str">
            <v>GLT</v>
          </cell>
          <cell r="H634">
            <v>1</v>
          </cell>
          <cell r="K634" t="e">
            <v>#REF!</v>
          </cell>
        </row>
        <row r="635">
          <cell r="C635" t="str">
            <v>Route 2</v>
          </cell>
          <cell r="D635" t="str">
            <v>-</v>
          </cell>
          <cell r="G635">
            <v>1</v>
          </cell>
          <cell r="H635">
            <v>1</v>
          </cell>
        </row>
        <row r="637">
          <cell r="B637" t="str">
            <v>R_3</v>
          </cell>
          <cell r="C637" t="str">
            <v>Route 3 - Driving + container exchange (full route)</v>
          </cell>
          <cell r="E637" t="str">
            <v>Tugger</v>
          </cell>
          <cell r="G637" t="str">
            <v>KLT</v>
          </cell>
          <cell r="H637">
            <v>1</v>
          </cell>
          <cell r="K637" t="e">
            <v>#REF!</v>
          </cell>
        </row>
        <row r="638">
          <cell r="C638" t="str">
            <v xml:space="preserve">Route 3 </v>
          </cell>
          <cell r="D638" t="str">
            <v>-</v>
          </cell>
          <cell r="G638">
            <v>1</v>
          </cell>
          <cell r="H638">
            <v>1</v>
          </cell>
        </row>
        <row r="640">
          <cell r="B640" t="str">
            <v>R_4</v>
          </cell>
          <cell r="C640" t="str">
            <v>Route 4 - Driving + container exchange (full route)</v>
          </cell>
          <cell r="E640" t="str">
            <v>Tugger</v>
          </cell>
          <cell r="G640" t="str">
            <v>KLT</v>
          </cell>
          <cell r="H640">
            <v>1</v>
          </cell>
          <cell r="K640" t="e">
            <v>#REF!</v>
          </cell>
        </row>
        <row r="641">
          <cell r="C641" t="str">
            <v xml:space="preserve">Route 4 </v>
          </cell>
          <cell r="D641" t="str">
            <v>-</v>
          </cell>
          <cell r="G641">
            <v>1</v>
          </cell>
          <cell r="H641">
            <v>1</v>
          </cell>
        </row>
        <row r="643">
          <cell r="B643" t="str">
            <v>R_5</v>
          </cell>
          <cell r="C643" t="str">
            <v>Route 5 - Driving + container exchange (full route)</v>
          </cell>
          <cell r="E643" t="str">
            <v>Tugger</v>
          </cell>
          <cell r="G643" t="str">
            <v>KLT</v>
          </cell>
          <cell r="H643">
            <v>1</v>
          </cell>
          <cell r="K643" t="e">
            <v>#REF!</v>
          </cell>
        </row>
        <row r="644">
          <cell r="C644" t="str">
            <v>Route 5</v>
          </cell>
          <cell r="D644" t="str">
            <v>-</v>
          </cell>
          <cell r="G644">
            <v>1</v>
          </cell>
          <cell r="H644">
            <v>1</v>
          </cell>
        </row>
        <row r="646">
          <cell r="B646" t="str">
            <v>R_6</v>
          </cell>
          <cell r="C646" t="str">
            <v>Route 6 - Driving + container exchange (full route)</v>
          </cell>
          <cell r="E646" t="str">
            <v>Tugger</v>
          </cell>
          <cell r="G646" t="str">
            <v>KLT</v>
          </cell>
          <cell r="H646">
            <v>1</v>
          </cell>
          <cell r="K646" t="e">
            <v>#REF!</v>
          </cell>
        </row>
        <row r="647">
          <cell r="C647" t="str">
            <v>Route 6</v>
          </cell>
          <cell r="D647" t="str">
            <v>-</v>
          </cell>
          <cell r="G647">
            <v>1</v>
          </cell>
          <cell r="H647">
            <v>1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1D15E-D5B6-4476-8C67-1ECA27FD2D4C}">
  <sheetPr codeName="Feuil14"/>
  <dimension ref="A1:AA37"/>
  <sheetViews>
    <sheetView tabSelected="1" zoomScale="70" zoomScaleNormal="70" workbookViewId="0">
      <selection activeCell="T44" sqref="T44"/>
    </sheetView>
  </sheetViews>
  <sheetFormatPr baseColWidth="10" defaultRowHeight="15" x14ac:dyDescent="0.25"/>
  <cols>
    <col min="1" max="1" width="15.5703125" style="10" customWidth="1"/>
    <col min="2" max="2" width="2.85546875" style="10" customWidth="1"/>
    <col min="3" max="3" width="15.7109375" style="10" customWidth="1"/>
    <col min="4" max="4" width="2.85546875" style="10" customWidth="1"/>
    <col min="5" max="5" width="28.85546875" style="10" customWidth="1"/>
    <col min="6" max="6" width="2.7109375" style="10" customWidth="1"/>
    <col min="7" max="7" width="15.28515625" style="10" customWidth="1"/>
    <col min="8" max="8" width="2.85546875" style="10" customWidth="1"/>
    <col min="9" max="9" width="15.28515625" customWidth="1"/>
    <col min="10" max="10" width="2.85546875" customWidth="1"/>
    <col min="11" max="11" width="15.28515625" customWidth="1"/>
    <col min="12" max="12" width="18.5703125" customWidth="1"/>
    <col min="14" max="16" width="22.7109375" bestFit="1" customWidth="1"/>
    <col min="17" max="17" width="15.7109375" customWidth="1"/>
    <col min="18" max="18" width="22.42578125" bestFit="1" customWidth="1"/>
    <col min="21" max="21" width="20.7109375" bestFit="1" customWidth="1"/>
    <col min="23" max="23" width="35.85546875" bestFit="1" customWidth="1"/>
  </cols>
  <sheetData>
    <row r="1" spans="1:27" ht="15.75" thickBot="1" x14ac:dyDescent="0.3"/>
    <row r="2" spans="1:27" s="10" customFormat="1" ht="89.25" customHeight="1" thickTop="1" thickBot="1" x14ac:dyDescent="0.3">
      <c r="A2" s="17" t="str">
        <f>VLOOKUP("2A",$M$12:$U$16,4,FALSE)&amp;"     "&amp;VLOOKUP("2A",$M$12:$U$16,6,FALSE)</f>
        <v>PART E     KLT3147</v>
      </c>
      <c r="B2" s="23"/>
      <c r="C2" s="17" t="e">
        <f>VLOOKUP("2B",$M$12:$U$16,4,FALSE)&amp;"     "&amp;VLOOKUP("2B",$M$12:$U$16,6,FALSE)</f>
        <v>#N/A</v>
      </c>
      <c r="D2" s="23"/>
      <c r="E2" s="17" t="e">
        <f>VLOOKUP("2C",$M$12:$U$16,4,FALSE)&amp;"     "&amp;VLOOKUP("2C",$M$12:$U$16,6,FALSE)</f>
        <v>#N/A</v>
      </c>
      <c r="F2" s="9"/>
      <c r="G2" s="17" t="e">
        <f>VLOOKUP("2D",$M$12:$U$16,4,FALSE)&amp;"     "&amp;VLOOKUP("2D",$M$12:$U$16,6,FALSE)</f>
        <v>#N/A</v>
      </c>
      <c r="H2" s="28"/>
      <c r="I2" s="17" t="e">
        <f>VLOOKUP("2E",$M$12:$U$16,4,FALSE)&amp;"     "&amp;VLOOKUP("2E",$M$12:$U$16,6,FALSE)</f>
        <v>#N/A</v>
      </c>
      <c r="J2" s="9"/>
      <c r="K2" s="17" t="e">
        <f>VLOOKUP("2F",$M$12:$U$16,4,FALSE)&amp;"     "&amp;VLOOKUP("2F",$M$12:$U$16,6,FALSE)</f>
        <v>#N/A</v>
      </c>
    </row>
    <row r="3" spans="1:27" s="10" customFormat="1" ht="3" customHeight="1" thickTop="1" x14ac:dyDescent="0.25">
      <c r="A3" s="21"/>
      <c r="B3" s="24"/>
      <c r="C3" s="21"/>
      <c r="D3" s="25"/>
      <c r="E3" s="27"/>
      <c r="F3" s="19"/>
      <c r="G3" s="19"/>
      <c r="H3" s="19"/>
      <c r="I3" s="19"/>
      <c r="J3" s="19"/>
      <c r="K3" s="19"/>
    </row>
    <row r="4" spans="1:27" s="10" customFormat="1" ht="21.75" customHeight="1" thickBot="1" x14ac:dyDescent="0.3">
      <c r="A4" s="22"/>
      <c r="B4" s="22"/>
      <c r="C4" s="22"/>
      <c r="D4" s="22"/>
      <c r="E4" s="20"/>
      <c r="F4" s="20"/>
      <c r="G4" s="20"/>
      <c r="H4" s="20"/>
      <c r="I4" s="20"/>
      <c r="J4" s="20"/>
      <c r="K4" s="20"/>
    </row>
    <row r="5" spans="1:27" s="10" customFormat="1" ht="85.5" customHeight="1" thickTop="1" thickBot="1" x14ac:dyDescent="0.3">
      <c r="A5" s="17" t="str">
        <f>VLOOKUP("1A",$M$12:$U$16,4,FALSE)&amp;"     "&amp;VLOOKUP("1A",$M$12:$U$16,6,FALSE)</f>
        <v>PART C     KLT4147</v>
      </c>
      <c r="B5" s="18"/>
      <c r="C5" s="17" t="str">
        <f>VLOOKUP("1B",$M$12:$U$16,4,FALSE)&amp;"     "&amp;VLOOKUP("1B",$M$12:$U$16,6,FALSE)</f>
        <v>PART D     KLT4147</v>
      </c>
      <c r="D5" s="23"/>
      <c r="E5" s="17" t="e">
        <f>VLOOKUP("1C",$M$12:$U$16,4,FALSE)&amp;"     "&amp;VLOOKUP("1C",$M$12:$U$16,6,FALSE)</f>
        <v>#N/A</v>
      </c>
      <c r="F5" s="9"/>
      <c r="G5" s="17" t="e">
        <f>VLOOKUP("1D",$M$12:$U$16,4,FALSE)&amp;"     "&amp;VLOOKUP("1D",$M$12:$U$16,6,FALSE)</f>
        <v>#N/A</v>
      </c>
      <c r="H5" s="9"/>
      <c r="I5" s="17" t="e">
        <f>VLOOKUP("1E",$M$12:$U$16,4,FALSE)&amp;"     "&amp;VLOOKUP("1E",$M$12:$U$16,6,FALSE)</f>
        <v>#N/A</v>
      </c>
      <c r="J5" s="9"/>
      <c r="K5" s="17" t="e">
        <f>VLOOKUP("1F",$M$12:$U$16,4,FALSE)&amp;"     "&amp;VLOOKUP("1F",$M$12:$U$16,6,FALSE)</f>
        <v>#N/A</v>
      </c>
    </row>
    <row r="6" spans="1:27" s="10" customFormat="1" ht="3" customHeight="1" thickTop="1" x14ac:dyDescent="0.25">
      <c r="A6" s="21"/>
      <c r="B6" s="21"/>
      <c r="C6" s="21"/>
      <c r="D6" s="25"/>
      <c r="E6" s="27"/>
      <c r="F6" s="19"/>
      <c r="G6" s="19"/>
      <c r="H6" s="19"/>
      <c r="I6" s="19"/>
      <c r="J6" s="19"/>
      <c r="K6" s="19"/>
    </row>
    <row r="7" spans="1:27" s="10" customFormat="1" ht="22.5" customHeight="1" thickBot="1" x14ac:dyDescent="0.3">
      <c r="A7" s="22"/>
      <c r="B7" s="22"/>
      <c r="C7" s="22"/>
      <c r="D7" s="22"/>
      <c r="E7" s="20"/>
      <c r="F7" s="20"/>
      <c r="G7" s="20"/>
      <c r="H7" s="20"/>
      <c r="I7" s="20"/>
      <c r="J7" s="20"/>
      <c r="K7" s="20"/>
    </row>
    <row r="8" spans="1:27" s="10" customFormat="1" ht="94.5" customHeight="1" thickTop="1" thickBot="1" x14ac:dyDescent="0.3">
      <c r="A8" s="17" t="str">
        <f>VLOOKUP("0A",$M$12:$U$16,4,FALSE)&amp;"     "&amp;VLOOKUP("0A",$M$12:$U$16,6,FALSE)</f>
        <v>PART B     KLT4147</v>
      </c>
      <c r="B8" s="18"/>
      <c r="C8" s="17" t="str">
        <f>VLOOKUP("0B",$M$12:$U$16,4,FALSE)&amp;"     "&amp;VLOOKUP("0B",$M$12:$U$16,6,FALSE)</f>
        <v>PART A     KLT4147</v>
      </c>
      <c r="D8" s="23"/>
      <c r="E8" s="17" t="e">
        <f>VLOOKUP("0C",$M$12:$U$16,4,FALSE)&amp;"     "&amp;VLOOKUP("0C",$M$12:$U$16,6,FALSE)</f>
        <v>#N/A</v>
      </c>
      <c r="F8" s="9"/>
      <c r="G8" s="17" t="e">
        <f>VLOOKUP("0D",$M$12:$U$16,4,FALSE)&amp;"     "&amp;VLOOKUP("0D",$M$12:$U$16,6,FALSE)</f>
        <v>#N/A</v>
      </c>
      <c r="H8" s="9"/>
      <c r="I8" s="17" t="e">
        <f>VLOOKUP("0E",$M$12:$U$16,4,FALSE)&amp;"     "&amp;VLOOKUP("0E",$M$12:$U$16,6,FALSE)</f>
        <v>#N/A</v>
      </c>
      <c r="J8" s="9"/>
      <c r="K8" s="17" t="e">
        <f>VLOOKUP("0F",$M$12:$U$16,4,FALSE)&amp;"     "&amp;VLOOKUP("0F",$M$12:$U$16,6,FALSE)</f>
        <v>#N/A</v>
      </c>
      <c r="M8" s="10" t="s">
        <v>14</v>
      </c>
    </row>
    <row r="9" spans="1:27" s="10" customFormat="1" ht="3" customHeight="1" thickTop="1" x14ac:dyDescent="0.25">
      <c r="A9" s="19"/>
      <c r="B9" s="19"/>
      <c r="C9" s="19"/>
      <c r="D9" s="19"/>
      <c r="E9" s="19"/>
      <c r="F9" s="19"/>
      <c r="G9" s="26"/>
      <c r="H9" s="26"/>
      <c r="I9" s="26"/>
      <c r="J9" s="26"/>
      <c r="K9" s="26"/>
    </row>
    <row r="10" spans="1:27" x14ac:dyDescent="0.25">
      <c r="V10" s="10"/>
      <c r="W10" s="10"/>
      <c r="X10" s="10"/>
      <c r="Y10" s="10"/>
      <c r="Z10" s="10"/>
      <c r="AA10" s="10"/>
    </row>
    <row r="11" spans="1:27" ht="45" x14ac:dyDescent="0.25">
      <c r="M11" s="1"/>
      <c r="N11" s="5" t="s">
        <v>11</v>
      </c>
      <c r="O11" s="5" t="s">
        <v>10</v>
      </c>
      <c r="P11" s="5" t="s">
        <v>9</v>
      </c>
      <c r="Q11" s="6" t="s">
        <v>8</v>
      </c>
      <c r="R11" s="5" t="s">
        <v>7</v>
      </c>
      <c r="S11" s="6" t="s">
        <v>6</v>
      </c>
      <c r="T11" s="6" t="s">
        <v>5</v>
      </c>
      <c r="U11" s="5" t="s">
        <v>4</v>
      </c>
      <c r="V11" s="10"/>
      <c r="W11" s="10"/>
      <c r="X11" s="10"/>
      <c r="Y11" s="10"/>
      <c r="Z11" s="10"/>
      <c r="AA11" s="10"/>
    </row>
    <row r="12" spans="1:27" x14ac:dyDescent="0.25">
      <c r="K12" s="10"/>
      <c r="M12" s="1" t="str">
        <f>S12&amp;T12</f>
        <v>0B</v>
      </c>
      <c r="N12" s="15" t="s">
        <v>15</v>
      </c>
      <c r="O12" s="15" t="s">
        <v>13</v>
      </c>
      <c r="P12" s="16" t="s">
        <v>16</v>
      </c>
      <c r="Q12" s="16" t="s">
        <v>21</v>
      </c>
      <c r="R12" s="2" t="s">
        <v>3</v>
      </c>
      <c r="S12" s="8">
        <v>0</v>
      </c>
      <c r="T12" s="8" t="s">
        <v>0</v>
      </c>
      <c r="U12" s="1" cm="1">
        <f t="array" aca="1" ref="U12" ca="1">COLUMN((INDIRECT(T12&amp;1)))</f>
        <v>2</v>
      </c>
      <c r="V12" s="10"/>
      <c r="W12" s="10"/>
      <c r="X12" s="10"/>
      <c r="Y12" s="10"/>
      <c r="Z12" s="10"/>
      <c r="AA12" s="10"/>
    </row>
    <row r="13" spans="1:27" x14ac:dyDescent="0.25">
      <c r="K13" s="10"/>
      <c r="M13" s="1" t="str">
        <f t="shared" ref="M13:M16" si="0">S13&amp;T13</f>
        <v>0A</v>
      </c>
      <c r="N13" s="15" t="s">
        <v>15</v>
      </c>
      <c r="O13" s="15" t="s">
        <v>13</v>
      </c>
      <c r="P13" s="16" t="s">
        <v>17</v>
      </c>
      <c r="Q13" s="16" t="s">
        <v>22</v>
      </c>
      <c r="R13" s="2" t="s">
        <v>3</v>
      </c>
      <c r="S13" s="8">
        <v>0</v>
      </c>
      <c r="T13" s="8" t="s">
        <v>1</v>
      </c>
      <c r="U13" s="1" cm="1">
        <f t="array" aca="1" ref="U13" ca="1">COLUMN((INDIRECT(T13&amp;1)))</f>
        <v>1</v>
      </c>
      <c r="V13" s="10"/>
      <c r="W13" s="4" t="s">
        <v>26</v>
      </c>
      <c r="X13" s="1">
        <f>MAX(S12:S19)+1</f>
        <v>3</v>
      </c>
      <c r="Y13" s="1"/>
    </row>
    <row r="14" spans="1:27" x14ac:dyDescent="0.25">
      <c r="K14" s="10"/>
      <c r="M14" s="1" t="str">
        <f t="shared" si="0"/>
        <v>1A</v>
      </c>
      <c r="N14" s="15" t="s">
        <v>15</v>
      </c>
      <c r="O14" s="15" t="s">
        <v>13</v>
      </c>
      <c r="P14" s="16" t="s">
        <v>18</v>
      </c>
      <c r="Q14" s="16" t="s">
        <v>23</v>
      </c>
      <c r="R14" s="2" t="s">
        <v>3</v>
      </c>
      <c r="S14" s="8">
        <v>1</v>
      </c>
      <c r="T14" s="8" t="s">
        <v>1</v>
      </c>
      <c r="U14" s="1" cm="1">
        <f t="array" aca="1" ref="U14" ca="1">COLUMN((INDIRECT(T14&amp;1)))</f>
        <v>1</v>
      </c>
      <c r="V14" s="10"/>
      <c r="W14" s="4" t="s">
        <v>12</v>
      </c>
      <c r="X14" s="1" t="b">
        <f>ISNUMBER(SEARCH("- H",O12))</f>
        <v>1</v>
      </c>
      <c r="Y14" s="7" t="str">
        <f>TEXT(X14,"####")</f>
        <v>VRAI</v>
      </c>
    </row>
    <row r="15" spans="1:27" x14ac:dyDescent="0.25">
      <c r="K15" s="10"/>
      <c r="M15" s="1" t="str">
        <f t="shared" si="0"/>
        <v>1B</v>
      </c>
      <c r="N15" s="15" t="s">
        <v>15</v>
      </c>
      <c r="O15" s="15" t="s">
        <v>13</v>
      </c>
      <c r="P15" s="16" t="s">
        <v>19</v>
      </c>
      <c r="Q15" s="16" t="s">
        <v>24</v>
      </c>
      <c r="R15" s="2" t="s">
        <v>3</v>
      </c>
      <c r="S15" s="8">
        <v>1</v>
      </c>
      <c r="T15" s="8" t="s">
        <v>0</v>
      </c>
      <c r="U15" s="1" cm="1">
        <f t="array" aca="1" ref="U15" ca="1">COLUMN((INDIRECT(T15&amp;1)))</f>
        <v>2</v>
      </c>
      <c r="V15" s="10"/>
      <c r="W15" s="4" t="s">
        <v>27</v>
      </c>
      <c r="X15" s="1">
        <f ca="1">MAX(U12:U19)+MAX(U12:U19)-1</f>
        <v>3</v>
      </c>
      <c r="Y15" s="11"/>
    </row>
    <row r="16" spans="1:27" x14ac:dyDescent="0.25">
      <c r="K16" s="10"/>
      <c r="M16" s="1" t="str">
        <f t="shared" si="0"/>
        <v>2A</v>
      </c>
      <c r="N16" s="15" t="s">
        <v>15</v>
      </c>
      <c r="O16" s="15" t="s">
        <v>13</v>
      </c>
      <c r="P16" s="16" t="s">
        <v>20</v>
      </c>
      <c r="Q16" s="16" t="s">
        <v>25</v>
      </c>
      <c r="R16" s="2" t="s">
        <v>2</v>
      </c>
      <c r="S16" s="8">
        <v>2</v>
      </c>
      <c r="T16" s="8" t="s">
        <v>1</v>
      </c>
      <c r="U16" s="1" cm="1">
        <f t="array" aca="1" ref="U16" ca="1">COLUMN((INDIRECT(T16&amp;1)))</f>
        <v>1</v>
      </c>
      <c r="V16" s="10"/>
      <c r="W16" s="30" t="s">
        <v>28</v>
      </c>
      <c r="X16" s="1">
        <f ca="1">MAX(U13:U20)</f>
        <v>2</v>
      </c>
      <c r="Y16" s="1"/>
    </row>
    <row r="17" spans="11:25" x14ac:dyDescent="0.25">
      <c r="K17" s="10"/>
      <c r="N17" s="12"/>
      <c r="O17" s="13"/>
      <c r="P17" s="13"/>
      <c r="Q17" s="14"/>
      <c r="R17" s="14"/>
      <c r="S17" s="12"/>
      <c r="T17" s="10"/>
      <c r="U17" s="10"/>
      <c r="V17" s="10"/>
      <c r="W17" s="30" t="s">
        <v>29</v>
      </c>
      <c r="X17" s="1">
        <f ca="1">X16-1</f>
        <v>1</v>
      </c>
      <c r="Y17" s="1"/>
    </row>
    <row r="18" spans="11:25" x14ac:dyDescent="0.25">
      <c r="K18" s="10"/>
      <c r="N18" s="12"/>
      <c r="O18" s="13"/>
      <c r="P18" s="13"/>
      <c r="Q18" s="14"/>
      <c r="R18" s="14"/>
      <c r="S18" s="12"/>
      <c r="T18" s="10"/>
      <c r="U18" s="10"/>
      <c r="V18" s="10"/>
    </row>
    <row r="19" spans="11:25" x14ac:dyDescent="0.25">
      <c r="N19" s="12"/>
      <c r="O19" s="13"/>
      <c r="P19" s="13"/>
      <c r="Q19" s="14"/>
      <c r="R19" s="14"/>
      <c r="S19" s="12"/>
      <c r="T19" s="10"/>
      <c r="U19" s="10"/>
      <c r="V19" s="10"/>
    </row>
    <row r="20" spans="11:25" x14ac:dyDescent="0.25">
      <c r="L20" s="3"/>
      <c r="M20" s="3"/>
      <c r="N20" s="9"/>
      <c r="O20" s="9"/>
      <c r="P20" s="9"/>
      <c r="Q20" s="10"/>
      <c r="R20" s="10"/>
      <c r="S20" s="10"/>
      <c r="T20" s="10"/>
      <c r="U20" s="10"/>
    </row>
    <row r="21" spans="11:25" x14ac:dyDescent="0.25">
      <c r="L21" s="3"/>
      <c r="M21" s="3"/>
      <c r="N21" s="9"/>
      <c r="O21" s="9"/>
      <c r="P21" s="9"/>
      <c r="Q21" s="10"/>
      <c r="R21" s="10"/>
      <c r="S21" s="10"/>
      <c r="T21" s="10"/>
      <c r="U21" s="10"/>
    </row>
    <row r="22" spans="11:25" x14ac:dyDescent="0.25">
      <c r="L22" s="3"/>
      <c r="M22" s="3"/>
      <c r="N22" s="9"/>
      <c r="O22" s="9"/>
      <c r="P22" s="9"/>
      <c r="Q22" s="10"/>
      <c r="R22" s="10"/>
      <c r="S22" s="10"/>
      <c r="T22" s="10"/>
      <c r="U22" s="10"/>
    </row>
    <row r="23" spans="11:25" x14ac:dyDescent="0.25">
      <c r="L23" s="3"/>
      <c r="M23" s="3"/>
      <c r="N23" s="9"/>
      <c r="O23" s="9"/>
      <c r="P23" s="9"/>
      <c r="Q23" s="10"/>
    </row>
    <row r="24" spans="11:25" x14ac:dyDescent="0.25">
      <c r="L24" s="3"/>
      <c r="M24" s="3"/>
      <c r="N24" s="9"/>
      <c r="O24" s="9"/>
      <c r="P24" s="9"/>
      <c r="Q24" s="10"/>
    </row>
    <row r="25" spans="11:25" ht="15.75" thickBot="1" x14ac:dyDescent="0.3">
      <c r="K25" s="29"/>
      <c r="N25" s="9"/>
      <c r="O25" s="9"/>
      <c r="P25" s="9"/>
      <c r="Q25" s="10"/>
    </row>
    <row r="26" spans="11:25" x14ac:dyDescent="0.25">
      <c r="N26" s="9"/>
      <c r="O26" s="9"/>
      <c r="P26" s="9"/>
      <c r="Q26" s="10"/>
    </row>
    <row r="27" spans="11:25" x14ac:dyDescent="0.25">
      <c r="N27" s="9"/>
      <c r="O27" s="9"/>
      <c r="P27" s="9"/>
      <c r="Q27" s="10"/>
    </row>
    <row r="28" spans="11:25" x14ac:dyDescent="0.25">
      <c r="N28" s="9"/>
      <c r="O28" s="9"/>
      <c r="P28" s="9"/>
      <c r="Q28" s="10"/>
    </row>
    <row r="29" spans="11:25" x14ac:dyDescent="0.25">
      <c r="N29" s="9"/>
      <c r="O29" s="9"/>
      <c r="P29" s="9"/>
      <c r="Q29" s="10"/>
    </row>
    <row r="30" spans="11:25" x14ac:dyDescent="0.25">
      <c r="N30" s="10"/>
      <c r="O30" s="10"/>
      <c r="P30" s="10"/>
      <c r="Q30" s="10"/>
    </row>
    <row r="31" spans="11:25" x14ac:dyDescent="0.25">
      <c r="N31" s="10"/>
      <c r="O31" s="10"/>
      <c r="P31" s="10"/>
      <c r="Q31" s="10"/>
    </row>
    <row r="32" spans="11:25" x14ac:dyDescent="0.25">
      <c r="N32" s="10"/>
      <c r="O32" s="10"/>
      <c r="P32" s="10"/>
      <c r="Q32" s="10"/>
    </row>
    <row r="33" spans="14:17" x14ac:dyDescent="0.25">
      <c r="N33" s="10"/>
      <c r="O33" s="10"/>
      <c r="P33" s="10"/>
      <c r="Q33" s="10"/>
    </row>
    <row r="34" spans="14:17" x14ac:dyDescent="0.25">
      <c r="N34" s="10"/>
      <c r="O34" s="10"/>
      <c r="P34" s="10"/>
      <c r="Q34" s="10"/>
    </row>
    <row r="35" spans="14:17" x14ac:dyDescent="0.25">
      <c r="N35" s="10"/>
      <c r="O35" s="10"/>
      <c r="P35" s="10"/>
      <c r="Q35" s="10"/>
    </row>
    <row r="36" spans="14:17" x14ac:dyDescent="0.25">
      <c r="N36" s="10"/>
      <c r="O36" s="10"/>
      <c r="P36" s="10"/>
      <c r="Q36" s="10"/>
    </row>
    <row r="37" spans="14:17" x14ac:dyDescent="0.25">
      <c r="N37" s="10"/>
      <c r="O37" s="10"/>
      <c r="P37" s="10"/>
      <c r="Q37" s="10"/>
    </row>
  </sheetData>
  <phoneticPr fontId="5" type="noConversion"/>
  <conditionalFormatting sqref="Q17:Q19">
    <cfRule type="duplicateValues" dxfId="1" priority="2"/>
  </conditionalFormatting>
  <conditionalFormatting sqref="P12:P16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TABLEAU">
                <anchor moveWithCells="1" sizeWithCells="1">
                  <from>
                    <xdr:col>16</xdr:col>
                    <xdr:colOff>476250</xdr:colOff>
                    <xdr:row>23</xdr:row>
                    <xdr:rowOff>104775</xdr:rowOff>
                  </from>
                  <to>
                    <xdr:col>18</xdr:col>
                    <xdr:colOff>0</xdr:colOff>
                    <xdr:row>27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lonne">
                <anchor moveWithCells="1" sizeWithCells="1">
                  <from>
                    <xdr:col>16</xdr:col>
                    <xdr:colOff>638175</xdr:colOff>
                    <xdr:row>28</xdr:row>
                    <xdr:rowOff>104775</xdr:rowOff>
                  </from>
                  <to>
                    <xdr:col>17</xdr:col>
                    <xdr:colOff>1371600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Bauer, Hugo</cp:lastModifiedBy>
  <dcterms:created xsi:type="dcterms:W3CDTF">2019-04-17T07:12:01Z</dcterms:created>
  <dcterms:modified xsi:type="dcterms:W3CDTF">2022-04-27T15:28:25Z</dcterms:modified>
</cp:coreProperties>
</file>