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Qualité\"/>
    </mc:Choice>
  </mc:AlternateContent>
  <xr:revisionPtr revIDLastSave="0" documentId="13_ncr:1_{BCAD0C59-D671-45A7-84B4-023744220C55}" xr6:coauthVersionLast="34" xr6:coauthVersionMax="34" xr10:uidLastSave="{00000000-0000-0000-0000-000000000000}"/>
  <bookViews>
    <workbookView xWindow="360" yWindow="60" windowWidth="15480" windowHeight="8475" tabRatio="601" xr2:uid="{00000000-000D-0000-FFFF-FFFF00000000}"/>
  </bookViews>
  <sheets>
    <sheet name="Accueil" sheetId="128" r:id="rId1"/>
    <sheet name="SYNTHESE" sheetId="135" r:id="rId2"/>
    <sheet name="Graphique" sheetId="152" r:id="rId3"/>
    <sheet name="matrice" sheetId="127" r:id="rId4"/>
    <sheet name="15 mai" sheetId="162" r:id="rId5"/>
    <sheet name="16 mai" sheetId="164" r:id="rId6"/>
  </sheets>
  <definedNames>
    <definedName name="_xlnm.Print_Area" localSheetId="4">'15 mai'!$A$1:$O$55</definedName>
    <definedName name="_xlnm.Print_Area" localSheetId="5">'16 mai'!$A$1:$O$55</definedName>
    <definedName name="_xlnm.Print_Area" localSheetId="0">Accueil!$A$1:$F$25</definedName>
    <definedName name="_xlnm.Print_Area" localSheetId="3">matrice!$A$1:$O$55</definedName>
    <definedName name="_xlnm.Print_Area" localSheetId="1">SYNTHESE!$A$1:$O$105</definedName>
  </definedNames>
  <calcPr calcId="179017"/>
  <fileRecoveryPr autoRecover="0"/>
</workbook>
</file>

<file path=xl/calcChain.xml><?xml version="1.0" encoding="utf-8"?>
<calcChain xmlns="http://schemas.openxmlformats.org/spreadsheetml/2006/main">
  <c r="F39" i="135" l="1"/>
  <c r="E39" i="135"/>
  <c r="D39" i="135"/>
  <c r="C39" i="135"/>
  <c r="B39" i="135"/>
  <c r="F74" i="135"/>
  <c r="E74" i="135"/>
  <c r="D74" i="135"/>
  <c r="C74" i="135"/>
  <c r="B74" i="135"/>
  <c r="M39" i="164"/>
  <c r="L39" i="164"/>
  <c r="K39" i="164"/>
  <c r="J39" i="164"/>
  <c r="I39" i="164"/>
  <c r="G39" i="164"/>
  <c r="F39" i="164"/>
  <c r="E39" i="164"/>
  <c r="D39" i="164"/>
  <c r="C39" i="164"/>
  <c r="N33" i="164"/>
  <c r="M33" i="164"/>
  <c r="O33" i="164" s="1"/>
  <c r="N32" i="164"/>
  <c r="M32" i="164"/>
  <c r="O32" i="164" s="1"/>
  <c r="N31" i="164"/>
  <c r="M31" i="164"/>
  <c r="O31" i="164" s="1"/>
  <c r="N30" i="164"/>
  <c r="M30" i="164"/>
  <c r="O30" i="164" s="1"/>
  <c r="N29" i="164"/>
  <c r="M29" i="164"/>
  <c r="O29" i="164" s="1"/>
  <c r="N28" i="164"/>
  <c r="M28" i="164"/>
  <c r="O28" i="164" s="1"/>
  <c r="N27" i="164"/>
  <c r="M27" i="164"/>
  <c r="O27" i="164" s="1"/>
  <c r="N26" i="164"/>
  <c r="M26" i="164"/>
  <c r="O26" i="164" s="1"/>
  <c r="N25" i="164"/>
  <c r="M25" i="164"/>
  <c r="O25" i="164" s="1"/>
  <c r="N24" i="164"/>
  <c r="M24" i="164"/>
  <c r="O24" i="164" s="1"/>
  <c r="N23" i="164"/>
  <c r="M23" i="164"/>
  <c r="O23" i="164" s="1"/>
  <c r="N22" i="164"/>
  <c r="M22" i="164"/>
  <c r="O22" i="164" s="1"/>
  <c r="N21" i="164"/>
  <c r="M21" i="164"/>
  <c r="O21" i="164" s="1"/>
  <c r="N20" i="164"/>
  <c r="N34" i="164" s="1"/>
  <c r="M20" i="164"/>
  <c r="M34" i="164" s="1"/>
  <c r="H14" i="164"/>
  <c r="E2" i="164"/>
  <c r="O20" i="164" l="1"/>
  <c r="O34" i="164" s="1"/>
  <c r="A40" i="135"/>
  <c r="A41" i="135"/>
  <c r="A42" i="135"/>
  <c r="A43" i="135"/>
  <c r="A44" i="135"/>
  <c r="A45" i="135"/>
  <c r="A46" i="135"/>
  <c r="A47" i="135"/>
  <c r="A48" i="135"/>
  <c r="A49" i="135"/>
  <c r="A50" i="135"/>
  <c r="A51" i="135"/>
  <c r="A52" i="135"/>
  <c r="A53" i="135"/>
  <c r="A54" i="135"/>
  <c r="A55" i="135"/>
  <c r="A56" i="135"/>
  <c r="A57" i="135"/>
  <c r="A58" i="135"/>
  <c r="A59" i="135"/>
  <c r="A60" i="135"/>
  <c r="A61" i="135"/>
  <c r="A62" i="135"/>
  <c r="A63" i="135"/>
  <c r="A64" i="135"/>
  <c r="A65" i="135"/>
  <c r="A66" i="135"/>
  <c r="A67" i="135"/>
  <c r="A68" i="135"/>
  <c r="A69" i="135"/>
  <c r="A39" i="135"/>
  <c r="A88" i="135"/>
  <c r="A89" i="135"/>
  <c r="A90" i="135"/>
  <c r="A91" i="135"/>
  <c r="A75" i="135" l="1"/>
  <c r="A76" i="135"/>
  <c r="A77" i="135"/>
  <c r="A78" i="135"/>
  <c r="A79" i="135"/>
  <c r="A80" i="135"/>
  <c r="A81" i="135"/>
  <c r="A82" i="135"/>
  <c r="A83" i="135"/>
  <c r="A84" i="135"/>
  <c r="A85" i="135"/>
  <c r="A86" i="135"/>
  <c r="A87" i="135"/>
  <c r="A92" i="135"/>
  <c r="A93" i="135"/>
  <c r="A94" i="135"/>
  <c r="A95" i="135"/>
  <c r="A96" i="135"/>
  <c r="A97" i="135"/>
  <c r="A98" i="135"/>
  <c r="A99" i="135"/>
  <c r="A100" i="135"/>
  <c r="A101" i="135"/>
  <c r="A102" i="135"/>
  <c r="A103" i="135"/>
  <c r="A104" i="135"/>
  <c r="A74" i="135"/>
  <c r="M39" i="162" l="1"/>
  <c r="L39" i="162"/>
  <c r="K39" i="162"/>
  <c r="J39" i="162"/>
  <c r="I39" i="162"/>
  <c r="G39" i="162"/>
  <c r="F39" i="162"/>
  <c r="E39" i="162"/>
  <c r="D39" i="162"/>
  <c r="C39" i="162"/>
  <c r="N33" i="162"/>
  <c r="M33" i="162"/>
  <c r="O33" i="162" s="1"/>
  <c r="N32" i="162"/>
  <c r="M32" i="162"/>
  <c r="O32" i="162" s="1"/>
  <c r="N31" i="162"/>
  <c r="M31" i="162"/>
  <c r="O31" i="162" s="1"/>
  <c r="N30" i="162"/>
  <c r="M30" i="162"/>
  <c r="O30" i="162" s="1"/>
  <c r="N29" i="162"/>
  <c r="M29" i="162"/>
  <c r="N28" i="162"/>
  <c r="M28" i="162"/>
  <c r="O28" i="162" s="1"/>
  <c r="N27" i="162"/>
  <c r="M27" i="162"/>
  <c r="N26" i="162"/>
  <c r="M26" i="162"/>
  <c r="N25" i="162"/>
  <c r="M25" i="162"/>
  <c r="O25" i="162" s="1"/>
  <c r="N24" i="162"/>
  <c r="M24" i="162"/>
  <c r="O24" i="162" s="1"/>
  <c r="N23" i="162"/>
  <c r="M23" i="162"/>
  <c r="O23" i="162" s="1"/>
  <c r="N22" i="162"/>
  <c r="M22" i="162"/>
  <c r="O22" i="162" s="1"/>
  <c r="N21" i="162"/>
  <c r="M21" i="162"/>
  <c r="O21" i="162" s="1"/>
  <c r="N20" i="162"/>
  <c r="M20" i="162"/>
  <c r="M34" i="162" s="1"/>
  <c r="H14" i="162"/>
  <c r="E2" i="162"/>
  <c r="O29" i="162" l="1"/>
  <c r="N34" i="162"/>
  <c r="O26" i="162"/>
  <c r="O27" i="162"/>
  <c r="O20" i="162"/>
  <c r="O34" i="162" l="1"/>
  <c r="C70" i="135"/>
  <c r="D70" i="135"/>
  <c r="F70" i="135"/>
  <c r="G70" i="135"/>
  <c r="H70" i="135"/>
  <c r="E105" i="135" s="1"/>
  <c r="I70" i="135"/>
  <c r="B70" i="135"/>
  <c r="C35" i="135"/>
  <c r="D35" i="135"/>
  <c r="E35" i="135"/>
  <c r="F35" i="135"/>
  <c r="G35" i="135"/>
  <c r="H35" i="135"/>
  <c r="I35" i="135"/>
  <c r="J35" i="135"/>
  <c r="K35" i="135"/>
  <c r="L35" i="135"/>
  <c r="M35" i="135"/>
  <c r="N35" i="135"/>
  <c r="O35" i="135"/>
  <c r="B35" i="135"/>
  <c r="F105" i="135" l="1"/>
  <c r="D105" i="135"/>
  <c r="B105" i="135"/>
  <c r="E70" i="135"/>
  <c r="C105" i="135" s="1"/>
  <c r="E2" i="127" l="1"/>
  <c r="M39" i="127"/>
  <c r="L39" i="127"/>
  <c r="K39" i="127"/>
  <c r="J39" i="127"/>
  <c r="I39" i="127"/>
  <c r="G39" i="127"/>
  <c r="F39" i="127"/>
  <c r="E39" i="127"/>
  <c r="D39" i="127"/>
  <c r="C39" i="127"/>
  <c r="N33" i="127"/>
  <c r="M33" i="127"/>
  <c r="O33" i="127" s="1"/>
  <c r="N32" i="127"/>
  <c r="M32" i="127"/>
  <c r="O32" i="127" s="1"/>
  <c r="N31" i="127"/>
  <c r="M31" i="127"/>
  <c r="O31" i="127" s="1"/>
  <c r="N30" i="127"/>
  <c r="M30" i="127"/>
  <c r="O30" i="127" s="1"/>
  <c r="N29" i="127"/>
  <c r="M29" i="127"/>
  <c r="O29" i="127" s="1"/>
  <c r="N28" i="127"/>
  <c r="M28" i="127"/>
  <c r="O28" i="127" s="1"/>
  <c r="N27" i="127"/>
  <c r="M27" i="127"/>
  <c r="O27" i="127" s="1"/>
  <c r="N26" i="127"/>
  <c r="M26" i="127"/>
  <c r="O26" i="127" s="1"/>
  <c r="N25" i="127"/>
  <c r="M25" i="127"/>
  <c r="O25" i="127" s="1"/>
  <c r="N24" i="127"/>
  <c r="M24" i="127"/>
  <c r="O24" i="127" s="1"/>
  <c r="N23" i="127"/>
  <c r="M23" i="127"/>
  <c r="O23" i="127" s="1"/>
  <c r="N22" i="127"/>
  <c r="M22" i="127"/>
  <c r="O22" i="127" s="1"/>
  <c r="N21" i="127"/>
  <c r="M21" i="127"/>
  <c r="O21" i="127" s="1"/>
  <c r="N20" i="127"/>
  <c r="N34" i="127" s="1"/>
  <c r="M20" i="127"/>
  <c r="M34" i="127" s="1"/>
  <c r="O20" i="127" l="1"/>
  <c r="O34" i="127" s="1"/>
  <c r="H14" i="127" l="1"/>
</calcChain>
</file>

<file path=xl/sharedStrings.xml><?xml version="1.0" encoding="utf-8"?>
<sst xmlns="http://schemas.openxmlformats.org/spreadsheetml/2006/main" count="217" uniqueCount="69">
  <si>
    <t>CS</t>
  </si>
  <si>
    <t>GC</t>
  </si>
  <si>
    <t>MF</t>
  </si>
  <si>
    <t>P</t>
  </si>
  <si>
    <t>LR</t>
  </si>
  <si>
    <t>EO</t>
  </si>
  <si>
    <t>VN</t>
  </si>
  <si>
    <t>ME</t>
  </si>
  <si>
    <t>DM</t>
  </si>
  <si>
    <t>MS</t>
  </si>
  <si>
    <t>MC</t>
  </si>
  <si>
    <t xml:space="preserve">% de conformité avants: </t>
  </si>
  <si>
    <t xml:space="preserve">% de conformité arrières: </t>
  </si>
  <si>
    <t xml:space="preserve">Nom du contrôleur : </t>
  </si>
  <si>
    <t xml:space="preserve">Date du contrôle : </t>
  </si>
  <si>
    <t>INDICATEUR INTERNE</t>
  </si>
  <si>
    <r>
      <t xml:space="preserve">INDICATEUR GROUPE </t>
    </r>
    <r>
      <rPr>
        <sz val="8"/>
        <rFont val="Arial"/>
        <family val="2"/>
      </rPr>
      <t>(sans LR et GR)</t>
    </r>
  </si>
  <si>
    <t>CE (mm)</t>
  </si>
  <si>
    <t>CE (mp)</t>
  </si>
  <si>
    <t>CE(pe)</t>
  </si>
  <si>
    <t>% de conformité avants : externe</t>
  </si>
  <si>
    <t>% de conformité avants : interne</t>
  </si>
  <si>
    <t>% de conformité globale</t>
  </si>
  <si>
    <t>% de conformité avants:</t>
  </si>
  <si>
    <t>Total par type de NC</t>
  </si>
  <si>
    <t>Avants</t>
  </si>
  <si>
    <t>Arrières</t>
  </si>
  <si>
    <t>Total</t>
  </si>
  <si>
    <t>Nombre avants controlés</t>
  </si>
  <si>
    <t>Nombre arrières controlés</t>
  </si>
  <si>
    <t>Nombre de non conformités :</t>
  </si>
  <si>
    <t xml:space="preserve">Heure début chargement </t>
  </si>
  <si>
    <t xml:space="preserve">Heure fin chargement </t>
  </si>
  <si>
    <t xml:space="preserve">T° produits début chargement  </t>
  </si>
  <si>
    <t xml:space="preserve">T° produits fin chargement  </t>
  </si>
  <si>
    <t xml:space="preserve">Client </t>
  </si>
  <si>
    <t xml:space="preserve">Température Camion : </t>
  </si>
  <si>
    <t xml:space="preserve">DATE </t>
  </si>
  <si>
    <t>TOTAL</t>
  </si>
  <si>
    <t>% conformité avants externes</t>
  </si>
  <si>
    <t>% conformité avants internes</t>
  </si>
  <si>
    <t xml:space="preserve">% conformité avants </t>
  </si>
  <si>
    <t xml:space="preserve">% conformité total </t>
  </si>
  <si>
    <t>SYNTHESE</t>
  </si>
  <si>
    <t>Nbre NC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</si>
  <si>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</si>
  <si>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</si>
  <si>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</si>
  <si>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</si>
  <si>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</si>
  <si>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</si>
  <si>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</si>
  <si>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</si>
  <si>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</si>
  <si>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</si>
  <si>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</si>
  <si>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Externe</t>
  </si>
  <si>
    <t>Interne</t>
  </si>
  <si>
    <t>Nombre de demi controlés</t>
  </si>
  <si>
    <t>Ajouter une date</t>
  </si>
  <si>
    <t>Synthèse du mois</t>
  </si>
  <si>
    <t>Tableau de contrôle</t>
  </si>
  <si>
    <t>Indicateur Groupe</t>
  </si>
  <si>
    <t>Indicateur interne</t>
  </si>
  <si>
    <t>% conformité arrières</t>
  </si>
  <si>
    <t>Cacher/Afficher les dates</t>
  </si>
  <si>
    <t>15 mai</t>
  </si>
  <si>
    <t>Date</t>
  </si>
  <si>
    <t>16 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</si>
</sst>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b/>
      <sz val="11"/>
      <name val="Arial"/>
      <family val="2"/>
    </font>
    <font>
      <i/>
      <sz val="9"/>
      <name val="Aharoni"/>
      <charset val="177"/>
    </font>
    <font>
      <sz val="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2" borderId="0" xfId="0" applyFill="1"/>
    <xf numFmtId="0" fontId="5" fillId="3" borderId="0" xfId="0" applyFont="1" applyFill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vertical="center" wrapText="1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9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" fontId="9" fillId="2" borderId="11" xfId="0" applyNumberFormat="1" applyFont="1" applyFill="1" applyBorder="1" applyAlignment="1">
      <alignment horizontal="center" vertical="center" wrapText="1"/>
    </xf>
    <xf numFmtId="1" fontId="9" fillId="3" borderId="11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11" fillId="4" borderId="0" xfId="0" applyFont="1" applyFill="1"/>
    <xf numFmtId="0" fontId="11" fillId="2" borderId="0" xfId="0" applyFont="1" applyFill="1"/>
    <xf numFmtId="0" fontId="11" fillId="0" borderId="0" xfId="0" applyFont="1"/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14" fontId="0" fillId="2" borderId="25" xfId="0" applyNumberFormat="1" applyFill="1" applyBorder="1" applyAlignment="1">
      <alignment horizontal="center" vertical="center"/>
    </xf>
    <xf numFmtId="1" fontId="0" fillId="2" borderId="26" xfId="0" applyNumberFormat="1" applyFill="1" applyBorder="1" applyAlignment="1">
      <alignment horizontal="center" vertical="center" wrapText="1"/>
    </xf>
    <xf numFmtId="1" fontId="0" fillId="2" borderId="26" xfId="0" applyNumberForma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1" fontId="0" fillId="2" borderId="28" xfId="0" applyNumberFormat="1" applyFill="1" applyBorder="1" applyAlignment="1">
      <alignment horizontal="center" vertical="center"/>
    </xf>
    <xf numFmtId="1" fontId="0" fillId="3" borderId="29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 wrapText="1"/>
    </xf>
    <xf numFmtId="1" fontId="0" fillId="3" borderId="28" xfId="0" applyNumberFormat="1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3" fillId="2" borderId="23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7" fillId="2" borderId="0" xfId="0" applyNumberFormat="1" applyFont="1" applyFill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0" xfId="0" applyFont="1" applyFill="1"/>
    <xf numFmtId="0" fontId="1" fillId="0" borderId="0" xfId="0" applyFont="1"/>
    <xf numFmtId="0" fontId="0" fillId="0" borderId="0" xfId="0" applyNumberFormat="1" applyBorder="1"/>
    <xf numFmtId="0" fontId="0" fillId="0" borderId="0" xfId="0" applyBorder="1"/>
    <xf numFmtId="0" fontId="1" fillId="2" borderId="0" xfId="0" applyFont="1" applyFill="1" applyBorder="1" applyAlignment="1">
      <alignment horizontal="center" vertical="center" wrapText="1"/>
    </xf>
    <xf numFmtId="1" fontId="9" fillId="2" borderId="0" xfId="0" applyNumberFormat="1" applyFont="1" applyFill="1" applyBorder="1" applyAlignment="1">
      <alignment horizontal="center" vertical="center" wrapText="1"/>
    </xf>
    <xf numFmtId="1" fontId="9" fillId="3" borderId="0" xfId="0" applyNumberFormat="1" applyFont="1" applyFill="1" applyBorder="1" applyAlignment="1">
      <alignment horizontal="center" vertical="center" wrapText="1"/>
    </xf>
    <xf numFmtId="0" fontId="0" fillId="2" borderId="0" xfId="0" applyFill="1" applyBorder="1"/>
    <xf numFmtId="0" fontId="1" fillId="2" borderId="32" xfId="0" applyFon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3" borderId="33" xfId="0" applyNumberFormat="1" applyFill="1" applyBorder="1" applyAlignment="1">
      <alignment horizontal="center" vertical="center"/>
    </xf>
    <xf numFmtId="0" fontId="1" fillId="0" borderId="0" xfId="0" applyNumberFormat="1" applyFont="1" applyBorder="1"/>
    <xf numFmtId="0" fontId="1" fillId="2" borderId="0" xfId="0" applyFont="1" applyFill="1" applyAlignment="1">
      <alignment horizontal="left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 wrapText="1"/>
    </xf>
    <xf numFmtId="0" fontId="11" fillId="4" borderId="3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31" xfId="0" applyFont="1" applyFill="1" applyBorder="1" applyAlignment="1">
      <alignment horizontal="center" vertical="center"/>
    </xf>
    <xf numFmtId="0" fontId="11" fillId="4" borderId="19" xfId="0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11" fillId="4" borderId="21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 NC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SYNTHESE!$B$3:$O$3</c:f>
              <c:strCache>
                <c:ptCount val="14"/>
                <c:pt idx="0">
                  <c:v>CE (mm)</c:v>
                </c:pt>
                <c:pt idx="1">
                  <c:v>CS</c:v>
                </c:pt>
                <c:pt idx="2">
                  <c:v>EO</c:v>
                </c:pt>
                <c:pt idx="3">
                  <c:v>ME</c:v>
                </c:pt>
                <c:pt idx="4">
                  <c:v>DM</c:v>
                </c:pt>
                <c:pt idx="5">
                  <c:v>GC</c:v>
                </c:pt>
                <c:pt idx="6">
                  <c:v>LR</c:v>
                </c:pt>
                <c:pt idx="7">
                  <c:v>VN</c:v>
                </c:pt>
                <c:pt idx="8">
                  <c:v>MF</c:v>
                </c:pt>
                <c:pt idx="9">
                  <c:v>MS</c:v>
                </c:pt>
                <c:pt idx="10">
                  <c:v>P</c:v>
                </c:pt>
                <c:pt idx="11">
                  <c:v>MC</c:v>
                </c:pt>
                <c:pt idx="12">
                  <c:v>CE (mp)</c:v>
                </c:pt>
                <c:pt idx="13">
                  <c:v>CE(pe)</c:v>
                </c:pt>
              </c:strCache>
            </c:strRef>
          </c:cat>
          <c:val>
            <c:numRef>
              <c:f>SYNTHESE!$B$35:$O$35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3A-4AF2-857E-8181ED9407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19695280"/>
        <c:axId val="619694296"/>
      </c:barChart>
      <c:catAx>
        <c:axId val="619695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9694296"/>
        <c:crosses val="autoZero"/>
        <c:auto val="1"/>
        <c:lblAlgn val="ctr"/>
        <c:lblOffset val="100"/>
        <c:noMultiLvlLbl val="0"/>
      </c:catAx>
      <c:valAx>
        <c:axId val="619694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9695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Indicateur interne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SYNTHESE!$B$38:$F$38</c:f>
              <c:strCache>
                <c:ptCount val="5"/>
                <c:pt idx="0">
                  <c:v>% de conformité avants : externe</c:v>
                </c:pt>
                <c:pt idx="1">
                  <c:v>% de conformité avants : interne</c:v>
                </c:pt>
                <c:pt idx="2">
                  <c:v>% de conformité avants:</c:v>
                </c:pt>
                <c:pt idx="3">
                  <c:v>% de conformité arrières: </c:v>
                </c:pt>
                <c:pt idx="4">
                  <c:v>% de conformité globale</c:v>
                </c:pt>
              </c:strCache>
            </c:strRef>
          </c:cat>
          <c:val>
            <c:numRef>
              <c:f>SYNTHESE!$B$70:$F$70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F8-44B1-B311-3E193982C1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6611064"/>
        <c:axId val="596619920"/>
      </c:barChart>
      <c:catAx>
        <c:axId val="596611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619920"/>
        <c:crosses val="autoZero"/>
        <c:auto val="1"/>
        <c:lblAlgn val="ctr"/>
        <c:lblOffset val="100"/>
        <c:noMultiLvlLbl val="0"/>
      </c:catAx>
      <c:valAx>
        <c:axId val="596619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611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Indicateur</a:t>
            </a:r>
            <a:r>
              <a:rPr lang="fr-FR" baseline="0"/>
              <a:t> Groupe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SYNTHESE!$B$73:$F$73</c:f>
              <c:strCache>
                <c:ptCount val="5"/>
                <c:pt idx="0">
                  <c:v>% conformité avants externes</c:v>
                </c:pt>
                <c:pt idx="1">
                  <c:v>% conformité avants internes</c:v>
                </c:pt>
                <c:pt idx="2">
                  <c:v>% conformité avants </c:v>
                </c:pt>
                <c:pt idx="3">
                  <c:v>% conformité arrières</c:v>
                </c:pt>
                <c:pt idx="4">
                  <c:v>% conformité total </c:v>
                </c:pt>
              </c:strCache>
            </c:strRef>
          </c:cat>
          <c:val>
            <c:numRef>
              <c:f>SYNTHESE!$B$105:$F$105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0D-42FB-A230-87D1D305A7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19686424"/>
        <c:axId val="619699872"/>
      </c:barChart>
      <c:catAx>
        <c:axId val="619686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9699872"/>
        <c:crosses val="autoZero"/>
        <c:auto val="1"/>
        <c:lblAlgn val="ctr"/>
        <c:lblOffset val="100"/>
        <c:noMultiLvlLbl val="0"/>
      </c:catAx>
      <c:valAx>
        <c:axId val="61969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9686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3</xdr:row>
          <xdr:rowOff>161925</xdr:rowOff>
        </xdr:from>
        <xdr:to>
          <xdr:col>4</xdr:col>
          <xdr:colOff>47625</xdr:colOff>
          <xdr:row>8</xdr:row>
          <xdr:rowOff>38100</xdr:rowOff>
        </xdr:to>
        <xdr:sp macro="" textlink="">
          <xdr:nvSpPr>
            <xdr:cNvPr id="2050" name="Button 2" descr="Ajout Date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10</xdr:row>
          <xdr:rowOff>57150</xdr:rowOff>
        </xdr:from>
        <xdr:to>
          <xdr:col>4</xdr:col>
          <xdr:colOff>47625</xdr:colOff>
          <xdr:row>14</xdr:row>
          <xdr:rowOff>114300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16</xdr:row>
          <xdr:rowOff>133350</xdr:rowOff>
        </xdr:from>
        <xdr:to>
          <xdr:col>4</xdr:col>
          <xdr:colOff>47625</xdr:colOff>
          <xdr:row>21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10</xdr:row>
          <xdr:rowOff>57150</xdr:rowOff>
        </xdr:from>
        <xdr:to>
          <xdr:col>5</xdr:col>
          <xdr:colOff>647700</xdr:colOff>
          <xdr:row>14</xdr:row>
          <xdr:rowOff>114300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72681</xdr:colOff>
      <xdr:row>16</xdr:row>
      <xdr:rowOff>131646</xdr:rowOff>
    </xdr:from>
    <xdr:to>
      <xdr:col>5</xdr:col>
      <xdr:colOff>612681</xdr:colOff>
      <xdr:row>21</xdr:row>
      <xdr:rowOff>29032</xdr:rowOff>
    </xdr:to>
    <xdr:sp macro="[0]!synthèse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3792681" y="3001214"/>
          <a:ext cx="720000" cy="540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1</xdr:row>
          <xdr:rowOff>38100</xdr:rowOff>
        </xdr:from>
        <xdr:to>
          <xdr:col>18</xdr:col>
          <xdr:colOff>390525</xdr:colOff>
          <xdr:row>4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5</xdr:row>
          <xdr:rowOff>123825</xdr:rowOff>
        </xdr:from>
        <xdr:to>
          <xdr:col>18</xdr:col>
          <xdr:colOff>390525</xdr:colOff>
          <xdr:row>9</xdr:row>
          <xdr:rowOff>76200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1</xdr:row>
          <xdr:rowOff>0</xdr:rowOff>
        </xdr:from>
        <xdr:to>
          <xdr:col>1</xdr:col>
          <xdr:colOff>742950</xdr:colOff>
          <xdr:row>4</xdr:row>
          <xdr:rowOff>114300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6</xdr:row>
      <xdr:rowOff>3174</xdr:rowOff>
    </xdr:from>
    <xdr:to>
      <xdr:col>9</xdr:col>
      <xdr:colOff>756710</xdr:colOff>
      <xdr:row>34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34</xdr:row>
      <xdr:rowOff>44449</xdr:rowOff>
    </xdr:from>
    <xdr:to>
      <xdr:col>10</xdr:col>
      <xdr:colOff>0</xdr:colOff>
      <xdr:row>62</xdr:row>
      <xdr:rowOff>82549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62</xdr:row>
      <xdr:rowOff>95248</xdr:rowOff>
    </xdr:from>
    <xdr:to>
      <xdr:col>9</xdr:col>
      <xdr:colOff>752474</xdr:colOff>
      <xdr:row>90</xdr:row>
      <xdr:rowOff>127633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3</xdr:row>
          <xdr:rowOff>171450</xdr:rowOff>
        </xdr:from>
        <xdr:to>
          <xdr:col>14</xdr:col>
          <xdr:colOff>533400</xdr:colOff>
          <xdr:row>4</xdr:row>
          <xdr:rowOff>228600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3"/>
  <sheetViews>
    <sheetView tabSelected="1" view="pageBreakPreview" zoomScale="110" zoomScaleSheetLayoutView="110" workbookViewId="0">
      <selection activeCell="J32" sqref="J32"/>
    </sheetView>
  </sheetViews>
  <sheetFormatPr baseColWidth="10" defaultRowHeight="12.75" x14ac:dyDescent="0.2"/>
  <sheetData>
    <row r="1" spans="1:8" s="53" customFormat="1" ht="24.95" customHeight="1" thickBot="1" x14ac:dyDescent="0.4">
      <c r="A1" s="97" t="s">
        <v>61</v>
      </c>
      <c r="B1" s="98"/>
      <c r="C1" s="98"/>
      <c r="D1" s="98"/>
      <c r="E1" s="98"/>
      <c r="F1" s="99"/>
      <c r="G1" s="52"/>
      <c r="H1" s="52"/>
    </row>
    <row r="2" spans="1:8" x14ac:dyDescent="0.2">
      <c r="A2" s="6"/>
      <c r="B2" s="6"/>
      <c r="C2" s="6"/>
      <c r="D2" s="6"/>
      <c r="E2" s="6"/>
      <c r="F2" s="6"/>
      <c r="G2" s="6"/>
      <c r="H2" s="6"/>
    </row>
    <row r="3" spans="1:8" x14ac:dyDescent="0.2">
      <c r="A3" s="6"/>
      <c r="B3" s="6"/>
      <c r="C3" s="6"/>
      <c r="D3" s="6"/>
      <c r="E3" s="6"/>
      <c r="F3" s="6"/>
      <c r="G3" s="6"/>
      <c r="H3" s="6"/>
    </row>
    <row r="4" spans="1:8" x14ac:dyDescent="0.2">
      <c r="A4" s="6"/>
      <c r="B4" s="6"/>
      <c r="C4" s="6"/>
      <c r="D4" s="6"/>
      <c r="E4" s="6"/>
      <c r="F4" s="6"/>
      <c r="G4" s="6"/>
      <c r="H4" s="6"/>
    </row>
    <row r="5" spans="1:8" x14ac:dyDescent="0.2">
      <c r="A5" s="6"/>
      <c r="B5" s="6"/>
      <c r="C5" s="6"/>
      <c r="D5" s="6"/>
      <c r="E5" s="6"/>
      <c r="F5" s="6"/>
      <c r="G5" s="6"/>
      <c r="H5" s="6"/>
    </row>
    <row r="6" spans="1:8" x14ac:dyDescent="0.2">
      <c r="A6" s="6"/>
      <c r="B6" s="6"/>
      <c r="C6" s="6"/>
      <c r="D6" s="6"/>
      <c r="E6" s="6"/>
      <c r="F6" s="6"/>
      <c r="G6" s="6"/>
      <c r="H6" s="6"/>
    </row>
    <row r="7" spans="1:8" x14ac:dyDescent="0.2">
      <c r="A7" s="96" t="s">
        <v>59</v>
      </c>
      <c r="B7" s="96"/>
      <c r="C7" s="96"/>
      <c r="D7" s="6"/>
      <c r="E7" s="6"/>
      <c r="F7" s="6"/>
      <c r="G7" s="6"/>
      <c r="H7" s="6"/>
    </row>
    <row r="8" spans="1:8" x14ac:dyDescent="0.2">
      <c r="A8" s="50"/>
      <c r="B8" s="50"/>
      <c r="C8" s="6"/>
      <c r="D8" s="6"/>
      <c r="E8" s="6"/>
      <c r="F8" s="6"/>
      <c r="G8" s="6"/>
      <c r="H8" s="6"/>
    </row>
    <row r="9" spans="1:8" x14ac:dyDescent="0.2">
      <c r="A9" s="50"/>
      <c r="B9" s="50"/>
      <c r="C9" s="6"/>
      <c r="D9" s="6"/>
      <c r="E9" s="6"/>
      <c r="F9" s="6"/>
      <c r="G9" s="6"/>
      <c r="H9" s="6"/>
    </row>
    <row r="10" spans="1:8" x14ac:dyDescent="0.2">
      <c r="A10" s="50"/>
      <c r="B10" s="50"/>
      <c r="C10" s="6"/>
      <c r="D10" s="6"/>
      <c r="E10" s="6"/>
      <c r="F10" s="6"/>
      <c r="G10" s="6"/>
      <c r="H10" s="6"/>
    </row>
    <row r="11" spans="1:8" x14ac:dyDescent="0.2">
      <c r="A11" s="50"/>
      <c r="B11" s="50"/>
      <c r="C11" s="6"/>
      <c r="D11" s="6"/>
      <c r="E11" s="6"/>
      <c r="F11" s="6"/>
      <c r="G11" s="6"/>
      <c r="H11" s="6"/>
    </row>
    <row r="12" spans="1:8" x14ac:dyDescent="0.2">
      <c r="A12" s="50"/>
      <c r="B12" s="50"/>
      <c r="C12" s="6"/>
      <c r="D12" s="6"/>
      <c r="E12" s="6"/>
      <c r="F12" s="6"/>
      <c r="G12" s="6"/>
      <c r="H12" s="6"/>
    </row>
    <row r="13" spans="1:8" x14ac:dyDescent="0.2">
      <c r="A13" s="100" t="s">
        <v>65</v>
      </c>
      <c r="B13" s="100"/>
      <c r="C13" s="100"/>
      <c r="D13" s="6"/>
      <c r="E13" s="6"/>
      <c r="F13" s="43"/>
      <c r="G13" s="6"/>
      <c r="H13" s="6"/>
    </row>
    <row r="14" spans="1:8" x14ac:dyDescent="0.2">
      <c r="A14" s="100"/>
      <c r="B14" s="100"/>
      <c r="C14" s="100"/>
      <c r="D14" s="6"/>
      <c r="E14" s="6"/>
      <c r="F14" s="6"/>
      <c r="G14" s="6"/>
      <c r="H14" s="6"/>
    </row>
    <row r="15" spans="1:8" x14ac:dyDescent="0.2">
      <c r="A15" s="50"/>
      <c r="B15" s="50"/>
      <c r="C15" s="6"/>
      <c r="D15" s="6"/>
      <c r="E15" s="6"/>
      <c r="F15" s="6"/>
      <c r="G15" s="6"/>
      <c r="H15" s="6"/>
    </row>
    <row r="16" spans="1:8" x14ac:dyDescent="0.2">
      <c r="A16" s="50"/>
      <c r="B16" s="50"/>
      <c r="C16" s="6"/>
      <c r="D16" s="6"/>
      <c r="E16" s="6"/>
      <c r="F16" s="6"/>
      <c r="G16" s="6"/>
      <c r="H16" s="6"/>
    </row>
    <row r="17" spans="1:8" x14ac:dyDescent="0.2">
      <c r="A17" s="50"/>
      <c r="B17" s="50"/>
      <c r="C17" s="6"/>
      <c r="D17" s="6"/>
      <c r="E17" s="6"/>
      <c r="F17" s="6"/>
      <c r="G17" s="6"/>
      <c r="H17" s="6"/>
    </row>
    <row r="18" spans="1:8" x14ac:dyDescent="0.2">
      <c r="A18" s="50"/>
      <c r="B18" s="50"/>
      <c r="C18" s="6"/>
      <c r="D18" s="6"/>
      <c r="E18" s="6"/>
      <c r="F18" s="6"/>
      <c r="G18" s="6"/>
      <c r="H18" s="6"/>
    </row>
    <row r="19" spans="1:8" x14ac:dyDescent="0.2">
      <c r="A19" s="50"/>
      <c r="B19" s="50"/>
      <c r="C19" s="6"/>
      <c r="D19" s="6"/>
      <c r="E19" s="6"/>
      <c r="F19" s="6"/>
      <c r="G19" s="6"/>
      <c r="H19" s="6"/>
    </row>
    <row r="20" spans="1:8" x14ac:dyDescent="0.2">
      <c r="A20" s="96" t="s">
        <v>60</v>
      </c>
      <c r="B20" s="96"/>
      <c r="C20" s="96"/>
      <c r="D20" s="6"/>
      <c r="E20" s="6"/>
      <c r="F20" s="6"/>
      <c r="G20" s="6"/>
      <c r="H20" s="6"/>
    </row>
    <row r="21" spans="1:8" x14ac:dyDescent="0.2">
      <c r="A21" s="6"/>
      <c r="B21" s="6"/>
      <c r="C21" s="6"/>
      <c r="D21" s="6"/>
      <c r="E21" s="6"/>
      <c r="F21" s="6"/>
      <c r="G21" s="6"/>
      <c r="H21" s="6"/>
    </row>
    <row r="22" spans="1:8" x14ac:dyDescent="0.2">
      <c r="A22" s="6"/>
      <c r="B22" s="6"/>
      <c r="C22" s="6"/>
      <c r="D22" s="6"/>
      <c r="E22" s="6"/>
      <c r="F22" s="6"/>
      <c r="G22" s="6"/>
      <c r="H22" s="6"/>
    </row>
    <row r="23" spans="1:8" x14ac:dyDescent="0.2">
      <c r="A23" s="6"/>
      <c r="B23" s="6"/>
      <c r="C23" s="6"/>
      <c r="D23" s="6"/>
      <c r="E23" s="6"/>
      <c r="F23" s="6"/>
      <c r="G23" s="6"/>
      <c r="H23" s="6"/>
    </row>
    <row r="24" spans="1:8" x14ac:dyDescent="0.2">
      <c r="A24" s="6"/>
      <c r="B24" s="6"/>
      <c r="C24" s="6"/>
      <c r="D24" s="6"/>
      <c r="E24" s="6"/>
      <c r="F24" s="6"/>
      <c r="G24" s="6"/>
      <c r="H24" s="6"/>
    </row>
    <row r="25" spans="1:8" x14ac:dyDescent="0.2">
      <c r="A25" s="6"/>
      <c r="B25" s="6"/>
      <c r="C25" s="6"/>
      <c r="D25" s="6"/>
      <c r="E25" s="6"/>
      <c r="F25" s="6"/>
      <c r="G25" s="6"/>
      <c r="H25" s="6"/>
    </row>
    <row r="26" spans="1:8" x14ac:dyDescent="0.2">
      <c r="A26" s="6"/>
      <c r="B26" s="6"/>
      <c r="C26" s="6"/>
      <c r="D26" s="6"/>
      <c r="E26" s="6"/>
      <c r="F26" s="6"/>
      <c r="G26" s="6"/>
      <c r="H26" s="6"/>
    </row>
    <row r="27" spans="1:8" x14ac:dyDescent="0.2">
      <c r="A27" s="6"/>
      <c r="B27" s="6"/>
      <c r="C27" s="6"/>
      <c r="D27" s="6"/>
      <c r="E27" s="6"/>
      <c r="F27" s="6"/>
      <c r="G27" s="6"/>
      <c r="H27" s="6"/>
    </row>
    <row r="28" spans="1:8" x14ac:dyDescent="0.2">
      <c r="A28" s="6"/>
      <c r="B28" s="6"/>
      <c r="C28" s="6"/>
      <c r="D28" s="6"/>
      <c r="E28" s="6"/>
      <c r="F28" s="6"/>
      <c r="G28" s="6"/>
      <c r="H28" s="6"/>
    </row>
    <row r="29" spans="1:8" x14ac:dyDescent="0.2">
      <c r="A29" s="6"/>
      <c r="B29" s="6"/>
      <c r="C29" s="6"/>
      <c r="D29" s="6"/>
      <c r="E29" s="6"/>
      <c r="F29" s="6"/>
      <c r="G29" s="6"/>
      <c r="H29" s="6"/>
    </row>
    <row r="30" spans="1:8" x14ac:dyDescent="0.2">
      <c r="A30" s="6"/>
      <c r="B30" s="6"/>
      <c r="C30" s="6"/>
      <c r="D30" s="6"/>
      <c r="E30" s="6"/>
      <c r="F30" s="6"/>
      <c r="G30" s="6"/>
      <c r="H30" s="6"/>
    </row>
    <row r="31" spans="1:8" x14ac:dyDescent="0.2">
      <c r="A31" s="6"/>
      <c r="B31" s="6"/>
      <c r="C31" s="6"/>
      <c r="D31" s="6"/>
      <c r="E31" s="6"/>
      <c r="F31" s="6"/>
      <c r="G31" s="6"/>
      <c r="H31" s="6"/>
    </row>
    <row r="32" spans="1:8" x14ac:dyDescent="0.2">
      <c r="A32" s="6"/>
      <c r="B32" s="6"/>
      <c r="C32" s="6"/>
      <c r="D32" s="6"/>
      <c r="E32" s="6"/>
      <c r="F32" s="6"/>
      <c r="G32" s="6"/>
      <c r="H32" s="6"/>
    </row>
    <row r="33" spans="1:8" x14ac:dyDescent="0.2">
      <c r="A33" s="6"/>
      <c r="B33" s="6"/>
      <c r="C33" s="6"/>
      <c r="D33" s="6"/>
      <c r="E33" s="6"/>
      <c r="F33" s="6"/>
      <c r="G33" s="6"/>
      <c r="H33" s="6"/>
    </row>
    <row r="34" spans="1:8" x14ac:dyDescent="0.2">
      <c r="A34" s="6"/>
      <c r="B34" s="6"/>
      <c r="C34" s="6"/>
      <c r="D34" s="6"/>
      <c r="E34" s="6"/>
      <c r="F34" s="6"/>
      <c r="G34" s="6"/>
      <c r="H34" s="6"/>
    </row>
    <row r="35" spans="1:8" x14ac:dyDescent="0.2">
      <c r="A35" s="6"/>
      <c r="B35" s="6"/>
      <c r="C35" s="6"/>
      <c r="D35" s="6"/>
      <c r="E35" s="6"/>
      <c r="F35" s="6"/>
      <c r="G35" s="6"/>
      <c r="H35" s="6"/>
    </row>
    <row r="36" spans="1:8" x14ac:dyDescent="0.2">
      <c r="A36" s="6"/>
      <c r="B36" s="6"/>
      <c r="C36" s="6"/>
      <c r="D36" s="6"/>
      <c r="E36" s="6"/>
      <c r="F36" s="6"/>
      <c r="G36" s="6"/>
      <c r="H36" s="6"/>
    </row>
    <row r="37" spans="1:8" x14ac:dyDescent="0.2">
      <c r="A37" s="6"/>
      <c r="B37" s="6"/>
      <c r="C37" s="6"/>
      <c r="D37" s="6"/>
      <c r="E37" s="6"/>
      <c r="F37" s="6"/>
      <c r="G37" s="6"/>
      <c r="H37" s="6"/>
    </row>
    <row r="38" spans="1:8" x14ac:dyDescent="0.2">
      <c r="A38" s="6"/>
      <c r="B38" s="6"/>
      <c r="C38" s="6"/>
      <c r="D38" s="6"/>
      <c r="E38" s="6"/>
      <c r="F38" s="6"/>
      <c r="G38" s="6"/>
      <c r="H38" s="6"/>
    </row>
    <row r="39" spans="1:8" x14ac:dyDescent="0.2">
      <c r="A39" s="6"/>
      <c r="B39" s="6"/>
      <c r="C39" s="6"/>
      <c r="D39" s="6"/>
      <c r="E39" s="6"/>
      <c r="F39" s="6"/>
      <c r="G39" s="6"/>
      <c r="H39" s="6"/>
    </row>
    <row r="40" spans="1:8" x14ac:dyDescent="0.2">
      <c r="A40" s="6"/>
      <c r="B40" s="6"/>
      <c r="C40" s="6"/>
      <c r="D40" s="6"/>
      <c r="E40" s="6"/>
      <c r="F40" s="6"/>
      <c r="G40" s="6"/>
      <c r="H40" s="6"/>
    </row>
    <row r="41" spans="1:8" x14ac:dyDescent="0.2">
      <c r="A41" s="6"/>
      <c r="B41" s="6"/>
      <c r="C41" s="6"/>
      <c r="D41" s="6"/>
      <c r="E41" s="6"/>
      <c r="F41" s="6"/>
      <c r="G41" s="6"/>
      <c r="H41" s="6"/>
    </row>
    <row r="42" spans="1:8" x14ac:dyDescent="0.2">
      <c r="A42" s="6"/>
      <c r="B42" s="6"/>
      <c r="C42" s="6"/>
      <c r="D42" s="6"/>
      <c r="E42" s="6"/>
      <c r="F42" s="6"/>
      <c r="G42" s="6"/>
      <c r="H42" s="6"/>
    </row>
    <row r="43" spans="1:8" x14ac:dyDescent="0.2">
      <c r="A43" s="6"/>
      <c r="B43" s="6"/>
      <c r="C43" s="6"/>
      <c r="D43" s="6"/>
      <c r="E43" s="6"/>
      <c r="F43" s="6"/>
      <c r="G43" s="6"/>
      <c r="H43" s="6"/>
    </row>
  </sheetData>
  <mergeCells count="4">
    <mergeCell ref="A7:C7"/>
    <mergeCell ref="A20:C20"/>
    <mergeCell ref="A1:F1"/>
    <mergeCell ref="A13:C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jout" altText="Ajout Date">
                <anchor moveWithCells="1" sizeWithCells="1">
                  <from>
                    <xdr:col>2</xdr:col>
                    <xdr:colOff>495300</xdr:colOff>
                    <xdr:row>3</xdr:row>
                    <xdr:rowOff>161925</xdr:rowOff>
                  </from>
                  <to>
                    <xdr:col>4</xdr:col>
                    <xdr:colOff>47625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masquer">
                <anchor moveWithCells="1" sizeWithCells="1">
                  <from>
                    <xdr:col>2</xdr:col>
                    <xdr:colOff>495300</xdr:colOff>
                    <xdr:row>10</xdr:row>
                    <xdr:rowOff>57150</xdr:rowOff>
                  </from>
                  <to>
                    <xdr:col>4</xdr:col>
                    <xdr:colOff>47625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Assembler">
                <anchor moveWithCells="1" sizeWithCells="1">
                  <from>
                    <xdr:col>2</xdr:col>
                    <xdr:colOff>495300</xdr:colOff>
                    <xdr:row>16</xdr:row>
                    <xdr:rowOff>133350</xdr:rowOff>
                  </from>
                  <to>
                    <xdr:col>4</xdr:col>
                    <xdr:colOff>47625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Afficher">
                <anchor moveWithCells="1" sizeWithCells="1">
                  <from>
                    <xdr:col>4</xdr:col>
                    <xdr:colOff>333375</xdr:colOff>
                    <xdr:row>10</xdr:row>
                    <xdr:rowOff>57150</xdr:rowOff>
                  </from>
                  <to>
                    <xdr:col>5</xdr:col>
                    <xdr:colOff>647700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1656"/>
  <sheetViews>
    <sheetView view="pageBreakPreview" zoomScale="90" zoomScaleSheetLayoutView="90" workbookViewId="0">
      <selection activeCell="J42" sqref="J42:K42"/>
    </sheetView>
  </sheetViews>
  <sheetFormatPr baseColWidth="10" defaultRowHeight="12.75" x14ac:dyDescent="0.2"/>
  <cols>
    <col min="2" max="15" width="10.7109375" customWidth="1"/>
    <col min="16" max="17" width="11.42578125" style="6"/>
  </cols>
  <sheetData>
    <row r="1" spans="1:17" s="51" customFormat="1" ht="12.75" customHeight="1" x14ac:dyDescent="0.35">
      <c r="A1" s="107" t="s">
        <v>43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9"/>
      <c r="P1" s="52"/>
      <c r="Q1" s="52"/>
    </row>
    <row r="2" spans="1:17" ht="13.5" thickBot="1" x14ac:dyDescent="0.25">
      <c r="A2" s="101"/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6"/>
    </row>
    <row r="3" spans="1:17" ht="14.25" x14ac:dyDescent="0.2">
      <c r="A3" s="81" t="s">
        <v>67</v>
      </c>
      <c r="B3" s="65" t="s">
        <v>17</v>
      </c>
      <c r="C3" s="66" t="s">
        <v>0</v>
      </c>
      <c r="D3" s="66" t="s">
        <v>5</v>
      </c>
      <c r="E3" s="66" t="s">
        <v>7</v>
      </c>
      <c r="F3" s="66" t="s">
        <v>8</v>
      </c>
      <c r="G3" s="66" t="s">
        <v>1</v>
      </c>
      <c r="H3" s="66" t="s">
        <v>4</v>
      </c>
      <c r="I3" s="66" t="s">
        <v>6</v>
      </c>
      <c r="J3" s="66" t="s">
        <v>2</v>
      </c>
      <c r="K3" s="66" t="s">
        <v>9</v>
      </c>
      <c r="L3" s="66" t="s">
        <v>3</v>
      </c>
      <c r="M3" s="66" t="s">
        <v>10</v>
      </c>
      <c r="N3" s="67" t="s">
        <v>18</v>
      </c>
      <c r="O3" s="68" t="s">
        <v>19</v>
      </c>
    </row>
    <row r="4" spans="1:17" ht="18" x14ac:dyDescent="0.2">
      <c r="A4" s="79" t="s">
        <v>68</v>
      </c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69"/>
    </row>
    <row r="5" spans="1:17" ht="18" x14ac:dyDescent="0.2">
      <c r="A5" s="80"/>
      <c r="B5" s="44"/>
      <c r="C5" s="4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69"/>
    </row>
    <row r="6" spans="1:17" x14ac:dyDescent="0.2">
      <c r="A6" s="57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69"/>
    </row>
    <row r="7" spans="1:17" x14ac:dyDescent="0.2">
      <c r="A7" s="57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69"/>
    </row>
    <row r="8" spans="1:17" x14ac:dyDescent="0.2">
      <c r="A8" s="57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69"/>
    </row>
    <row r="9" spans="1:17" x14ac:dyDescent="0.2">
      <c r="A9" s="57"/>
      <c r="B9" s="44"/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69"/>
    </row>
    <row r="10" spans="1:17" x14ac:dyDescent="0.2">
      <c r="A10" s="57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69"/>
    </row>
    <row r="11" spans="1:17" x14ac:dyDescent="0.2">
      <c r="A11" s="57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69"/>
    </row>
    <row r="12" spans="1:17" x14ac:dyDescent="0.2">
      <c r="A12" s="57"/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69"/>
    </row>
    <row r="13" spans="1:17" x14ac:dyDescent="0.2">
      <c r="A13" s="57"/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69"/>
    </row>
    <row r="14" spans="1:17" x14ac:dyDescent="0.2">
      <c r="A14" s="57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69"/>
    </row>
    <row r="15" spans="1:17" x14ac:dyDescent="0.2">
      <c r="A15" s="57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69"/>
    </row>
    <row r="16" spans="1:17" x14ac:dyDescent="0.2">
      <c r="A16" s="57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69"/>
    </row>
    <row r="17" spans="1:15" x14ac:dyDescent="0.2">
      <c r="A17" s="57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69"/>
    </row>
    <row r="18" spans="1:15" x14ac:dyDescent="0.2">
      <c r="A18" s="57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69"/>
    </row>
    <row r="19" spans="1:15" x14ac:dyDescent="0.2">
      <c r="A19" s="82"/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69"/>
    </row>
    <row r="20" spans="1:15" ht="18" x14ac:dyDescent="0.2">
      <c r="A20" s="80"/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69"/>
    </row>
    <row r="21" spans="1:15" ht="12.75" customHeight="1" x14ac:dyDescent="0.2">
      <c r="A21" s="80"/>
      <c r="B21" s="80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69"/>
    </row>
    <row r="22" spans="1:15" x14ac:dyDescent="0.2">
      <c r="A22" s="82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69"/>
    </row>
    <row r="23" spans="1:15" ht="18" x14ac:dyDescent="0.2">
      <c r="A23" s="80"/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69"/>
    </row>
    <row r="24" spans="1:15" x14ac:dyDescent="0.2">
      <c r="A24" s="57"/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69"/>
    </row>
    <row r="25" spans="1:15" x14ac:dyDescent="0.2">
      <c r="A25" s="57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69"/>
    </row>
    <row r="26" spans="1:15" x14ac:dyDescent="0.2">
      <c r="A26" s="57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69"/>
    </row>
    <row r="27" spans="1:15" ht="15" x14ac:dyDescent="0.2">
      <c r="A27" s="57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44"/>
      <c r="M27" s="44"/>
      <c r="N27" s="44"/>
      <c r="O27" s="69"/>
    </row>
    <row r="28" spans="1:15" x14ac:dyDescent="0.2">
      <c r="A28" s="57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69"/>
    </row>
    <row r="29" spans="1:15" x14ac:dyDescent="0.2">
      <c r="A29" s="57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69"/>
    </row>
    <row r="30" spans="1:15" x14ac:dyDescent="0.2">
      <c r="A30" s="57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69"/>
    </row>
    <row r="31" spans="1:15" x14ac:dyDescent="0.2">
      <c r="A31" s="57"/>
      <c r="B31" s="44"/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69"/>
    </row>
    <row r="32" spans="1:15" x14ac:dyDescent="0.2">
      <c r="A32" s="57"/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69"/>
    </row>
    <row r="33" spans="1:17" x14ac:dyDescent="0.2">
      <c r="A33" s="57"/>
      <c r="B33" s="44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69"/>
    </row>
    <row r="34" spans="1:17" x14ac:dyDescent="0.2">
      <c r="A34" s="57"/>
      <c r="B34" s="4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69"/>
    </row>
    <row r="35" spans="1:17" ht="13.5" thickBot="1" x14ac:dyDescent="0.25">
      <c r="A35" s="70" t="s">
        <v>38</v>
      </c>
      <c r="B35" s="71">
        <f>SUM(B$4:B$34)</f>
        <v>0</v>
      </c>
      <c r="C35" s="71">
        <f t="shared" ref="C35:O35" si="0">SUM(C$4:C$34)</f>
        <v>0</v>
      </c>
      <c r="D35" s="71">
        <f t="shared" si="0"/>
        <v>0</v>
      </c>
      <c r="E35" s="71">
        <f t="shared" si="0"/>
        <v>0</v>
      </c>
      <c r="F35" s="71">
        <f t="shared" si="0"/>
        <v>0</v>
      </c>
      <c r="G35" s="71">
        <f t="shared" si="0"/>
        <v>0</v>
      </c>
      <c r="H35" s="71">
        <f t="shared" si="0"/>
        <v>0</v>
      </c>
      <c r="I35" s="71">
        <f t="shared" si="0"/>
        <v>0</v>
      </c>
      <c r="J35" s="71">
        <f t="shared" si="0"/>
        <v>0</v>
      </c>
      <c r="K35" s="71">
        <f t="shared" si="0"/>
        <v>0</v>
      </c>
      <c r="L35" s="71">
        <f t="shared" si="0"/>
        <v>0</v>
      </c>
      <c r="M35" s="71">
        <f t="shared" si="0"/>
        <v>0</v>
      </c>
      <c r="N35" s="71">
        <f t="shared" si="0"/>
        <v>0</v>
      </c>
      <c r="O35" s="71">
        <f t="shared" si="0"/>
        <v>0</v>
      </c>
    </row>
    <row r="36" spans="1:17" x14ac:dyDescent="0.2">
      <c r="A36" s="101" t="s">
        <v>63</v>
      </c>
      <c r="B36" s="102"/>
      <c r="C36" s="102"/>
      <c r="D36" s="102"/>
      <c r="E36" s="102"/>
      <c r="F36" s="102"/>
      <c r="G36" s="102"/>
      <c r="H36" s="102"/>
      <c r="I36" s="103"/>
      <c r="J36" s="6"/>
      <c r="K36" s="6"/>
      <c r="L36" s="6"/>
      <c r="M36" s="6"/>
      <c r="N36" s="6"/>
      <c r="O36" s="6"/>
    </row>
    <row r="37" spans="1:17" ht="13.5" thickBot="1" x14ac:dyDescent="0.25">
      <c r="A37" s="104"/>
      <c r="B37" s="105"/>
      <c r="C37" s="105"/>
      <c r="D37" s="105"/>
      <c r="E37" s="105"/>
      <c r="F37" s="105"/>
      <c r="G37" s="105"/>
      <c r="H37" s="105"/>
      <c r="I37" s="106"/>
      <c r="J37" s="6"/>
      <c r="K37" s="6"/>
      <c r="L37" s="6"/>
      <c r="M37" s="6"/>
      <c r="N37" s="6"/>
      <c r="O37" s="6"/>
    </row>
    <row r="38" spans="1:17" s="85" customFormat="1" ht="51" x14ac:dyDescent="0.2">
      <c r="A38" s="83" t="s">
        <v>37</v>
      </c>
      <c r="B38" s="75" t="s">
        <v>20</v>
      </c>
      <c r="C38" s="75" t="s">
        <v>21</v>
      </c>
      <c r="D38" s="75" t="s">
        <v>23</v>
      </c>
      <c r="E38" s="75" t="s">
        <v>12</v>
      </c>
      <c r="F38" s="75" t="s">
        <v>22</v>
      </c>
      <c r="G38" s="75" t="s">
        <v>28</v>
      </c>
      <c r="H38" s="75" t="s">
        <v>29</v>
      </c>
      <c r="I38" s="75" t="s">
        <v>58</v>
      </c>
      <c r="J38" s="84"/>
      <c r="K38" s="84"/>
      <c r="L38" s="84"/>
      <c r="M38" s="84"/>
      <c r="N38" s="84"/>
      <c r="O38" s="84"/>
      <c r="P38" s="84"/>
      <c r="Q38" s="84"/>
    </row>
    <row r="39" spans="1:17" ht="15" x14ac:dyDescent="0.2">
      <c r="A39" s="57" t="str">
        <f>A4</f>
        <v>16 mai</v>
      </c>
      <c r="B39" s="39" t="e">
        <f>100-( SUM(#REF!)*100/(#REF!*4))</f>
        <v>#REF!</v>
      </c>
      <c r="C39" s="39" t="e">
        <f>100-( SUM(#REF!)*100/(#REF!*3))</f>
        <v>#REF!</v>
      </c>
      <c r="D39" s="39" t="e">
        <f>100-( SUM(#REF!)*100/(#REF!*7))</f>
        <v>#REF!</v>
      </c>
      <c r="E39" s="39" t="e">
        <f>100-(SUM(B20:D33)*100/(#REF!*3))</f>
        <v>#REF!</v>
      </c>
      <c r="F39" s="40" t="e">
        <f>100-(SUM(#REF!)*100/(A11*10))</f>
        <v>#REF!</v>
      </c>
      <c r="G39" s="78">
        <v>20</v>
      </c>
      <c r="H39" s="78">
        <v>40</v>
      </c>
      <c r="I39" s="78">
        <v>60</v>
      </c>
      <c r="J39" s="6"/>
      <c r="K39" s="6"/>
      <c r="L39" s="6"/>
      <c r="M39" s="6"/>
      <c r="N39" s="6"/>
      <c r="O39" s="6"/>
    </row>
    <row r="40" spans="1:17" x14ac:dyDescent="0.2">
      <c r="A40" s="57">
        <f t="shared" ref="A40:A69" si="1">A5</f>
        <v>0</v>
      </c>
      <c r="B40" s="46"/>
      <c r="C40" s="46"/>
      <c r="D40" s="46"/>
      <c r="E40" s="46"/>
      <c r="F40" s="46"/>
      <c r="G40" s="45"/>
      <c r="H40" s="45"/>
      <c r="I40" s="63"/>
      <c r="J40" s="6"/>
      <c r="K40" s="6"/>
      <c r="L40" s="6"/>
      <c r="M40" s="6"/>
      <c r="N40" s="6"/>
      <c r="O40" s="6"/>
    </row>
    <row r="41" spans="1:17" x14ac:dyDescent="0.2">
      <c r="A41" s="57">
        <f t="shared" si="1"/>
        <v>0</v>
      </c>
      <c r="B41" s="47"/>
      <c r="C41" s="47"/>
      <c r="D41" s="47"/>
      <c r="E41" s="47"/>
      <c r="F41" s="47"/>
      <c r="G41" s="47"/>
      <c r="H41" s="47"/>
      <c r="I41" s="59"/>
      <c r="J41" s="6"/>
      <c r="K41" s="6"/>
      <c r="L41" s="6"/>
      <c r="M41" s="6"/>
      <c r="N41" s="6"/>
      <c r="O41" s="6"/>
    </row>
    <row r="42" spans="1:17" x14ac:dyDescent="0.2">
      <c r="A42" s="57">
        <f t="shared" si="1"/>
        <v>0</v>
      </c>
      <c r="B42" s="47"/>
      <c r="C42" s="47"/>
      <c r="D42" s="47"/>
      <c r="E42" s="47"/>
      <c r="F42" s="47"/>
      <c r="G42" s="47"/>
      <c r="H42" s="47"/>
      <c r="I42" s="59"/>
      <c r="J42" s="6"/>
      <c r="K42" s="6"/>
      <c r="L42" s="6"/>
      <c r="M42" s="6"/>
      <c r="N42" s="6"/>
      <c r="O42" s="6"/>
    </row>
    <row r="43" spans="1:17" x14ac:dyDescent="0.2">
      <c r="A43" s="57">
        <f t="shared" si="1"/>
        <v>0</v>
      </c>
      <c r="B43" s="47"/>
      <c r="C43" s="47"/>
      <c r="D43" s="47"/>
      <c r="E43" s="47"/>
      <c r="F43" s="47"/>
      <c r="G43" s="47"/>
      <c r="H43" s="47"/>
      <c r="I43" s="59"/>
      <c r="J43" s="6"/>
      <c r="K43" s="6"/>
      <c r="L43" s="6"/>
      <c r="M43" s="6"/>
      <c r="N43" s="6"/>
      <c r="O43" s="6"/>
    </row>
    <row r="44" spans="1:17" x14ac:dyDescent="0.2">
      <c r="A44" s="57">
        <f t="shared" si="1"/>
        <v>0</v>
      </c>
      <c r="B44" s="47"/>
      <c r="C44" s="47"/>
      <c r="D44" s="47"/>
      <c r="E44" s="47"/>
      <c r="F44" s="47"/>
      <c r="G44" s="47"/>
      <c r="H44" s="47"/>
      <c r="I44" s="59"/>
      <c r="J44" s="6"/>
      <c r="K44" s="6"/>
      <c r="L44" s="6"/>
      <c r="M44" s="6"/>
      <c r="N44" s="6"/>
      <c r="O44" s="6"/>
    </row>
    <row r="45" spans="1:17" x14ac:dyDescent="0.2">
      <c r="A45" s="57">
        <f t="shared" si="1"/>
        <v>0</v>
      </c>
      <c r="B45" s="47"/>
      <c r="C45" s="47"/>
      <c r="D45" s="47"/>
      <c r="E45" s="47"/>
      <c r="F45" s="47"/>
      <c r="G45" s="47"/>
      <c r="H45" s="47"/>
      <c r="I45" s="59"/>
      <c r="J45" s="6"/>
      <c r="K45" s="6"/>
      <c r="L45" s="6"/>
      <c r="M45" s="6"/>
      <c r="N45" s="6"/>
      <c r="O45" s="6"/>
    </row>
    <row r="46" spans="1:17" x14ac:dyDescent="0.2">
      <c r="A46" s="57">
        <f t="shared" si="1"/>
        <v>0</v>
      </c>
      <c r="B46" s="47"/>
      <c r="C46" s="47"/>
      <c r="D46" s="47"/>
      <c r="E46" s="47"/>
      <c r="F46" s="47"/>
      <c r="G46" s="47"/>
      <c r="H46" s="47"/>
      <c r="I46" s="59"/>
      <c r="J46" s="6"/>
      <c r="K46" s="6"/>
      <c r="L46" s="6"/>
      <c r="M46" s="6"/>
      <c r="N46" s="6"/>
      <c r="O46" s="6"/>
    </row>
    <row r="47" spans="1:17" x14ac:dyDescent="0.2">
      <c r="A47" s="57">
        <f t="shared" si="1"/>
        <v>0</v>
      </c>
      <c r="B47" s="47"/>
      <c r="C47" s="47"/>
      <c r="D47" s="47"/>
      <c r="E47" s="47"/>
      <c r="F47" s="47"/>
      <c r="G47" s="47"/>
      <c r="H47" s="47"/>
      <c r="I47" s="59"/>
      <c r="J47" s="6"/>
      <c r="K47" s="6"/>
      <c r="L47" s="6"/>
      <c r="M47" s="6"/>
      <c r="N47" s="6"/>
      <c r="O47" s="6"/>
    </row>
    <row r="48" spans="1:17" ht="15" x14ac:dyDescent="0.2">
      <c r="A48" s="57">
        <f t="shared" si="1"/>
        <v>0</v>
      </c>
      <c r="B48" s="39"/>
      <c r="C48" s="39"/>
      <c r="D48" s="39"/>
      <c r="E48" s="39"/>
      <c r="F48" s="39"/>
      <c r="G48" s="75"/>
      <c r="H48" s="75"/>
      <c r="I48" s="75"/>
      <c r="J48" s="6"/>
      <c r="K48" s="6"/>
      <c r="L48" s="6"/>
      <c r="M48" s="6"/>
      <c r="N48" s="6"/>
      <c r="O48" s="6"/>
    </row>
    <row r="49" spans="1:15" x14ac:dyDescent="0.2">
      <c r="A49" s="57">
        <f t="shared" si="1"/>
        <v>0</v>
      </c>
      <c r="B49" s="47"/>
      <c r="C49" s="47"/>
      <c r="D49" s="47"/>
      <c r="E49" s="47"/>
      <c r="F49" s="47"/>
      <c r="G49" s="47"/>
      <c r="H49" s="47"/>
      <c r="I49" s="59"/>
      <c r="J49" s="6"/>
      <c r="K49" s="6"/>
      <c r="L49" s="6"/>
      <c r="M49" s="6"/>
      <c r="N49" s="6"/>
      <c r="O49" s="6"/>
    </row>
    <row r="50" spans="1:15" x14ac:dyDescent="0.2">
      <c r="A50" s="57">
        <f t="shared" si="1"/>
        <v>0</v>
      </c>
      <c r="B50" s="47"/>
      <c r="C50" s="47"/>
      <c r="D50" s="47"/>
      <c r="E50" s="47"/>
      <c r="F50" s="47"/>
      <c r="G50" s="47"/>
      <c r="H50" s="47"/>
      <c r="I50" s="59"/>
      <c r="J50" s="6"/>
      <c r="K50" s="6"/>
      <c r="L50" s="6"/>
      <c r="M50" s="6"/>
      <c r="N50" s="6"/>
      <c r="O50" s="6"/>
    </row>
    <row r="51" spans="1:15" x14ac:dyDescent="0.2">
      <c r="A51" s="57">
        <f t="shared" si="1"/>
        <v>0</v>
      </c>
      <c r="B51" s="47"/>
      <c r="C51" s="47"/>
      <c r="D51" s="47"/>
      <c r="E51" s="47"/>
      <c r="F51" s="47"/>
      <c r="G51" s="47"/>
      <c r="H51" s="47"/>
      <c r="I51" s="59"/>
      <c r="J51" s="6"/>
      <c r="K51" s="6"/>
      <c r="L51" s="6"/>
      <c r="M51" s="6"/>
      <c r="N51" s="6"/>
      <c r="O51" s="6"/>
    </row>
    <row r="52" spans="1:15" x14ac:dyDescent="0.2">
      <c r="A52" s="57">
        <f t="shared" si="1"/>
        <v>0</v>
      </c>
      <c r="B52" s="47"/>
      <c r="C52" s="47"/>
      <c r="D52" s="47"/>
      <c r="E52" s="47"/>
      <c r="F52" s="47"/>
      <c r="G52" s="47"/>
      <c r="H52" s="47"/>
      <c r="I52" s="59"/>
      <c r="J52" s="6"/>
      <c r="K52" s="6"/>
      <c r="L52" s="6"/>
      <c r="M52" s="6"/>
      <c r="N52" s="6"/>
      <c r="O52" s="6"/>
    </row>
    <row r="53" spans="1:15" x14ac:dyDescent="0.2">
      <c r="A53" s="57">
        <f t="shared" si="1"/>
        <v>0</v>
      </c>
      <c r="B53" s="47"/>
      <c r="C53" s="47"/>
      <c r="D53" s="47"/>
      <c r="E53" s="47"/>
      <c r="F53" s="47"/>
      <c r="G53" s="47"/>
      <c r="H53" s="47"/>
      <c r="I53" s="59"/>
      <c r="J53" s="6"/>
      <c r="K53" s="6"/>
      <c r="L53" s="6"/>
      <c r="M53" s="6"/>
      <c r="N53" s="6"/>
      <c r="O53" s="6"/>
    </row>
    <row r="54" spans="1:15" x14ac:dyDescent="0.2">
      <c r="A54" s="57">
        <f t="shared" si="1"/>
        <v>0</v>
      </c>
      <c r="B54" s="47"/>
      <c r="C54" s="47"/>
      <c r="D54" s="47"/>
      <c r="E54" s="47"/>
      <c r="F54" s="47"/>
      <c r="G54" s="47"/>
      <c r="H54" s="47"/>
      <c r="I54" s="59"/>
      <c r="J54" s="6"/>
      <c r="K54" s="6"/>
      <c r="L54" s="6"/>
      <c r="M54" s="6"/>
      <c r="N54" s="6"/>
      <c r="O54" s="6"/>
    </row>
    <row r="55" spans="1:15" x14ac:dyDescent="0.2">
      <c r="A55" s="57">
        <f t="shared" si="1"/>
        <v>0</v>
      </c>
      <c r="B55" s="47"/>
      <c r="C55" s="47"/>
      <c r="D55" s="47"/>
      <c r="E55" s="47"/>
      <c r="F55" s="47"/>
      <c r="G55" s="47"/>
      <c r="H55" s="47"/>
      <c r="I55" s="59"/>
      <c r="J55" s="6"/>
      <c r="K55" s="6"/>
      <c r="L55" s="6"/>
      <c r="M55" s="6"/>
      <c r="N55" s="6"/>
      <c r="O55" s="6"/>
    </row>
    <row r="56" spans="1:15" x14ac:dyDescent="0.2">
      <c r="A56" s="57">
        <f t="shared" si="1"/>
        <v>0</v>
      </c>
      <c r="B56" s="47"/>
      <c r="C56" s="47"/>
      <c r="D56" s="47"/>
      <c r="E56" s="47"/>
      <c r="F56" s="47"/>
      <c r="G56" s="47"/>
      <c r="H56" s="47"/>
      <c r="I56" s="59"/>
      <c r="J56" s="6"/>
      <c r="K56" s="6"/>
      <c r="L56" s="6"/>
      <c r="M56" s="6"/>
      <c r="N56" s="6"/>
      <c r="O56" s="6"/>
    </row>
    <row r="57" spans="1:15" x14ac:dyDescent="0.2">
      <c r="A57" s="57">
        <f t="shared" si="1"/>
        <v>0</v>
      </c>
      <c r="B57" s="47"/>
      <c r="C57" s="47"/>
      <c r="D57" s="47"/>
      <c r="E57" s="47"/>
      <c r="F57" s="47"/>
      <c r="G57" s="47"/>
      <c r="H57" s="47"/>
      <c r="I57" s="59"/>
      <c r="J57" s="6"/>
      <c r="K57" s="6"/>
      <c r="L57" s="6"/>
      <c r="M57" s="6"/>
      <c r="N57" s="6"/>
      <c r="O57" s="6"/>
    </row>
    <row r="58" spans="1:15" x14ac:dyDescent="0.2">
      <c r="A58" s="57">
        <f t="shared" si="1"/>
        <v>0</v>
      </c>
      <c r="B58" s="47"/>
      <c r="C58" s="47"/>
      <c r="D58" s="47"/>
      <c r="E58" s="47"/>
      <c r="F58" s="47"/>
      <c r="G58" s="47"/>
      <c r="H58" s="47"/>
      <c r="I58" s="59"/>
      <c r="J58" s="6"/>
      <c r="K58" s="6"/>
      <c r="L58" s="6"/>
      <c r="M58" s="6"/>
      <c r="N58" s="6"/>
      <c r="O58" s="6"/>
    </row>
    <row r="59" spans="1:15" x14ac:dyDescent="0.2">
      <c r="A59" s="57">
        <f t="shared" si="1"/>
        <v>0</v>
      </c>
      <c r="B59" s="47"/>
      <c r="C59" s="47"/>
      <c r="D59" s="47"/>
      <c r="E59" s="47"/>
      <c r="F59" s="47"/>
      <c r="G59" s="47"/>
      <c r="H59" s="47"/>
      <c r="I59" s="59"/>
      <c r="J59" s="6"/>
      <c r="K59" s="6"/>
      <c r="L59" s="6"/>
      <c r="M59" s="6"/>
      <c r="N59" s="6"/>
      <c r="O59" s="6"/>
    </row>
    <row r="60" spans="1:15" x14ac:dyDescent="0.2">
      <c r="A60" s="57">
        <f t="shared" si="1"/>
        <v>0</v>
      </c>
      <c r="B60" s="47"/>
      <c r="C60" s="47"/>
      <c r="D60" s="47"/>
      <c r="E60" s="47"/>
      <c r="F60" s="47"/>
      <c r="G60" s="47"/>
      <c r="H60" s="47"/>
      <c r="I60" s="59"/>
      <c r="J60" s="6"/>
      <c r="K60" s="6"/>
      <c r="L60" s="6"/>
      <c r="M60" s="6"/>
      <c r="N60" s="6"/>
      <c r="O60" s="6"/>
    </row>
    <row r="61" spans="1:15" x14ac:dyDescent="0.2">
      <c r="A61" s="57">
        <f t="shared" si="1"/>
        <v>0</v>
      </c>
      <c r="B61" s="47"/>
      <c r="C61" s="47"/>
      <c r="D61" s="47"/>
      <c r="E61" s="47"/>
      <c r="F61" s="47"/>
      <c r="G61" s="47"/>
      <c r="H61" s="47"/>
      <c r="I61" s="59"/>
      <c r="J61" s="6"/>
      <c r="K61" s="6"/>
      <c r="L61" s="6"/>
      <c r="M61" s="6"/>
      <c r="N61" s="6"/>
      <c r="O61" s="6"/>
    </row>
    <row r="62" spans="1:15" x14ac:dyDescent="0.2">
      <c r="A62" s="57">
        <f t="shared" si="1"/>
        <v>0</v>
      </c>
      <c r="B62" s="47"/>
      <c r="C62" s="47"/>
      <c r="D62" s="47"/>
      <c r="E62" s="47"/>
      <c r="F62" s="47"/>
      <c r="G62" s="47"/>
      <c r="H62" s="47"/>
      <c r="I62" s="59"/>
      <c r="J62" s="6"/>
      <c r="K62" s="6"/>
      <c r="L62" s="6"/>
      <c r="M62" s="6"/>
      <c r="N62" s="6"/>
      <c r="O62" s="6"/>
    </row>
    <row r="63" spans="1:15" x14ac:dyDescent="0.2">
      <c r="A63" s="57">
        <f t="shared" si="1"/>
        <v>0</v>
      </c>
      <c r="B63" s="47"/>
      <c r="C63" s="47"/>
      <c r="D63" s="47"/>
      <c r="E63" s="47"/>
      <c r="F63" s="47"/>
      <c r="G63" s="47"/>
      <c r="H63" s="47"/>
      <c r="I63" s="59"/>
      <c r="J63" s="6"/>
      <c r="K63" s="6"/>
      <c r="L63" s="6"/>
      <c r="M63" s="6"/>
      <c r="N63" s="6"/>
      <c r="O63" s="6"/>
    </row>
    <row r="64" spans="1:15" x14ac:dyDescent="0.2">
      <c r="A64" s="57">
        <f t="shared" si="1"/>
        <v>0</v>
      </c>
      <c r="B64" s="47"/>
      <c r="C64" s="47"/>
      <c r="D64" s="47"/>
      <c r="E64" s="47"/>
      <c r="F64" s="47"/>
      <c r="G64" s="47"/>
      <c r="H64" s="47"/>
      <c r="I64" s="59"/>
      <c r="J64" s="6"/>
      <c r="K64" s="6"/>
      <c r="L64" s="6"/>
      <c r="M64" s="6"/>
      <c r="N64" s="6"/>
      <c r="O64" s="6"/>
    </row>
    <row r="65" spans="1:15" x14ac:dyDescent="0.2">
      <c r="A65" s="57">
        <f t="shared" si="1"/>
        <v>0</v>
      </c>
      <c r="B65" s="47"/>
      <c r="C65" s="47"/>
      <c r="D65" s="47"/>
      <c r="E65" s="47"/>
      <c r="F65" s="47"/>
      <c r="G65" s="47"/>
      <c r="H65" s="47"/>
      <c r="I65" s="59"/>
      <c r="J65" s="6"/>
      <c r="K65" s="6"/>
      <c r="L65" s="6"/>
      <c r="M65" s="6"/>
      <c r="N65" s="6"/>
      <c r="O65" s="6"/>
    </row>
    <row r="66" spans="1:15" x14ac:dyDescent="0.2">
      <c r="A66" s="57">
        <f t="shared" si="1"/>
        <v>0</v>
      </c>
      <c r="B66" s="47"/>
      <c r="C66" s="47"/>
      <c r="D66" s="47"/>
      <c r="E66" s="47"/>
      <c r="F66" s="47"/>
      <c r="G66" s="47"/>
      <c r="H66" s="47"/>
      <c r="I66" s="59"/>
      <c r="J66" s="6"/>
      <c r="K66" s="6"/>
      <c r="L66" s="6"/>
      <c r="M66" s="6"/>
      <c r="N66" s="6"/>
      <c r="O66" s="6"/>
    </row>
    <row r="67" spans="1:15" x14ac:dyDescent="0.2">
      <c r="A67" s="57">
        <f t="shared" si="1"/>
        <v>0</v>
      </c>
      <c r="B67" s="47"/>
      <c r="C67" s="47"/>
      <c r="D67" s="47"/>
      <c r="E67" s="47"/>
      <c r="F67" s="47"/>
      <c r="G67" s="47"/>
      <c r="H67" s="47"/>
      <c r="I67" s="59"/>
      <c r="J67" s="6"/>
      <c r="K67" s="6"/>
      <c r="L67" s="6"/>
      <c r="M67" s="6"/>
      <c r="N67" s="6"/>
      <c r="O67" s="6"/>
    </row>
    <row r="68" spans="1:15" x14ac:dyDescent="0.2">
      <c r="A68" s="57">
        <f t="shared" si="1"/>
        <v>0</v>
      </c>
      <c r="B68" s="47"/>
      <c r="C68" s="47"/>
      <c r="D68" s="47"/>
      <c r="E68" s="47"/>
      <c r="F68" s="47"/>
      <c r="G68" s="47"/>
      <c r="H68" s="47"/>
      <c r="I68" s="59"/>
      <c r="J68" s="6"/>
      <c r="K68" s="6"/>
      <c r="L68" s="6"/>
      <c r="M68" s="6"/>
      <c r="N68" s="6"/>
      <c r="O68" s="6"/>
    </row>
    <row r="69" spans="1:15" x14ac:dyDescent="0.2">
      <c r="A69" s="57">
        <f t="shared" si="1"/>
        <v>0</v>
      </c>
      <c r="B69" s="47"/>
      <c r="C69" s="47"/>
      <c r="D69" s="47"/>
      <c r="E69" s="47"/>
      <c r="F69" s="47"/>
      <c r="G69" s="47"/>
      <c r="H69" s="47"/>
      <c r="I69" s="59"/>
      <c r="J69" s="6"/>
      <c r="K69" s="6"/>
      <c r="L69" s="6"/>
      <c r="M69" s="6"/>
      <c r="N69" s="6"/>
      <c r="O69" s="6"/>
    </row>
    <row r="70" spans="1:15" ht="13.5" thickBot="1" x14ac:dyDescent="0.25">
      <c r="A70" s="60" t="s">
        <v>38</v>
      </c>
      <c r="B70" s="61" t="e">
        <f>AVERAGE(B$39:B$69)</f>
        <v>#REF!</v>
      </c>
      <c r="C70" s="61" t="e">
        <f t="shared" ref="C70:I70" si="2">AVERAGE(C$39:C$69)</f>
        <v>#REF!</v>
      </c>
      <c r="D70" s="61" t="e">
        <f t="shared" si="2"/>
        <v>#REF!</v>
      </c>
      <c r="E70" s="61" t="e">
        <f t="shared" si="2"/>
        <v>#REF!</v>
      </c>
      <c r="F70" s="64" t="e">
        <f t="shared" si="2"/>
        <v>#REF!</v>
      </c>
      <c r="G70" s="64">
        <f t="shared" si="2"/>
        <v>20</v>
      </c>
      <c r="H70" s="64">
        <f t="shared" si="2"/>
        <v>40</v>
      </c>
      <c r="I70" s="62">
        <f t="shared" si="2"/>
        <v>60</v>
      </c>
      <c r="J70" s="6"/>
      <c r="K70" s="6"/>
      <c r="L70" s="6"/>
      <c r="M70" s="6"/>
      <c r="N70" s="6"/>
      <c r="O70" s="6"/>
    </row>
    <row r="71" spans="1:15" x14ac:dyDescent="0.2">
      <c r="A71" s="101" t="s">
        <v>62</v>
      </c>
      <c r="B71" s="102"/>
      <c r="C71" s="102"/>
      <c r="D71" s="102"/>
      <c r="E71" s="102"/>
      <c r="F71" s="103"/>
      <c r="G71" s="48"/>
      <c r="H71" s="48"/>
      <c r="I71" s="48"/>
      <c r="J71" s="6"/>
      <c r="K71" s="6"/>
      <c r="L71" s="6"/>
      <c r="M71" s="6"/>
      <c r="N71" s="6"/>
      <c r="O71" s="6"/>
    </row>
    <row r="72" spans="1:15" ht="13.5" thickBot="1" x14ac:dyDescent="0.25">
      <c r="A72" s="104"/>
      <c r="B72" s="105"/>
      <c r="C72" s="105"/>
      <c r="D72" s="105"/>
      <c r="E72" s="105"/>
      <c r="F72" s="106"/>
      <c r="G72" s="6"/>
      <c r="H72" s="6"/>
      <c r="I72" s="6"/>
      <c r="J72" s="6"/>
      <c r="K72" s="6"/>
      <c r="L72" s="6"/>
      <c r="M72" s="6"/>
      <c r="N72" s="6"/>
      <c r="O72" s="6"/>
    </row>
    <row r="73" spans="1:15" ht="51" x14ac:dyDescent="0.2">
      <c r="A73" s="54" t="s">
        <v>37</v>
      </c>
      <c r="B73" s="55" t="s">
        <v>39</v>
      </c>
      <c r="C73" s="55" t="s">
        <v>40</v>
      </c>
      <c r="D73" s="55" t="s">
        <v>41</v>
      </c>
      <c r="E73" s="72" t="s">
        <v>64</v>
      </c>
      <c r="F73" s="56" t="s">
        <v>42</v>
      </c>
      <c r="G73" s="49"/>
      <c r="H73" s="49"/>
      <c r="I73" s="6"/>
      <c r="J73" s="6"/>
      <c r="K73" s="6"/>
      <c r="L73" s="6"/>
      <c r="M73" s="6"/>
      <c r="N73" s="6"/>
      <c r="O73" s="6"/>
    </row>
    <row r="74" spans="1:15" ht="15" x14ac:dyDescent="0.2">
      <c r="A74" s="57" t="str">
        <f>A4</f>
        <v>16 mai</v>
      </c>
      <c r="B74" s="39" t="e">
        <f>100-(SUM(A55:D59,A62:D68)*100/(E46*4))</f>
        <v>#DIV/0!</v>
      </c>
      <c r="C74" s="39" t="e">
        <f>100-( SUM(E55:G59,E62:G68)*100/(E46*3))</f>
        <v>#DIV/0!</v>
      </c>
      <c r="D74" s="39" t="e">
        <f>100-( SUM(A55:G59,A62:G68)*100/(E46*7))</f>
        <v>#DIV/0!</v>
      </c>
      <c r="E74" s="39" t="e">
        <f>100-(SUM(H55:J59,H62:J68)*100/(F46*3))</f>
        <v>#DIV/0!</v>
      </c>
      <c r="F74" s="40" t="e">
        <f>100-(SUM(A55:J59,A62:J68)*100)/(G46*10)</f>
        <v>#DIV/0!</v>
      </c>
      <c r="G74" s="49"/>
      <c r="H74" s="49"/>
      <c r="I74" s="6"/>
      <c r="J74" s="6"/>
      <c r="K74" s="6"/>
      <c r="L74" s="6"/>
      <c r="M74" s="6"/>
      <c r="N74" s="6"/>
      <c r="O74" s="6"/>
    </row>
    <row r="75" spans="1:15" ht="15" x14ac:dyDescent="0.2">
      <c r="A75" s="57">
        <f t="shared" ref="A75:A104" si="3">A5</f>
        <v>0</v>
      </c>
      <c r="B75" s="39"/>
      <c r="C75" s="39"/>
      <c r="D75" s="39"/>
      <c r="E75" s="39"/>
      <c r="F75" s="39"/>
      <c r="G75" s="49"/>
      <c r="H75" s="49"/>
      <c r="I75" s="6"/>
      <c r="J75" s="6"/>
      <c r="K75" s="6"/>
      <c r="L75" s="6"/>
      <c r="M75" s="6"/>
      <c r="N75" s="6"/>
      <c r="O75" s="6"/>
    </row>
    <row r="76" spans="1:15" x14ac:dyDescent="0.2">
      <c r="A76" s="57">
        <f t="shared" si="3"/>
        <v>0</v>
      </c>
      <c r="B76" s="46"/>
      <c r="C76" s="46"/>
      <c r="D76" s="46"/>
      <c r="E76" s="46"/>
      <c r="F76" s="58"/>
      <c r="G76" s="49"/>
      <c r="H76" s="49"/>
      <c r="I76" s="6"/>
      <c r="J76" s="6"/>
      <c r="K76" s="6"/>
      <c r="L76" s="6"/>
      <c r="M76" s="6"/>
      <c r="N76" s="6"/>
      <c r="O76" s="6"/>
    </row>
    <row r="77" spans="1:15" x14ac:dyDescent="0.2">
      <c r="A77" s="57">
        <f t="shared" si="3"/>
        <v>0</v>
      </c>
      <c r="B77" s="46"/>
      <c r="C77" s="46"/>
      <c r="D77" s="46"/>
      <c r="E77" s="46"/>
      <c r="F77" s="58"/>
      <c r="G77" s="49"/>
      <c r="H77" s="49"/>
      <c r="I77" s="6"/>
      <c r="J77" s="6"/>
      <c r="K77" s="6"/>
      <c r="L77" s="6"/>
      <c r="M77" s="6"/>
      <c r="N77" s="6"/>
      <c r="O77" s="6"/>
    </row>
    <row r="78" spans="1:15" ht="15" x14ac:dyDescent="0.2">
      <c r="A78" s="57">
        <f t="shared" si="3"/>
        <v>0</v>
      </c>
      <c r="B78" s="39"/>
      <c r="C78" s="39"/>
      <c r="D78" s="39"/>
      <c r="E78" s="39"/>
      <c r="F78" s="39"/>
      <c r="G78" s="49"/>
      <c r="H78" s="49"/>
      <c r="I78" s="6"/>
      <c r="J78" s="6"/>
      <c r="K78" s="6"/>
      <c r="L78" s="6"/>
      <c r="M78" s="6"/>
      <c r="N78" s="6"/>
      <c r="O78" s="6"/>
    </row>
    <row r="79" spans="1:15" x14ac:dyDescent="0.2">
      <c r="A79" s="57">
        <f t="shared" si="3"/>
        <v>0</v>
      </c>
      <c r="B79" s="46"/>
      <c r="C79" s="46"/>
      <c r="D79" s="46"/>
      <c r="E79" s="46"/>
      <c r="F79" s="58"/>
      <c r="G79" s="49"/>
      <c r="H79" s="49"/>
      <c r="I79" s="6"/>
      <c r="J79" s="6"/>
      <c r="K79" s="6"/>
      <c r="L79" s="6"/>
      <c r="M79" s="6"/>
      <c r="N79" s="6"/>
      <c r="O79" s="6"/>
    </row>
    <row r="80" spans="1:15" x14ac:dyDescent="0.2">
      <c r="A80" s="57">
        <f t="shared" si="3"/>
        <v>0</v>
      </c>
      <c r="B80" s="46"/>
      <c r="C80" s="46"/>
      <c r="D80" s="46"/>
      <c r="E80" s="46"/>
      <c r="F80" s="58"/>
      <c r="G80" s="49"/>
      <c r="H80" s="49"/>
      <c r="I80" s="6"/>
      <c r="J80" s="6"/>
      <c r="K80" s="6"/>
      <c r="L80" s="6"/>
      <c r="M80" s="6"/>
      <c r="N80" s="6"/>
      <c r="O80" s="6"/>
    </row>
    <row r="81" spans="1:15" x14ac:dyDescent="0.2">
      <c r="A81" s="57">
        <f t="shared" si="3"/>
        <v>0</v>
      </c>
      <c r="B81" s="46"/>
      <c r="C81" s="46"/>
      <c r="D81" s="46"/>
      <c r="E81" s="46"/>
      <c r="F81" s="58"/>
      <c r="G81" s="49"/>
      <c r="H81" s="49"/>
      <c r="I81" s="6"/>
      <c r="J81" s="6"/>
      <c r="K81" s="6"/>
      <c r="L81" s="6"/>
      <c r="M81" s="6"/>
      <c r="N81" s="6"/>
      <c r="O81" s="6"/>
    </row>
    <row r="82" spans="1:15" ht="15" x14ac:dyDescent="0.2">
      <c r="A82" s="57">
        <f t="shared" si="3"/>
        <v>0</v>
      </c>
      <c r="B82" s="39"/>
      <c r="C82" s="39"/>
      <c r="D82" s="39"/>
      <c r="E82" s="39"/>
      <c r="F82" s="39"/>
      <c r="G82" s="49"/>
      <c r="H82" s="49"/>
      <c r="I82" s="6"/>
      <c r="J82" s="6"/>
      <c r="K82" s="6"/>
      <c r="L82" s="6"/>
      <c r="M82" s="6"/>
      <c r="N82" s="6"/>
      <c r="O82" s="6"/>
    </row>
    <row r="83" spans="1:15" ht="15" x14ac:dyDescent="0.2">
      <c r="A83" s="57">
        <f t="shared" si="3"/>
        <v>0</v>
      </c>
      <c r="B83" s="39"/>
      <c r="C83" s="39"/>
      <c r="D83" s="39"/>
      <c r="E83" s="39"/>
      <c r="F83" s="39"/>
      <c r="G83" s="49"/>
      <c r="H83" s="49"/>
      <c r="I83" s="6"/>
      <c r="J83" s="6"/>
      <c r="K83" s="6"/>
      <c r="L83" s="6"/>
      <c r="M83" s="6"/>
      <c r="N83" s="6"/>
      <c r="O83" s="6"/>
    </row>
    <row r="84" spans="1:15" x14ac:dyDescent="0.2">
      <c r="A84" s="57">
        <f t="shared" si="3"/>
        <v>0</v>
      </c>
      <c r="B84" s="46"/>
      <c r="C84" s="46"/>
      <c r="D84" s="46"/>
      <c r="E84" s="46"/>
      <c r="F84" s="58"/>
      <c r="G84" s="49"/>
      <c r="H84" s="49"/>
      <c r="I84" s="6"/>
      <c r="J84" s="6"/>
      <c r="K84" s="6"/>
      <c r="L84" s="6"/>
      <c r="M84" s="6"/>
      <c r="N84" s="6"/>
      <c r="O84" s="6"/>
    </row>
    <row r="85" spans="1:15" x14ac:dyDescent="0.2">
      <c r="A85" s="57">
        <f t="shared" si="3"/>
        <v>0</v>
      </c>
      <c r="B85" s="46"/>
      <c r="C85" s="46"/>
      <c r="D85" s="46"/>
      <c r="E85" s="46"/>
      <c r="F85" s="58"/>
      <c r="G85" s="49"/>
      <c r="H85" s="49"/>
      <c r="I85" s="6"/>
      <c r="J85" s="6"/>
      <c r="K85" s="6"/>
      <c r="L85" s="6"/>
      <c r="M85" s="6"/>
      <c r="N85" s="6"/>
      <c r="O85" s="6"/>
    </row>
    <row r="86" spans="1:15" x14ac:dyDescent="0.2">
      <c r="A86" s="57">
        <f t="shared" si="3"/>
        <v>0</v>
      </c>
      <c r="B86" s="46"/>
      <c r="C86" s="46"/>
      <c r="D86" s="46"/>
      <c r="E86" s="46"/>
      <c r="F86" s="58"/>
      <c r="G86" s="49"/>
      <c r="H86" s="49"/>
      <c r="I86" s="6"/>
      <c r="J86" s="6"/>
      <c r="K86" s="6"/>
      <c r="L86" s="6"/>
      <c r="M86" s="6"/>
      <c r="N86" s="6"/>
      <c r="O86" s="6"/>
    </row>
    <row r="87" spans="1:15" x14ac:dyDescent="0.2">
      <c r="A87" s="57">
        <f t="shared" si="3"/>
        <v>0</v>
      </c>
      <c r="B87" s="46"/>
      <c r="C87" s="46"/>
      <c r="D87" s="46"/>
      <c r="E87" s="46"/>
      <c r="F87" s="58"/>
      <c r="G87" s="49"/>
      <c r="H87" s="49"/>
      <c r="I87" s="6"/>
      <c r="J87" s="6"/>
      <c r="K87" s="6"/>
      <c r="L87" s="6"/>
      <c r="M87" s="6"/>
      <c r="N87" s="6"/>
      <c r="O87" s="6"/>
    </row>
    <row r="88" spans="1:15" x14ac:dyDescent="0.2">
      <c r="A88" s="57">
        <f t="shared" si="3"/>
        <v>0</v>
      </c>
      <c r="B88" s="46"/>
      <c r="C88" s="46"/>
      <c r="D88" s="46"/>
      <c r="E88" s="46"/>
      <c r="F88" s="58"/>
      <c r="G88" s="49"/>
      <c r="H88" s="49"/>
      <c r="I88" s="6"/>
      <c r="J88" s="6"/>
      <c r="K88" s="6"/>
      <c r="L88" s="6"/>
      <c r="M88" s="6"/>
      <c r="N88" s="6"/>
      <c r="O88" s="6"/>
    </row>
    <row r="89" spans="1:15" x14ac:dyDescent="0.2">
      <c r="A89" s="57">
        <f t="shared" si="3"/>
        <v>0</v>
      </c>
      <c r="B89" s="46"/>
      <c r="C89" s="46"/>
      <c r="D89" s="46"/>
      <c r="E89" s="46"/>
      <c r="F89" s="58"/>
      <c r="G89" s="49"/>
      <c r="H89" s="49"/>
      <c r="I89" s="6"/>
      <c r="J89" s="6"/>
      <c r="K89" s="6"/>
      <c r="L89" s="6"/>
      <c r="M89" s="6"/>
      <c r="N89" s="6"/>
      <c r="O89" s="6"/>
    </row>
    <row r="90" spans="1:15" x14ac:dyDescent="0.2">
      <c r="A90" s="57">
        <f t="shared" si="3"/>
        <v>0</v>
      </c>
      <c r="B90" s="46"/>
      <c r="C90" s="46"/>
      <c r="D90" s="46"/>
      <c r="E90" s="46"/>
      <c r="F90" s="58"/>
      <c r="G90" s="49"/>
      <c r="H90" s="49"/>
      <c r="I90" s="6"/>
      <c r="J90" s="6"/>
      <c r="K90" s="6"/>
      <c r="L90" s="6"/>
      <c r="M90" s="6"/>
      <c r="N90" s="6"/>
      <c r="O90" s="6"/>
    </row>
    <row r="91" spans="1:15" x14ac:dyDescent="0.2">
      <c r="A91" s="57">
        <f t="shared" si="3"/>
        <v>0</v>
      </c>
      <c r="B91" s="46"/>
      <c r="C91" s="46"/>
      <c r="D91" s="46"/>
      <c r="E91" s="46"/>
      <c r="F91" s="58"/>
      <c r="G91" s="49"/>
      <c r="H91" s="49"/>
      <c r="I91" s="6"/>
      <c r="J91" s="6"/>
      <c r="K91" s="6"/>
      <c r="L91" s="6"/>
      <c r="M91" s="6"/>
      <c r="N91" s="6"/>
      <c r="O91" s="6"/>
    </row>
    <row r="92" spans="1:15" x14ac:dyDescent="0.2">
      <c r="A92" s="57">
        <f t="shared" si="3"/>
        <v>0</v>
      </c>
      <c r="B92" s="46"/>
      <c r="C92" s="46"/>
      <c r="D92" s="46"/>
      <c r="E92" s="46"/>
      <c r="F92" s="58"/>
      <c r="G92" s="49"/>
      <c r="H92" s="49"/>
      <c r="I92" s="6"/>
      <c r="J92" s="6"/>
      <c r="K92" s="6"/>
      <c r="L92" s="6"/>
      <c r="M92" s="6"/>
      <c r="N92" s="6"/>
      <c r="O92" s="6"/>
    </row>
    <row r="93" spans="1:15" x14ac:dyDescent="0.2">
      <c r="A93" s="57">
        <f t="shared" si="3"/>
        <v>0</v>
      </c>
      <c r="B93" s="46"/>
      <c r="C93" s="46"/>
      <c r="D93" s="46"/>
      <c r="E93" s="46"/>
      <c r="F93" s="58"/>
      <c r="G93" s="49"/>
      <c r="H93" s="49"/>
      <c r="I93" s="6"/>
      <c r="J93" s="6"/>
      <c r="K93" s="6"/>
      <c r="L93" s="6"/>
      <c r="M93" s="6"/>
      <c r="N93" s="6"/>
      <c r="O93" s="6"/>
    </row>
    <row r="94" spans="1:15" x14ac:dyDescent="0.2">
      <c r="A94" s="57">
        <f t="shared" si="3"/>
        <v>0</v>
      </c>
      <c r="B94" s="46"/>
      <c r="C94" s="46"/>
      <c r="D94" s="46"/>
      <c r="E94" s="46"/>
      <c r="F94" s="58"/>
      <c r="G94" s="49"/>
      <c r="H94" s="49"/>
      <c r="I94" s="6"/>
      <c r="J94" s="6"/>
      <c r="K94" s="6"/>
      <c r="L94" s="6"/>
      <c r="M94" s="6"/>
      <c r="N94" s="6"/>
      <c r="O94" s="6"/>
    </row>
    <row r="95" spans="1:15" x14ac:dyDescent="0.2">
      <c r="A95" s="57">
        <f t="shared" si="3"/>
        <v>0</v>
      </c>
      <c r="B95" s="46"/>
      <c r="C95" s="46"/>
      <c r="D95" s="46"/>
      <c r="E95" s="46"/>
      <c r="F95" s="58"/>
      <c r="G95" s="49"/>
      <c r="H95" s="49"/>
      <c r="I95" s="6"/>
      <c r="J95" s="6"/>
      <c r="K95" s="6"/>
      <c r="L95" s="6"/>
      <c r="M95" s="6"/>
      <c r="N95" s="6"/>
      <c r="O95" s="6"/>
    </row>
    <row r="96" spans="1:15" x14ac:dyDescent="0.2">
      <c r="A96" s="57">
        <f t="shared" si="3"/>
        <v>0</v>
      </c>
      <c r="B96" s="46"/>
      <c r="C96" s="46"/>
      <c r="D96" s="46"/>
      <c r="E96" s="46"/>
      <c r="F96" s="58"/>
      <c r="G96" s="49"/>
      <c r="H96" s="49"/>
      <c r="I96" s="6"/>
      <c r="J96" s="6"/>
      <c r="K96" s="6"/>
      <c r="L96" s="6"/>
      <c r="M96" s="6"/>
      <c r="N96" s="6"/>
      <c r="O96" s="6"/>
    </row>
    <row r="97" spans="1:17" x14ac:dyDescent="0.2">
      <c r="A97" s="57">
        <f t="shared" si="3"/>
        <v>0</v>
      </c>
      <c r="B97" s="46"/>
      <c r="C97" s="46"/>
      <c r="D97" s="46"/>
      <c r="E97" s="46"/>
      <c r="F97" s="58"/>
      <c r="G97" s="49"/>
      <c r="H97" s="49"/>
      <c r="I97" s="6"/>
      <c r="J97" s="6"/>
      <c r="K97" s="6"/>
      <c r="L97" s="6"/>
      <c r="M97" s="6"/>
      <c r="N97" s="6"/>
      <c r="O97" s="6"/>
    </row>
    <row r="98" spans="1:17" x14ac:dyDescent="0.2">
      <c r="A98" s="57">
        <f t="shared" si="3"/>
        <v>0</v>
      </c>
      <c r="B98" s="46"/>
      <c r="C98" s="46"/>
      <c r="D98" s="46"/>
      <c r="E98" s="46"/>
      <c r="F98" s="58"/>
      <c r="G98" s="49"/>
      <c r="H98" s="49"/>
      <c r="I98" s="6"/>
      <c r="J98" s="6"/>
      <c r="K98" s="6"/>
      <c r="L98" s="6"/>
      <c r="M98" s="6"/>
      <c r="N98" s="6"/>
      <c r="O98" s="6"/>
    </row>
    <row r="99" spans="1:17" x14ac:dyDescent="0.2">
      <c r="A99" s="57">
        <f t="shared" si="3"/>
        <v>0</v>
      </c>
      <c r="B99" s="46"/>
      <c r="C99" s="46"/>
      <c r="D99" s="46"/>
      <c r="E99" s="46"/>
      <c r="F99" s="58"/>
      <c r="G99" s="49"/>
      <c r="H99" s="49"/>
      <c r="I99" s="6"/>
      <c r="J99" s="6"/>
      <c r="K99" s="6"/>
      <c r="L99" s="6"/>
      <c r="M99" s="6"/>
      <c r="N99" s="6"/>
      <c r="O99" s="6"/>
    </row>
    <row r="100" spans="1:17" x14ac:dyDescent="0.2">
      <c r="A100" s="57">
        <f t="shared" si="3"/>
        <v>0</v>
      </c>
      <c r="B100" s="46"/>
      <c r="C100" s="46"/>
      <c r="D100" s="46"/>
      <c r="E100" s="46"/>
      <c r="F100" s="58"/>
      <c r="G100" s="49"/>
      <c r="H100" s="49"/>
      <c r="I100" s="6"/>
      <c r="J100" s="6"/>
      <c r="K100" s="6"/>
      <c r="L100" s="6"/>
      <c r="M100" s="6"/>
      <c r="N100" s="6"/>
      <c r="O100" s="6"/>
    </row>
    <row r="101" spans="1:17" x14ac:dyDescent="0.2">
      <c r="A101" s="57">
        <f t="shared" si="3"/>
        <v>0</v>
      </c>
      <c r="B101" s="46"/>
      <c r="C101" s="46"/>
      <c r="D101" s="46"/>
      <c r="E101" s="46"/>
      <c r="F101" s="58"/>
      <c r="G101" s="49"/>
      <c r="H101" s="49"/>
      <c r="I101" s="6"/>
      <c r="J101" s="6"/>
      <c r="K101" s="6"/>
      <c r="L101" s="6"/>
      <c r="M101" s="6"/>
      <c r="N101" s="6"/>
      <c r="O101" s="6"/>
    </row>
    <row r="102" spans="1:17" x14ac:dyDescent="0.2">
      <c r="A102" s="57">
        <f t="shared" si="3"/>
        <v>0</v>
      </c>
      <c r="B102" s="46"/>
      <c r="C102" s="46"/>
      <c r="D102" s="46"/>
      <c r="E102" s="46"/>
      <c r="F102" s="58"/>
      <c r="G102" s="49"/>
      <c r="H102" s="49"/>
      <c r="I102" s="6"/>
      <c r="J102" s="6"/>
      <c r="K102" s="6"/>
      <c r="L102" s="6"/>
      <c r="M102" s="6"/>
      <c r="N102" s="6"/>
      <c r="O102" s="6"/>
    </row>
    <row r="103" spans="1:17" x14ac:dyDescent="0.2">
      <c r="A103" s="57">
        <f t="shared" si="3"/>
        <v>0</v>
      </c>
      <c r="B103" s="47"/>
      <c r="C103" s="47"/>
      <c r="D103" s="47"/>
      <c r="E103" s="47"/>
      <c r="F103" s="59"/>
      <c r="G103" s="48"/>
      <c r="H103" s="48"/>
      <c r="I103" s="6"/>
      <c r="J103" s="6"/>
      <c r="K103" s="6"/>
      <c r="L103" s="6"/>
      <c r="M103" s="6"/>
      <c r="N103" s="6"/>
      <c r="O103" s="6"/>
    </row>
    <row r="104" spans="1:17" x14ac:dyDescent="0.2">
      <c r="A104" s="57">
        <f t="shared" si="3"/>
        <v>0</v>
      </c>
      <c r="B104" s="47"/>
      <c r="C104" s="47"/>
      <c r="D104" s="47"/>
      <c r="E104" s="47"/>
      <c r="F104" s="59"/>
      <c r="G104" s="48"/>
      <c r="H104" s="48"/>
      <c r="I104" s="6"/>
      <c r="J104" s="6"/>
      <c r="K104" s="6"/>
      <c r="L104" s="6"/>
      <c r="M104" s="6"/>
      <c r="N104" s="6"/>
      <c r="O104" s="6"/>
    </row>
    <row r="105" spans="1:17" x14ac:dyDescent="0.2">
      <c r="A105" s="92" t="s">
        <v>38</v>
      </c>
      <c r="B105" s="93" t="e">
        <f>AVERAGE(B$74:B$104)</f>
        <v>#DIV/0!</v>
      </c>
      <c r="C105" s="93" t="e">
        <f t="shared" ref="C105:F105" si="4">AVERAGE(C$74:C$104)</f>
        <v>#DIV/0!</v>
      </c>
      <c r="D105" s="93" t="e">
        <f t="shared" si="4"/>
        <v>#DIV/0!</v>
      </c>
      <c r="E105" s="93" t="e">
        <f t="shared" si="4"/>
        <v>#DIV/0!</v>
      </c>
      <c r="F105" s="94" t="e">
        <f t="shared" si="4"/>
        <v>#DIV/0!</v>
      </c>
      <c r="G105" s="48"/>
      <c r="H105" s="48"/>
      <c r="I105" s="6"/>
      <c r="J105" s="6"/>
      <c r="K105" s="6"/>
      <c r="L105" s="6"/>
      <c r="M105" s="6"/>
      <c r="N105" s="6"/>
      <c r="O105" s="6"/>
    </row>
    <row r="106" spans="1:17" s="87" customFormat="1" x14ac:dyDescent="0.2">
      <c r="A106" s="95"/>
      <c r="B106" s="86"/>
      <c r="C106" s="86"/>
      <c r="D106" s="86"/>
      <c r="E106" s="86"/>
      <c r="F106" s="86"/>
      <c r="G106" s="86"/>
      <c r="P106" s="91"/>
      <c r="Q106" s="91"/>
    </row>
    <row r="107" spans="1:17" s="87" customFormat="1" x14ac:dyDescent="0.2">
      <c r="A107" s="86"/>
      <c r="B107" s="86"/>
      <c r="C107" s="86"/>
      <c r="D107" s="86"/>
      <c r="E107" s="86"/>
      <c r="F107" s="86"/>
      <c r="G107" s="86"/>
      <c r="P107" s="91"/>
      <c r="Q107" s="91"/>
    </row>
    <row r="108" spans="1:17" s="87" customFormat="1" x14ac:dyDescent="0.2">
      <c r="A108" s="86"/>
      <c r="B108" s="86"/>
      <c r="C108" s="86"/>
      <c r="D108" s="86"/>
      <c r="E108" s="86"/>
      <c r="F108" s="86"/>
      <c r="G108" s="88"/>
      <c r="H108" s="88"/>
      <c r="I108" s="88"/>
      <c r="P108" s="91"/>
      <c r="Q108" s="91"/>
    </row>
    <row r="109" spans="1:17" s="87" customFormat="1" x14ac:dyDescent="0.2">
      <c r="A109" s="86"/>
      <c r="B109" s="86"/>
      <c r="C109" s="86"/>
      <c r="D109" s="86"/>
      <c r="E109" s="86"/>
      <c r="F109" s="86"/>
      <c r="G109" s="86"/>
      <c r="P109" s="91"/>
      <c r="Q109" s="91"/>
    </row>
    <row r="110" spans="1:17" s="87" customFormat="1" x14ac:dyDescent="0.2">
      <c r="A110" s="86"/>
      <c r="B110" s="86"/>
      <c r="C110" s="86"/>
      <c r="D110" s="86"/>
      <c r="E110" s="86"/>
      <c r="F110" s="86"/>
      <c r="G110" s="86"/>
      <c r="P110" s="91"/>
      <c r="Q110" s="91"/>
    </row>
    <row r="111" spans="1:17" s="87" customFormat="1" x14ac:dyDescent="0.2">
      <c r="A111" s="86"/>
      <c r="B111" s="86"/>
      <c r="C111" s="86"/>
      <c r="D111" s="86"/>
      <c r="E111" s="86"/>
      <c r="F111" s="86"/>
      <c r="G111" s="86"/>
      <c r="P111" s="91"/>
      <c r="Q111" s="91"/>
    </row>
    <row r="112" spans="1:17" s="87" customFormat="1" x14ac:dyDescent="0.2">
      <c r="A112" s="86"/>
      <c r="B112" s="86"/>
      <c r="C112" s="86"/>
      <c r="D112" s="86"/>
      <c r="E112" s="86"/>
      <c r="F112" s="86"/>
      <c r="G112" s="86"/>
      <c r="P112" s="91"/>
      <c r="Q112" s="91"/>
    </row>
    <row r="113" spans="1:17" s="87" customFormat="1" x14ac:dyDescent="0.2">
      <c r="A113" s="86"/>
      <c r="B113" s="86"/>
      <c r="C113" s="86"/>
      <c r="D113" s="86"/>
      <c r="E113" s="86"/>
      <c r="F113" s="86"/>
      <c r="G113" s="86"/>
      <c r="P113" s="91"/>
      <c r="Q113" s="91"/>
    </row>
    <row r="114" spans="1:17" s="87" customFormat="1" x14ac:dyDescent="0.2">
      <c r="A114" s="86"/>
      <c r="B114" s="86"/>
      <c r="C114" s="86"/>
      <c r="D114" s="86"/>
      <c r="E114" s="86"/>
      <c r="F114" s="86"/>
      <c r="G114" s="86"/>
      <c r="P114" s="91"/>
      <c r="Q114" s="91"/>
    </row>
    <row r="115" spans="1:17" s="87" customFormat="1" x14ac:dyDescent="0.2">
      <c r="A115" s="86"/>
      <c r="B115" s="86"/>
      <c r="C115" s="86"/>
      <c r="D115" s="86"/>
      <c r="E115" s="86"/>
      <c r="F115" s="86"/>
      <c r="G115" s="86"/>
      <c r="P115" s="91"/>
      <c r="Q115" s="91"/>
    </row>
    <row r="116" spans="1:17" s="87" customFormat="1" x14ac:dyDescent="0.2">
      <c r="A116" s="86"/>
      <c r="B116" s="86"/>
      <c r="C116" s="86"/>
      <c r="D116" s="86"/>
      <c r="E116" s="86"/>
      <c r="F116" s="86"/>
      <c r="G116" s="86"/>
      <c r="P116" s="91"/>
      <c r="Q116" s="91"/>
    </row>
    <row r="117" spans="1:17" s="87" customFormat="1" x14ac:dyDescent="0.2">
      <c r="A117" s="86"/>
      <c r="B117" s="86"/>
      <c r="C117" s="86"/>
      <c r="D117" s="86"/>
      <c r="E117" s="86"/>
      <c r="F117" s="86"/>
      <c r="G117" s="86"/>
      <c r="P117" s="91"/>
      <c r="Q117" s="91"/>
    </row>
    <row r="118" spans="1:17" s="87" customFormat="1" x14ac:dyDescent="0.2">
      <c r="A118" s="86"/>
      <c r="B118" s="86"/>
      <c r="C118" s="86"/>
      <c r="D118" s="86"/>
      <c r="E118" s="86"/>
      <c r="F118" s="86"/>
      <c r="G118" s="86"/>
      <c r="P118" s="91"/>
      <c r="Q118" s="91"/>
    </row>
    <row r="119" spans="1:17" s="87" customFormat="1" x14ac:dyDescent="0.2">
      <c r="A119" s="86"/>
      <c r="B119" s="86"/>
      <c r="C119" s="86"/>
      <c r="D119" s="86"/>
      <c r="E119" s="86"/>
      <c r="F119" s="86"/>
      <c r="G119" s="86"/>
      <c r="P119" s="91"/>
      <c r="Q119" s="91"/>
    </row>
    <row r="120" spans="1:17" s="87" customFormat="1" x14ac:dyDescent="0.2">
      <c r="A120" s="86"/>
      <c r="B120" s="86"/>
      <c r="C120" s="86"/>
      <c r="D120" s="86"/>
      <c r="E120" s="86"/>
      <c r="F120" s="86"/>
      <c r="G120" s="86"/>
      <c r="P120" s="91"/>
      <c r="Q120" s="91"/>
    </row>
    <row r="121" spans="1:17" s="87" customFormat="1" x14ac:dyDescent="0.2">
      <c r="A121" s="86"/>
      <c r="B121" s="86"/>
      <c r="C121" s="86"/>
      <c r="D121" s="86"/>
      <c r="E121" s="86"/>
      <c r="F121" s="86"/>
      <c r="G121" s="86"/>
      <c r="P121" s="91"/>
      <c r="Q121" s="91"/>
    </row>
    <row r="122" spans="1:17" s="87" customFormat="1" x14ac:dyDescent="0.2">
      <c r="A122" s="86"/>
      <c r="B122" s="86"/>
      <c r="C122" s="86"/>
      <c r="D122" s="86"/>
      <c r="E122" s="86"/>
      <c r="F122" s="86"/>
      <c r="G122" s="86"/>
      <c r="P122" s="91"/>
      <c r="Q122" s="91"/>
    </row>
    <row r="123" spans="1:17" s="87" customFormat="1" x14ac:dyDescent="0.2">
      <c r="A123" s="86"/>
      <c r="B123" s="86"/>
      <c r="C123" s="86"/>
      <c r="D123" s="86"/>
      <c r="E123" s="86"/>
      <c r="F123" s="86"/>
      <c r="G123" s="86"/>
      <c r="P123" s="91"/>
      <c r="Q123" s="91"/>
    </row>
    <row r="124" spans="1:17" s="87" customFormat="1" x14ac:dyDescent="0.2">
      <c r="A124" s="86"/>
      <c r="B124" s="86"/>
      <c r="C124" s="86"/>
      <c r="D124" s="86"/>
      <c r="E124" s="86"/>
      <c r="F124" s="86"/>
      <c r="G124" s="86"/>
      <c r="P124" s="91"/>
      <c r="Q124" s="91"/>
    </row>
    <row r="125" spans="1:17" s="87" customFormat="1" x14ac:dyDescent="0.2">
      <c r="A125" s="86"/>
      <c r="B125" s="86"/>
      <c r="C125" s="86"/>
      <c r="D125" s="86"/>
      <c r="E125" s="86"/>
      <c r="F125" s="86"/>
      <c r="G125" s="86"/>
      <c r="P125" s="91"/>
      <c r="Q125" s="91"/>
    </row>
    <row r="126" spans="1:17" s="87" customFormat="1" x14ac:dyDescent="0.2">
      <c r="A126" s="86"/>
      <c r="B126" s="86"/>
      <c r="C126" s="86"/>
      <c r="D126" s="86"/>
      <c r="E126" s="86"/>
      <c r="F126" s="86"/>
      <c r="G126" s="86"/>
      <c r="P126" s="91"/>
      <c r="Q126" s="91"/>
    </row>
    <row r="127" spans="1:17" s="87" customFormat="1" x14ac:dyDescent="0.2">
      <c r="A127" s="86"/>
      <c r="B127" s="86"/>
      <c r="C127" s="86"/>
      <c r="D127" s="86"/>
      <c r="E127" s="86"/>
      <c r="F127" s="86"/>
      <c r="G127" s="86"/>
      <c r="P127" s="91"/>
      <c r="Q127" s="91"/>
    </row>
    <row r="128" spans="1:17" s="87" customFormat="1" x14ac:dyDescent="0.2">
      <c r="A128" s="86"/>
      <c r="B128" s="86"/>
      <c r="C128" s="86"/>
      <c r="D128" s="86"/>
      <c r="E128" s="86"/>
      <c r="F128" s="86"/>
      <c r="G128" s="86"/>
      <c r="P128" s="91"/>
      <c r="Q128" s="91"/>
    </row>
    <row r="129" spans="1:17" s="87" customFormat="1" x14ac:dyDescent="0.2">
      <c r="A129" s="86"/>
      <c r="B129" s="86"/>
      <c r="C129" s="86"/>
      <c r="D129" s="86"/>
      <c r="E129" s="86"/>
      <c r="F129" s="86"/>
      <c r="G129" s="86"/>
      <c r="P129" s="91"/>
      <c r="Q129" s="91"/>
    </row>
    <row r="130" spans="1:17" s="87" customFormat="1" x14ac:dyDescent="0.2">
      <c r="A130" s="86"/>
      <c r="B130" s="86"/>
      <c r="C130" s="86"/>
      <c r="D130" s="86"/>
      <c r="E130" s="86"/>
      <c r="F130" s="86"/>
      <c r="G130" s="86"/>
      <c r="P130" s="91"/>
      <c r="Q130" s="91"/>
    </row>
    <row r="131" spans="1:17" s="87" customFormat="1" x14ac:dyDescent="0.2">
      <c r="A131" s="86"/>
      <c r="B131" s="86"/>
      <c r="C131" s="86"/>
      <c r="D131" s="86"/>
      <c r="E131" s="86"/>
      <c r="F131" s="86"/>
      <c r="G131" s="86"/>
      <c r="P131" s="91"/>
      <c r="Q131" s="91"/>
    </row>
    <row r="132" spans="1:17" s="87" customFormat="1" x14ac:dyDescent="0.2">
      <c r="A132" s="86"/>
      <c r="B132" s="86"/>
      <c r="C132" s="86"/>
      <c r="D132" s="86"/>
      <c r="E132" s="86"/>
      <c r="F132" s="86"/>
      <c r="G132" s="86"/>
      <c r="P132" s="91"/>
      <c r="Q132" s="91"/>
    </row>
    <row r="133" spans="1:17" s="87" customFormat="1" x14ac:dyDescent="0.2">
      <c r="A133" s="86"/>
      <c r="B133" s="86"/>
      <c r="C133" s="86"/>
      <c r="D133" s="86"/>
      <c r="E133" s="86"/>
      <c r="F133" s="86"/>
      <c r="G133" s="86"/>
      <c r="P133" s="91"/>
      <c r="Q133" s="91"/>
    </row>
    <row r="134" spans="1:17" s="87" customFormat="1" x14ac:dyDescent="0.2">
      <c r="A134" s="86"/>
      <c r="B134" s="86"/>
      <c r="C134" s="86"/>
      <c r="D134" s="86"/>
      <c r="E134" s="86"/>
      <c r="F134" s="86"/>
      <c r="G134" s="86"/>
      <c r="P134" s="91"/>
      <c r="Q134" s="91"/>
    </row>
    <row r="135" spans="1:17" s="87" customFormat="1" x14ac:dyDescent="0.2">
      <c r="A135" s="86"/>
      <c r="B135" s="86"/>
      <c r="C135" s="86"/>
      <c r="D135" s="86"/>
      <c r="E135" s="86"/>
      <c r="F135" s="86"/>
      <c r="G135" s="86"/>
      <c r="P135" s="91"/>
      <c r="Q135" s="91"/>
    </row>
    <row r="136" spans="1:17" s="87" customFormat="1" x14ac:dyDescent="0.2">
      <c r="A136" s="86"/>
      <c r="B136" s="86"/>
      <c r="C136" s="86"/>
      <c r="D136" s="86"/>
      <c r="E136" s="86"/>
      <c r="F136" s="86"/>
      <c r="G136" s="86"/>
      <c r="P136" s="91"/>
      <c r="Q136" s="91"/>
    </row>
    <row r="137" spans="1:17" s="87" customFormat="1" x14ac:dyDescent="0.2">
      <c r="A137" s="86"/>
      <c r="B137" s="86"/>
      <c r="C137" s="86"/>
      <c r="D137" s="86"/>
      <c r="E137" s="86"/>
      <c r="F137" s="86"/>
      <c r="G137" s="86"/>
      <c r="P137" s="91"/>
      <c r="Q137" s="91"/>
    </row>
    <row r="138" spans="1:17" s="87" customFormat="1" x14ac:dyDescent="0.2">
      <c r="A138" s="86"/>
      <c r="B138" s="86"/>
      <c r="C138" s="86"/>
      <c r="D138" s="86"/>
      <c r="E138" s="86"/>
      <c r="F138" s="86"/>
      <c r="G138" s="86"/>
      <c r="P138" s="91"/>
      <c r="Q138" s="91"/>
    </row>
    <row r="139" spans="1:17" s="87" customFormat="1" x14ac:dyDescent="0.2">
      <c r="A139" s="86"/>
      <c r="B139" s="86"/>
      <c r="C139" s="86"/>
      <c r="D139" s="86"/>
      <c r="E139" s="86"/>
      <c r="F139" s="86"/>
      <c r="G139" s="86"/>
      <c r="P139" s="91"/>
      <c r="Q139" s="91"/>
    </row>
    <row r="140" spans="1:17" s="87" customFormat="1" x14ac:dyDescent="0.2">
      <c r="A140" s="86"/>
      <c r="B140" s="86"/>
      <c r="C140" s="86"/>
      <c r="D140" s="86"/>
      <c r="E140" s="86"/>
      <c r="F140" s="86"/>
      <c r="G140" s="86"/>
      <c r="P140" s="91"/>
      <c r="Q140" s="91"/>
    </row>
    <row r="141" spans="1:17" s="87" customFormat="1" x14ac:dyDescent="0.2">
      <c r="A141" s="86"/>
      <c r="B141" s="86"/>
      <c r="C141" s="86"/>
      <c r="D141" s="86"/>
      <c r="E141" s="86"/>
      <c r="F141" s="86"/>
      <c r="G141" s="86"/>
      <c r="P141" s="91"/>
      <c r="Q141" s="91"/>
    </row>
    <row r="142" spans="1:17" s="87" customFormat="1" x14ac:dyDescent="0.2">
      <c r="P142" s="91"/>
      <c r="Q142" s="91"/>
    </row>
    <row r="143" spans="1:17" s="87" customFormat="1" ht="15" x14ac:dyDescent="0.2">
      <c r="B143" s="89"/>
      <c r="C143" s="89"/>
      <c r="D143" s="89"/>
      <c r="E143" s="89"/>
      <c r="F143" s="90"/>
      <c r="P143" s="91"/>
      <c r="Q143" s="91"/>
    </row>
    <row r="144" spans="1:17" s="87" customFormat="1" x14ac:dyDescent="0.2">
      <c r="P144" s="91"/>
      <c r="Q144" s="91"/>
    </row>
    <row r="145" spans="16:17" s="87" customFormat="1" x14ac:dyDescent="0.2">
      <c r="P145" s="91"/>
      <c r="Q145" s="91"/>
    </row>
    <row r="146" spans="16:17" s="87" customFormat="1" x14ac:dyDescent="0.2">
      <c r="P146" s="91"/>
      <c r="Q146" s="91"/>
    </row>
    <row r="147" spans="16:17" s="87" customFormat="1" x14ac:dyDescent="0.2">
      <c r="P147" s="91"/>
      <c r="Q147" s="91"/>
    </row>
    <row r="148" spans="16:17" s="87" customFormat="1" x14ac:dyDescent="0.2">
      <c r="P148" s="91"/>
      <c r="Q148" s="91"/>
    </row>
    <row r="149" spans="16:17" s="87" customFormat="1" x14ac:dyDescent="0.2">
      <c r="P149" s="91"/>
      <c r="Q149" s="91"/>
    </row>
    <row r="150" spans="16:17" s="87" customFormat="1" x14ac:dyDescent="0.2">
      <c r="P150" s="91"/>
      <c r="Q150" s="91"/>
    </row>
    <row r="151" spans="16:17" s="87" customFormat="1" x14ac:dyDescent="0.2">
      <c r="P151" s="91"/>
      <c r="Q151" s="91"/>
    </row>
    <row r="152" spans="16:17" s="87" customFormat="1" x14ac:dyDescent="0.2">
      <c r="P152" s="91"/>
      <c r="Q152" s="91"/>
    </row>
    <row r="153" spans="16:17" s="87" customFormat="1" x14ac:dyDescent="0.2">
      <c r="P153" s="91"/>
      <c r="Q153" s="91"/>
    </row>
    <row r="154" spans="16:17" s="87" customFormat="1" x14ac:dyDescent="0.2">
      <c r="P154" s="91"/>
      <c r="Q154" s="91"/>
    </row>
    <row r="155" spans="16:17" s="87" customFormat="1" x14ac:dyDescent="0.2">
      <c r="P155" s="91"/>
      <c r="Q155" s="91"/>
    </row>
    <row r="156" spans="16:17" s="87" customFormat="1" x14ac:dyDescent="0.2">
      <c r="P156" s="91"/>
      <c r="Q156" s="91"/>
    </row>
    <row r="157" spans="16:17" s="87" customFormat="1" x14ac:dyDescent="0.2">
      <c r="P157" s="91"/>
      <c r="Q157" s="91"/>
    </row>
    <row r="158" spans="16:17" s="87" customFormat="1" x14ac:dyDescent="0.2">
      <c r="P158" s="91"/>
      <c r="Q158" s="91"/>
    </row>
    <row r="159" spans="16:17" s="87" customFormat="1" x14ac:dyDescent="0.2">
      <c r="P159" s="91"/>
      <c r="Q159" s="91"/>
    </row>
    <row r="160" spans="16:17" s="87" customFormat="1" x14ac:dyDescent="0.2">
      <c r="P160" s="91"/>
      <c r="Q160" s="91"/>
    </row>
    <row r="161" spans="16:17" s="87" customFormat="1" x14ac:dyDescent="0.2">
      <c r="P161" s="91"/>
      <c r="Q161" s="91"/>
    </row>
    <row r="162" spans="16:17" s="87" customFormat="1" x14ac:dyDescent="0.2">
      <c r="P162" s="91"/>
      <c r="Q162" s="91"/>
    </row>
    <row r="163" spans="16:17" s="87" customFormat="1" x14ac:dyDescent="0.2">
      <c r="P163" s="91"/>
      <c r="Q163" s="91"/>
    </row>
    <row r="164" spans="16:17" s="87" customFormat="1" x14ac:dyDescent="0.2">
      <c r="P164" s="91"/>
      <c r="Q164" s="91"/>
    </row>
    <row r="165" spans="16:17" s="87" customFormat="1" x14ac:dyDescent="0.2">
      <c r="P165" s="91"/>
      <c r="Q165" s="91"/>
    </row>
    <row r="166" spans="16:17" s="87" customFormat="1" x14ac:dyDescent="0.2">
      <c r="P166" s="91"/>
      <c r="Q166" s="91"/>
    </row>
    <row r="167" spans="16:17" s="87" customFormat="1" x14ac:dyDescent="0.2">
      <c r="P167" s="91"/>
      <c r="Q167" s="91"/>
    </row>
    <row r="168" spans="16:17" s="87" customFormat="1" x14ac:dyDescent="0.2">
      <c r="P168" s="91"/>
      <c r="Q168" s="91"/>
    </row>
    <row r="169" spans="16:17" s="87" customFormat="1" x14ac:dyDescent="0.2">
      <c r="P169" s="91"/>
      <c r="Q169" s="91"/>
    </row>
    <row r="170" spans="16:17" s="87" customFormat="1" x14ac:dyDescent="0.2">
      <c r="P170" s="91"/>
      <c r="Q170" s="91"/>
    </row>
    <row r="171" spans="16:17" s="87" customFormat="1" x14ac:dyDescent="0.2">
      <c r="P171" s="91"/>
      <c r="Q171" s="91"/>
    </row>
    <row r="172" spans="16:17" s="87" customFormat="1" x14ac:dyDescent="0.2">
      <c r="P172" s="91"/>
      <c r="Q172" s="91"/>
    </row>
    <row r="173" spans="16:17" s="87" customFormat="1" x14ac:dyDescent="0.2">
      <c r="P173" s="91"/>
      <c r="Q173" s="91"/>
    </row>
    <row r="174" spans="16:17" s="87" customFormat="1" x14ac:dyDescent="0.2">
      <c r="P174" s="91"/>
      <c r="Q174" s="91"/>
    </row>
    <row r="175" spans="16:17" s="87" customFormat="1" x14ac:dyDescent="0.2">
      <c r="P175" s="91"/>
      <c r="Q175" s="91"/>
    </row>
    <row r="176" spans="16:17" s="87" customFormat="1" x14ac:dyDescent="0.2">
      <c r="P176" s="91"/>
      <c r="Q176" s="91"/>
    </row>
    <row r="177" spans="2:17" s="87" customFormat="1" x14ac:dyDescent="0.2">
      <c r="P177" s="91"/>
      <c r="Q177" s="91"/>
    </row>
    <row r="178" spans="2:17" s="87" customFormat="1" x14ac:dyDescent="0.2">
      <c r="P178" s="91"/>
      <c r="Q178" s="91"/>
    </row>
    <row r="179" spans="2:17" s="87" customFormat="1" x14ac:dyDescent="0.2">
      <c r="P179" s="91"/>
      <c r="Q179" s="91"/>
    </row>
    <row r="180" spans="2:17" s="87" customFormat="1" x14ac:dyDescent="0.2">
      <c r="P180" s="91"/>
      <c r="Q180" s="91"/>
    </row>
    <row r="181" spans="2:17" s="87" customFormat="1" ht="15" x14ac:dyDescent="0.2">
      <c r="B181" s="89"/>
      <c r="C181" s="89"/>
      <c r="D181" s="89"/>
      <c r="E181" s="89"/>
      <c r="F181" s="90"/>
      <c r="P181" s="91"/>
      <c r="Q181" s="91"/>
    </row>
    <row r="182" spans="2:17" s="87" customFormat="1" x14ac:dyDescent="0.2">
      <c r="P182" s="91"/>
      <c r="Q182" s="91"/>
    </row>
    <row r="183" spans="2:17" s="87" customFormat="1" x14ac:dyDescent="0.2">
      <c r="P183" s="91"/>
      <c r="Q183" s="91"/>
    </row>
    <row r="184" spans="2:17" s="87" customFormat="1" x14ac:dyDescent="0.2">
      <c r="P184" s="91"/>
      <c r="Q184" s="91"/>
    </row>
    <row r="185" spans="2:17" s="87" customFormat="1" x14ac:dyDescent="0.2">
      <c r="P185" s="91"/>
      <c r="Q185" s="91"/>
    </row>
    <row r="186" spans="2:17" s="87" customFormat="1" x14ac:dyDescent="0.2">
      <c r="P186" s="91"/>
      <c r="Q186" s="91"/>
    </row>
    <row r="187" spans="2:17" s="87" customFormat="1" x14ac:dyDescent="0.2">
      <c r="P187" s="91"/>
      <c r="Q187" s="91"/>
    </row>
    <row r="188" spans="2:17" s="87" customFormat="1" x14ac:dyDescent="0.2">
      <c r="P188" s="91"/>
      <c r="Q188" s="91"/>
    </row>
    <row r="189" spans="2:17" s="87" customFormat="1" x14ac:dyDescent="0.2">
      <c r="P189" s="91"/>
      <c r="Q189" s="91"/>
    </row>
    <row r="190" spans="2:17" s="87" customFormat="1" x14ac:dyDescent="0.2">
      <c r="P190" s="91"/>
      <c r="Q190" s="91"/>
    </row>
    <row r="191" spans="2:17" s="87" customFormat="1" x14ac:dyDescent="0.2">
      <c r="P191" s="91"/>
      <c r="Q191" s="91"/>
    </row>
    <row r="192" spans="2:17" s="87" customFormat="1" x14ac:dyDescent="0.2">
      <c r="P192" s="91"/>
      <c r="Q192" s="91"/>
    </row>
    <row r="193" spans="16:17" s="87" customFormat="1" x14ac:dyDescent="0.2">
      <c r="P193" s="91"/>
      <c r="Q193" s="91"/>
    </row>
    <row r="194" spans="16:17" s="87" customFormat="1" x14ac:dyDescent="0.2">
      <c r="P194" s="91"/>
      <c r="Q194" s="91"/>
    </row>
    <row r="195" spans="16:17" s="87" customFormat="1" x14ac:dyDescent="0.2">
      <c r="P195" s="91"/>
      <c r="Q195" s="91"/>
    </row>
    <row r="196" spans="16:17" s="87" customFormat="1" x14ac:dyDescent="0.2">
      <c r="P196" s="91"/>
      <c r="Q196" s="91"/>
    </row>
    <row r="197" spans="16:17" s="87" customFormat="1" x14ac:dyDescent="0.2">
      <c r="P197" s="91"/>
      <c r="Q197" s="91"/>
    </row>
    <row r="198" spans="16:17" s="87" customFormat="1" x14ac:dyDescent="0.2">
      <c r="P198" s="91"/>
      <c r="Q198" s="91"/>
    </row>
    <row r="199" spans="16:17" s="87" customFormat="1" x14ac:dyDescent="0.2">
      <c r="P199" s="91"/>
      <c r="Q199" s="91"/>
    </row>
    <row r="200" spans="16:17" s="87" customFormat="1" x14ac:dyDescent="0.2">
      <c r="P200" s="91"/>
      <c r="Q200" s="91"/>
    </row>
    <row r="201" spans="16:17" s="87" customFormat="1" x14ac:dyDescent="0.2">
      <c r="P201" s="91"/>
      <c r="Q201" s="91"/>
    </row>
    <row r="202" spans="16:17" s="87" customFormat="1" x14ac:dyDescent="0.2">
      <c r="P202" s="91"/>
      <c r="Q202" s="91"/>
    </row>
    <row r="203" spans="16:17" s="87" customFormat="1" x14ac:dyDescent="0.2">
      <c r="P203" s="91"/>
      <c r="Q203" s="91"/>
    </row>
    <row r="204" spans="16:17" s="87" customFormat="1" x14ac:dyDescent="0.2">
      <c r="P204" s="91"/>
      <c r="Q204" s="91"/>
    </row>
    <row r="205" spans="16:17" s="87" customFormat="1" x14ac:dyDescent="0.2">
      <c r="P205" s="91"/>
      <c r="Q205" s="91"/>
    </row>
    <row r="206" spans="16:17" s="87" customFormat="1" x14ac:dyDescent="0.2">
      <c r="P206" s="91"/>
      <c r="Q206" s="91"/>
    </row>
    <row r="207" spans="16:17" s="87" customFormat="1" x14ac:dyDescent="0.2">
      <c r="P207" s="91"/>
      <c r="Q207" s="91"/>
    </row>
    <row r="208" spans="16:17" s="87" customFormat="1" x14ac:dyDescent="0.2">
      <c r="P208" s="91"/>
      <c r="Q208" s="91"/>
    </row>
    <row r="209" spans="16:17" s="87" customFormat="1" x14ac:dyDescent="0.2">
      <c r="P209" s="91"/>
      <c r="Q209" s="91"/>
    </row>
    <row r="210" spans="16:17" s="87" customFormat="1" x14ac:dyDescent="0.2">
      <c r="P210" s="91"/>
      <c r="Q210" s="91"/>
    </row>
    <row r="211" spans="16:17" s="87" customFormat="1" x14ac:dyDescent="0.2">
      <c r="P211" s="91"/>
      <c r="Q211" s="91"/>
    </row>
    <row r="212" spans="16:17" s="87" customFormat="1" x14ac:dyDescent="0.2">
      <c r="P212" s="91"/>
      <c r="Q212" s="91"/>
    </row>
    <row r="213" spans="16:17" s="87" customFormat="1" x14ac:dyDescent="0.2">
      <c r="P213" s="91"/>
      <c r="Q213" s="91"/>
    </row>
    <row r="214" spans="16:17" s="87" customFormat="1" x14ac:dyDescent="0.2">
      <c r="P214" s="91"/>
      <c r="Q214" s="91"/>
    </row>
    <row r="215" spans="16:17" s="87" customFormat="1" x14ac:dyDescent="0.2">
      <c r="P215" s="91"/>
      <c r="Q215" s="91"/>
    </row>
    <row r="216" spans="16:17" s="87" customFormat="1" x14ac:dyDescent="0.2">
      <c r="P216" s="91"/>
      <c r="Q216" s="91"/>
    </row>
    <row r="217" spans="16:17" s="87" customFormat="1" x14ac:dyDescent="0.2">
      <c r="P217" s="91"/>
      <c r="Q217" s="91"/>
    </row>
    <row r="218" spans="16:17" s="87" customFormat="1" x14ac:dyDescent="0.2">
      <c r="P218" s="91"/>
      <c r="Q218" s="91"/>
    </row>
    <row r="219" spans="16:17" s="87" customFormat="1" x14ac:dyDescent="0.2">
      <c r="P219" s="91"/>
      <c r="Q219" s="91"/>
    </row>
    <row r="220" spans="16:17" s="87" customFormat="1" x14ac:dyDescent="0.2">
      <c r="P220" s="91"/>
      <c r="Q220" s="91"/>
    </row>
    <row r="221" spans="16:17" s="87" customFormat="1" x14ac:dyDescent="0.2">
      <c r="P221" s="91"/>
      <c r="Q221" s="91"/>
    </row>
    <row r="222" spans="16:17" s="87" customFormat="1" x14ac:dyDescent="0.2">
      <c r="P222" s="91"/>
      <c r="Q222" s="91"/>
    </row>
    <row r="223" spans="16:17" s="87" customFormat="1" x14ac:dyDescent="0.2">
      <c r="P223" s="91"/>
      <c r="Q223" s="91"/>
    </row>
    <row r="224" spans="16:17" s="87" customFormat="1" x14ac:dyDescent="0.2">
      <c r="P224" s="91"/>
      <c r="Q224" s="91"/>
    </row>
    <row r="225" spans="16:17" s="87" customFormat="1" x14ac:dyDescent="0.2">
      <c r="P225" s="91"/>
      <c r="Q225" s="91"/>
    </row>
    <row r="226" spans="16:17" s="87" customFormat="1" x14ac:dyDescent="0.2">
      <c r="P226" s="91"/>
      <c r="Q226" s="91"/>
    </row>
    <row r="227" spans="16:17" s="87" customFormat="1" x14ac:dyDescent="0.2">
      <c r="P227" s="91"/>
      <c r="Q227" s="91"/>
    </row>
    <row r="228" spans="16:17" s="87" customFormat="1" x14ac:dyDescent="0.2">
      <c r="P228" s="91"/>
      <c r="Q228" s="91"/>
    </row>
    <row r="229" spans="16:17" s="87" customFormat="1" x14ac:dyDescent="0.2">
      <c r="P229" s="91"/>
      <c r="Q229" s="91"/>
    </row>
    <row r="230" spans="16:17" s="87" customFormat="1" x14ac:dyDescent="0.2">
      <c r="P230" s="91"/>
      <c r="Q230" s="91"/>
    </row>
    <row r="231" spans="16:17" s="87" customFormat="1" x14ac:dyDescent="0.2">
      <c r="P231" s="91"/>
      <c r="Q231" s="91"/>
    </row>
    <row r="232" spans="16:17" s="87" customFormat="1" x14ac:dyDescent="0.2">
      <c r="P232" s="91"/>
      <c r="Q232" s="91"/>
    </row>
    <row r="233" spans="16:17" s="87" customFormat="1" x14ac:dyDescent="0.2">
      <c r="P233" s="91"/>
      <c r="Q233" s="91"/>
    </row>
    <row r="234" spans="16:17" s="87" customFormat="1" x14ac:dyDescent="0.2">
      <c r="P234" s="91"/>
      <c r="Q234" s="91"/>
    </row>
    <row r="235" spans="16:17" s="87" customFormat="1" x14ac:dyDescent="0.2">
      <c r="P235" s="91"/>
      <c r="Q235" s="91"/>
    </row>
    <row r="236" spans="16:17" s="87" customFormat="1" x14ac:dyDescent="0.2">
      <c r="P236" s="91"/>
      <c r="Q236" s="91"/>
    </row>
    <row r="237" spans="16:17" s="87" customFormat="1" x14ac:dyDescent="0.2">
      <c r="P237" s="91"/>
      <c r="Q237" s="91"/>
    </row>
    <row r="238" spans="16:17" s="87" customFormat="1" x14ac:dyDescent="0.2">
      <c r="P238" s="91"/>
      <c r="Q238" s="91"/>
    </row>
    <row r="239" spans="16:17" s="87" customFormat="1" x14ac:dyDescent="0.2">
      <c r="P239" s="91"/>
      <c r="Q239" s="91"/>
    </row>
    <row r="240" spans="16:17" s="87" customFormat="1" x14ac:dyDescent="0.2">
      <c r="P240" s="91"/>
      <c r="Q240" s="91"/>
    </row>
    <row r="241" spans="2:17" s="87" customFormat="1" x14ac:dyDescent="0.2">
      <c r="P241" s="91"/>
      <c r="Q241" s="91"/>
    </row>
    <row r="242" spans="2:17" s="87" customFormat="1" x14ac:dyDescent="0.2">
      <c r="P242" s="91"/>
      <c r="Q242" s="91"/>
    </row>
    <row r="243" spans="2:17" s="87" customFormat="1" x14ac:dyDescent="0.2">
      <c r="P243" s="91"/>
      <c r="Q243" s="91"/>
    </row>
    <row r="244" spans="2:17" s="87" customFormat="1" x14ac:dyDescent="0.2">
      <c r="P244" s="91"/>
      <c r="Q244" s="91"/>
    </row>
    <row r="245" spans="2:17" s="87" customFormat="1" x14ac:dyDescent="0.2">
      <c r="P245" s="91"/>
      <c r="Q245" s="91"/>
    </row>
    <row r="246" spans="2:17" s="87" customFormat="1" x14ac:dyDescent="0.2">
      <c r="P246" s="91"/>
      <c r="Q246" s="91"/>
    </row>
    <row r="247" spans="2:17" s="87" customFormat="1" x14ac:dyDescent="0.2">
      <c r="B247" s="91"/>
      <c r="C247" s="91"/>
      <c r="D247" s="91"/>
      <c r="E247" s="91"/>
      <c r="F247" s="91"/>
      <c r="G247" s="91"/>
      <c r="H247" s="91"/>
      <c r="I247" s="91"/>
      <c r="P247" s="91"/>
      <c r="Q247" s="91"/>
    </row>
    <row r="248" spans="2:17" s="87" customFormat="1" x14ac:dyDescent="0.2">
      <c r="B248" s="91"/>
      <c r="C248" s="91"/>
      <c r="D248" s="91"/>
      <c r="E248" s="91"/>
      <c r="F248" s="91"/>
      <c r="G248" s="91"/>
      <c r="H248" s="91"/>
      <c r="I248" s="91"/>
      <c r="P248" s="91"/>
      <c r="Q248" s="91"/>
    </row>
    <row r="249" spans="2:17" s="87" customFormat="1" x14ac:dyDescent="0.2">
      <c r="B249" s="91"/>
      <c r="C249" s="91"/>
      <c r="D249" s="91"/>
      <c r="E249" s="91"/>
      <c r="F249" s="91"/>
      <c r="G249" s="91"/>
      <c r="H249" s="91"/>
      <c r="I249" s="91"/>
      <c r="P249" s="91"/>
      <c r="Q249" s="91"/>
    </row>
    <row r="250" spans="2:17" s="87" customFormat="1" x14ac:dyDescent="0.2">
      <c r="B250" s="91"/>
      <c r="C250" s="91"/>
      <c r="D250" s="91"/>
      <c r="E250" s="91"/>
      <c r="F250" s="91"/>
      <c r="G250" s="91"/>
      <c r="H250" s="91"/>
      <c r="I250" s="91"/>
      <c r="P250" s="91"/>
      <c r="Q250" s="91"/>
    </row>
    <row r="251" spans="2:17" s="87" customFormat="1" x14ac:dyDescent="0.2">
      <c r="B251" s="91"/>
      <c r="C251" s="91"/>
      <c r="D251" s="91"/>
      <c r="E251" s="91"/>
      <c r="F251" s="91"/>
      <c r="G251" s="91"/>
      <c r="H251" s="91"/>
      <c r="I251" s="91"/>
      <c r="P251" s="91"/>
      <c r="Q251" s="91"/>
    </row>
    <row r="252" spans="2:17" s="87" customFormat="1" x14ac:dyDescent="0.2">
      <c r="B252" s="91"/>
      <c r="C252" s="91"/>
      <c r="D252" s="91"/>
      <c r="E252" s="91"/>
      <c r="F252" s="91"/>
      <c r="G252" s="91"/>
      <c r="H252" s="91"/>
      <c r="I252" s="91"/>
      <c r="P252" s="91"/>
      <c r="Q252" s="91"/>
    </row>
    <row r="253" spans="2:17" s="87" customFormat="1" x14ac:dyDescent="0.2">
      <c r="B253" s="91"/>
      <c r="C253" s="91"/>
      <c r="D253" s="91"/>
      <c r="E253" s="91"/>
      <c r="F253" s="91"/>
      <c r="G253" s="91"/>
      <c r="H253" s="91"/>
      <c r="I253" s="91"/>
      <c r="P253" s="91"/>
      <c r="Q253" s="91"/>
    </row>
    <row r="254" spans="2:17" s="87" customFormat="1" ht="15" x14ac:dyDescent="0.2">
      <c r="B254" s="89"/>
      <c r="C254" s="89"/>
      <c r="D254" s="89"/>
      <c r="E254" s="89"/>
      <c r="F254" s="89"/>
      <c r="G254" s="91"/>
      <c r="H254" s="91"/>
      <c r="I254" s="91"/>
      <c r="P254" s="91"/>
      <c r="Q254" s="91"/>
    </row>
    <row r="255" spans="2:17" s="87" customFormat="1" x14ac:dyDescent="0.2">
      <c r="B255" s="91"/>
      <c r="C255" s="91"/>
      <c r="D255" s="91"/>
      <c r="E255" s="91"/>
      <c r="F255" s="91"/>
      <c r="G255" s="91"/>
      <c r="H255" s="91"/>
      <c r="I255" s="91"/>
      <c r="P255" s="91"/>
      <c r="Q255" s="91"/>
    </row>
    <row r="256" spans="2:17" s="87" customFormat="1" x14ac:dyDescent="0.2">
      <c r="B256" s="91"/>
      <c r="C256" s="91"/>
      <c r="D256" s="91"/>
      <c r="E256" s="91"/>
      <c r="F256" s="91"/>
      <c r="G256" s="91"/>
      <c r="H256" s="91"/>
      <c r="I256" s="91"/>
      <c r="P256" s="91"/>
      <c r="Q256" s="91"/>
    </row>
    <row r="257" spans="2:17" s="87" customFormat="1" x14ac:dyDescent="0.2">
      <c r="B257" s="91"/>
      <c r="C257" s="91"/>
      <c r="D257" s="91"/>
      <c r="E257" s="91"/>
      <c r="F257" s="91"/>
      <c r="G257" s="91"/>
      <c r="H257" s="91"/>
      <c r="I257" s="91"/>
      <c r="P257" s="91"/>
      <c r="Q257" s="91"/>
    </row>
    <row r="258" spans="2:17" s="87" customFormat="1" x14ac:dyDescent="0.2">
      <c r="B258" s="91"/>
      <c r="C258" s="91"/>
      <c r="D258" s="91"/>
      <c r="E258" s="91"/>
      <c r="F258" s="91"/>
      <c r="G258" s="91"/>
      <c r="H258" s="91"/>
      <c r="I258" s="91"/>
      <c r="P258" s="91"/>
      <c r="Q258" s="91"/>
    </row>
    <row r="259" spans="2:17" s="87" customFormat="1" x14ac:dyDescent="0.2">
      <c r="B259" s="91"/>
      <c r="C259" s="91"/>
      <c r="D259" s="91"/>
      <c r="E259" s="91"/>
      <c r="F259" s="91"/>
      <c r="G259" s="91"/>
      <c r="H259" s="91"/>
      <c r="I259" s="91"/>
      <c r="P259" s="91"/>
      <c r="Q259" s="91"/>
    </row>
    <row r="260" spans="2:17" s="87" customFormat="1" x14ac:dyDescent="0.2">
      <c r="B260" s="91"/>
      <c r="C260" s="91"/>
      <c r="D260" s="91"/>
      <c r="E260" s="91"/>
      <c r="F260" s="91"/>
      <c r="G260" s="91"/>
      <c r="H260" s="91"/>
      <c r="I260" s="91"/>
      <c r="P260" s="91"/>
      <c r="Q260" s="91"/>
    </row>
    <row r="261" spans="2:17" s="87" customFormat="1" x14ac:dyDescent="0.2">
      <c r="B261" s="91"/>
      <c r="C261" s="91"/>
      <c r="D261" s="91"/>
      <c r="E261" s="91"/>
      <c r="F261" s="91"/>
      <c r="G261" s="91"/>
      <c r="H261" s="91"/>
      <c r="I261" s="91"/>
      <c r="P261" s="91"/>
      <c r="Q261" s="91"/>
    </row>
    <row r="262" spans="2:17" s="87" customFormat="1" x14ac:dyDescent="0.2">
      <c r="B262" s="91"/>
      <c r="C262" s="91"/>
      <c r="D262" s="91"/>
      <c r="E262" s="91"/>
      <c r="F262" s="91"/>
      <c r="G262" s="91"/>
      <c r="H262" s="91"/>
      <c r="I262" s="91"/>
      <c r="P262" s="91"/>
      <c r="Q262" s="91"/>
    </row>
    <row r="263" spans="2:17" s="87" customFormat="1" x14ac:dyDescent="0.2">
      <c r="B263" s="91"/>
      <c r="C263" s="91"/>
      <c r="D263" s="91"/>
      <c r="E263" s="91"/>
      <c r="F263" s="91"/>
      <c r="G263" s="91"/>
      <c r="H263" s="91"/>
      <c r="I263" s="91"/>
      <c r="P263" s="91"/>
      <c r="Q263" s="91"/>
    </row>
    <row r="264" spans="2:17" s="87" customFormat="1" x14ac:dyDescent="0.2">
      <c r="P264" s="91"/>
      <c r="Q264" s="91"/>
    </row>
    <row r="265" spans="2:17" s="87" customFormat="1" x14ac:dyDescent="0.2">
      <c r="P265" s="91"/>
      <c r="Q265" s="91"/>
    </row>
    <row r="266" spans="2:17" s="87" customFormat="1" x14ac:dyDescent="0.2">
      <c r="P266" s="91"/>
      <c r="Q266" s="91"/>
    </row>
    <row r="267" spans="2:17" s="87" customFormat="1" x14ac:dyDescent="0.2">
      <c r="P267" s="91"/>
      <c r="Q267" s="91"/>
    </row>
    <row r="268" spans="2:17" s="87" customFormat="1" x14ac:dyDescent="0.2">
      <c r="P268" s="91"/>
      <c r="Q268" s="91"/>
    </row>
    <row r="269" spans="2:17" s="87" customFormat="1" x14ac:dyDescent="0.2">
      <c r="P269" s="91"/>
      <c r="Q269" s="91"/>
    </row>
    <row r="270" spans="2:17" s="87" customFormat="1" x14ac:dyDescent="0.2">
      <c r="P270" s="91"/>
      <c r="Q270" s="91"/>
    </row>
    <row r="271" spans="2:17" s="87" customFormat="1" x14ac:dyDescent="0.2">
      <c r="P271" s="91"/>
      <c r="Q271" s="91"/>
    </row>
    <row r="272" spans="2:17" s="87" customFormat="1" x14ac:dyDescent="0.2">
      <c r="P272" s="91"/>
      <c r="Q272" s="91"/>
    </row>
    <row r="273" spans="16:17" s="87" customFormat="1" x14ac:dyDescent="0.2">
      <c r="P273" s="91"/>
      <c r="Q273" s="91"/>
    </row>
    <row r="274" spans="16:17" s="87" customFormat="1" x14ac:dyDescent="0.2">
      <c r="P274" s="91"/>
      <c r="Q274" s="91"/>
    </row>
    <row r="275" spans="16:17" s="87" customFormat="1" x14ac:dyDescent="0.2">
      <c r="P275" s="91"/>
      <c r="Q275" s="91"/>
    </row>
    <row r="276" spans="16:17" s="87" customFormat="1" x14ac:dyDescent="0.2">
      <c r="P276" s="91"/>
      <c r="Q276" s="91"/>
    </row>
    <row r="277" spans="16:17" s="87" customFormat="1" x14ac:dyDescent="0.2">
      <c r="P277" s="91"/>
      <c r="Q277" s="91"/>
    </row>
    <row r="278" spans="16:17" s="87" customFormat="1" x14ac:dyDescent="0.2">
      <c r="P278" s="91"/>
      <c r="Q278" s="91"/>
    </row>
    <row r="279" spans="16:17" s="87" customFormat="1" x14ac:dyDescent="0.2">
      <c r="P279" s="91"/>
      <c r="Q279" s="91"/>
    </row>
    <row r="280" spans="16:17" s="87" customFormat="1" x14ac:dyDescent="0.2">
      <c r="P280" s="91"/>
      <c r="Q280" s="91"/>
    </row>
    <row r="281" spans="16:17" s="87" customFormat="1" x14ac:dyDescent="0.2">
      <c r="P281" s="91"/>
      <c r="Q281" s="91"/>
    </row>
    <row r="282" spans="16:17" s="87" customFormat="1" x14ac:dyDescent="0.2">
      <c r="P282" s="91"/>
      <c r="Q282" s="91"/>
    </row>
    <row r="283" spans="16:17" s="87" customFormat="1" x14ac:dyDescent="0.2">
      <c r="P283" s="91"/>
      <c r="Q283" s="91"/>
    </row>
    <row r="284" spans="16:17" s="87" customFormat="1" x14ac:dyDescent="0.2">
      <c r="P284" s="91"/>
      <c r="Q284" s="91"/>
    </row>
    <row r="285" spans="16:17" s="87" customFormat="1" x14ac:dyDescent="0.2">
      <c r="P285" s="91"/>
      <c r="Q285" s="91"/>
    </row>
    <row r="286" spans="16:17" s="87" customFormat="1" x14ac:dyDescent="0.2">
      <c r="P286" s="91"/>
      <c r="Q286" s="91"/>
    </row>
    <row r="287" spans="16:17" s="87" customFormat="1" x14ac:dyDescent="0.2">
      <c r="P287" s="91"/>
      <c r="Q287" s="91"/>
    </row>
    <row r="288" spans="16:17" s="87" customFormat="1" x14ac:dyDescent="0.2">
      <c r="P288" s="91"/>
      <c r="Q288" s="91"/>
    </row>
    <row r="289" spans="16:17" s="87" customFormat="1" x14ac:dyDescent="0.2">
      <c r="P289" s="91"/>
      <c r="Q289" s="91"/>
    </row>
    <row r="290" spans="16:17" s="87" customFormat="1" x14ac:dyDescent="0.2">
      <c r="P290" s="91"/>
      <c r="Q290" s="91"/>
    </row>
    <row r="291" spans="16:17" s="87" customFormat="1" x14ac:dyDescent="0.2">
      <c r="P291" s="91"/>
      <c r="Q291" s="91"/>
    </row>
    <row r="292" spans="16:17" s="87" customFormat="1" x14ac:dyDescent="0.2">
      <c r="P292" s="91"/>
      <c r="Q292" s="91"/>
    </row>
    <row r="293" spans="16:17" s="87" customFormat="1" x14ac:dyDescent="0.2">
      <c r="P293" s="91"/>
      <c r="Q293" s="91"/>
    </row>
    <row r="294" spans="16:17" s="87" customFormat="1" x14ac:dyDescent="0.2">
      <c r="P294" s="91"/>
      <c r="Q294" s="91"/>
    </row>
    <row r="295" spans="16:17" s="87" customFormat="1" x14ac:dyDescent="0.2">
      <c r="P295" s="91"/>
      <c r="Q295" s="91"/>
    </row>
    <row r="296" spans="16:17" s="87" customFormat="1" x14ac:dyDescent="0.2">
      <c r="P296" s="91"/>
      <c r="Q296" s="91"/>
    </row>
    <row r="297" spans="16:17" s="87" customFormat="1" x14ac:dyDescent="0.2">
      <c r="P297" s="91"/>
      <c r="Q297" s="91"/>
    </row>
    <row r="298" spans="16:17" s="87" customFormat="1" x14ac:dyDescent="0.2">
      <c r="P298" s="91"/>
      <c r="Q298" s="91"/>
    </row>
    <row r="299" spans="16:17" s="87" customFormat="1" x14ac:dyDescent="0.2">
      <c r="P299" s="91"/>
      <c r="Q299" s="91"/>
    </row>
    <row r="300" spans="16:17" s="87" customFormat="1" x14ac:dyDescent="0.2">
      <c r="P300" s="91"/>
      <c r="Q300" s="91"/>
    </row>
    <row r="301" spans="16:17" s="87" customFormat="1" x14ac:dyDescent="0.2">
      <c r="P301" s="91"/>
      <c r="Q301" s="91"/>
    </row>
    <row r="302" spans="16:17" s="87" customFormat="1" x14ac:dyDescent="0.2">
      <c r="P302" s="91"/>
      <c r="Q302" s="91"/>
    </row>
    <row r="303" spans="16:17" s="87" customFormat="1" x14ac:dyDescent="0.2">
      <c r="P303" s="91"/>
      <c r="Q303" s="91"/>
    </row>
    <row r="304" spans="16:17" s="87" customFormat="1" x14ac:dyDescent="0.2">
      <c r="P304" s="91"/>
      <c r="Q304" s="91"/>
    </row>
    <row r="305" spans="16:17" s="87" customFormat="1" x14ac:dyDescent="0.2">
      <c r="P305" s="91"/>
      <c r="Q305" s="91"/>
    </row>
    <row r="306" spans="16:17" s="87" customFormat="1" x14ac:dyDescent="0.2">
      <c r="P306" s="91"/>
      <c r="Q306" s="91"/>
    </row>
    <row r="307" spans="16:17" s="87" customFormat="1" x14ac:dyDescent="0.2">
      <c r="P307" s="91"/>
      <c r="Q307" s="91"/>
    </row>
    <row r="308" spans="16:17" s="87" customFormat="1" x14ac:dyDescent="0.2">
      <c r="P308" s="91"/>
      <c r="Q308" s="91"/>
    </row>
    <row r="309" spans="16:17" s="87" customFormat="1" x14ac:dyDescent="0.2">
      <c r="P309" s="91"/>
      <c r="Q309" s="91"/>
    </row>
    <row r="310" spans="16:17" s="87" customFormat="1" x14ac:dyDescent="0.2">
      <c r="P310" s="91"/>
      <c r="Q310" s="91"/>
    </row>
    <row r="311" spans="16:17" s="87" customFormat="1" x14ac:dyDescent="0.2">
      <c r="P311" s="91"/>
      <c r="Q311" s="91"/>
    </row>
    <row r="312" spans="16:17" s="87" customFormat="1" x14ac:dyDescent="0.2">
      <c r="P312" s="91"/>
      <c r="Q312" s="91"/>
    </row>
    <row r="313" spans="16:17" s="87" customFormat="1" x14ac:dyDescent="0.2">
      <c r="P313" s="91"/>
      <c r="Q313" s="91"/>
    </row>
    <row r="314" spans="16:17" s="87" customFormat="1" x14ac:dyDescent="0.2">
      <c r="P314" s="91"/>
      <c r="Q314" s="91"/>
    </row>
    <row r="315" spans="16:17" s="87" customFormat="1" x14ac:dyDescent="0.2">
      <c r="P315" s="91"/>
      <c r="Q315" s="91"/>
    </row>
    <row r="316" spans="16:17" s="87" customFormat="1" x14ac:dyDescent="0.2">
      <c r="P316" s="91"/>
      <c r="Q316" s="91"/>
    </row>
    <row r="317" spans="16:17" s="87" customFormat="1" x14ac:dyDescent="0.2">
      <c r="P317" s="91"/>
      <c r="Q317" s="91"/>
    </row>
    <row r="318" spans="16:17" s="87" customFormat="1" x14ac:dyDescent="0.2">
      <c r="P318" s="91"/>
      <c r="Q318" s="91"/>
    </row>
    <row r="319" spans="16:17" s="87" customFormat="1" x14ac:dyDescent="0.2">
      <c r="P319" s="91"/>
      <c r="Q319" s="91"/>
    </row>
    <row r="320" spans="16:17" s="87" customFormat="1" x14ac:dyDescent="0.2">
      <c r="P320" s="91"/>
      <c r="Q320" s="91"/>
    </row>
    <row r="321" spans="2:17" s="87" customFormat="1" x14ac:dyDescent="0.2">
      <c r="P321" s="91"/>
      <c r="Q321" s="91"/>
    </row>
    <row r="322" spans="2:17" s="87" customFormat="1" x14ac:dyDescent="0.2">
      <c r="P322" s="91"/>
      <c r="Q322" s="91"/>
    </row>
    <row r="323" spans="2:17" s="87" customFormat="1" x14ac:dyDescent="0.2">
      <c r="P323" s="91"/>
      <c r="Q323" s="91"/>
    </row>
    <row r="324" spans="2:17" s="87" customFormat="1" x14ac:dyDescent="0.2">
      <c r="P324" s="91"/>
      <c r="Q324" s="91"/>
    </row>
    <row r="325" spans="2:17" s="87" customFormat="1" x14ac:dyDescent="0.2">
      <c r="P325" s="91"/>
      <c r="Q325" s="91"/>
    </row>
    <row r="326" spans="2:17" s="87" customFormat="1" x14ac:dyDescent="0.2">
      <c r="P326" s="91"/>
      <c r="Q326" s="91"/>
    </row>
    <row r="327" spans="2:17" s="87" customFormat="1" ht="15" x14ac:dyDescent="0.2">
      <c r="B327" s="89"/>
      <c r="C327" s="89"/>
      <c r="D327" s="89"/>
      <c r="E327" s="89"/>
      <c r="F327" s="90"/>
      <c r="P327" s="91"/>
      <c r="Q327" s="91"/>
    </row>
    <row r="328" spans="2:17" s="87" customFormat="1" x14ac:dyDescent="0.2">
      <c r="P328" s="91"/>
      <c r="Q328" s="91"/>
    </row>
    <row r="329" spans="2:17" s="87" customFormat="1" x14ac:dyDescent="0.2">
      <c r="P329" s="91"/>
      <c r="Q329" s="91"/>
    </row>
    <row r="330" spans="2:17" s="87" customFormat="1" x14ac:dyDescent="0.2">
      <c r="P330" s="91"/>
      <c r="Q330" s="91"/>
    </row>
    <row r="331" spans="2:17" s="87" customFormat="1" x14ac:dyDescent="0.2">
      <c r="P331" s="91"/>
      <c r="Q331" s="91"/>
    </row>
    <row r="332" spans="2:17" s="87" customFormat="1" x14ac:dyDescent="0.2">
      <c r="P332" s="91"/>
      <c r="Q332" s="91"/>
    </row>
    <row r="333" spans="2:17" s="87" customFormat="1" x14ac:dyDescent="0.2">
      <c r="P333" s="91"/>
      <c r="Q333" s="91"/>
    </row>
    <row r="334" spans="2:17" s="87" customFormat="1" x14ac:dyDescent="0.2">
      <c r="P334" s="91"/>
      <c r="Q334" s="91"/>
    </row>
    <row r="335" spans="2:17" s="87" customFormat="1" x14ac:dyDescent="0.2">
      <c r="P335" s="91"/>
      <c r="Q335" s="91"/>
    </row>
    <row r="336" spans="2:17" s="87" customFormat="1" x14ac:dyDescent="0.2">
      <c r="P336" s="91"/>
      <c r="Q336" s="91"/>
    </row>
    <row r="337" spans="16:17" s="87" customFormat="1" x14ac:dyDescent="0.2">
      <c r="P337" s="91"/>
      <c r="Q337" s="91"/>
    </row>
    <row r="338" spans="16:17" s="87" customFormat="1" x14ac:dyDescent="0.2">
      <c r="P338" s="91"/>
      <c r="Q338" s="91"/>
    </row>
    <row r="339" spans="16:17" s="87" customFormat="1" x14ac:dyDescent="0.2">
      <c r="P339" s="91"/>
      <c r="Q339" s="91"/>
    </row>
    <row r="340" spans="16:17" s="87" customFormat="1" x14ac:dyDescent="0.2">
      <c r="P340" s="91"/>
      <c r="Q340" s="91"/>
    </row>
    <row r="341" spans="16:17" s="87" customFormat="1" x14ac:dyDescent="0.2">
      <c r="P341" s="91"/>
      <c r="Q341" s="91"/>
    </row>
    <row r="342" spans="16:17" s="87" customFormat="1" x14ac:dyDescent="0.2">
      <c r="P342" s="91"/>
      <c r="Q342" s="91"/>
    </row>
    <row r="343" spans="16:17" s="87" customFormat="1" x14ac:dyDescent="0.2">
      <c r="P343" s="91"/>
      <c r="Q343" s="91"/>
    </row>
    <row r="344" spans="16:17" s="87" customFormat="1" x14ac:dyDescent="0.2">
      <c r="P344" s="91"/>
      <c r="Q344" s="91"/>
    </row>
    <row r="345" spans="16:17" s="87" customFormat="1" x14ac:dyDescent="0.2">
      <c r="P345" s="91"/>
      <c r="Q345" s="91"/>
    </row>
    <row r="346" spans="16:17" s="87" customFormat="1" x14ac:dyDescent="0.2">
      <c r="P346" s="91"/>
      <c r="Q346" s="91"/>
    </row>
    <row r="347" spans="16:17" s="87" customFormat="1" x14ac:dyDescent="0.2">
      <c r="P347" s="91"/>
      <c r="Q347" s="91"/>
    </row>
    <row r="348" spans="16:17" s="87" customFormat="1" x14ac:dyDescent="0.2">
      <c r="P348" s="91"/>
      <c r="Q348" s="91"/>
    </row>
    <row r="349" spans="16:17" s="87" customFormat="1" x14ac:dyDescent="0.2">
      <c r="P349" s="91"/>
      <c r="Q349" s="91"/>
    </row>
    <row r="350" spans="16:17" s="87" customFormat="1" x14ac:dyDescent="0.2">
      <c r="P350" s="91"/>
      <c r="Q350" s="91"/>
    </row>
    <row r="351" spans="16:17" s="87" customFormat="1" x14ac:dyDescent="0.2">
      <c r="P351" s="91"/>
      <c r="Q351" s="91"/>
    </row>
    <row r="352" spans="16:17" s="87" customFormat="1" x14ac:dyDescent="0.2">
      <c r="P352" s="91"/>
      <c r="Q352" s="91"/>
    </row>
    <row r="353" spans="16:17" s="87" customFormat="1" x14ac:dyDescent="0.2">
      <c r="P353" s="91"/>
      <c r="Q353" s="91"/>
    </row>
    <row r="354" spans="16:17" s="87" customFormat="1" x14ac:dyDescent="0.2">
      <c r="P354" s="91"/>
      <c r="Q354" s="91"/>
    </row>
    <row r="355" spans="16:17" s="87" customFormat="1" x14ac:dyDescent="0.2">
      <c r="P355" s="91"/>
      <c r="Q355" s="91"/>
    </row>
    <row r="356" spans="16:17" s="87" customFormat="1" x14ac:dyDescent="0.2">
      <c r="P356" s="91"/>
      <c r="Q356" s="91"/>
    </row>
    <row r="357" spans="16:17" s="87" customFormat="1" x14ac:dyDescent="0.2">
      <c r="P357" s="91"/>
      <c r="Q357" s="91"/>
    </row>
    <row r="358" spans="16:17" s="87" customFormat="1" x14ac:dyDescent="0.2">
      <c r="P358" s="91"/>
      <c r="Q358" s="91"/>
    </row>
    <row r="359" spans="16:17" s="87" customFormat="1" x14ac:dyDescent="0.2">
      <c r="P359" s="91"/>
      <c r="Q359" s="91"/>
    </row>
    <row r="360" spans="16:17" s="87" customFormat="1" x14ac:dyDescent="0.2">
      <c r="P360" s="91"/>
      <c r="Q360" s="91"/>
    </row>
    <row r="361" spans="16:17" s="87" customFormat="1" x14ac:dyDescent="0.2">
      <c r="P361" s="91"/>
      <c r="Q361" s="91"/>
    </row>
    <row r="362" spans="16:17" s="87" customFormat="1" x14ac:dyDescent="0.2">
      <c r="P362" s="91"/>
      <c r="Q362" s="91"/>
    </row>
    <row r="363" spans="16:17" s="87" customFormat="1" x14ac:dyDescent="0.2">
      <c r="P363" s="91"/>
      <c r="Q363" s="91"/>
    </row>
    <row r="364" spans="16:17" s="87" customFormat="1" x14ac:dyDescent="0.2">
      <c r="P364" s="91"/>
      <c r="Q364" s="91"/>
    </row>
    <row r="365" spans="16:17" s="87" customFormat="1" x14ac:dyDescent="0.2">
      <c r="P365" s="91"/>
      <c r="Q365" s="91"/>
    </row>
    <row r="366" spans="16:17" s="87" customFormat="1" x14ac:dyDescent="0.2">
      <c r="P366" s="91"/>
      <c r="Q366" s="91"/>
    </row>
    <row r="367" spans="16:17" s="87" customFormat="1" x14ac:dyDescent="0.2">
      <c r="P367" s="91"/>
      <c r="Q367" s="91"/>
    </row>
    <row r="368" spans="16:17" s="87" customFormat="1" x14ac:dyDescent="0.2">
      <c r="P368" s="91"/>
      <c r="Q368" s="91"/>
    </row>
    <row r="369" spans="16:17" s="87" customFormat="1" x14ac:dyDescent="0.2">
      <c r="P369" s="91"/>
      <c r="Q369" s="91"/>
    </row>
    <row r="370" spans="16:17" s="87" customFormat="1" x14ac:dyDescent="0.2">
      <c r="P370" s="91"/>
      <c r="Q370" s="91"/>
    </row>
    <row r="371" spans="16:17" s="87" customFormat="1" x14ac:dyDescent="0.2">
      <c r="P371" s="91"/>
      <c r="Q371" s="91"/>
    </row>
    <row r="372" spans="16:17" s="87" customFormat="1" x14ac:dyDescent="0.2">
      <c r="P372" s="91"/>
      <c r="Q372" s="91"/>
    </row>
    <row r="373" spans="16:17" s="87" customFormat="1" x14ac:dyDescent="0.2">
      <c r="P373" s="91"/>
      <c r="Q373" s="91"/>
    </row>
    <row r="374" spans="16:17" s="87" customFormat="1" x14ac:dyDescent="0.2">
      <c r="P374" s="91"/>
      <c r="Q374" s="91"/>
    </row>
    <row r="375" spans="16:17" s="87" customFormat="1" x14ac:dyDescent="0.2">
      <c r="P375" s="91"/>
      <c r="Q375" s="91"/>
    </row>
    <row r="376" spans="16:17" s="87" customFormat="1" x14ac:dyDescent="0.2">
      <c r="P376" s="91"/>
      <c r="Q376" s="91"/>
    </row>
    <row r="377" spans="16:17" s="87" customFormat="1" x14ac:dyDescent="0.2">
      <c r="P377" s="91"/>
      <c r="Q377" s="91"/>
    </row>
    <row r="378" spans="16:17" s="87" customFormat="1" x14ac:dyDescent="0.2">
      <c r="P378" s="91"/>
      <c r="Q378" s="91"/>
    </row>
    <row r="379" spans="16:17" s="87" customFormat="1" x14ac:dyDescent="0.2">
      <c r="P379" s="91"/>
      <c r="Q379" s="91"/>
    </row>
    <row r="380" spans="16:17" s="87" customFormat="1" x14ac:dyDescent="0.2">
      <c r="P380" s="91"/>
      <c r="Q380" s="91"/>
    </row>
    <row r="381" spans="16:17" s="87" customFormat="1" x14ac:dyDescent="0.2">
      <c r="P381" s="91"/>
      <c r="Q381" s="91"/>
    </row>
    <row r="382" spans="16:17" s="87" customFormat="1" x14ac:dyDescent="0.2">
      <c r="P382" s="91"/>
      <c r="Q382" s="91"/>
    </row>
    <row r="383" spans="16:17" s="87" customFormat="1" x14ac:dyDescent="0.2">
      <c r="P383" s="91"/>
      <c r="Q383" s="91"/>
    </row>
    <row r="384" spans="16:17" s="87" customFormat="1" x14ac:dyDescent="0.2">
      <c r="P384" s="91"/>
      <c r="Q384" s="91"/>
    </row>
    <row r="385" spans="16:17" s="87" customFormat="1" x14ac:dyDescent="0.2">
      <c r="P385" s="91"/>
      <c r="Q385" s="91"/>
    </row>
    <row r="386" spans="16:17" s="87" customFormat="1" x14ac:dyDescent="0.2">
      <c r="P386" s="91"/>
      <c r="Q386" s="91"/>
    </row>
    <row r="387" spans="16:17" s="87" customFormat="1" x14ac:dyDescent="0.2">
      <c r="P387" s="91"/>
      <c r="Q387" s="91"/>
    </row>
    <row r="388" spans="16:17" s="87" customFormat="1" x14ac:dyDescent="0.2">
      <c r="P388" s="91"/>
      <c r="Q388" s="91"/>
    </row>
    <row r="389" spans="16:17" s="87" customFormat="1" x14ac:dyDescent="0.2">
      <c r="P389" s="91"/>
      <c r="Q389" s="91"/>
    </row>
    <row r="390" spans="16:17" s="87" customFormat="1" x14ac:dyDescent="0.2">
      <c r="P390" s="91"/>
      <c r="Q390" s="91"/>
    </row>
    <row r="391" spans="16:17" s="87" customFormat="1" x14ac:dyDescent="0.2">
      <c r="P391" s="91"/>
      <c r="Q391" s="91"/>
    </row>
    <row r="392" spans="16:17" s="87" customFormat="1" x14ac:dyDescent="0.2">
      <c r="P392" s="91"/>
      <c r="Q392" s="91"/>
    </row>
    <row r="393" spans="16:17" s="87" customFormat="1" x14ac:dyDescent="0.2">
      <c r="P393" s="91"/>
      <c r="Q393" s="91"/>
    </row>
    <row r="394" spans="16:17" s="87" customFormat="1" x14ac:dyDescent="0.2">
      <c r="P394" s="91"/>
      <c r="Q394" s="91"/>
    </row>
    <row r="395" spans="16:17" s="87" customFormat="1" x14ac:dyDescent="0.2">
      <c r="P395" s="91"/>
      <c r="Q395" s="91"/>
    </row>
    <row r="396" spans="16:17" s="87" customFormat="1" x14ac:dyDescent="0.2">
      <c r="P396" s="91"/>
      <c r="Q396" s="91"/>
    </row>
    <row r="397" spans="16:17" s="87" customFormat="1" x14ac:dyDescent="0.2">
      <c r="P397" s="91"/>
      <c r="Q397" s="91"/>
    </row>
    <row r="398" spans="16:17" s="87" customFormat="1" x14ac:dyDescent="0.2">
      <c r="P398" s="91"/>
      <c r="Q398" s="91"/>
    </row>
    <row r="399" spans="16:17" s="87" customFormat="1" x14ac:dyDescent="0.2">
      <c r="P399" s="91"/>
      <c r="Q399" s="91"/>
    </row>
    <row r="400" spans="16:17" s="87" customFormat="1" x14ac:dyDescent="0.2">
      <c r="P400" s="91"/>
      <c r="Q400" s="91"/>
    </row>
    <row r="401" spans="16:17" s="87" customFormat="1" x14ac:dyDescent="0.2">
      <c r="P401" s="91"/>
      <c r="Q401" s="91"/>
    </row>
    <row r="402" spans="16:17" s="87" customFormat="1" x14ac:dyDescent="0.2">
      <c r="P402" s="91"/>
      <c r="Q402" s="91"/>
    </row>
    <row r="403" spans="16:17" s="87" customFormat="1" x14ac:dyDescent="0.2">
      <c r="P403" s="91"/>
      <c r="Q403" s="91"/>
    </row>
    <row r="404" spans="16:17" s="87" customFormat="1" x14ac:dyDescent="0.2">
      <c r="P404" s="91"/>
      <c r="Q404" s="91"/>
    </row>
    <row r="405" spans="16:17" s="87" customFormat="1" x14ac:dyDescent="0.2">
      <c r="P405" s="91"/>
      <c r="Q405" s="91"/>
    </row>
    <row r="406" spans="16:17" s="87" customFormat="1" x14ac:dyDescent="0.2">
      <c r="P406" s="91"/>
      <c r="Q406" s="91"/>
    </row>
    <row r="407" spans="16:17" s="87" customFormat="1" x14ac:dyDescent="0.2">
      <c r="P407" s="91"/>
      <c r="Q407" s="91"/>
    </row>
    <row r="408" spans="16:17" s="87" customFormat="1" x14ac:dyDescent="0.2">
      <c r="P408" s="91"/>
      <c r="Q408" s="91"/>
    </row>
    <row r="409" spans="16:17" s="87" customFormat="1" x14ac:dyDescent="0.2">
      <c r="P409" s="91"/>
      <c r="Q409" s="91"/>
    </row>
    <row r="410" spans="16:17" s="87" customFormat="1" x14ac:dyDescent="0.2">
      <c r="P410" s="91"/>
      <c r="Q410" s="91"/>
    </row>
    <row r="411" spans="16:17" s="87" customFormat="1" x14ac:dyDescent="0.2">
      <c r="P411" s="91"/>
      <c r="Q411" s="91"/>
    </row>
    <row r="412" spans="16:17" s="87" customFormat="1" x14ac:dyDescent="0.2">
      <c r="P412" s="91"/>
      <c r="Q412" s="91"/>
    </row>
    <row r="413" spans="16:17" s="87" customFormat="1" x14ac:dyDescent="0.2">
      <c r="P413" s="91"/>
      <c r="Q413" s="91"/>
    </row>
    <row r="414" spans="16:17" s="87" customFormat="1" x14ac:dyDescent="0.2">
      <c r="P414" s="91"/>
      <c r="Q414" s="91"/>
    </row>
    <row r="415" spans="16:17" s="87" customFormat="1" x14ac:dyDescent="0.2">
      <c r="P415" s="91"/>
      <c r="Q415" s="91"/>
    </row>
    <row r="416" spans="16:17" s="87" customFormat="1" x14ac:dyDescent="0.2">
      <c r="P416" s="91"/>
      <c r="Q416" s="91"/>
    </row>
    <row r="417" spans="16:17" s="87" customFormat="1" x14ac:dyDescent="0.2">
      <c r="P417" s="91"/>
      <c r="Q417" s="91"/>
    </row>
    <row r="418" spans="16:17" s="87" customFormat="1" x14ac:dyDescent="0.2">
      <c r="P418" s="91"/>
      <c r="Q418" s="91"/>
    </row>
    <row r="419" spans="16:17" s="87" customFormat="1" x14ac:dyDescent="0.2">
      <c r="P419" s="91"/>
      <c r="Q419" s="91"/>
    </row>
    <row r="420" spans="16:17" s="87" customFormat="1" x14ac:dyDescent="0.2">
      <c r="P420" s="91"/>
      <c r="Q420" s="91"/>
    </row>
    <row r="421" spans="16:17" s="87" customFormat="1" x14ac:dyDescent="0.2">
      <c r="P421" s="91"/>
      <c r="Q421" s="91"/>
    </row>
    <row r="422" spans="16:17" s="87" customFormat="1" x14ac:dyDescent="0.2">
      <c r="P422" s="91"/>
      <c r="Q422" s="91"/>
    </row>
    <row r="423" spans="16:17" s="87" customFormat="1" x14ac:dyDescent="0.2">
      <c r="P423" s="91"/>
      <c r="Q423" s="91"/>
    </row>
    <row r="424" spans="16:17" s="87" customFormat="1" x14ac:dyDescent="0.2">
      <c r="P424" s="91"/>
      <c r="Q424" s="91"/>
    </row>
    <row r="425" spans="16:17" s="87" customFormat="1" x14ac:dyDescent="0.2">
      <c r="P425" s="91"/>
      <c r="Q425" s="91"/>
    </row>
    <row r="426" spans="16:17" s="87" customFormat="1" x14ac:dyDescent="0.2">
      <c r="P426" s="91"/>
      <c r="Q426" s="91"/>
    </row>
    <row r="427" spans="16:17" s="87" customFormat="1" x14ac:dyDescent="0.2">
      <c r="P427" s="91"/>
      <c r="Q427" s="91"/>
    </row>
    <row r="428" spans="16:17" s="87" customFormat="1" x14ac:dyDescent="0.2">
      <c r="P428" s="91"/>
      <c r="Q428" s="91"/>
    </row>
    <row r="429" spans="16:17" s="87" customFormat="1" x14ac:dyDescent="0.2">
      <c r="P429" s="91"/>
      <c r="Q429" s="91"/>
    </row>
    <row r="430" spans="16:17" s="87" customFormat="1" x14ac:dyDescent="0.2">
      <c r="P430" s="91"/>
      <c r="Q430" s="91"/>
    </row>
    <row r="431" spans="16:17" s="87" customFormat="1" x14ac:dyDescent="0.2">
      <c r="P431" s="91"/>
      <c r="Q431" s="91"/>
    </row>
    <row r="432" spans="16:17" s="87" customFormat="1" x14ac:dyDescent="0.2">
      <c r="P432" s="91"/>
      <c r="Q432" s="91"/>
    </row>
    <row r="433" spans="16:17" s="87" customFormat="1" x14ac:dyDescent="0.2">
      <c r="P433" s="91"/>
      <c r="Q433" s="91"/>
    </row>
    <row r="434" spans="16:17" s="87" customFormat="1" x14ac:dyDescent="0.2">
      <c r="P434" s="91"/>
      <c r="Q434" s="91"/>
    </row>
    <row r="435" spans="16:17" s="87" customFormat="1" x14ac:dyDescent="0.2">
      <c r="P435" s="91"/>
      <c r="Q435" s="91"/>
    </row>
    <row r="436" spans="16:17" s="87" customFormat="1" x14ac:dyDescent="0.2">
      <c r="P436" s="91"/>
      <c r="Q436" s="91"/>
    </row>
    <row r="437" spans="16:17" s="87" customFormat="1" x14ac:dyDescent="0.2">
      <c r="P437" s="91"/>
      <c r="Q437" s="91"/>
    </row>
    <row r="438" spans="16:17" s="87" customFormat="1" x14ac:dyDescent="0.2">
      <c r="P438" s="91"/>
      <c r="Q438" s="91"/>
    </row>
    <row r="439" spans="16:17" s="87" customFormat="1" x14ac:dyDescent="0.2">
      <c r="P439" s="91"/>
      <c r="Q439" s="91"/>
    </row>
    <row r="440" spans="16:17" s="87" customFormat="1" x14ac:dyDescent="0.2">
      <c r="P440" s="91"/>
      <c r="Q440" s="91"/>
    </row>
    <row r="441" spans="16:17" s="87" customFormat="1" x14ac:dyDescent="0.2">
      <c r="P441" s="91"/>
      <c r="Q441" s="91"/>
    </row>
    <row r="442" spans="16:17" s="87" customFormat="1" x14ac:dyDescent="0.2">
      <c r="P442" s="91"/>
      <c r="Q442" s="91"/>
    </row>
    <row r="443" spans="16:17" s="87" customFormat="1" x14ac:dyDescent="0.2">
      <c r="P443" s="91"/>
      <c r="Q443" s="91"/>
    </row>
    <row r="444" spans="16:17" s="87" customFormat="1" x14ac:dyDescent="0.2">
      <c r="P444" s="91"/>
      <c r="Q444" s="91"/>
    </row>
    <row r="445" spans="16:17" s="87" customFormat="1" x14ac:dyDescent="0.2">
      <c r="P445" s="91"/>
      <c r="Q445" s="91"/>
    </row>
    <row r="446" spans="16:17" s="87" customFormat="1" x14ac:dyDescent="0.2">
      <c r="P446" s="91"/>
      <c r="Q446" s="91"/>
    </row>
    <row r="447" spans="16:17" s="87" customFormat="1" x14ac:dyDescent="0.2">
      <c r="P447" s="91"/>
      <c r="Q447" s="91"/>
    </row>
    <row r="448" spans="16:17" s="87" customFormat="1" x14ac:dyDescent="0.2">
      <c r="P448" s="91"/>
      <c r="Q448" s="91"/>
    </row>
    <row r="449" spans="16:17" s="87" customFormat="1" x14ac:dyDescent="0.2">
      <c r="P449" s="91"/>
      <c r="Q449" s="91"/>
    </row>
    <row r="450" spans="16:17" s="87" customFormat="1" x14ac:dyDescent="0.2">
      <c r="P450" s="91"/>
      <c r="Q450" s="91"/>
    </row>
    <row r="451" spans="16:17" s="87" customFormat="1" x14ac:dyDescent="0.2">
      <c r="P451" s="91"/>
      <c r="Q451" s="91"/>
    </row>
    <row r="452" spans="16:17" s="87" customFormat="1" x14ac:dyDescent="0.2">
      <c r="P452" s="91"/>
      <c r="Q452" s="91"/>
    </row>
    <row r="453" spans="16:17" s="87" customFormat="1" x14ac:dyDescent="0.2">
      <c r="P453" s="91"/>
      <c r="Q453" s="91"/>
    </row>
    <row r="454" spans="16:17" s="87" customFormat="1" x14ac:dyDescent="0.2">
      <c r="P454" s="91"/>
      <c r="Q454" s="91"/>
    </row>
    <row r="455" spans="16:17" s="87" customFormat="1" x14ac:dyDescent="0.2">
      <c r="P455" s="91"/>
      <c r="Q455" s="91"/>
    </row>
    <row r="456" spans="16:17" s="87" customFormat="1" x14ac:dyDescent="0.2">
      <c r="P456" s="91"/>
      <c r="Q456" s="91"/>
    </row>
    <row r="457" spans="16:17" s="87" customFormat="1" x14ac:dyDescent="0.2">
      <c r="P457" s="91"/>
      <c r="Q457" s="91"/>
    </row>
    <row r="458" spans="16:17" s="87" customFormat="1" x14ac:dyDescent="0.2">
      <c r="P458" s="91"/>
      <c r="Q458" s="91"/>
    </row>
    <row r="459" spans="16:17" s="87" customFormat="1" x14ac:dyDescent="0.2">
      <c r="P459" s="91"/>
      <c r="Q459" s="91"/>
    </row>
    <row r="460" spans="16:17" s="87" customFormat="1" x14ac:dyDescent="0.2">
      <c r="P460" s="91"/>
      <c r="Q460" s="91"/>
    </row>
    <row r="461" spans="16:17" s="87" customFormat="1" x14ac:dyDescent="0.2">
      <c r="P461" s="91"/>
      <c r="Q461" s="91"/>
    </row>
    <row r="462" spans="16:17" s="87" customFormat="1" x14ac:dyDescent="0.2">
      <c r="P462" s="91"/>
      <c r="Q462" s="91"/>
    </row>
    <row r="463" spans="16:17" s="87" customFormat="1" x14ac:dyDescent="0.2">
      <c r="P463" s="91"/>
      <c r="Q463" s="91"/>
    </row>
    <row r="464" spans="16:17" s="87" customFormat="1" x14ac:dyDescent="0.2">
      <c r="P464" s="91"/>
      <c r="Q464" s="91"/>
    </row>
    <row r="465" spans="16:17" s="87" customFormat="1" x14ac:dyDescent="0.2">
      <c r="P465" s="91"/>
      <c r="Q465" s="91"/>
    </row>
    <row r="466" spans="16:17" s="87" customFormat="1" x14ac:dyDescent="0.2">
      <c r="P466" s="91"/>
      <c r="Q466" s="91"/>
    </row>
    <row r="467" spans="16:17" s="87" customFormat="1" x14ac:dyDescent="0.2">
      <c r="P467" s="91"/>
      <c r="Q467" s="91"/>
    </row>
    <row r="468" spans="16:17" s="87" customFormat="1" x14ac:dyDescent="0.2">
      <c r="P468" s="91"/>
      <c r="Q468" s="91"/>
    </row>
    <row r="469" spans="16:17" s="87" customFormat="1" x14ac:dyDescent="0.2">
      <c r="P469" s="91"/>
      <c r="Q469" s="91"/>
    </row>
    <row r="470" spans="16:17" s="87" customFormat="1" x14ac:dyDescent="0.2">
      <c r="P470" s="91"/>
      <c r="Q470" s="91"/>
    </row>
    <row r="471" spans="16:17" s="87" customFormat="1" x14ac:dyDescent="0.2">
      <c r="P471" s="91"/>
      <c r="Q471" s="91"/>
    </row>
    <row r="472" spans="16:17" s="87" customFormat="1" x14ac:dyDescent="0.2">
      <c r="P472" s="91"/>
      <c r="Q472" s="91"/>
    </row>
    <row r="473" spans="16:17" s="87" customFormat="1" x14ac:dyDescent="0.2">
      <c r="P473" s="91"/>
      <c r="Q473" s="91"/>
    </row>
    <row r="474" spans="16:17" s="87" customFormat="1" x14ac:dyDescent="0.2">
      <c r="P474" s="91"/>
      <c r="Q474" s="91"/>
    </row>
    <row r="475" spans="16:17" s="87" customFormat="1" x14ac:dyDescent="0.2">
      <c r="P475" s="91"/>
      <c r="Q475" s="91"/>
    </row>
    <row r="476" spans="16:17" s="87" customFormat="1" x14ac:dyDescent="0.2">
      <c r="P476" s="91"/>
      <c r="Q476" s="91"/>
    </row>
    <row r="477" spans="16:17" s="87" customFormat="1" x14ac:dyDescent="0.2">
      <c r="P477" s="91"/>
      <c r="Q477" s="91"/>
    </row>
    <row r="478" spans="16:17" s="87" customFormat="1" x14ac:dyDescent="0.2">
      <c r="P478" s="91"/>
      <c r="Q478" s="91"/>
    </row>
    <row r="479" spans="16:17" s="87" customFormat="1" x14ac:dyDescent="0.2">
      <c r="P479" s="91"/>
      <c r="Q479" s="91"/>
    </row>
    <row r="480" spans="16:17" s="87" customFormat="1" x14ac:dyDescent="0.2">
      <c r="P480" s="91"/>
      <c r="Q480" s="91"/>
    </row>
    <row r="481" spans="16:17" s="87" customFormat="1" x14ac:dyDescent="0.2">
      <c r="P481" s="91"/>
      <c r="Q481" s="91"/>
    </row>
    <row r="482" spans="16:17" s="87" customFormat="1" x14ac:dyDescent="0.2">
      <c r="P482" s="91"/>
      <c r="Q482" s="91"/>
    </row>
    <row r="483" spans="16:17" s="87" customFormat="1" x14ac:dyDescent="0.2">
      <c r="P483" s="91"/>
      <c r="Q483" s="91"/>
    </row>
    <row r="484" spans="16:17" s="87" customFormat="1" x14ac:dyDescent="0.2">
      <c r="P484" s="91"/>
      <c r="Q484" s="91"/>
    </row>
    <row r="485" spans="16:17" s="87" customFormat="1" x14ac:dyDescent="0.2">
      <c r="P485" s="91"/>
      <c r="Q485" s="91"/>
    </row>
    <row r="486" spans="16:17" s="87" customFormat="1" x14ac:dyDescent="0.2">
      <c r="P486" s="91"/>
      <c r="Q486" s="91"/>
    </row>
    <row r="487" spans="16:17" s="87" customFormat="1" x14ac:dyDescent="0.2">
      <c r="P487" s="91"/>
      <c r="Q487" s="91"/>
    </row>
    <row r="488" spans="16:17" s="87" customFormat="1" x14ac:dyDescent="0.2">
      <c r="P488" s="91"/>
      <c r="Q488" s="91"/>
    </row>
    <row r="489" spans="16:17" s="87" customFormat="1" x14ac:dyDescent="0.2">
      <c r="P489" s="91"/>
      <c r="Q489" s="91"/>
    </row>
    <row r="490" spans="16:17" s="87" customFormat="1" x14ac:dyDescent="0.2">
      <c r="P490" s="91"/>
      <c r="Q490" s="91"/>
    </row>
    <row r="491" spans="16:17" s="87" customFormat="1" x14ac:dyDescent="0.2">
      <c r="P491" s="91"/>
      <c r="Q491" s="91"/>
    </row>
    <row r="492" spans="16:17" s="87" customFormat="1" x14ac:dyDescent="0.2">
      <c r="P492" s="91"/>
      <c r="Q492" s="91"/>
    </row>
    <row r="493" spans="16:17" s="87" customFormat="1" x14ac:dyDescent="0.2">
      <c r="P493" s="91"/>
      <c r="Q493" s="91"/>
    </row>
    <row r="494" spans="16:17" s="87" customFormat="1" x14ac:dyDescent="0.2">
      <c r="P494" s="91"/>
      <c r="Q494" s="91"/>
    </row>
    <row r="495" spans="16:17" s="87" customFormat="1" x14ac:dyDescent="0.2">
      <c r="P495" s="91"/>
      <c r="Q495" s="91"/>
    </row>
    <row r="496" spans="16:17" s="87" customFormat="1" x14ac:dyDescent="0.2">
      <c r="P496" s="91"/>
      <c r="Q496" s="91"/>
    </row>
    <row r="497" spans="16:17" s="87" customFormat="1" x14ac:dyDescent="0.2">
      <c r="P497" s="91"/>
      <c r="Q497" s="91"/>
    </row>
    <row r="498" spans="16:17" s="87" customFormat="1" x14ac:dyDescent="0.2">
      <c r="P498" s="91"/>
      <c r="Q498" s="91"/>
    </row>
    <row r="499" spans="16:17" s="87" customFormat="1" x14ac:dyDescent="0.2">
      <c r="P499" s="91"/>
      <c r="Q499" s="91"/>
    </row>
    <row r="500" spans="16:17" s="87" customFormat="1" x14ac:dyDescent="0.2">
      <c r="P500" s="91"/>
      <c r="Q500" s="91"/>
    </row>
    <row r="501" spans="16:17" s="87" customFormat="1" x14ac:dyDescent="0.2">
      <c r="P501" s="91"/>
      <c r="Q501" s="91"/>
    </row>
    <row r="502" spans="16:17" s="87" customFormat="1" x14ac:dyDescent="0.2">
      <c r="P502" s="91"/>
      <c r="Q502" s="91"/>
    </row>
    <row r="503" spans="16:17" s="87" customFormat="1" x14ac:dyDescent="0.2">
      <c r="P503" s="91"/>
      <c r="Q503" s="91"/>
    </row>
    <row r="504" spans="16:17" s="87" customFormat="1" x14ac:dyDescent="0.2">
      <c r="P504" s="91"/>
      <c r="Q504" s="91"/>
    </row>
    <row r="505" spans="16:17" s="87" customFormat="1" x14ac:dyDescent="0.2">
      <c r="P505" s="91"/>
      <c r="Q505" s="91"/>
    </row>
    <row r="506" spans="16:17" s="87" customFormat="1" x14ac:dyDescent="0.2">
      <c r="P506" s="91"/>
      <c r="Q506" s="91"/>
    </row>
    <row r="507" spans="16:17" s="87" customFormat="1" x14ac:dyDescent="0.2">
      <c r="P507" s="91"/>
      <c r="Q507" s="91"/>
    </row>
    <row r="508" spans="16:17" s="87" customFormat="1" x14ac:dyDescent="0.2">
      <c r="P508" s="91"/>
      <c r="Q508" s="91"/>
    </row>
    <row r="509" spans="16:17" s="87" customFormat="1" x14ac:dyDescent="0.2">
      <c r="P509" s="91"/>
      <c r="Q509" s="91"/>
    </row>
    <row r="510" spans="16:17" s="87" customFormat="1" x14ac:dyDescent="0.2">
      <c r="P510" s="91"/>
      <c r="Q510" s="91"/>
    </row>
    <row r="511" spans="16:17" s="87" customFormat="1" x14ac:dyDescent="0.2">
      <c r="P511" s="91"/>
      <c r="Q511" s="91"/>
    </row>
    <row r="512" spans="16:17" s="87" customFormat="1" x14ac:dyDescent="0.2">
      <c r="P512" s="91"/>
      <c r="Q512" s="91"/>
    </row>
    <row r="513" spans="16:17" s="87" customFormat="1" x14ac:dyDescent="0.2">
      <c r="P513" s="91"/>
      <c r="Q513" s="91"/>
    </row>
    <row r="514" spans="16:17" s="87" customFormat="1" x14ac:dyDescent="0.2">
      <c r="P514" s="91"/>
      <c r="Q514" s="91"/>
    </row>
    <row r="515" spans="16:17" s="87" customFormat="1" x14ac:dyDescent="0.2">
      <c r="P515" s="91"/>
      <c r="Q515" s="91"/>
    </row>
    <row r="516" spans="16:17" s="87" customFormat="1" x14ac:dyDescent="0.2">
      <c r="P516" s="91"/>
      <c r="Q516" s="91"/>
    </row>
    <row r="517" spans="16:17" s="87" customFormat="1" x14ac:dyDescent="0.2">
      <c r="P517" s="91"/>
      <c r="Q517" s="91"/>
    </row>
    <row r="518" spans="16:17" s="87" customFormat="1" x14ac:dyDescent="0.2">
      <c r="P518" s="91"/>
      <c r="Q518" s="91"/>
    </row>
    <row r="519" spans="16:17" s="87" customFormat="1" x14ac:dyDescent="0.2">
      <c r="P519" s="91"/>
      <c r="Q519" s="91"/>
    </row>
    <row r="520" spans="16:17" s="87" customFormat="1" x14ac:dyDescent="0.2">
      <c r="P520" s="91"/>
      <c r="Q520" s="91"/>
    </row>
    <row r="521" spans="16:17" s="87" customFormat="1" x14ac:dyDescent="0.2">
      <c r="P521" s="91"/>
      <c r="Q521" s="91"/>
    </row>
    <row r="522" spans="16:17" s="87" customFormat="1" x14ac:dyDescent="0.2">
      <c r="P522" s="91"/>
      <c r="Q522" s="91"/>
    </row>
    <row r="523" spans="16:17" s="87" customFormat="1" x14ac:dyDescent="0.2">
      <c r="P523" s="91"/>
      <c r="Q523" s="91"/>
    </row>
    <row r="524" spans="16:17" s="87" customFormat="1" x14ac:dyDescent="0.2">
      <c r="P524" s="91"/>
      <c r="Q524" s="91"/>
    </row>
    <row r="525" spans="16:17" s="87" customFormat="1" x14ac:dyDescent="0.2">
      <c r="P525" s="91"/>
      <c r="Q525" s="91"/>
    </row>
    <row r="526" spans="16:17" s="87" customFormat="1" x14ac:dyDescent="0.2">
      <c r="P526" s="91"/>
      <c r="Q526" s="91"/>
    </row>
    <row r="527" spans="16:17" s="87" customFormat="1" x14ac:dyDescent="0.2">
      <c r="P527" s="91"/>
      <c r="Q527" s="91"/>
    </row>
    <row r="528" spans="16:17" s="87" customFormat="1" x14ac:dyDescent="0.2">
      <c r="P528" s="91"/>
      <c r="Q528" s="91"/>
    </row>
    <row r="529" spans="16:17" s="87" customFormat="1" x14ac:dyDescent="0.2">
      <c r="P529" s="91"/>
      <c r="Q529" s="91"/>
    </row>
    <row r="530" spans="16:17" s="87" customFormat="1" x14ac:dyDescent="0.2">
      <c r="P530" s="91"/>
      <c r="Q530" s="91"/>
    </row>
    <row r="531" spans="16:17" s="87" customFormat="1" x14ac:dyDescent="0.2">
      <c r="P531" s="91"/>
      <c r="Q531" s="91"/>
    </row>
    <row r="532" spans="16:17" s="87" customFormat="1" x14ac:dyDescent="0.2">
      <c r="P532" s="91"/>
      <c r="Q532" s="91"/>
    </row>
    <row r="533" spans="16:17" s="87" customFormat="1" x14ac:dyDescent="0.2">
      <c r="P533" s="91"/>
      <c r="Q533" s="91"/>
    </row>
    <row r="534" spans="16:17" s="87" customFormat="1" x14ac:dyDescent="0.2">
      <c r="P534" s="91"/>
      <c r="Q534" s="91"/>
    </row>
    <row r="535" spans="16:17" s="87" customFormat="1" x14ac:dyDescent="0.2">
      <c r="P535" s="91"/>
      <c r="Q535" s="91"/>
    </row>
    <row r="536" spans="16:17" s="87" customFormat="1" x14ac:dyDescent="0.2">
      <c r="P536" s="91"/>
      <c r="Q536" s="91"/>
    </row>
    <row r="537" spans="16:17" s="87" customFormat="1" x14ac:dyDescent="0.2">
      <c r="P537" s="91"/>
      <c r="Q537" s="91"/>
    </row>
    <row r="538" spans="16:17" s="87" customFormat="1" x14ac:dyDescent="0.2">
      <c r="P538" s="91"/>
      <c r="Q538" s="91"/>
    </row>
    <row r="539" spans="16:17" s="87" customFormat="1" x14ac:dyDescent="0.2">
      <c r="P539" s="91"/>
      <c r="Q539" s="91"/>
    </row>
    <row r="540" spans="16:17" s="87" customFormat="1" x14ac:dyDescent="0.2">
      <c r="P540" s="91"/>
      <c r="Q540" s="91"/>
    </row>
    <row r="541" spans="16:17" s="87" customFormat="1" x14ac:dyDescent="0.2">
      <c r="P541" s="91"/>
      <c r="Q541" s="91"/>
    </row>
    <row r="542" spans="16:17" s="87" customFormat="1" x14ac:dyDescent="0.2">
      <c r="P542" s="91"/>
      <c r="Q542" s="91"/>
    </row>
    <row r="543" spans="16:17" s="87" customFormat="1" x14ac:dyDescent="0.2">
      <c r="P543" s="91"/>
      <c r="Q543" s="91"/>
    </row>
    <row r="544" spans="16:17" s="87" customFormat="1" x14ac:dyDescent="0.2">
      <c r="P544" s="91"/>
      <c r="Q544" s="91"/>
    </row>
    <row r="545" spans="16:17" s="87" customFormat="1" x14ac:dyDescent="0.2">
      <c r="P545" s="91"/>
      <c r="Q545" s="91"/>
    </row>
    <row r="546" spans="16:17" s="87" customFormat="1" x14ac:dyDescent="0.2">
      <c r="P546" s="91"/>
      <c r="Q546" s="91"/>
    </row>
    <row r="547" spans="16:17" s="87" customFormat="1" x14ac:dyDescent="0.2">
      <c r="P547" s="91"/>
      <c r="Q547" s="91"/>
    </row>
    <row r="548" spans="16:17" s="87" customFormat="1" x14ac:dyDescent="0.2">
      <c r="P548" s="91"/>
      <c r="Q548" s="91"/>
    </row>
    <row r="549" spans="16:17" s="87" customFormat="1" x14ac:dyDescent="0.2">
      <c r="P549" s="91"/>
      <c r="Q549" s="91"/>
    </row>
    <row r="550" spans="16:17" s="87" customFormat="1" x14ac:dyDescent="0.2">
      <c r="P550" s="91"/>
      <c r="Q550" s="91"/>
    </row>
    <row r="551" spans="16:17" s="87" customFormat="1" x14ac:dyDescent="0.2">
      <c r="P551" s="91"/>
      <c r="Q551" s="91"/>
    </row>
    <row r="552" spans="16:17" s="87" customFormat="1" x14ac:dyDescent="0.2">
      <c r="P552" s="91"/>
      <c r="Q552" s="91"/>
    </row>
    <row r="553" spans="16:17" s="87" customFormat="1" x14ac:dyDescent="0.2">
      <c r="P553" s="91"/>
      <c r="Q553" s="91"/>
    </row>
    <row r="554" spans="16:17" s="87" customFormat="1" x14ac:dyDescent="0.2">
      <c r="P554" s="91"/>
      <c r="Q554" s="91"/>
    </row>
    <row r="555" spans="16:17" s="87" customFormat="1" x14ac:dyDescent="0.2">
      <c r="P555" s="91"/>
      <c r="Q555" s="91"/>
    </row>
    <row r="556" spans="16:17" s="87" customFormat="1" x14ac:dyDescent="0.2">
      <c r="P556" s="91"/>
      <c r="Q556" s="91"/>
    </row>
    <row r="557" spans="16:17" s="87" customFormat="1" x14ac:dyDescent="0.2">
      <c r="P557" s="91"/>
      <c r="Q557" s="91"/>
    </row>
    <row r="558" spans="16:17" s="87" customFormat="1" x14ac:dyDescent="0.2">
      <c r="P558" s="91"/>
      <c r="Q558" s="91"/>
    </row>
    <row r="559" spans="16:17" s="87" customFormat="1" x14ac:dyDescent="0.2">
      <c r="P559" s="91"/>
      <c r="Q559" s="91"/>
    </row>
    <row r="560" spans="16:17" s="87" customFormat="1" x14ac:dyDescent="0.2">
      <c r="P560" s="91"/>
      <c r="Q560" s="91"/>
    </row>
    <row r="561" spans="16:17" s="87" customFormat="1" x14ac:dyDescent="0.2">
      <c r="P561" s="91"/>
      <c r="Q561" s="91"/>
    </row>
    <row r="562" spans="16:17" s="87" customFormat="1" x14ac:dyDescent="0.2">
      <c r="P562" s="91"/>
      <c r="Q562" s="91"/>
    </row>
    <row r="563" spans="16:17" s="87" customFormat="1" x14ac:dyDescent="0.2">
      <c r="P563" s="91"/>
      <c r="Q563" s="91"/>
    </row>
    <row r="564" spans="16:17" s="87" customFormat="1" x14ac:dyDescent="0.2">
      <c r="P564" s="91"/>
      <c r="Q564" s="91"/>
    </row>
    <row r="565" spans="16:17" s="87" customFormat="1" x14ac:dyDescent="0.2">
      <c r="P565" s="91"/>
      <c r="Q565" s="91"/>
    </row>
    <row r="566" spans="16:17" s="87" customFormat="1" x14ac:dyDescent="0.2">
      <c r="P566" s="91"/>
      <c r="Q566" s="91"/>
    </row>
    <row r="567" spans="16:17" s="87" customFormat="1" x14ac:dyDescent="0.2">
      <c r="P567" s="91"/>
      <c r="Q567" s="91"/>
    </row>
    <row r="568" spans="16:17" s="87" customFormat="1" x14ac:dyDescent="0.2">
      <c r="P568" s="91"/>
      <c r="Q568" s="91"/>
    </row>
    <row r="569" spans="16:17" s="87" customFormat="1" x14ac:dyDescent="0.2">
      <c r="P569" s="91"/>
      <c r="Q569" s="91"/>
    </row>
    <row r="570" spans="16:17" s="87" customFormat="1" x14ac:dyDescent="0.2">
      <c r="P570" s="91"/>
      <c r="Q570" s="91"/>
    </row>
    <row r="571" spans="16:17" s="87" customFormat="1" x14ac:dyDescent="0.2">
      <c r="P571" s="91"/>
      <c r="Q571" s="91"/>
    </row>
    <row r="572" spans="16:17" s="87" customFormat="1" x14ac:dyDescent="0.2">
      <c r="P572" s="91"/>
      <c r="Q572" s="91"/>
    </row>
    <row r="573" spans="16:17" s="87" customFormat="1" x14ac:dyDescent="0.2">
      <c r="P573" s="91"/>
      <c r="Q573" s="91"/>
    </row>
    <row r="574" spans="16:17" s="87" customFormat="1" x14ac:dyDescent="0.2">
      <c r="P574" s="91"/>
      <c r="Q574" s="91"/>
    </row>
    <row r="575" spans="16:17" s="87" customFormat="1" x14ac:dyDescent="0.2">
      <c r="P575" s="91"/>
      <c r="Q575" s="91"/>
    </row>
    <row r="576" spans="16:17" s="87" customFormat="1" x14ac:dyDescent="0.2">
      <c r="P576" s="91"/>
      <c r="Q576" s="91"/>
    </row>
    <row r="577" spans="16:17" s="87" customFormat="1" x14ac:dyDescent="0.2">
      <c r="P577" s="91"/>
      <c r="Q577" s="91"/>
    </row>
    <row r="578" spans="16:17" s="87" customFormat="1" x14ac:dyDescent="0.2">
      <c r="P578" s="91"/>
      <c r="Q578" s="91"/>
    </row>
    <row r="579" spans="16:17" s="87" customFormat="1" x14ac:dyDescent="0.2">
      <c r="P579" s="91"/>
      <c r="Q579" s="91"/>
    </row>
    <row r="580" spans="16:17" s="87" customFormat="1" x14ac:dyDescent="0.2">
      <c r="P580" s="91"/>
      <c r="Q580" s="91"/>
    </row>
    <row r="581" spans="16:17" s="87" customFormat="1" x14ac:dyDescent="0.2">
      <c r="P581" s="91"/>
      <c r="Q581" s="91"/>
    </row>
    <row r="582" spans="16:17" s="87" customFormat="1" x14ac:dyDescent="0.2">
      <c r="P582" s="91"/>
      <c r="Q582" s="91"/>
    </row>
    <row r="583" spans="16:17" s="87" customFormat="1" x14ac:dyDescent="0.2">
      <c r="P583" s="91"/>
      <c r="Q583" s="91"/>
    </row>
    <row r="584" spans="16:17" s="87" customFormat="1" x14ac:dyDescent="0.2">
      <c r="P584" s="91"/>
      <c r="Q584" s="91"/>
    </row>
    <row r="585" spans="16:17" s="87" customFormat="1" x14ac:dyDescent="0.2">
      <c r="P585" s="91"/>
      <c r="Q585" s="91"/>
    </row>
    <row r="586" spans="16:17" s="87" customFormat="1" x14ac:dyDescent="0.2">
      <c r="P586" s="91"/>
      <c r="Q586" s="91"/>
    </row>
    <row r="587" spans="16:17" s="87" customFormat="1" x14ac:dyDescent="0.2">
      <c r="P587" s="91"/>
      <c r="Q587" s="91"/>
    </row>
    <row r="588" spans="16:17" s="87" customFormat="1" x14ac:dyDescent="0.2">
      <c r="P588" s="91"/>
      <c r="Q588" s="91"/>
    </row>
    <row r="589" spans="16:17" s="87" customFormat="1" x14ac:dyDescent="0.2">
      <c r="P589" s="91"/>
      <c r="Q589" s="91"/>
    </row>
    <row r="590" spans="16:17" s="87" customFormat="1" x14ac:dyDescent="0.2">
      <c r="P590" s="91"/>
      <c r="Q590" s="91"/>
    </row>
    <row r="591" spans="16:17" s="87" customFormat="1" x14ac:dyDescent="0.2">
      <c r="P591" s="91"/>
      <c r="Q591" s="91"/>
    </row>
    <row r="592" spans="16:17" s="87" customFormat="1" x14ac:dyDescent="0.2">
      <c r="P592" s="91"/>
      <c r="Q592" s="91"/>
    </row>
    <row r="593" spans="16:17" s="87" customFormat="1" x14ac:dyDescent="0.2">
      <c r="P593" s="91"/>
      <c r="Q593" s="91"/>
    </row>
    <row r="594" spans="16:17" s="87" customFormat="1" x14ac:dyDescent="0.2">
      <c r="P594" s="91"/>
      <c r="Q594" s="91"/>
    </row>
    <row r="595" spans="16:17" s="87" customFormat="1" x14ac:dyDescent="0.2">
      <c r="P595" s="91"/>
      <c r="Q595" s="91"/>
    </row>
    <row r="596" spans="16:17" s="87" customFormat="1" x14ac:dyDescent="0.2">
      <c r="P596" s="91"/>
      <c r="Q596" s="91"/>
    </row>
    <row r="597" spans="16:17" s="87" customFormat="1" x14ac:dyDescent="0.2">
      <c r="P597" s="91"/>
      <c r="Q597" s="91"/>
    </row>
    <row r="598" spans="16:17" s="87" customFormat="1" x14ac:dyDescent="0.2">
      <c r="P598" s="91"/>
      <c r="Q598" s="91"/>
    </row>
    <row r="599" spans="16:17" s="87" customFormat="1" x14ac:dyDescent="0.2">
      <c r="P599" s="91"/>
      <c r="Q599" s="91"/>
    </row>
    <row r="600" spans="16:17" s="87" customFormat="1" x14ac:dyDescent="0.2">
      <c r="P600" s="91"/>
      <c r="Q600" s="91"/>
    </row>
    <row r="601" spans="16:17" s="87" customFormat="1" x14ac:dyDescent="0.2">
      <c r="P601" s="91"/>
      <c r="Q601" s="91"/>
    </row>
    <row r="602" spans="16:17" s="87" customFormat="1" x14ac:dyDescent="0.2">
      <c r="P602" s="91"/>
      <c r="Q602" s="91"/>
    </row>
    <row r="603" spans="16:17" s="87" customFormat="1" x14ac:dyDescent="0.2">
      <c r="P603" s="91"/>
      <c r="Q603" s="91"/>
    </row>
    <row r="604" spans="16:17" s="87" customFormat="1" x14ac:dyDescent="0.2">
      <c r="P604" s="91"/>
      <c r="Q604" s="91"/>
    </row>
    <row r="605" spans="16:17" s="87" customFormat="1" x14ac:dyDescent="0.2">
      <c r="P605" s="91"/>
      <c r="Q605" s="91"/>
    </row>
    <row r="606" spans="16:17" s="87" customFormat="1" x14ac:dyDescent="0.2">
      <c r="P606" s="91"/>
      <c r="Q606" s="91"/>
    </row>
    <row r="607" spans="16:17" s="87" customFormat="1" x14ac:dyDescent="0.2">
      <c r="P607" s="91"/>
      <c r="Q607" s="91"/>
    </row>
    <row r="608" spans="16:17" s="87" customFormat="1" x14ac:dyDescent="0.2">
      <c r="P608" s="91"/>
      <c r="Q608" s="91"/>
    </row>
    <row r="609" spans="16:17" s="87" customFormat="1" x14ac:dyDescent="0.2">
      <c r="P609" s="91"/>
      <c r="Q609" s="91"/>
    </row>
    <row r="610" spans="16:17" s="87" customFormat="1" x14ac:dyDescent="0.2">
      <c r="P610" s="91"/>
      <c r="Q610" s="91"/>
    </row>
    <row r="611" spans="16:17" s="87" customFormat="1" x14ac:dyDescent="0.2">
      <c r="P611" s="91"/>
      <c r="Q611" s="91"/>
    </row>
    <row r="612" spans="16:17" s="87" customFormat="1" x14ac:dyDescent="0.2">
      <c r="P612" s="91"/>
      <c r="Q612" s="91"/>
    </row>
    <row r="613" spans="16:17" s="87" customFormat="1" x14ac:dyDescent="0.2">
      <c r="P613" s="91"/>
      <c r="Q613" s="91"/>
    </row>
    <row r="614" spans="16:17" s="87" customFormat="1" x14ac:dyDescent="0.2">
      <c r="P614" s="91"/>
      <c r="Q614" s="91"/>
    </row>
    <row r="615" spans="16:17" s="87" customFormat="1" x14ac:dyDescent="0.2">
      <c r="P615" s="91"/>
      <c r="Q615" s="91"/>
    </row>
    <row r="616" spans="16:17" s="87" customFormat="1" x14ac:dyDescent="0.2">
      <c r="P616" s="91"/>
      <c r="Q616" s="91"/>
    </row>
    <row r="617" spans="16:17" s="87" customFormat="1" x14ac:dyDescent="0.2">
      <c r="P617" s="91"/>
      <c r="Q617" s="91"/>
    </row>
    <row r="618" spans="16:17" s="87" customFormat="1" x14ac:dyDescent="0.2">
      <c r="P618" s="91"/>
      <c r="Q618" s="91"/>
    </row>
    <row r="619" spans="16:17" s="87" customFormat="1" x14ac:dyDescent="0.2">
      <c r="P619" s="91"/>
      <c r="Q619" s="91"/>
    </row>
    <row r="620" spans="16:17" s="87" customFormat="1" x14ac:dyDescent="0.2">
      <c r="P620" s="91"/>
      <c r="Q620" s="91"/>
    </row>
    <row r="621" spans="16:17" s="87" customFormat="1" x14ac:dyDescent="0.2">
      <c r="P621" s="91"/>
      <c r="Q621" s="91"/>
    </row>
    <row r="622" spans="16:17" s="87" customFormat="1" x14ac:dyDescent="0.2">
      <c r="P622" s="91"/>
      <c r="Q622" s="91"/>
    </row>
    <row r="623" spans="16:17" s="87" customFormat="1" x14ac:dyDescent="0.2">
      <c r="P623" s="91"/>
      <c r="Q623" s="91"/>
    </row>
    <row r="624" spans="16:17" s="87" customFormat="1" x14ac:dyDescent="0.2">
      <c r="P624" s="91"/>
      <c r="Q624" s="91"/>
    </row>
    <row r="625" spans="16:17" s="87" customFormat="1" x14ac:dyDescent="0.2">
      <c r="P625" s="91"/>
      <c r="Q625" s="91"/>
    </row>
    <row r="626" spans="16:17" s="87" customFormat="1" x14ac:dyDescent="0.2">
      <c r="P626" s="91"/>
      <c r="Q626" s="91"/>
    </row>
    <row r="627" spans="16:17" s="87" customFormat="1" x14ac:dyDescent="0.2">
      <c r="P627" s="91"/>
      <c r="Q627" s="91"/>
    </row>
    <row r="628" spans="16:17" s="87" customFormat="1" x14ac:dyDescent="0.2">
      <c r="P628" s="91"/>
      <c r="Q628" s="91"/>
    </row>
    <row r="629" spans="16:17" s="87" customFormat="1" x14ac:dyDescent="0.2">
      <c r="P629" s="91"/>
      <c r="Q629" s="91"/>
    </row>
    <row r="630" spans="16:17" s="87" customFormat="1" x14ac:dyDescent="0.2">
      <c r="P630" s="91"/>
      <c r="Q630" s="91"/>
    </row>
    <row r="631" spans="16:17" s="87" customFormat="1" x14ac:dyDescent="0.2">
      <c r="P631" s="91"/>
      <c r="Q631" s="91"/>
    </row>
    <row r="632" spans="16:17" s="87" customFormat="1" x14ac:dyDescent="0.2">
      <c r="P632" s="91"/>
      <c r="Q632" s="91"/>
    </row>
    <row r="633" spans="16:17" s="87" customFormat="1" x14ac:dyDescent="0.2">
      <c r="P633" s="91"/>
      <c r="Q633" s="91"/>
    </row>
    <row r="634" spans="16:17" s="87" customFormat="1" x14ac:dyDescent="0.2">
      <c r="P634" s="91"/>
      <c r="Q634" s="91"/>
    </row>
    <row r="635" spans="16:17" s="87" customFormat="1" x14ac:dyDescent="0.2">
      <c r="P635" s="91"/>
      <c r="Q635" s="91"/>
    </row>
    <row r="636" spans="16:17" s="87" customFormat="1" x14ac:dyDescent="0.2">
      <c r="P636" s="91"/>
      <c r="Q636" s="91"/>
    </row>
    <row r="637" spans="16:17" s="87" customFormat="1" x14ac:dyDescent="0.2">
      <c r="P637" s="91"/>
      <c r="Q637" s="91"/>
    </row>
    <row r="638" spans="16:17" s="87" customFormat="1" x14ac:dyDescent="0.2">
      <c r="P638" s="91"/>
      <c r="Q638" s="91"/>
    </row>
    <row r="639" spans="16:17" s="87" customFormat="1" x14ac:dyDescent="0.2">
      <c r="P639" s="91"/>
      <c r="Q639" s="91"/>
    </row>
    <row r="640" spans="16:17" s="87" customFormat="1" x14ac:dyDescent="0.2">
      <c r="P640" s="91"/>
      <c r="Q640" s="91"/>
    </row>
    <row r="641" spans="16:17" s="87" customFormat="1" x14ac:dyDescent="0.2">
      <c r="P641" s="91"/>
      <c r="Q641" s="91"/>
    </row>
    <row r="642" spans="16:17" s="87" customFormat="1" x14ac:dyDescent="0.2">
      <c r="P642" s="91"/>
      <c r="Q642" s="91"/>
    </row>
    <row r="643" spans="16:17" s="87" customFormat="1" x14ac:dyDescent="0.2">
      <c r="P643" s="91"/>
      <c r="Q643" s="91"/>
    </row>
    <row r="644" spans="16:17" s="87" customFormat="1" x14ac:dyDescent="0.2">
      <c r="P644" s="91"/>
      <c r="Q644" s="91"/>
    </row>
    <row r="645" spans="16:17" s="87" customFormat="1" x14ac:dyDescent="0.2">
      <c r="P645" s="91"/>
      <c r="Q645" s="91"/>
    </row>
    <row r="646" spans="16:17" s="87" customFormat="1" x14ac:dyDescent="0.2">
      <c r="P646" s="91"/>
      <c r="Q646" s="91"/>
    </row>
    <row r="647" spans="16:17" s="87" customFormat="1" x14ac:dyDescent="0.2">
      <c r="P647" s="91"/>
      <c r="Q647" s="91"/>
    </row>
    <row r="648" spans="16:17" s="87" customFormat="1" x14ac:dyDescent="0.2">
      <c r="P648" s="91"/>
      <c r="Q648" s="91"/>
    </row>
    <row r="649" spans="16:17" s="87" customFormat="1" x14ac:dyDescent="0.2">
      <c r="P649" s="91"/>
      <c r="Q649" s="91"/>
    </row>
    <row r="650" spans="16:17" s="87" customFormat="1" x14ac:dyDescent="0.2">
      <c r="P650" s="91"/>
      <c r="Q650" s="91"/>
    </row>
    <row r="651" spans="16:17" s="87" customFormat="1" x14ac:dyDescent="0.2">
      <c r="P651" s="91"/>
      <c r="Q651" s="91"/>
    </row>
    <row r="652" spans="16:17" s="87" customFormat="1" x14ac:dyDescent="0.2">
      <c r="P652" s="91"/>
      <c r="Q652" s="91"/>
    </row>
    <row r="653" spans="16:17" s="87" customFormat="1" x14ac:dyDescent="0.2">
      <c r="P653" s="91"/>
      <c r="Q653" s="91"/>
    </row>
    <row r="654" spans="16:17" s="87" customFormat="1" x14ac:dyDescent="0.2">
      <c r="P654" s="91"/>
      <c r="Q654" s="91"/>
    </row>
    <row r="655" spans="16:17" s="87" customFormat="1" x14ac:dyDescent="0.2">
      <c r="P655" s="91"/>
      <c r="Q655" s="91"/>
    </row>
    <row r="656" spans="16:17" s="87" customFormat="1" x14ac:dyDescent="0.2">
      <c r="P656" s="91"/>
      <c r="Q656" s="91"/>
    </row>
    <row r="657" spans="16:17" s="87" customFormat="1" x14ac:dyDescent="0.2">
      <c r="P657" s="91"/>
      <c r="Q657" s="91"/>
    </row>
    <row r="658" spans="16:17" s="87" customFormat="1" x14ac:dyDescent="0.2">
      <c r="P658" s="91"/>
      <c r="Q658" s="91"/>
    </row>
    <row r="659" spans="16:17" s="87" customFormat="1" x14ac:dyDescent="0.2">
      <c r="P659" s="91"/>
      <c r="Q659" s="91"/>
    </row>
    <row r="660" spans="16:17" s="87" customFormat="1" x14ac:dyDescent="0.2">
      <c r="P660" s="91"/>
      <c r="Q660" s="91"/>
    </row>
    <row r="661" spans="16:17" s="87" customFormat="1" x14ac:dyDescent="0.2">
      <c r="P661" s="91"/>
      <c r="Q661" s="91"/>
    </row>
    <row r="662" spans="16:17" s="87" customFormat="1" x14ac:dyDescent="0.2">
      <c r="P662" s="91"/>
      <c r="Q662" s="91"/>
    </row>
    <row r="663" spans="16:17" s="87" customFormat="1" x14ac:dyDescent="0.2">
      <c r="P663" s="91"/>
      <c r="Q663" s="91"/>
    </row>
    <row r="664" spans="16:17" s="87" customFormat="1" x14ac:dyDescent="0.2">
      <c r="P664" s="91"/>
      <c r="Q664" s="91"/>
    </row>
    <row r="665" spans="16:17" s="87" customFormat="1" x14ac:dyDescent="0.2">
      <c r="P665" s="91"/>
      <c r="Q665" s="91"/>
    </row>
    <row r="666" spans="16:17" s="87" customFormat="1" x14ac:dyDescent="0.2">
      <c r="P666" s="91"/>
      <c r="Q666" s="91"/>
    </row>
    <row r="667" spans="16:17" s="87" customFormat="1" x14ac:dyDescent="0.2">
      <c r="P667" s="91"/>
      <c r="Q667" s="91"/>
    </row>
    <row r="668" spans="16:17" s="87" customFormat="1" x14ac:dyDescent="0.2">
      <c r="P668" s="91"/>
      <c r="Q668" s="91"/>
    </row>
    <row r="669" spans="16:17" s="87" customFormat="1" x14ac:dyDescent="0.2">
      <c r="P669" s="91"/>
      <c r="Q669" s="91"/>
    </row>
    <row r="670" spans="16:17" s="87" customFormat="1" x14ac:dyDescent="0.2">
      <c r="P670" s="91"/>
      <c r="Q670" s="91"/>
    </row>
    <row r="671" spans="16:17" s="87" customFormat="1" x14ac:dyDescent="0.2">
      <c r="P671" s="91"/>
      <c r="Q671" s="91"/>
    </row>
    <row r="672" spans="16:17" s="87" customFormat="1" x14ac:dyDescent="0.2">
      <c r="P672" s="91"/>
      <c r="Q672" s="91"/>
    </row>
    <row r="673" spans="16:17" s="87" customFormat="1" x14ac:dyDescent="0.2">
      <c r="P673" s="91"/>
      <c r="Q673" s="91"/>
    </row>
    <row r="674" spans="16:17" s="87" customFormat="1" x14ac:dyDescent="0.2">
      <c r="P674" s="91"/>
      <c r="Q674" s="91"/>
    </row>
    <row r="675" spans="16:17" s="87" customFormat="1" x14ac:dyDescent="0.2">
      <c r="P675" s="91"/>
      <c r="Q675" s="91"/>
    </row>
    <row r="676" spans="16:17" s="87" customFormat="1" x14ac:dyDescent="0.2">
      <c r="P676" s="91"/>
      <c r="Q676" s="91"/>
    </row>
    <row r="677" spans="16:17" s="87" customFormat="1" x14ac:dyDescent="0.2">
      <c r="P677" s="91"/>
      <c r="Q677" s="91"/>
    </row>
    <row r="678" spans="16:17" s="87" customFormat="1" x14ac:dyDescent="0.2">
      <c r="P678" s="91"/>
      <c r="Q678" s="91"/>
    </row>
    <row r="679" spans="16:17" s="87" customFormat="1" x14ac:dyDescent="0.2">
      <c r="P679" s="91"/>
      <c r="Q679" s="91"/>
    </row>
    <row r="680" spans="16:17" s="87" customFormat="1" x14ac:dyDescent="0.2">
      <c r="P680" s="91"/>
      <c r="Q680" s="91"/>
    </row>
    <row r="681" spans="16:17" s="87" customFormat="1" x14ac:dyDescent="0.2">
      <c r="P681" s="91"/>
      <c r="Q681" s="91"/>
    </row>
    <row r="682" spans="16:17" s="87" customFormat="1" x14ac:dyDescent="0.2">
      <c r="P682" s="91"/>
      <c r="Q682" s="91"/>
    </row>
    <row r="683" spans="16:17" s="87" customFormat="1" x14ac:dyDescent="0.2">
      <c r="P683" s="91"/>
      <c r="Q683" s="91"/>
    </row>
    <row r="684" spans="16:17" s="87" customFormat="1" x14ac:dyDescent="0.2">
      <c r="P684" s="91"/>
      <c r="Q684" s="91"/>
    </row>
    <row r="685" spans="16:17" s="87" customFormat="1" x14ac:dyDescent="0.2">
      <c r="P685" s="91"/>
      <c r="Q685" s="91"/>
    </row>
    <row r="686" spans="16:17" s="87" customFormat="1" x14ac:dyDescent="0.2">
      <c r="P686" s="91"/>
      <c r="Q686" s="91"/>
    </row>
    <row r="687" spans="16:17" s="87" customFormat="1" x14ac:dyDescent="0.2">
      <c r="P687" s="91"/>
      <c r="Q687" s="91"/>
    </row>
    <row r="688" spans="16:17" s="87" customFormat="1" x14ac:dyDescent="0.2">
      <c r="P688" s="91"/>
      <c r="Q688" s="91"/>
    </row>
    <row r="689" spans="16:17" s="87" customFormat="1" x14ac:dyDescent="0.2">
      <c r="P689" s="91"/>
      <c r="Q689" s="91"/>
    </row>
    <row r="690" spans="16:17" s="87" customFormat="1" x14ac:dyDescent="0.2">
      <c r="P690" s="91"/>
      <c r="Q690" s="91"/>
    </row>
    <row r="691" spans="16:17" s="87" customFormat="1" x14ac:dyDescent="0.2">
      <c r="P691" s="91"/>
      <c r="Q691" s="91"/>
    </row>
    <row r="692" spans="16:17" s="87" customFormat="1" x14ac:dyDescent="0.2">
      <c r="P692" s="91"/>
      <c r="Q692" s="91"/>
    </row>
    <row r="693" spans="16:17" s="87" customFormat="1" x14ac:dyDescent="0.2">
      <c r="P693" s="91"/>
      <c r="Q693" s="91"/>
    </row>
    <row r="694" spans="16:17" s="87" customFormat="1" x14ac:dyDescent="0.2">
      <c r="P694" s="91"/>
      <c r="Q694" s="91"/>
    </row>
    <row r="695" spans="16:17" s="87" customFormat="1" x14ac:dyDescent="0.2">
      <c r="P695" s="91"/>
      <c r="Q695" s="91"/>
    </row>
    <row r="696" spans="16:17" s="87" customFormat="1" x14ac:dyDescent="0.2">
      <c r="P696" s="91"/>
      <c r="Q696" s="91"/>
    </row>
    <row r="697" spans="16:17" s="87" customFormat="1" x14ac:dyDescent="0.2">
      <c r="P697" s="91"/>
      <c r="Q697" s="91"/>
    </row>
    <row r="698" spans="16:17" s="87" customFormat="1" x14ac:dyDescent="0.2">
      <c r="P698" s="91"/>
      <c r="Q698" s="91"/>
    </row>
    <row r="699" spans="16:17" s="87" customFormat="1" x14ac:dyDescent="0.2">
      <c r="P699" s="91"/>
      <c r="Q699" s="91"/>
    </row>
    <row r="700" spans="16:17" s="87" customFormat="1" x14ac:dyDescent="0.2">
      <c r="P700" s="91"/>
      <c r="Q700" s="91"/>
    </row>
    <row r="701" spans="16:17" s="87" customFormat="1" x14ac:dyDescent="0.2">
      <c r="P701" s="91"/>
      <c r="Q701" s="91"/>
    </row>
    <row r="702" spans="16:17" s="87" customFormat="1" x14ac:dyDescent="0.2">
      <c r="P702" s="91"/>
      <c r="Q702" s="91"/>
    </row>
    <row r="703" spans="16:17" s="87" customFormat="1" x14ac:dyDescent="0.2">
      <c r="P703" s="91"/>
      <c r="Q703" s="91"/>
    </row>
    <row r="704" spans="16:17" s="87" customFormat="1" x14ac:dyDescent="0.2">
      <c r="P704" s="91"/>
      <c r="Q704" s="91"/>
    </row>
    <row r="705" spans="16:17" s="87" customFormat="1" x14ac:dyDescent="0.2">
      <c r="P705" s="91"/>
      <c r="Q705" s="91"/>
    </row>
    <row r="706" spans="16:17" s="87" customFormat="1" x14ac:dyDescent="0.2">
      <c r="P706" s="91"/>
      <c r="Q706" s="91"/>
    </row>
    <row r="707" spans="16:17" s="87" customFormat="1" x14ac:dyDescent="0.2">
      <c r="P707" s="91"/>
      <c r="Q707" s="91"/>
    </row>
    <row r="708" spans="16:17" s="87" customFormat="1" x14ac:dyDescent="0.2">
      <c r="P708" s="91"/>
      <c r="Q708" s="91"/>
    </row>
    <row r="709" spans="16:17" s="87" customFormat="1" x14ac:dyDescent="0.2">
      <c r="P709" s="91"/>
      <c r="Q709" s="91"/>
    </row>
    <row r="710" spans="16:17" s="87" customFormat="1" x14ac:dyDescent="0.2">
      <c r="P710" s="91"/>
      <c r="Q710" s="91"/>
    </row>
    <row r="711" spans="16:17" s="87" customFormat="1" x14ac:dyDescent="0.2">
      <c r="P711" s="91"/>
      <c r="Q711" s="91"/>
    </row>
    <row r="712" spans="16:17" s="87" customFormat="1" x14ac:dyDescent="0.2">
      <c r="P712" s="91"/>
      <c r="Q712" s="91"/>
    </row>
    <row r="713" spans="16:17" s="87" customFormat="1" x14ac:dyDescent="0.2">
      <c r="P713" s="91"/>
      <c r="Q713" s="91"/>
    </row>
    <row r="714" spans="16:17" s="87" customFormat="1" x14ac:dyDescent="0.2">
      <c r="P714" s="91"/>
      <c r="Q714" s="91"/>
    </row>
    <row r="715" spans="16:17" s="87" customFormat="1" x14ac:dyDescent="0.2">
      <c r="P715" s="91"/>
      <c r="Q715" s="91"/>
    </row>
    <row r="716" spans="16:17" s="87" customFormat="1" x14ac:dyDescent="0.2">
      <c r="P716" s="91"/>
      <c r="Q716" s="91"/>
    </row>
    <row r="717" spans="16:17" s="87" customFormat="1" x14ac:dyDescent="0.2">
      <c r="P717" s="91"/>
      <c r="Q717" s="91"/>
    </row>
    <row r="718" spans="16:17" s="87" customFormat="1" x14ac:dyDescent="0.2">
      <c r="P718" s="91"/>
      <c r="Q718" s="91"/>
    </row>
    <row r="719" spans="16:17" s="87" customFormat="1" x14ac:dyDescent="0.2">
      <c r="P719" s="91"/>
      <c r="Q719" s="91"/>
    </row>
    <row r="720" spans="16:17" s="87" customFormat="1" x14ac:dyDescent="0.2">
      <c r="P720" s="91"/>
      <c r="Q720" s="91"/>
    </row>
    <row r="721" spans="16:17" s="87" customFormat="1" x14ac:dyDescent="0.2">
      <c r="P721" s="91"/>
      <c r="Q721" s="91"/>
    </row>
    <row r="722" spans="16:17" s="87" customFormat="1" x14ac:dyDescent="0.2">
      <c r="P722" s="91"/>
      <c r="Q722" s="91"/>
    </row>
    <row r="723" spans="16:17" s="87" customFormat="1" x14ac:dyDescent="0.2">
      <c r="P723" s="91"/>
      <c r="Q723" s="91"/>
    </row>
    <row r="724" spans="16:17" s="87" customFormat="1" x14ac:dyDescent="0.2">
      <c r="P724" s="91"/>
      <c r="Q724" s="91"/>
    </row>
    <row r="725" spans="16:17" s="87" customFormat="1" x14ac:dyDescent="0.2">
      <c r="P725" s="91"/>
      <c r="Q725" s="91"/>
    </row>
    <row r="726" spans="16:17" s="87" customFormat="1" x14ac:dyDescent="0.2">
      <c r="P726" s="91"/>
      <c r="Q726" s="91"/>
    </row>
    <row r="727" spans="16:17" s="87" customFormat="1" x14ac:dyDescent="0.2">
      <c r="P727" s="91"/>
      <c r="Q727" s="91"/>
    </row>
    <row r="728" spans="16:17" s="87" customFormat="1" x14ac:dyDescent="0.2">
      <c r="P728" s="91"/>
      <c r="Q728" s="91"/>
    </row>
    <row r="729" spans="16:17" s="87" customFormat="1" x14ac:dyDescent="0.2">
      <c r="P729" s="91"/>
      <c r="Q729" s="91"/>
    </row>
    <row r="730" spans="16:17" s="87" customFormat="1" x14ac:dyDescent="0.2">
      <c r="P730" s="91"/>
      <c r="Q730" s="91"/>
    </row>
    <row r="731" spans="16:17" s="87" customFormat="1" x14ac:dyDescent="0.2">
      <c r="P731" s="91"/>
      <c r="Q731" s="91"/>
    </row>
    <row r="732" spans="16:17" s="87" customFormat="1" x14ac:dyDescent="0.2">
      <c r="P732" s="91"/>
      <c r="Q732" s="91"/>
    </row>
    <row r="733" spans="16:17" s="87" customFormat="1" x14ac:dyDescent="0.2">
      <c r="P733" s="91"/>
      <c r="Q733" s="91"/>
    </row>
    <row r="734" spans="16:17" s="87" customFormat="1" x14ac:dyDescent="0.2">
      <c r="P734" s="91"/>
      <c r="Q734" s="91"/>
    </row>
    <row r="735" spans="16:17" s="87" customFormat="1" x14ac:dyDescent="0.2">
      <c r="P735" s="91"/>
      <c r="Q735" s="91"/>
    </row>
    <row r="736" spans="16:17" s="87" customFormat="1" x14ac:dyDescent="0.2">
      <c r="P736" s="91"/>
      <c r="Q736" s="91"/>
    </row>
    <row r="737" spans="16:17" s="87" customFormat="1" x14ac:dyDescent="0.2">
      <c r="P737" s="91"/>
      <c r="Q737" s="91"/>
    </row>
    <row r="738" spans="16:17" s="87" customFormat="1" x14ac:dyDescent="0.2">
      <c r="P738" s="91"/>
      <c r="Q738" s="91"/>
    </row>
    <row r="739" spans="16:17" s="87" customFormat="1" x14ac:dyDescent="0.2">
      <c r="P739" s="91"/>
      <c r="Q739" s="91"/>
    </row>
    <row r="740" spans="16:17" s="87" customFormat="1" x14ac:dyDescent="0.2">
      <c r="P740" s="91"/>
      <c r="Q740" s="91"/>
    </row>
    <row r="741" spans="16:17" s="87" customFormat="1" x14ac:dyDescent="0.2">
      <c r="P741" s="91"/>
      <c r="Q741" s="91"/>
    </row>
    <row r="742" spans="16:17" s="87" customFormat="1" x14ac:dyDescent="0.2">
      <c r="P742" s="91"/>
      <c r="Q742" s="91"/>
    </row>
    <row r="743" spans="16:17" s="87" customFormat="1" x14ac:dyDescent="0.2">
      <c r="P743" s="91"/>
      <c r="Q743" s="91"/>
    </row>
    <row r="744" spans="16:17" s="87" customFormat="1" x14ac:dyDescent="0.2">
      <c r="P744" s="91"/>
      <c r="Q744" s="91"/>
    </row>
    <row r="745" spans="16:17" s="87" customFormat="1" x14ac:dyDescent="0.2">
      <c r="P745" s="91"/>
      <c r="Q745" s="91"/>
    </row>
    <row r="746" spans="16:17" s="87" customFormat="1" x14ac:dyDescent="0.2">
      <c r="P746" s="91"/>
      <c r="Q746" s="91"/>
    </row>
    <row r="747" spans="16:17" s="87" customFormat="1" x14ac:dyDescent="0.2">
      <c r="P747" s="91"/>
      <c r="Q747" s="91"/>
    </row>
    <row r="748" spans="16:17" s="87" customFormat="1" x14ac:dyDescent="0.2">
      <c r="P748" s="91"/>
      <c r="Q748" s="91"/>
    </row>
    <row r="749" spans="16:17" s="87" customFormat="1" x14ac:dyDescent="0.2">
      <c r="P749" s="91"/>
      <c r="Q749" s="91"/>
    </row>
    <row r="750" spans="16:17" s="87" customFormat="1" x14ac:dyDescent="0.2">
      <c r="P750" s="91"/>
      <c r="Q750" s="91"/>
    </row>
    <row r="751" spans="16:17" s="87" customFormat="1" x14ac:dyDescent="0.2">
      <c r="P751" s="91"/>
      <c r="Q751" s="91"/>
    </row>
    <row r="752" spans="16:17" s="87" customFormat="1" x14ac:dyDescent="0.2">
      <c r="P752" s="91"/>
      <c r="Q752" s="91"/>
    </row>
    <row r="753" spans="16:17" s="87" customFormat="1" x14ac:dyDescent="0.2">
      <c r="P753" s="91"/>
      <c r="Q753" s="91"/>
    </row>
    <row r="754" spans="16:17" s="87" customFormat="1" x14ac:dyDescent="0.2">
      <c r="P754" s="91"/>
      <c r="Q754" s="91"/>
    </row>
    <row r="755" spans="16:17" s="87" customFormat="1" x14ac:dyDescent="0.2">
      <c r="P755" s="91"/>
      <c r="Q755" s="91"/>
    </row>
    <row r="756" spans="16:17" s="87" customFormat="1" x14ac:dyDescent="0.2">
      <c r="P756" s="91"/>
      <c r="Q756" s="91"/>
    </row>
    <row r="757" spans="16:17" s="87" customFormat="1" x14ac:dyDescent="0.2">
      <c r="P757" s="91"/>
      <c r="Q757" s="91"/>
    </row>
    <row r="758" spans="16:17" s="87" customFormat="1" x14ac:dyDescent="0.2">
      <c r="P758" s="91"/>
      <c r="Q758" s="91"/>
    </row>
    <row r="759" spans="16:17" s="87" customFormat="1" x14ac:dyDescent="0.2">
      <c r="P759" s="91"/>
      <c r="Q759" s="91"/>
    </row>
    <row r="760" spans="16:17" s="87" customFormat="1" x14ac:dyDescent="0.2">
      <c r="P760" s="91"/>
      <c r="Q760" s="91"/>
    </row>
    <row r="761" spans="16:17" s="87" customFormat="1" x14ac:dyDescent="0.2">
      <c r="P761" s="91"/>
      <c r="Q761" s="91"/>
    </row>
    <row r="762" spans="16:17" s="87" customFormat="1" x14ac:dyDescent="0.2">
      <c r="P762" s="91"/>
      <c r="Q762" s="91"/>
    </row>
    <row r="763" spans="16:17" s="87" customFormat="1" x14ac:dyDescent="0.2">
      <c r="P763" s="91"/>
      <c r="Q763" s="91"/>
    </row>
    <row r="764" spans="16:17" s="87" customFormat="1" x14ac:dyDescent="0.2">
      <c r="P764" s="91"/>
      <c r="Q764" s="91"/>
    </row>
    <row r="765" spans="16:17" s="87" customFormat="1" x14ac:dyDescent="0.2">
      <c r="P765" s="91"/>
      <c r="Q765" s="91"/>
    </row>
    <row r="766" spans="16:17" s="87" customFormat="1" x14ac:dyDescent="0.2">
      <c r="P766" s="91"/>
      <c r="Q766" s="91"/>
    </row>
    <row r="767" spans="16:17" s="87" customFormat="1" x14ac:dyDescent="0.2">
      <c r="P767" s="91"/>
      <c r="Q767" s="91"/>
    </row>
    <row r="768" spans="16:17" s="87" customFormat="1" x14ac:dyDescent="0.2">
      <c r="P768" s="91"/>
      <c r="Q768" s="91"/>
    </row>
    <row r="769" spans="16:17" s="87" customFormat="1" x14ac:dyDescent="0.2">
      <c r="P769" s="91"/>
      <c r="Q769" s="91"/>
    </row>
    <row r="770" spans="16:17" s="87" customFormat="1" x14ac:dyDescent="0.2">
      <c r="P770" s="91"/>
      <c r="Q770" s="91"/>
    </row>
    <row r="771" spans="16:17" s="87" customFormat="1" x14ac:dyDescent="0.2">
      <c r="P771" s="91"/>
      <c r="Q771" s="91"/>
    </row>
    <row r="772" spans="16:17" s="87" customFormat="1" x14ac:dyDescent="0.2">
      <c r="P772" s="91"/>
      <c r="Q772" s="91"/>
    </row>
    <row r="773" spans="16:17" s="87" customFormat="1" x14ac:dyDescent="0.2">
      <c r="P773" s="91"/>
      <c r="Q773" s="91"/>
    </row>
    <row r="774" spans="16:17" s="87" customFormat="1" x14ac:dyDescent="0.2">
      <c r="P774" s="91"/>
      <c r="Q774" s="91"/>
    </row>
    <row r="775" spans="16:17" s="87" customFormat="1" x14ac:dyDescent="0.2">
      <c r="P775" s="91"/>
      <c r="Q775" s="91"/>
    </row>
    <row r="776" spans="16:17" s="87" customFormat="1" x14ac:dyDescent="0.2">
      <c r="P776" s="91"/>
      <c r="Q776" s="91"/>
    </row>
    <row r="777" spans="16:17" s="87" customFormat="1" x14ac:dyDescent="0.2">
      <c r="P777" s="91"/>
      <c r="Q777" s="91"/>
    </row>
    <row r="778" spans="16:17" s="87" customFormat="1" x14ac:dyDescent="0.2">
      <c r="P778" s="91"/>
      <c r="Q778" s="91"/>
    </row>
    <row r="779" spans="16:17" s="87" customFormat="1" x14ac:dyDescent="0.2">
      <c r="P779" s="91"/>
      <c r="Q779" s="91"/>
    </row>
    <row r="780" spans="16:17" s="87" customFormat="1" x14ac:dyDescent="0.2">
      <c r="P780" s="91"/>
      <c r="Q780" s="91"/>
    </row>
    <row r="781" spans="16:17" s="87" customFormat="1" x14ac:dyDescent="0.2">
      <c r="P781" s="91"/>
      <c r="Q781" s="91"/>
    </row>
    <row r="782" spans="16:17" s="87" customFormat="1" x14ac:dyDescent="0.2">
      <c r="P782" s="91"/>
      <c r="Q782" s="91"/>
    </row>
    <row r="783" spans="16:17" s="87" customFormat="1" x14ac:dyDescent="0.2">
      <c r="P783" s="91"/>
      <c r="Q783" s="91"/>
    </row>
    <row r="784" spans="16:17" s="87" customFormat="1" x14ac:dyDescent="0.2">
      <c r="P784" s="91"/>
      <c r="Q784" s="91"/>
    </row>
    <row r="785" spans="16:17" s="87" customFormat="1" x14ac:dyDescent="0.2">
      <c r="P785" s="91"/>
      <c r="Q785" s="91"/>
    </row>
    <row r="786" spans="16:17" s="87" customFormat="1" x14ac:dyDescent="0.2">
      <c r="P786" s="91"/>
      <c r="Q786" s="91"/>
    </row>
    <row r="787" spans="16:17" s="87" customFormat="1" x14ac:dyDescent="0.2">
      <c r="P787" s="91"/>
      <c r="Q787" s="91"/>
    </row>
    <row r="788" spans="16:17" s="87" customFormat="1" x14ac:dyDescent="0.2">
      <c r="P788" s="91"/>
      <c r="Q788" s="91"/>
    </row>
    <row r="789" spans="16:17" s="87" customFormat="1" x14ac:dyDescent="0.2">
      <c r="P789" s="91"/>
      <c r="Q789" s="91"/>
    </row>
    <row r="790" spans="16:17" s="87" customFormat="1" x14ac:dyDescent="0.2">
      <c r="P790" s="91"/>
      <c r="Q790" s="91"/>
    </row>
    <row r="791" spans="16:17" s="87" customFormat="1" x14ac:dyDescent="0.2">
      <c r="P791" s="91"/>
      <c r="Q791" s="91"/>
    </row>
    <row r="792" spans="16:17" s="87" customFormat="1" x14ac:dyDescent="0.2">
      <c r="P792" s="91"/>
      <c r="Q792" s="91"/>
    </row>
    <row r="793" spans="16:17" s="87" customFormat="1" x14ac:dyDescent="0.2">
      <c r="P793" s="91"/>
      <c r="Q793" s="91"/>
    </row>
    <row r="794" spans="16:17" s="87" customFormat="1" x14ac:dyDescent="0.2">
      <c r="P794" s="91"/>
      <c r="Q794" s="91"/>
    </row>
    <row r="795" spans="16:17" s="87" customFormat="1" x14ac:dyDescent="0.2">
      <c r="P795" s="91"/>
      <c r="Q795" s="91"/>
    </row>
    <row r="796" spans="16:17" s="87" customFormat="1" x14ac:dyDescent="0.2">
      <c r="P796" s="91"/>
      <c r="Q796" s="91"/>
    </row>
    <row r="797" spans="16:17" s="87" customFormat="1" x14ac:dyDescent="0.2">
      <c r="P797" s="91"/>
      <c r="Q797" s="91"/>
    </row>
    <row r="798" spans="16:17" s="87" customFormat="1" x14ac:dyDescent="0.2">
      <c r="P798" s="91"/>
      <c r="Q798" s="91"/>
    </row>
    <row r="799" spans="16:17" s="87" customFormat="1" x14ac:dyDescent="0.2">
      <c r="P799" s="91"/>
      <c r="Q799" s="91"/>
    </row>
    <row r="800" spans="16:17" s="87" customFormat="1" x14ac:dyDescent="0.2">
      <c r="P800" s="91"/>
      <c r="Q800" s="91"/>
    </row>
    <row r="801" spans="16:17" s="87" customFormat="1" x14ac:dyDescent="0.2">
      <c r="P801" s="91"/>
      <c r="Q801" s="91"/>
    </row>
    <row r="802" spans="16:17" s="87" customFormat="1" x14ac:dyDescent="0.2">
      <c r="P802" s="91"/>
      <c r="Q802" s="91"/>
    </row>
    <row r="803" spans="16:17" s="87" customFormat="1" x14ac:dyDescent="0.2">
      <c r="P803" s="91"/>
      <c r="Q803" s="91"/>
    </row>
    <row r="804" spans="16:17" s="87" customFormat="1" x14ac:dyDescent="0.2">
      <c r="P804" s="91"/>
      <c r="Q804" s="91"/>
    </row>
    <row r="805" spans="16:17" s="87" customFormat="1" x14ac:dyDescent="0.2">
      <c r="P805" s="91"/>
      <c r="Q805" s="91"/>
    </row>
    <row r="806" spans="16:17" s="87" customFormat="1" x14ac:dyDescent="0.2">
      <c r="P806" s="91"/>
      <c r="Q806" s="91"/>
    </row>
    <row r="807" spans="16:17" s="87" customFormat="1" x14ac:dyDescent="0.2">
      <c r="P807" s="91"/>
      <c r="Q807" s="91"/>
    </row>
    <row r="808" spans="16:17" s="87" customFormat="1" x14ac:dyDescent="0.2">
      <c r="P808" s="91"/>
      <c r="Q808" s="91"/>
    </row>
    <row r="809" spans="16:17" s="87" customFormat="1" x14ac:dyDescent="0.2">
      <c r="P809" s="91"/>
      <c r="Q809" s="91"/>
    </row>
    <row r="810" spans="16:17" s="87" customFormat="1" x14ac:dyDescent="0.2">
      <c r="P810" s="91"/>
      <c r="Q810" s="91"/>
    </row>
    <row r="811" spans="16:17" s="87" customFormat="1" x14ac:dyDescent="0.2">
      <c r="P811" s="91"/>
      <c r="Q811" s="91"/>
    </row>
    <row r="812" spans="16:17" s="87" customFormat="1" x14ac:dyDescent="0.2">
      <c r="P812" s="91"/>
      <c r="Q812" s="91"/>
    </row>
    <row r="813" spans="16:17" s="87" customFormat="1" x14ac:dyDescent="0.2">
      <c r="P813" s="91"/>
      <c r="Q813" s="91"/>
    </row>
    <row r="814" spans="16:17" s="87" customFormat="1" x14ac:dyDescent="0.2">
      <c r="P814" s="91"/>
      <c r="Q814" s="91"/>
    </row>
    <row r="815" spans="16:17" s="87" customFormat="1" x14ac:dyDescent="0.2">
      <c r="P815" s="91"/>
      <c r="Q815" s="91"/>
    </row>
    <row r="816" spans="16:17" s="87" customFormat="1" x14ac:dyDescent="0.2">
      <c r="P816" s="91"/>
      <c r="Q816" s="91"/>
    </row>
    <row r="817" spans="16:17" s="87" customFormat="1" x14ac:dyDescent="0.2">
      <c r="P817" s="91"/>
      <c r="Q817" s="91"/>
    </row>
    <row r="818" spans="16:17" s="87" customFormat="1" x14ac:dyDescent="0.2">
      <c r="P818" s="91"/>
      <c r="Q818" s="91"/>
    </row>
    <row r="819" spans="16:17" s="87" customFormat="1" x14ac:dyDescent="0.2">
      <c r="P819" s="91"/>
      <c r="Q819" s="91"/>
    </row>
    <row r="820" spans="16:17" s="87" customFormat="1" x14ac:dyDescent="0.2">
      <c r="P820" s="91"/>
      <c r="Q820" s="91"/>
    </row>
    <row r="821" spans="16:17" s="87" customFormat="1" x14ac:dyDescent="0.2">
      <c r="P821" s="91"/>
      <c r="Q821" s="91"/>
    </row>
    <row r="822" spans="16:17" s="87" customFormat="1" x14ac:dyDescent="0.2">
      <c r="P822" s="91"/>
      <c r="Q822" s="91"/>
    </row>
    <row r="823" spans="16:17" s="87" customFormat="1" x14ac:dyDescent="0.2">
      <c r="P823" s="91"/>
      <c r="Q823" s="91"/>
    </row>
    <row r="824" spans="16:17" s="87" customFormat="1" x14ac:dyDescent="0.2">
      <c r="P824" s="91"/>
      <c r="Q824" s="91"/>
    </row>
    <row r="825" spans="16:17" s="87" customFormat="1" x14ac:dyDescent="0.2">
      <c r="P825" s="91"/>
      <c r="Q825" s="91"/>
    </row>
    <row r="826" spans="16:17" s="87" customFormat="1" x14ac:dyDescent="0.2">
      <c r="P826" s="91"/>
      <c r="Q826" s="91"/>
    </row>
    <row r="827" spans="16:17" s="87" customFormat="1" x14ac:dyDescent="0.2">
      <c r="P827" s="91"/>
      <c r="Q827" s="91"/>
    </row>
    <row r="828" spans="16:17" s="87" customFormat="1" x14ac:dyDescent="0.2">
      <c r="P828" s="91"/>
      <c r="Q828" s="91"/>
    </row>
    <row r="829" spans="16:17" s="87" customFormat="1" x14ac:dyDescent="0.2">
      <c r="P829" s="91"/>
      <c r="Q829" s="91"/>
    </row>
    <row r="830" spans="16:17" s="87" customFormat="1" x14ac:dyDescent="0.2">
      <c r="P830" s="91"/>
      <c r="Q830" s="91"/>
    </row>
    <row r="831" spans="16:17" s="87" customFormat="1" x14ac:dyDescent="0.2">
      <c r="P831" s="91"/>
      <c r="Q831" s="91"/>
    </row>
    <row r="832" spans="16:17" s="87" customFormat="1" x14ac:dyDescent="0.2">
      <c r="P832" s="91"/>
      <c r="Q832" s="91"/>
    </row>
    <row r="833" spans="16:17" s="87" customFormat="1" x14ac:dyDescent="0.2">
      <c r="P833" s="91"/>
      <c r="Q833" s="91"/>
    </row>
    <row r="834" spans="16:17" s="87" customFormat="1" x14ac:dyDescent="0.2">
      <c r="P834" s="91"/>
      <c r="Q834" s="91"/>
    </row>
    <row r="835" spans="16:17" s="87" customFormat="1" x14ac:dyDescent="0.2">
      <c r="P835" s="91"/>
      <c r="Q835" s="91"/>
    </row>
    <row r="836" spans="16:17" s="87" customFormat="1" x14ac:dyDescent="0.2">
      <c r="P836" s="91"/>
      <c r="Q836" s="91"/>
    </row>
    <row r="837" spans="16:17" s="87" customFormat="1" x14ac:dyDescent="0.2">
      <c r="P837" s="91"/>
      <c r="Q837" s="91"/>
    </row>
    <row r="838" spans="16:17" s="87" customFormat="1" x14ac:dyDescent="0.2">
      <c r="P838" s="91"/>
      <c r="Q838" s="91"/>
    </row>
    <row r="839" spans="16:17" s="87" customFormat="1" x14ac:dyDescent="0.2">
      <c r="P839" s="91"/>
      <c r="Q839" s="91"/>
    </row>
    <row r="840" spans="16:17" s="87" customFormat="1" x14ac:dyDescent="0.2">
      <c r="P840" s="91"/>
      <c r="Q840" s="91"/>
    </row>
    <row r="841" spans="16:17" s="87" customFormat="1" x14ac:dyDescent="0.2">
      <c r="P841" s="91"/>
      <c r="Q841" s="91"/>
    </row>
    <row r="842" spans="16:17" s="87" customFormat="1" x14ac:dyDescent="0.2">
      <c r="P842" s="91"/>
      <c r="Q842" s="91"/>
    </row>
    <row r="843" spans="16:17" s="87" customFormat="1" x14ac:dyDescent="0.2">
      <c r="P843" s="91"/>
      <c r="Q843" s="91"/>
    </row>
    <row r="844" spans="16:17" s="87" customFormat="1" x14ac:dyDescent="0.2">
      <c r="P844" s="91"/>
      <c r="Q844" s="91"/>
    </row>
    <row r="845" spans="16:17" s="87" customFormat="1" x14ac:dyDescent="0.2">
      <c r="P845" s="91"/>
      <c r="Q845" s="91"/>
    </row>
    <row r="846" spans="16:17" s="87" customFormat="1" x14ac:dyDescent="0.2">
      <c r="P846" s="91"/>
      <c r="Q846" s="91"/>
    </row>
    <row r="847" spans="16:17" s="87" customFormat="1" x14ac:dyDescent="0.2">
      <c r="P847" s="91"/>
      <c r="Q847" s="91"/>
    </row>
    <row r="848" spans="16:17" s="87" customFormat="1" x14ac:dyDescent="0.2">
      <c r="P848" s="91"/>
      <c r="Q848" s="91"/>
    </row>
    <row r="849" spans="16:17" s="87" customFormat="1" x14ac:dyDescent="0.2">
      <c r="P849" s="91"/>
      <c r="Q849" s="91"/>
    </row>
    <row r="850" spans="16:17" s="87" customFormat="1" x14ac:dyDescent="0.2">
      <c r="P850" s="91"/>
      <c r="Q850" s="91"/>
    </row>
    <row r="851" spans="16:17" s="87" customFormat="1" x14ac:dyDescent="0.2">
      <c r="P851" s="91"/>
      <c r="Q851" s="91"/>
    </row>
    <row r="852" spans="16:17" s="87" customFormat="1" x14ac:dyDescent="0.2">
      <c r="P852" s="91"/>
      <c r="Q852" s="91"/>
    </row>
    <row r="853" spans="16:17" s="87" customFormat="1" x14ac:dyDescent="0.2">
      <c r="P853" s="91"/>
      <c r="Q853" s="91"/>
    </row>
    <row r="854" spans="16:17" s="87" customFormat="1" x14ac:dyDescent="0.2">
      <c r="P854" s="91"/>
      <c r="Q854" s="91"/>
    </row>
    <row r="855" spans="16:17" s="87" customFormat="1" x14ac:dyDescent="0.2">
      <c r="P855" s="91"/>
      <c r="Q855" s="91"/>
    </row>
    <row r="856" spans="16:17" s="87" customFormat="1" x14ac:dyDescent="0.2">
      <c r="P856" s="91"/>
      <c r="Q856" s="91"/>
    </row>
    <row r="857" spans="16:17" s="87" customFormat="1" x14ac:dyDescent="0.2">
      <c r="P857" s="91"/>
      <c r="Q857" s="91"/>
    </row>
    <row r="858" spans="16:17" s="87" customFormat="1" x14ac:dyDescent="0.2">
      <c r="P858" s="91"/>
      <c r="Q858" s="91"/>
    </row>
    <row r="859" spans="16:17" s="87" customFormat="1" x14ac:dyDescent="0.2">
      <c r="P859" s="91"/>
      <c r="Q859" s="91"/>
    </row>
    <row r="860" spans="16:17" s="87" customFormat="1" x14ac:dyDescent="0.2">
      <c r="P860" s="91"/>
      <c r="Q860" s="91"/>
    </row>
    <row r="861" spans="16:17" s="87" customFormat="1" x14ac:dyDescent="0.2">
      <c r="P861" s="91"/>
      <c r="Q861" s="91"/>
    </row>
    <row r="862" spans="16:17" s="87" customFormat="1" x14ac:dyDescent="0.2">
      <c r="P862" s="91"/>
      <c r="Q862" s="91"/>
    </row>
    <row r="863" spans="16:17" s="87" customFormat="1" x14ac:dyDescent="0.2">
      <c r="P863" s="91"/>
      <c r="Q863" s="91"/>
    </row>
    <row r="864" spans="16:17" s="87" customFormat="1" x14ac:dyDescent="0.2">
      <c r="P864" s="91"/>
      <c r="Q864" s="91"/>
    </row>
    <row r="865" spans="16:17" s="87" customFormat="1" x14ac:dyDescent="0.2">
      <c r="P865" s="91"/>
      <c r="Q865" s="91"/>
    </row>
    <row r="866" spans="16:17" s="87" customFormat="1" x14ac:dyDescent="0.2">
      <c r="P866" s="91"/>
      <c r="Q866" s="91"/>
    </row>
    <row r="867" spans="16:17" s="87" customFormat="1" x14ac:dyDescent="0.2">
      <c r="P867" s="91"/>
      <c r="Q867" s="91"/>
    </row>
    <row r="868" spans="16:17" s="87" customFormat="1" x14ac:dyDescent="0.2">
      <c r="P868" s="91"/>
      <c r="Q868" s="91"/>
    </row>
    <row r="869" spans="16:17" s="87" customFormat="1" x14ac:dyDescent="0.2">
      <c r="P869" s="91"/>
      <c r="Q869" s="91"/>
    </row>
    <row r="870" spans="16:17" s="87" customFormat="1" x14ac:dyDescent="0.2">
      <c r="P870" s="91"/>
      <c r="Q870" s="91"/>
    </row>
    <row r="871" spans="16:17" s="87" customFormat="1" x14ac:dyDescent="0.2">
      <c r="P871" s="91"/>
      <c r="Q871" s="91"/>
    </row>
    <row r="872" spans="16:17" s="87" customFormat="1" x14ac:dyDescent="0.2">
      <c r="P872" s="91"/>
      <c r="Q872" s="91"/>
    </row>
    <row r="873" spans="16:17" s="87" customFormat="1" x14ac:dyDescent="0.2">
      <c r="P873" s="91"/>
      <c r="Q873" s="91"/>
    </row>
    <row r="874" spans="16:17" s="87" customFormat="1" x14ac:dyDescent="0.2">
      <c r="P874" s="91"/>
      <c r="Q874" s="91"/>
    </row>
    <row r="875" spans="16:17" s="87" customFormat="1" x14ac:dyDescent="0.2">
      <c r="P875" s="91"/>
      <c r="Q875" s="91"/>
    </row>
    <row r="876" spans="16:17" s="87" customFormat="1" x14ac:dyDescent="0.2">
      <c r="P876" s="91"/>
      <c r="Q876" s="91"/>
    </row>
    <row r="877" spans="16:17" s="87" customFormat="1" x14ac:dyDescent="0.2">
      <c r="P877" s="91"/>
      <c r="Q877" s="91"/>
    </row>
    <row r="878" spans="16:17" s="87" customFormat="1" x14ac:dyDescent="0.2">
      <c r="P878" s="91"/>
      <c r="Q878" s="91"/>
    </row>
    <row r="879" spans="16:17" s="87" customFormat="1" x14ac:dyDescent="0.2">
      <c r="P879" s="91"/>
      <c r="Q879" s="91"/>
    </row>
    <row r="880" spans="16:17" s="87" customFormat="1" x14ac:dyDescent="0.2">
      <c r="P880" s="91"/>
      <c r="Q880" s="91"/>
    </row>
    <row r="881" spans="16:17" s="87" customFormat="1" x14ac:dyDescent="0.2">
      <c r="P881" s="91"/>
      <c r="Q881" s="91"/>
    </row>
    <row r="882" spans="16:17" s="87" customFormat="1" x14ac:dyDescent="0.2">
      <c r="P882" s="91"/>
      <c r="Q882" s="91"/>
    </row>
    <row r="883" spans="16:17" s="87" customFormat="1" x14ac:dyDescent="0.2">
      <c r="P883" s="91"/>
      <c r="Q883" s="91"/>
    </row>
    <row r="884" spans="16:17" s="87" customFormat="1" x14ac:dyDescent="0.2">
      <c r="P884" s="91"/>
      <c r="Q884" s="91"/>
    </row>
    <row r="885" spans="16:17" s="87" customFormat="1" x14ac:dyDescent="0.2">
      <c r="P885" s="91"/>
      <c r="Q885" s="91"/>
    </row>
    <row r="886" spans="16:17" s="87" customFormat="1" x14ac:dyDescent="0.2">
      <c r="P886" s="91"/>
      <c r="Q886" s="91"/>
    </row>
    <row r="887" spans="16:17" s="87" customFormat="1" x14ac:dyDescent="0.2">
      <c r="P887" s="91"/>
      <c r="Q887" s="91"/>
    </row>
    <row r="888" spans="16:17" s="87" customFormat="1" x14ac:dyDescent="0.2">
      <c r="P888" s="91"/>
      <c r="Q888" s="91"/>
    </row>
    <row r="889" spans="16:17" s="87" customFormat="1" x14ac:dyDescent="0.2">
      <c r="P889" s="91"/>
      <c r="Q889" s="91"/>
    </row>
    <row r="890" spans="16:17" s="87" customFormat="1" x14ac:dyDescent="0.2">
      <c r="P890" s="91"/>
      <c r="Q890" s="91"/>
    </row>
    <row r="891" spans="16:17" s="87" customFormat="1" x14ac:dyDescent="0.2">
      <c r="P891" s="91"/>
      <c r="Q891" s="91"/>
    </row>
    <row r="892" spans="16:17" s="87" customFormat="1" x14ac:dyDescent="0.2">
      <c r="P892" s="91"/>
      <c r="Q892" s="91"/>
    </row>
    <row r="893" spans="16:17" s="87" customFormat="1" x14ac:dyDescent="0.2">
      <c r="P893" s="91"/>
      <c r="Q893" s="91"/>
    </row>
    <row r="894" spans="16:17" s="87" customFormat="1" x14ac:dyDescent="0.2">
      <c r="P894" s="91"/>
      <c r="Q894" s="91"/>
    </row>
    <row r="895" spans="16:17" s="87" customFormat="1" x14ac:dyDescent="0.2">
      <c r="P895" s="91"/>
      <c r="Q895" s="91"/>
    </row>
    <row r="896" spans="16:17" s="87" customFormat="1" x14ac:dyDescent="0.2">
      <c r="P896" s="91"/>
      <c r="Q896" s="91"/>
    </row>
    <row r="897" spans="16:17" s="87" customFormat="1" x14ac:dyDescent="0.2">
      <c r="P897" s="91"/>
      <c r="Q897" s="91"/>
    </row>
    <row r="898" spans="16:17" s="87" customFormat="1" x14ac:dyDescent="0.2">
      <c r="P898" s="91"/>
      <c r="Q898" s="91"/>
    </row>
    <row r="899" spans="16:17" s="87" customFormat="1" x14ac:dyDescent="0.2">
      <c r="P899" s="91"/>
      <c r="Q899" s="91"/>
    </row>
    <row r="900" spans="16:17" s="87" customFormat="1" x14ac:dyDescent="0.2">
      <c r="P900" s="91"/>
      <c r="Q900" s="91"/>
    </row>
    <row r="901" spans="16:17" s="87" customFormat="1" x14ac:dyDescent="0.2">
      <c r="P901" s="91"/>
      <c r="Q901" s="91"/>
    </row>
    <row r="902" spans="16:17" s="87" customFormat="1" x14ac:dyDescent="0.2">
      <c r="P902" s="91"/>
      <c r="Q902" s="91"/>
    </row>
    <row r="903" spans="16:17" s="87" customFormat="1" x14ac:dyDescent="0.2">
      <c r="P903" s="91"/>
      <c r="Q903" s="91"/>
    </row>
    <row r="904" spans="16:17" s="87" customFormat="1" x14ac:dyDescent="0.2">
      <c r="P904" s="91"/>
      <c r="Q904" s="91"/>
    </row>
    <row r="905" spans="16:17" s="87" customFormat="1" x14ac:dyDescent="0.2">
      <c r="P905" s="91"/>
      <c r="Q905" s="91"/>
    </row>
    <row r="906" spans="16:17" s="87" customFormat="1" x14ac:dyDescent="0.2">
      <c r="P906" s="91"/>
      <c r="Q906" s="91"/>
    </row>
    <row r="907" spans="16:17" s="87" customFormat="1" x14ac:dyDescent="0.2">
      <c r="P907" s="91"/>
      <c r="Q907" s="91"/>
    </row>
    <row r="908" spans="16:17" s="87" customFormat="1" x14ac:dyDescent="0.2">
      <c r="P908" s="91"/>
      <c r="Q908" s="91"/>
    </row>
    <row r="909" spans="16:17" s="87" customFormat="1" x14ac:dyDescent="0.2">
      <c r="P909" s="91"/>
      <c r="Q909" s="91"/>
    </row>
    <row r="910" spans="16:17" s="87" customFormat="1" x14ac:dyDescent="0.2">
      <c r="P910" s="91"/>
      <c r="Q910" s="91"/>
    </row>
    <row r="911" spans="16:17" s="87" customFormat="1" x14ac:dyDescent="0.2">
      <c r="P911" s="91"/>
      <c r="Q911" s="91"/>
    </row>
    <row r="912" spans="16:17" s="87" customFormat="1" x14ac:dyDescent="0.2">
      <c r="P912" s="91"/>
      <c r="Q912" s="91"/>
    </row>
    <row r="913" spans="16:17" s="87" customFormat="1" x14ac:dyDescent="0.2">
      <c r="P913" s="91"/>
      <c r="Q913" s="91"/>
    </row>
    <row r="914" spans="16:17" s="87" customFormat="1" x14ac:dyDescent="0.2">
      <c r="P914" s="91"/>
      <c r="Q914" s="91"/>
    </row>
    <row r="915" spans="16:17" s="87" customFormat="1" x14ac:dyDescent="0.2">
      <c r="P915" s="91"/>
      <c r="Q915" s="91"/>
    </row>
    <row r="916" spans="16:17" s="87" customFormat="1" x14ac:dyDescent="0.2">
      <c r="P916" s="91"/>
      <c r="Q916" s="91"/>
    </row>
    <row r="917" spans="16:17" s="87" customFormat="1" x14ac:dyDescent="0.2">
      <c r="P917" s="91"/>
      <c r="Q917" s="91"/>
    </row>
    <row r="918" spans="16:17" s="87" customFormat="1" x14ac:dyDescent="0.2">
      <c r="P918" s="91"/>
      <c r="Q918" s="91"/>
    </row>
    <row r="919" spans="16:17" s="87" customFormat="1" x14ac:dyDescent="0.2">
      <c r="P919" s="91"/>
      <c r="Q919" s="91"/>
    </row>
    <row r="920" spans="16:17" s="87" customFormat="1" x14ac:dyDescent="0.2">
      <c r="P920" s="91"/>
      <c r="Q920" s="91"/>
    </row>
    <row r="921" spans="16:17" s="87" customFormat="1" x14ac:dyDescent="0.2">
      <c r="P921" s="91"/>
      <c r="Q921" s="91"/>
    </row>
    <row r="922" spans="16:17" s="87" customFormat="1" x14ac:dyDescent="0.2">
      <c r="P922" s="91"/>
      <c r="Q922" s="91"/>
    </row>
    <row r="923" spans="16:17" s="87" customFormat="1" x14ac:dyDescent="0.2">
      <c r="P923" s="91"/>
      <c r="Q923" s="91"/>
    </row>
    <row r="924" spans="16:17" s="87" customFormat="1" x14ac:dyDescent="0.2">
      <c r="P924" s="91"/>
      <c r="Q924" s="91"/>
    </row>
    <row r="925" spans="16:17" s="87" customFormat="1" x14ac:dyDescent="0.2">
      <c r="P925" s="91"/>
      <c r="Q925" s="91"/>
    </row>
    <row r="926" spans="16:17" s="87" customFormat="1" x14ac:dyDescent="0.2">
      <c r="P926" s="91"/>
      <c r="Q926" s="91"/>
    </row>
    <row r="927" spans="16:17" s="87" customFormat="1" x14ac:dyDescent="0.2">
      <c r="P927" s="91"/>
      <c r="Q927" s="91"/>
    </row>
    <row r="928" spans="16:17" s="87" customFormat="1" x14ac:dyDescent="0.2">
      <c r="P928" s="91"/>
      <c r="Q928" s="91"/>
    </row>
    <row r="929" spans="16:17" s="87" customFormat="1" x14ac:dyDescent="0.2">
      <c r="P929" s="91"/>
      <c r="Q929" s="91"/>
    </row>
    <row r="930" spans="16:17" s="87" customFormat="1" x14ac:dyDescent="0.2">
      <c r="P930" s="91"/>
      <c r="Q930" s="91"/>
    </row>
    <row r="931" spans="16:17" s="87" customFormat="1" x14ac:dyDescent="0.2">
      <c r="P931" s="91"/>
      <c r="Q931" s="91"/>
    </row>
    <row r="932" spans="16:17" s="87" customFormat="1" x14ac:dyDescent="0.2">
      <c r="P932" s="91"/>
      <c r="Q932" s="91"/>
    </row>
    <row r="933" spans="16:17" s="87" customFormat="1" x14ac:dyDescent="0.2">
      <c r="P933" s="91"/>
      <c r="Q933" s="91"/>
    </row>
    <row r="934" spans="16:17" s="87" customFormat="1" x14ac:dyDescent="0.2">
      <c r="P934" s="91"/>
      <c r="Q934" s="91"/>
    </row>
    <row r="935" spans="16:17" s="87" customFormat="1" x14ac:dyDescent="0.2">
      <c r="P935" s="91"/>
      <c r="Q935" s="91"/>
    </row>
    <row r="936" spans="16:17" s="87" customFormat="1" x14ac:dyDescent="0.2">
      <c r="P936" s="91"/>
      <c r="Q936" s="91"/>
    </row>
    <row r="937" spans="16:17" s="87" customFormat="1" x14ac:dyDescent="0.2">
      <c r="P937" s="91"/>
      <c r="Q937" s="91"/>
    </row>
    <row r="938" spans="16:17" s="87" customFormat="1" x14ac:dyDescent="0.2">
      <c r="P938" s="91"/>
      <c r="Q938" s="91"/>
    </row>
    <row r="939" spans="16:17" s="87" customFormat="1" x14ac:dyDescent="0.2">
      <c r="P939" s="91"/>
      <c r="Q939" s="91"/>
    </row>
    <row r="940" spans="16:17" s="87" customFormat="1" x14ac:dyDescent="0.2">
      <c r="P940" s="91"/>
      <c r="Q940" s="91"/>
    </row>
    <row r="941" spans="16:17" s="87" customFormat="1" x14ac:dyDescent="0.2">
      <c r="P941" s="91"/>
      <c r="Q941" s="91"/>
    </row>
    <row r="942" spans="16:17" s="87" customFormat="1" x14ac:dyDescent="0.2">
      <c r="P942" s="91"/>
      <c r="Q942" s="91"/>
    </row>
    <row r="943" spans="16:17" s="87" customFormat="1" x14ac:dyDescent="0.2">
      <c r="P943" s="91"/>
      <c r="Q943" s="91"/>
    </row>
    <row r="944" spans="16:17" s="87" customFormat="1" x14ac:dyDescent="0.2">
      <c r="P944" s="91"/>
      <c r="Q944" s="91"/>
    </row>
    <row r="945" spans="16:17" s="87" customFormat="1" x14ac:dyDescent="0.2">
      <c r="P945" s="91"/>
      <c r="Q945" s="91"/>
    </row>
    <row r="946" spans="16:17" s="87" customFormat="1" x14ac:dyDescent="0.2">
      <c r="P946" s="91"/>
      <c r="Q946" s="91"/>
    </row>
    <row r="947" spans="16:17" s="87" customFormat="1" x14ac:dyDescent="0.2">
      <c r="P947" s="91"/>
      <c r="Q947" s="91"/>
    </row>
    <row r="948" spans="16:17" s="87" customFormat="1" x14ac:dyDescent="0.2">
      <c r="P948" s="91"/>
      <c r="Q948" s="91"/>
    </row>
    <row r="949" spans="16:17" s="87" customFormat="1" x14ac:dyDescent="0.2">
      <c r="P949" s="91"/>
      <c r="Q949" s="91"/>
    </row>
    <row r="950" spans="16:17" s="87" customFormat="1" x14ac:dyDescent="0.2">
      <c r="P950" s="91"/>
      <c r="Q950" s="91"/>
    </row>
    <row r="951" spans="16:17" s="87" customFormat="1" x14ac:dyDescent="0.2">
      <c r="P951" s="91"/>
      <c r="Q951" s="91"/>
    </row>
    <row r="952" spans="16:17" s="87" customFormat="1" x14ac:dyDescent="0.2">
      <c r="P952" s="91"/>
      <c r="Q952" s="91"/>
    </row>
    <row r="953" spans="16:17" s="87" customFormat="1" x14ac:dyDescent="0.2">
      <c r="P953" s="91"/>
      <c r="Q953" s="91"/>
    </row>
    <row r="954" spans="16:17" s="87" customFormat="1" x14ac:dyDescent="0.2">
      <c r="P954" s="91"/>
      <c r="Q954" s="91"/>
    </row>
    <row r="955" spans="16:17" s="87" customFormat="1" x14ac:dyDescent="0.2">
      <c r="P955" s="91"/>
      <c r="Q955" s="91"/>
    </row>
    <row r="956" spans="16:17" s="87" customFormat="1" x14ac:dyDescent="0.2">
      <c r="P956" s="91"/>
      <c r="Q956" s="91"/>
    </row>
    <row r="957" spans="16:17" s="87" customFormat="1" x14ac:dyDescent="0.2">
      <c r="P957" s="91"/>
      <c r="Q957" s="91"/>
    </row>
    <row r="958" spans="16:17" s="87" customFormat="1" x14ac:dyDescent="0.2">
      <c r="P958" s="91"/>
      <c r="Q958" s="91"/>
    </row>
    <row r="959" spans="16:17" s="87" customFormat="1" x14ac:dyDescent="0.2">
      <c r="P959" s="91"/>
      <c r="Q959" s="91"/>
    </row>
    <row r="960" spans="16:17" s="87" customFormat="1" x14ac:dyDescent="0.2">
      <c r="P960" s="91"/>
      <c r="Q960" s="91"/>
    </row>
    <row r="961" spans="16:17" s="87" customFormat="1" x14ac:dyDescent="0.2">
      <c r="P961" s="91"/>
      <c r="Q961" s="91"/>
    </row>
    <row r="962" spans="16:17" s="87" customFormat="1" x14ac:dyDescent="0.2">
      <c r="P962" s="91"/>
      <c r="Q962" s="91"/>
    </row>
    <row r="963" spans="16:17" s="87" customFormat="1" x14ac:dyDescent="0.2">
      <c r="P963" s="91"/>
      <c r="Q963" s="91"/>
    </row>
    <row r="964" spans="16:17" s="87" customFormat="1" x14ac:dyDescent="0.2">
      <c r="P964" s="91"/>
      <c r="Q964" s="91"/>
    </row>
    <row r="965" spans="16:17" s="87" customFormat="1" x14ac:dyDescent="0.2">
      <c r="P965" s="91"/>
      <c r="Q965" s="91"/>
    </row>
    <row r="966" spans="16:17" s="87" customFormat="1" x14ac:dyDescent="0.2">
      <c r="P966" s="91"/>
      <c r="Q966" s="91"/>
    </row>
    <row r="967" spans="16:17" s="87" customFormat="1" x14ac:dyDescent="0.2">
      <c r="P967" s="91"/>
      <c r="Q967" s="91"/>
    </row>
    <row r="968" spans="16:17" s="87" customFormat="1" x14ac:dyDescent="0.2">
      <c r="P968" s="91"/>
      <c r="Q968" s="91"/>
    </row>
    <row r="969" spans="16:17" s="87" customFormat="1" x14ac:dyDescent="0.2">
      <c r="P969" s="91"/>
      <c r="Q969" s="91"/>
    </row>
    <row r="970" spans="16:17" s="87" customFormat="1" x14ac:dyDescent="0.2">
      <c r="P970" s="91"/>
      <c r="Q970" s="91"/>
    </row>
    <row r="971" spans="16:17" s="87" customFormat="1" x14ac:dyDescent="0.2">
      <c r="P971" s="91"/>
      <c r="Q971" s="91"/>
    </row>
    <row r="972" spans="16:17" s="87" customFormat="1" x14ac:dyDescent="0.2">
      <c r="P972" s="91"/>
      <c r="Q972" s="91"/>
    </row>
    <row r="973" spans="16:17" s="87" customFormat="1" x14ac:dyDescent="0.2">
      <c r="P973" s="91"/>
      <c r="Q973" s="91"/>
    </row>
    <row r="974" spans="16:17" s="87" customFormat="1" x14ac:dyDescent="0.2">
      <c r="P974" s="91"/>
      <c r="Q974" s="91"/>
    </row>
    <row r="975" spans="16:17" s="87" customFormat="1" x14ac:dyDescent="0.2">
      <c r="P975" s="91"/>
      <c r="Q975" s="91"/>
    </row>
    <row r="976" spans="16:17" s="87" customFormat="1" x14ac:dyDescent="0.2">
      <c r="P976" s="91"/>
      <c r="Q976" s="91"/>
    </row>
    <row r="977" spans="16:17" s="87" customFormat="1" x14ac:dyDescent="0.2">
      <c r="P977" s="91"/>
      <c r="Q977" s="91"/>
    </row>
    <row r="978" spans="16:17" s="87" customFormat="1" x14ac:dyDescent="0.2">
      <c r="P978" s="91"/>
      <c r="Q978" s="91"/>
    </row>
    <row r="979" spans="16:17" s="87" customFormat="1" x14ac:dyDescent="0.2">
      <c r="P979" s="91"/>
      <c r="Q979" s="91"/>
    </row>
    <row r="980" spans="16:17" s="87" customFormat="1" x14ac:dyDescent="0.2">
      <c r="P980" s="91"/>
      <c r="Q980" s="91"/>
    </row>
    <row r="981" spans="16:17" s="87" customFormat="1" x14ac:dyDescent="0.2">
      <c r="P981" s="91"/>
      <c r="Q981" s="91"/>
    </row>
    <row r="982" spans="16:17" s="87" customFormat="1" x14ac:dyDescent="0.2">
      <c r="P982" s="91"/>
      <c r="Q982" s="91"/>
    </row>
    <row r="983" spans="16:17" s="87" customFormat="1" x14ac:dyDescent="0.2">
      <c r="P983" s="91"/>
      <c r="Q983" s="91"/>
    </row>
    <row r="984" spans="16:17" s="87" customFormat="1" x14ac:dyDescent="0.2">
      <c r="P984" s="91"/>
      <c r="Q984" s="91"/>
    </row>
    <row r="985" spans="16:17" s="87" customFormat="1" x14ac:dyDescent="0.2">
      <c r="P985" s="91"/>
      <c r="Q985" s="91"/>
    </row>
    <row r="986" spans="16:17" s="87" customFormat="1" x14ac:dyDescent="0.2">
      <c r="P986" s="91"/>
      <c r="Q986" s="91"/>
    </row>
    <row r="987" spans="16:17" s="87" customFormat="1" x14ac:dyDescent="0.2">
      <c r="P987" s="91"/>
      <c r="Q987" s="91"/>
    </row>
    <row r="988" spans="16:17" s="87" customFormat="1" x14ac:dyDescent="0.2">
      <c r="P988" s="91"/>
      <c r="Q988" s="91"/>
    </row>
    <row r="989" spans="16:17" s="87" customFormat="1" x14ac:dyDescent="0.2">
      <c r="P989" s="91"/>
      <c r="Q989" s="91"/>
    </row>
    <row r="990" spans="16:17" s="87" customFormat="1" x14ac:dyDescent="0.2">
      <c r="P990" s="91"/>
      <c r="Q990" s="91"/>
    </row>
    <row r="991" spans="16:17" s="87" customFormat="1" x14ac:dyDescent="0.2">
      <c r="P991" s="91"/>
      <c r="Q991" s="91"/>
    </row>
    <row r="992" spans="16:17" s="87" customFormat="1" x14ac:dyDescent="0.2">
      <c r="P992" s="91"/>
      <c r="Q992" s="91"/>
    </row>
    <row r="993" spans="16:17" s="87" customFormat="1" x14ac:dyDescent="0.2">
      <c r="P993" s="91"/>
      <c r="Q993" s="91"/>
    </row>
    <row r="994" spans="16:17" s="87" customFormat="1" x14ac:dyDescent="0.2">
      <c r="P994" s="91"/>
      <c r="Q994" s="91"/>
    </row>
    <row r="995" spans="16:17" s="87" customFormat="1" x14ac:dyDescent="0.2">
      <c r="P995" s="91"/>
      <c r="Q995" s="91"/>
    </row>
    <row r="996" spans="16:17" s="87" customFormat="1" x14ac:dyDescent="0.2">
      <c r="P996" s="91"/>
      <c r="Q996" s="91"/>
    </row>
    <row r="997" spans="16:17" s="87" customFormat="1" x14ac:dyDescent="0.2">
      <c r="P997" s="91"/>
      <c r="Q997" s="91"/>
    </row>
    <row r="998" spans="16:17" s="87" customFormat="1" x14ac:dyDescent="0.2">
      <c r="P998" s="91"/>
      <c r="Q998" s="91"/>
    </row>
    <row r="999" spans="16:17" s="87" customFormat="1" x14ac:dyDescent="0.2">
      <c r="P999" s="91"/>
      <c r="Q999" s="91"/>
    </row>
    <row r="1000" spans="16:17" s="87" customFormat="1" x14ac:dyDescent="0.2">
      <c r="P1000" s="91"/>
      <c r="Q1000" s="91"/>
    </row>
    <row r="1001" spans="16:17" s="87" customFormat="1" x14ac:dyDescent="0.2">
      <c r="P1001" s="91"/>
      <c r="Q1001" s="91"/>
    </row>
    <row r="1002" spans="16:17" s="87" customFormat="1" x14ac:dyDescent="0.2">
      <c r="P1002" s="91"/>
      <c r="Q1002" s="91"/>
    </row>
    <row r="1003" spans="16:17" s="87" customFormat="1" x14ac:dyDescent="0.2">
      <c r="P1003" s="91"/>
      <c r="Q1003" s="91"/>
    </row>
    <row r="1004" spans="16:17" s="87" customFormat="1" x14ac:dyDescent="0.2">
      <c r="P1004" s="91"/>
      <c r="Q1004" s="91"/>
    </row>
    <row r="1005" spans="16:17" s="87" customFormat="1" x14ac:dyDescent="0.2">
      <c r="P1005" s="91"/>
      <c r="Q1005" s="91"/>
    </row>
    <row r="1006" spans="16:17" s="87" customFormat="1" x14ac:dyDescent="0.2">
      <c r="P1006" s="91"/>
      <c r="Q1006" s="91"/>
    </row>
    <row r="1007" spans="16:17" s="87" customFormat="1" x14ac:dyDescent="0.2">
      <c r="P1007" s="91"/>
      <c r="Q1007" s="91"/>
    </row>
    <row r="1008" spans="16:17" s="87" customFormat="1" x14ac:dyDescent="0.2">
      <c r="P1008" s="91"/>
      <c r="Q1008" s="91"/>
    </row>
    <row r="1009" spans="16:17" s="87" customFormat="1" x14ac:dyDescent="0.2">
      <c r="P1009" s="91"/>
      <c r="Q1009" s="91"/>
    </row>
    <row r="1010" spans="16:17" s="87" customFormat="1" x14ac:dyDescent="0.2">
      <c r="P1010" s="91"/>
      <c r="Q1010" s="91"/>
    </row>
    <row r="1011" spans="16:17" s="87" customFormat="1" x14ac:dyDescent="0.2">
      <c r="P1011" s="91"/>
      <c r="Q1011" s="91"/>
    </row>
    <row r="1012" spans="16:17" s="87" customFormat="1" x14ac:dyDescent="0.2">
      <c r="P1012" s="91"/>
      <c r="Q1012" s="91"/>
    </row>
    <row r="1013" spans="16:17" s="87" customFormat="1" x14ac:dyDescent="0.2">
      <c r="P1013" s="91"/>
      <c r="Q1013" s="91"/>
    </row>
    <row r="1014" spans="16:17" s="87" customFormat="1" x14ac:dyDescent="0.2">
      <c r="P1014" s="91"/>
      <c r="Q1014" s="91"/>
    </row>
    <row r="1015" spans="16:17" s="87" customFormat="1" x14ac:dyDescent="0.2">
      <c r="P1015" s="91"/>
      <c r="Q1015" s="91"/>
    </row>
    <row r="1016" spans="16:17" s="87" customFormat="1" x14ac:dyDescent="0.2">
      <c r="P1016" s="91"/>
      <c r="Q1016" s="91"/>
    </row>
    <row r="1017" spans="16:17" s="87" customFormat="1" x14ac:dyDescent="0.2">
      <c r="P1017" s="91"/>
      <c r="Q1017" s="91"/>
    </row>
    <row r="1018" spans="16:17" s="87" customFormat="1" x14ac:dyDescent="0.2">
      <c r="P1018" s="91"/>
      <c r="Q1018" s="91"/>
    </row>
    <row r="1019" spans="16:17" s="87" customFormat="1" x14ac:dyDescent="0.2">
      <c r="P1019" s="91"/>
      <c r="Q1019" s="91"/>
    </row>
    <row r="1020" spans="16:17" s="87" customFormat="1" x14ac:dyDescent="0.2">
      <c r="P1020" s="91"/>
      <c r="Q1020" s="91"/>
    </row>
    <row r="1021" spans="16:17" s="87" customFormat="1" x14ac:dyDescent="0.2">
      <c r="P1021" s="91"/>
      <c r="Q1021" s="91"/>
    </row>
    <row r="1022" spans="16:17" s="87" customFormat="1" x14ac:dyDescent="0.2">
      <c r="P1022" s="91"/>
      <c r="Q1022" s="91"/>
    </row>
    <row r="1023" spans="16:17" s="87" customFormat="1" x14ac:dyDescent="0.2">
      <c r="P1023" s="91"/>
      <c r="Q1023" s="91"/>
    </row>
    <row r="1024" spans="16:17" s="87" customFormat="1" x14ac:dyDescent="0.2">
      <c r="P1024" s="91"/>
      <c r="Q1024" s="91"/>
    </row>
    <row r="1025" spans="16:17" s="87" customFormat="1" x14ac:dyDescent="0.2">
      <c r="P1025" s="91"/>
      <c r="Q1025" s="91"/>
    </row>
    <row r="1026" spans="16:17" s="87" customFormat="1" x14ac:dyDescent="0.2">
      <c r="P1026" s="91"/>
      <c r="Q1026" s="91"/>
    </row>
    <row r="1027" spans="16:17" s="87" customFormat="1" x14ac:dyDescent="0.2">
      <c r="P1027" s="91"/>
      <c r="Q1027" s="91"/>
    </row>
    <row r="1028" spans="16:17" s="87" customFormat="1" x14ac:dyDescent="0.2">
      <c r="P1028" s="91"/>
      <c r="Q1028" s="91"/>
    </row>
    <row r="1029" spans="16:17" s="87" customFormat="1" x14ac:dyDescent="0.2">
      <c r="P1029" s="91"/>
      <c r="Q1029" s="91"/>
    </row>
    <row r="1030" spans="16:17" s="87" customFormat="1" x14ac:dyDescent="0.2">
      <c r="P1030" s="91"/>
      <c r="Q1030" s="91"/>
    </row>
    <row r="1031" spans="16:17" s="87" customFormat="1" x14ac:dyDescent="0.2">
      <c r="P1031" s="91"/>
      <c r="Q1031" s="91"/>
    </row>
    <row r="1032" spans="16:17" s="87" customFormat="1" x14ac:dyDescent="0.2">
      <c r="P1032" s="91"/>
      <c r="Q1032" s="91"/>
    </row>
    <row r="1033" spans="16:17" s="87" customFormat="1" x14ac:dyDescent="0.2">
      <c r="P1033" s="91"/>
      <c r="Q1033" s="91"/>
    </row>
    <row r="1034" spans="16:17" s="87" customFormat="1" x14ac:dyDescent="0.2">
      <c r="P1034" s="91"/>
      <c r="Q1034" s="91"/>
    </row>
    <row r="1035" spans="16:17" s="87" customFormat="1" x14ac:dyDescent="0.2">
      <c r="P1035" s="91"/>
      <c r="Q1035" s="91"/>
    </row>
    <row r="1036" spans="16:17" s="87" customFormat="1" x14ac:dyDescent="0.2">
      <c r="P1036" s="91"/>
      <c r="Q1036" s="91"/>
    </row>
    <row r="1037" spans="16:17" s="87" customFormat="1" x14ac:dyDescent="0.2">
      <c r="P1037" s="91"/>
      <c r="Q1037" s="91"/>
    </row>
    <row r="1038" spans="16:17" s="87" customFormat="1" x14ac:dyDescent="0.2">
      <c r="P1038" s="91"/>
      <c r="Q1038" s="91"/>
    </row>
    <row r="1039" spans="16:17" s="87" customFormat="1" x14ac:dyDescent="0.2">
      <c r="P1039" s="91"/>
      <c r="Q1039" s="91"/>
    </row>
    <row r="1040" spans="16:17" s="87" customFormat="1" x14ac:dyDescent="0.2">
      <c r="P1040" s="91"/>
      <c r="Q1040" s="91"/>
    </row>
    <row r="1041" spans="16:17" s="87" customFormat="1" x14ac:dyDescent="0.2">
      <c r="P1041" s="91"/>
      <c r="Q1041" s="91"/>
    </row>
    <row r="1042" spans="16:17" s="87" customFormat="1" x14ac:dyDescent="0.2">
      <c r="P1042" s="91"/>
      <c r="Q1042" s="91"/>
    </row>
    <row r="1043" spans="16:17" s="87" customFormat="1" x14ac:dyDescent="0.2">
      <c r="P1043" s="91"/>
      <c r="Q1043" s="91"/>
    </row>
    <row r="1044" spans="16:17" s="87" customFormat="1" x14ac:dyDescent="0.2">
      <c r="P1044" s="91"/>
      <c r="Q1044" s="91"/>
    </row>
    <row r="1045" spans="16:17" s="87" customFormat="1" x14ac:dyDescent="0.2">
      <c r="P1045" s="91"/>
      <c r="Q1045" s="91"/>
    </row>
    <row r="1046" spans="16:17" s="87" customFormat="1" x14ac:dyDescent="0.2">
      <c r="P1046" s="91"/>
      <c r="Q1046" s="91"/>
    </row>
    <row r="1047" spans="16:17" s="87" customFormat="1" x14ac:dyDescent="0.2">
      <c r="P1047" s="91"/>
      <c r="Q1047" s="91"/>
    </row>
    <row r="1048" spans="16:17" s="87" customFormat="1" x14ac:dyDescent="0.2">
      <c r="P1048" s="91"/>
      <c r="Q1048" s="91"/>
    </row>
    <row r="1049" spans="16:17" s="87" customFormat="1" x14ac:dyDescent="0.2">
      <c r="P1049" s="91"/>
      <c r="Q1049" s="91"/>
    </row>
    <row r="1050" spans="16:17" s="87" customFormat="1" x14ac:dyDescent="0.2">
      <c r="P1050" s="91"/>
      <c r="Q1050" s="91"/>
    </row>
    <row r="1051" spans="16:17" s="87" customFormat="1" x14ac:dyDescent="0.2">
      <c r="P1051" s="91"/>
      <c r="Q1051" s="91"/>
    </row>
    <row r="1052" spans="16:17" s="87" customFormat="1" x14ac:dyDescent="0.2">
      <c r="P1052" s="91"/>
      <c r="Q1052" s="91"/>
    </row>
    <row r="1053" spans="16:17" s="87" customFormat="1" x14ac:dyDescent="0.2">
      <c r="P1053" s="91"/>
      <c r="Q1053" s="91"/>
    </row>
    <row r="1054" spans="16:17" s="87" customFormat="1" x14ac:dyDescent="0.2">
      <c r="P1054" s="91"/>
      <c r="Q1054" s="91"/>
    </row>
    <row r="1055" spans="16:17" s="87" customFormat="1" x14ac:dyDescent="0.2">
      <c r="P1055" s="91"/>
      <c r="Q1055" s="91"/>
    </row>
    <row r="1056" spans="16:17" s="87" customFormat="1" x14ac:dyDescent="0.2">
      <c r="P1056" s="91"/>
      <c r="Q1056" s="91"/>
    </row>
    <row r="1057" spans="16:17" s="87" customFormat="1" x14ac:dyDescent="0.2">
      <c r="P1057" s="91"/>
      <c r="Q1057" s="91"/>
    </row>
    <row r="1058" spans="16:17" s="87" customFormat="1" x14ac:dyDescent="0.2">
      <c r="P1058" s="91"/>
      <c r="Q1058" s="91"/>
    </row>
    <row r="1059" spans="16:17" s="87" customFormat="1" x14ac:dyDescent="0.2">
      <c r="P1059" s="91"/>
      <c r="Q1059" s="91"/>
    </row>
    <row r="1060" spans="16:17" s="87" customFormat="1" x14ac:dyDescent="0.2">
      <c r="P1060" s="91"/>
      <c r="Q1060" s="91"/>
    </row>
    <row r="1061" spans="16:17" s="87" customFormat="1" x14ac:dyDescent="0.2">
      <c r="P1061" s="91"/>
      <c r="Q1061" s="91"/>
    </row>
    <row r="1062" spans="16:17" s="87" customFormat="1" x14ac:dyDescent="0.2">
      <c r="P1062" s="91"/>
      <c r="Q1062" s="91"/>
    </row>
    <row r="1063" spans="16:17" s="87" customFormat="1" x14ac:dyDescent="0.2">
      <c r="P1063" s="91"/>
      <c r="Q1063" s="91"/>
    </row>
    <row r="1064" spans="16:17" s="87" customFormat="1" x14ac:dyDescent="0.2">
      <c r="P1064" s="91"/>
      <c r="Q1064" s="91"/>
    </row>
    <row r="1065" spans="16:17" s="87" customFormat="1" x14ac:dyDescent="0.2">
      <c r="P1065" s="91"/>
      <c r="Q1065" s="91"/>
    </row>
    <row r="1066" spans="16:17" s="87" customFormat="1" x14ac:dyDescent="0.2">
      <c r="P1066" s="91"/>
      <c r="Q1066" s="91"/>
    </row>
    <row r="1067" spans="16:17" s="87" customFormat="1" x14ac:dyDescent="0.2">
      <c r="P1067" s="91"/>
      <c r="Q1067" s="91"/>
    </row>
    <row r="1068" spans="16:17" s="87" customFormat="1" x14ac:dyDescent="0.2">
      <c r="P1068" s="91"/>
      <c r="Q1068" s="91"/>
    </row>
    <row r="1069" spans="16:17" s="87" customFormat="1" x14ac:dyDescent="0.2">
      <c r="P1069" s="91"/>
      <c r="Q1069" s="91"/>
    </row>
    <row r="1070" spans="16:17" s="87" customFormat="1" x14ac:dyDescent="0.2">
      <c r="P1070" s="91"/>
      <c r="Q1070" s="91"/>
    </row>
    <row r="1071" spans="16:17" s="87" customFormat="1" x14ac:dyDescent="0.2">
      <c r="P1071" s="91"/>
      <c r="Q1071" s="91"/>
    </row>
    <row r="1072" spans="16:17" s="87" customFormat="1" x14ac:dyDescent="0.2">
      <c r="P1072" s="91"/>
      <c r="Q1072" s="91"/>
    </row>
    <row r="1073" spans="16:17" s="87" customFormat="1" x14ac:dyDescent="0.2">
      <c r="P1073" s="91"/>
      <c r="Q1073" s="91"/>
    </row>
    <row r="1074" spans="16:17" s="87" customFormat="1" x14ac:dyDescent="0.2">
      <c r="P1074" s="91"/>
      <c r="Q1074" s="91"/>
    </row>
    <row r="1075" spans="16:17" s="87" customFormat="1" x14ac:dyDescent="0.2">
      <c r="P1075" s="91"/>
      <c r="Q1075" s="91"/>
    </row>
    <row r="1076" spans="16:17" s="87" customFormat="1" x14ac:dyDescent="0.2">
      <c r="P1076" s="91"/>
      <c r="Q1076" s="91"/>
    </row>
    <row r="1077" spans="16:17" s="87" customFormat="1" x14ac:dyDescent="0.2">
      <c r="P1077" s="91"/>
      <c r="Q1077" s="91"/>
    </row>
    <row r="1078" spans="16:17" s="87" customFormat="1" x14ac:dyDescent="0.2">
      <c r="P1078" s="91"/>
      <c r="Q1078" s="91"/>
    </row>
    <row r="1079" spans="16:17" s="87" customFormat="1" x14ac:dyDescent="0.2">
      <c r="P1079" s="91"/>
      <c r="Q1079" s="91"/>
    </row>
    <row r="1080" spans="16:17" s="87" customFormat="1" x14ac:dyDescent="0.2">
      <c r="P1080" s="91"/>
      <c r="Q1080" s="91"/>
    </row>
    <row r="1081" spans="16:17" s="87" customFormat="1" x14ac:dyDescent="0.2">
      <c r="P1081" s="91"/>
      <c r="Q1081" s="91"/>
    </row>
    <row r="1082" spans="16:17" s="87" customFormat="1" x14ac:dyDescent="0.2">
      <c r="P1082" s="91"/>
      <c r="Q1082" s="91"/>
    </row>
    <row r="1083" spans="16:17" s="87" customFormat="1" x14ac:dyDescent="0.2">
      <c r="P1083" s="91"/>
      <c r="Q1083" s="91"/>
    </row>
    <row r="1084" spans="16:17" s="87" customFormat="1" x14ac:dyDescent="0.2">
      <c r="P1084" s="91"/>
      <c r="Q1084" s="91"/>
    </row>
    <row r="1085" spans="16:17" s="87" customFormat="1" x14ac:dyDescent="0.2">
      <c r="P1085" s="91"/>
      <c r="Q1085" s="91"/>
    </row>
    <row r="1086" spans="16:17" s="87" customFormat="1" x14ac:dyDescent="0.2">
      <c r="P1086" s="91"/>
      <c r="Q1086" s="91"/>
    </row>
    <row r="1087" spans="16:17" s="87" customFormat="1" x14ac:dyDescent="0.2">
      <c r="P1087" s="91"/>
      <c r="Q1087" s="91"/>
    </row>
    <row r="1088" spans="16:17" s="87" customFormat="1" x14ac:dyDescent="0.2">
      <c r="P1088" s="91"/>
      <c r="Q1088" s="91"/>
    </row>
    <row r="1089" spans="16:17" s="87" customFormat="1" x14ac:dyDescent="0.2">
      <c r="P1089" s="91"/>
      <c r="Q1089" s="91"/>
    </row>
    <row r="1090" spans="16:17" s="87" customFormat="1" x14ac:dyDescent="0.2">
      <c r="P1090" s="91"/>
      <c r="Q1090" s="91"/>
    </row>
    <row r="1091" spans="16:17" s="87" customFormat="1" x14ac:dyDescent="0.2">
      <c r="P1091" s="91"/>
      <c r="Q1091" s="91"/>
    </row>
    <row r="1092" spans="16:17" s="87" customFormat="1" x14ac:dyDescent="0.2">
      <c r="P1092" s="91"/>
      <c r="Q1092" s="91"/>
    </row>
    <row r="1093" spans="16:17" s="87" customFormat="1" x14ac:dyDescent="0.2">
      <c r="P1093" s="91"/>
      <c r="Q1093" s="91"/>
    </row>
    <row r="1094" spans="16:17" s="87" customFormat="1" x14ac:dyDescent="0.2">
      <c r="P1094" s="91"/>
      <c r="Q1094" s="91"/>
    </row>
    <row r="1095" spans="16:17" s="87" customFormat="1" x14ac:dyDescent="0.2">
      <c r="P1095" s="91"/>
      <c r="Q1095" s="91"/>
    </row>
    <row r="1096" spans="16:17" s="87" customFormat="1" x14ac:dyDescent="0.2">
      <c r="P1096" s="91"/>
      <c r="Q1096" s="91"/>
    </row>
    <row r="1097" spans="16:17" s="87" customFormat="1" x14ac:dyDescent="0.2">
      <c r="P1097" s="91"/>
      <c r="Q1097" s="91"/>
    </row>
    <row r="1098" spans="16:17" s="87" customFormat="1" x14ac:dyDescent="0.2">
      <c r="P1098" s="91"/>
      <c r="Q1098" s="91"/>
    </row>
    <row r="1099" spans="16:17" s="87" customFormat="1" x14ac:dyDescent="0.2">
      <c r="P1099" s="91"/>
      <c r="Q1099" s="91"/>
    </row>
    <row r="1100" spans="16:17" s="87" customFormat="1" x14ac:dyDescent="0.2">
      <c r="P1100" s="91"/>
      <c r="Q1100" s="91"/>
    </row>
    <row r="1101" spans="16:17" s="87" customFormat="1" x14ac:dyDescent="0.2">
      <c r="P1101" s="91"/>
      <c r="Q1101" s="91"/>
    </row>
    <row r="1102" spans="16:17" s="87" customFormat="1" x14ac:dyDescent="0.2">
      <c r="P1102" s="91"/>
      <c r="Q1102" s="91"/>
    </row>
    <row r="1103" spans="16:17" s="87" customFormat="1" x14ac:dyDescent="0.2">
      <c r="P1103" s="91"/>
      <c r="Q1103" s="91"/>
    </row>
    <row r="1104" spans="16:17" s="87" customFormat="1" x14ac:dyDescent="0.2">
      <c r="P1104" s="91"/>
      <c r="Q1104" s="91"/>
    </row>
    <row r="1105" spans="16:17" s="87" customFormat="1" x14ac:dyDescent="0.2">
      <c r="P1105" s="91"/>
      <c r="Q1105" s="91"/>
    </row>
    <row r="1106" spans="16:17" s="87" customFormat="1" x14ac:dyDescent="0.2">
      <c r="P1106" s="91"/>
      <c r="Q1106" s="91"/>
    </row>
    <row r="1107" spans="16:17" s="87" customFormat="1" x14ac:dyDescent="0.2">
      <c r="P1107" s="91"/>
      <c r="Q1107" s="91"/>
    </row>
    <row r="1108" spans="16:17" s="87" customFormat="1" x14ac:dyDescent="0.2">
      <c r="P1108" s="91"/>
      <c r="Q1108" s="91"/>
    </row>
    <row r="1109" spans="16:17" s="87" customFormat="1" x14ac:dyDescent="0.2">
      <c r="P1109" s="91"/>
      <c r="Q1109" s="91"/>
    </row>
    <row r="1110" spans="16:17" s="87" customFormat="1" x14ac:dyDescent="0.2">
      <c r="P1110" s="91"/>
      <c r="Q1110" s="91"/>
    </row>
    <row r="1111" spans="16:17" s="87" customFormat="1" x14ac:dyDescent="0.2">
      <c r="P1111" s="91"/>
      <c r="Q1111" s="91"/>
    </row>
    <row r="1112" spans="16:17" s="87" customFormat="1" x14ac:dyDescent="0.2">
      <c r="P1112" s="91"/>
      <c r="Q1112" s="91"/>
    </row>
    <row r="1113" spans="16:17" s="87" customFormat="1" x14ac:dyDescent="0.2">
      <c r="P1113" s="91"/>
      <c r="Q1113" s="91"/>
    </row>
    <row r="1114" spans="16:17" s="87" customFormat="1" x14ac:dyDescent="0.2">
      <c r="P1114" s="91"/>
      <c r="Q1114" s="91"/>
    </row>
    <row r="1115" spans="16:17" s="87" customFormat="1" x14ac:dyDescent="0.2">
      <c r="P1115" s="91"/>
      <c r="Q1115" s="91"/>
    </row>
    <row r="1116" spans="16:17" s="87" customFormat="1" x14ac:dyDescent="0.2">
      <c r="P1116" s="91"/>
      <c r="Q1116" s="91"/>
    </row>
    <row r="1117" spans="16:17" s="87" customFormat="1" x14ac:dyDescent="0.2">
      <c r="P1117" s="91"/>
      <c r="Q1117" s="91"/>
    </row>
    <row r="1118" spans="16:17" s="87" customFormat="1" x14ac:dyDescent="0.2">
      <c r="P1118" s="91"/>
      <c r="Q1118" s="91"/>
    </row>
    <row r="1119" spans="16:17" s="87" customFormat="1" x14ac:dyDescent="0.2">
      <c r="P1119" s="91"/>
      <c r="Q1119" s="91"/>
    </row>
    <row r="1120" spans="16:17" s="87" customFormat="1" x14ac:dyDescent="0.2">
      <c r="P1120" s="91"/>
      <c r="Q1120" s="91"/>
    </row>
    <row r="1121" spans="16:17" s="87" customFormat="1" x14ac:dyDescent="0.2">
      <c r="P1121" s="91"/>
      <c r="Q1121" s="91"/>
    </row>
    <row r="1122" spans="16:17" s="87" customFormat="1" x14ac:dyDescent="0.2">
      <c r="P1122" s="91"/>
      <c r="Q1122" s="91"/>
    </row>
    <row r="1123" spans="16:17" s="87" customFormat="1" x14ac:dyDescent="0.2">
      <c r="P1123" s="91"/>
      <c r="Q1123" s="91"/>
    </row>
    <row r="1124" spans="16:17" s="87" customFormat="1" x14ac:dyDescent="0.2">
      <c r="P1124" s="91"/>
      <c r="Q1124" s="91"/>
    </row>
    <row r="1125" spans="16:17" s="87" customFormat="1" x14ac:dyDescent="0.2">
      <c r="P1125" s="91"/>
      <c r="Q1125" s="91"/>
    </row>
    <row r="1126" spans="16:17" s="87" customFormat="1" x14ac:dyDescent="0.2">
      <c r="P1126" s="91"/>
      <c r="Q1126" s="91"/>
    </row>
    <row r="1127" spans="16:17" s="87" customFormat="1" x14ac:dyDescent="0.2">
      <c r="P1127" s="91"/>
      <c r="Q1127" s="91"/>
    </row>
    <row r="1128" spans="16:17" s="87" customFormat="1" x14ac:dyDescent="0.2">
      <c r="P1128" s="91"/>
      <c r="Q1128" s="91"/>
    </row>
    <row r="1129" spans="16:17" s="87" customFormat="1" x14ac:dyDescent="0.2">
      <c r="P1129" s="91"/>
      <c r="Q1129" s="91"/>
    </row>
    <row r="1130" spans="16:17" s="87" customFormat="1" x14ac:dyDescent="0.2">
      <c r="P1130" s="91"/>
      <c r="Q1130" s="91"/>
    </row>
    <row r="1131" spans="16:17" s="87" customFormat="1" x14ac:dyDescent="0.2">
      <c r="P1131" s="91"/>
      <c r="Q1131" s="91"/>
    </row>
    <row r="1132" spans="16:17" s="87" customFormat="1" x14ac:dyDescent="0.2">
      <c r="P1132" s="91"/>
      <c r="Q1132" s="91"/>
    </row>
    <row r="1133" spans="16:17" s="87" customFormat="1" x14ac:dyDescent="0.2">
      <c r="P1133" s="91"/>
      <c r="Q1133" s="91"/>
    </row>
    <row r="1134" spans="16:17" s="87" customFormat="1" x14ac:dyDescent="0.2">
      <c r="P1134" s="91"/>
      <c r="Q1134" s="91"/>
    </row>
    <row r="1135" spans="16:17" s="87" customFormat="1" x14ac:dyDescent="0.2">
      <c r="P1135" s="91"/>
      <c r="Q1135" s="91"/>
    </row>
    <row r="1136" spans="16:17" s="87" customFormat="1" x14ac:dyDescent="0.2">
      <c r="P1136" s="91"/>
      <c r="Q1136" s="91"/>
    </row>
    <row r="1137" spans="16:17" s="87" customFormat="1" x14ac:dyDescent="0.2">
      <c r="P1137" s="91"/>
      <c r="Q1137" s="91"/>
    </row>
    <row r="1138" spans="16:17" s="87" customFormat="1" x14ac:dyDescent="0.2">
      <c r="P1138" s="91"/>
      <c r="Q1138" s="91"/>
    </row>
    <row r="1139" spans="16:17" s="87" customFormat="1" x14ac:dyDescent="0.2">
      <c r="P1139" s="91"/>
      <c r="Q1139" s="91"/>
    </row>
    <row r="1140" spans="16:17" s="87" customFormat="1" x14ac:dyDescent="0.2">
      <c r="P1140" s="91"/>
      <c r="Q1140" s="91"/>
    </row>
    <row r="1141" spans="16:17" s="87" customFormat="1" x14ac:dyDescent="0.2">
      <c r="P1141" s="91"/>
      <c r="Q1141" s="91"/>
    </row>
    <row r="1142" spans="16:17" s="87" customFormat="1" x14ac:dyDescent="0.2">
      <c r="P1142" s="91"/>
      <c r="Q1142" s="91"/>
    </row>
    <row r="1143" spans="16:17" s="87" customFormat="1" x14ac:dyDescent="0.2">
      <c r="P1143" s="91"/>
      <c r="Q1143" s="91"/>
    </row>
    <row r="1144" spans="16:17" s="87" customFormat="1" x14ac:dyDescent="0.2">
      <c r="P1144" s="91"/>
      <c r="Q1144" s="91"/>
    </row>
    <row r="1145" spans="16:17" s="87" customFormat="1" x14ac:dyDescent="0.2">
      <c r="P1145" s="91"/>
      <c r="Q1145" s="91"/>
    </row>
    <row r="1146" spans="16:17" s="87" customFormat="1" x14ac:dyDescent="0.2">
      <c r="P1146" s="91"/>
      <c r="Q1146" s="91"/>
    </row>
    <row r="1147" spans="16:17" s="87" customFormat="1" x14ac:dyDescent="0.2">
      <c r="P1147" s="91"/>
      <c r="Q1147" s="91"/>
    </row>
    <row r="1148" spans="16:17" s="87" customFormat="1" x14ac:dyDescent="0.2">
      <c r="P1148" s="91"/>
      <c r="Q1148" s="91"/>
    </row>
    <row r="1149" spans="16:17" s="87" customFormat="1" x14ac:dyDescent="0.2">
      <c r="P1149" s="91"/>
      <c r="Q1149" s="91"/>
    </row>
    <row r="1150" spans="16:17" s="87" customFormat="1" x14ac:dyDescent="0.2">
      <c r="P1150" s="91"/>
      <c r="Q1150" s="91"/>
    </row>
    <row r="1151" spans="16:17" s="87" customFormat="1" x14ac:dyDescent="0.2">
      <c r="P1151" s="91"/>
      <c r="Q1151" s="91"/>
    </row>
    <row r="1152" spans="16:17" s="87" customFormat="1" x14ac:dyDescent="0.2">
      <c r="P1152" s="91"/>
      <c r="Q1152" s="91"/>
    </row>
    <row r="1153" spans="16:17" s="87" customFormat="1" x14ac:dyDescent="0.2">
      <c r="P1153" s="91"/>
      <c r="Q1153" s="91"/>
    </row>
    <row r="1154" spans="16:17" s="87" customFormat="1" x14ac:dyDescent="0.2">
      <c r="P1154" s="91"/>
      <c r="Q1154" s="91"/>
    </row>
    <row r="1155" spans="16:17" s="87" customFormat="1" x14ac:dyDescent="0.2">
      <c r="P1155" s="91"/>
      <c r="Q1155" s="91"/>
    </row>
    <row r="1156" spans="16:17" s="87" customFormat="1" x14ac:dyDescent="0.2">
      <c r="P1156" s="91"/>
      <c r="Q1156" s="91"/>
    </row>
    <row r="1157" spans="16:17" s="87" customFormat="1" x14ac:dyDescent="0.2">
      <c r="P1157" s="91"/>
      <c r="Q1157" s="91"/>
    </row>
    <row r="1158" spans="16:17" s="87" customFormat="1" x14ac:dyDescent="0.2">
      <c r="P1158" s="91"/>
      <c r="Q1158" s="91"/>
    </row>
    <row r="1159" spans="16:17" s="87" customFormat="1" x14ac:dyDescent="0.2">
      <c r="P1159" s="91"/>
      <c r="Q1159" s="91"/>
    </row>
    <row r="1160" spans="16:17" s="87" customFormat="1" x14ac:dyDescent="0.2">
      <c r="P1160" s="91"/>
      <c r="Q1160" s="91"/>
    </row>
    <row r="1161" spans="16:17" s="87" customFormat="1" x14ac:dyDescent="0.2">
      <c r="P1161" s="91"/>
      <c r="Q1161" s="91"/>
    </row>
    <row r="1162" spans="16:17" s="87" customFormat="1" x14ac:dyDescent="0.2">
      <c r="P1162" s="91"/>
      <c r="Q1162" s="91"/>
    </row>
    <row r="1163" spans="16:17" s="87" customFormat="1" x14ac:dyDescent="0.2">
      <c r="P1163" s="91"/>
      <c r="Q1163" s="91"/>
    </row>
    <row r="1164" spans="16:17" s="87" customFormat="1" x14ac:dyDescent="0.2">
      <c r="P1164" s="91"/>
      <c r="Q1164" s="91"/>
    </row>
    <row r="1165" spans="16:17" s="87" customFormat="1" x14ac:dyDescent="0.2">
      <c r="P1165" s="91"/>
      <c r="Q1165" s="91"/>
    </row>
    <row r="1166" spans="16:17" s="87" customFormat="1" x14ac:dyDescent="0.2">
      <c r="P1166" s="91"/>
      <c r="Q1166" s="91"/>
    </row>
    <row r="1167" spans="16:17" s="87" customFormat="1" x14ac:dyDescent="0.2">
      <c r="P1167" s="91"/>
      <c r="Q1167" s="91"/>
    </row>
    <row r="1168" spans="16:17" s="87" customFormat="1" x14ac:dyDescent="0.2">
      <c r="P1168" s="91"/>
      <c r="Q1168" s="91"/>
    </row>
    <row r="1169" spans="16:17" s="87" customFormat="1" x14ac:dyDescent="0.2">
      <c r="P1169" s="91"/>
      <c r="Q1169" s="91"/>
    </row>
    <row r="1170" spans="16:17" s="87" customFormat="1" x14ac:dyDescent="0.2">
      <c r="P1170" s="91"/>
      <c r="Q1170" s="91"/>
    </row>
    <row r="1171" spans="16:17" s="87" customFormat="1" x14ac:dyDescent="0.2">
      <c r="P1171" s="91"/>
      <c r="Q1171" s="91"/>
    </row>
    <row r="1172" spans="16:17" s="87" customFormat="1" x14ac:dyDescent="0.2">
      <c r="P1172" s="91"/>
      <c r="Q1172" s="91"/>
    </row>
    <row r="1173" spans="16:17" s="87" customFormat="1" x14ac:dyDescent="0.2">
      <c r="P1173" s="91"/>
      <c r="Q1173" s="91"/>
    </row>
    <row r="1174" spans="16:17" s="87" customFormat="1" x14ac:dyDescent="0.2">
      <c r="P1174" s="91"/>
      <c r="Q1174" s="91"/>
    </row>
    <row r="1175" spans="16:17" s="87" customFormat="1" x14ac:dyDescent="0.2">
      <c r="P1175" s="91"/>
      <c r="Q1175" s="91"/>
    </row>
    <row r="1176" spans="16:17" s="87" customFormat="1" x14ac:dyDescent="0.2">
      <c r="P1176" s="91"/>
      <c r="Q1176" s="91"/>
    </row>
    <row r="1177" spans="16:17" s="87" customFormat="1" x14ac:dyDescent="0.2">
      <c r="P1177" s="91"/>
      <c r="Q1177" s="91"/>
    </row>
    <row r="1178" spans="16:17" s="87" customFormat="1" x14ac:dyDescent="0.2">
      <c r="P1178" s="91"/>
      <c r="Q1178" s="91"/>
    </row>
    <row r="1179" spans="16:17" s="87" customFormat="1" x14ac:dyDescent="0.2">
      <c r="P1179" s="91"/>
      <c r="Q1179" s="91"/>
    </row>
    <row r="1180" spans="16:17" s="87" customFormat="1" x14ac:dyDescent="0.2">
      <c r="P1180" s="91"/>
      <c r="Q1180" s="91"/>
    </row>
    <row r="1181" spans="16:17" s="87" customFormat="1" x14ac:dyDescent="0.2">
      <c r="P1181" s="91"/>
      <c r="Q1181" s="91"/>
    </row>
    <row r="1182" spans="16:17" s="87" customFormat="1" x14ac:dyDescent="0.2">
      <c r="P1182" s="91"/>
      <c r="Q1182" s="91"/>
    </row>
    <row r="1183" spans="16:17" s="87" customFormat="1" x14ac:dyDescent="0.2">
      <c r="P1183" s="91"/>
      <c r="Q1183" s="91"/>
    </row>
    <row r="1184" spans="16:17" s="87" customFormat="1" x14ac:dyDescent="0.2">
      <c r="P1184" s="91"/>
      <c r="Q1184" s="91"/>
    </row>
    <row r="1185" spans="16:17" s="87" customFormat="1" x14ac:dyDescent="0.2">
      <c r="P1185" s="91"/>
      <c r="Q1185" s="91"/>
    </row>
    <row r="1186" spans="16:17" s="87" customFormat="1" x14ac:dyDescent="0.2">
      <c r="P1186" s="91"/>
      <c r="Q1186" s="91"/>
    </row>
    <row r="1187" spans="16:17" s="87" customFormat="1" x14ac:dyDescent="0.2">
      <c r="P1187" s="91"/>
      <c r="Q1187" s="91"/>
    </row>
    <row r="1188" spans="16:17" s="87" customFormat="1" x14ac:dyDescent="0.2">
      <c r="P1188" s="91"/>
      <c r="Q1188" s="91"/>
    </row>
    <row r="1189" spans="16:17" s="87" customFormat="1" x14ac:dyDescent="0.2">
      <c r="P1189" s="91"/>
      <c r="Q1189" s="91"/>
    </row>
    <row r="1190" spans="16:17" s="87" customFormat="1" x14ac:dyDescent="0.2">
      <c r="P1190" s="91"/>
      <c r="Q1190" s="91"/>
    </row>
    <row r="1191" spans="16:17" s="87" customFormat="1" x14ac:dyDescent="0.2">
      <c r="P1191" s="91"/>
      <c r="Q1191" s="91"/>
    </row>
    <row r="1192" spans="16:17" s="87" customFormat="1" x14ac:dyDescent="0.2">
      <c r="P1192" s="91"/>
      <c r="Q1192" s="91"/>
    </row>
    <row r="1193" spans="16:17" s="87" customFormat="1" x14ac:dyDescent="0.2">
      <c r="P1193" s="91"/>
      <c r="Q1193" s="91"/>
    </row>
    <row r="1194" spans="16:17" s="87" customFormat="1" x14ac:dyDescent="0.2">
      <c r="P1194" s="91"/>
      <c r="Q1194" s="91"/>
    </row>
    <row r="1195" spans="16:17" s="87" customFormat="1" x14ac:dyDescent="0.2">
      <c r="P1195" s="91"/>
      <c r="Q1195" s="91"/>
    </row>
    <row r="1196" spans="16:17" s="87" customFormat="1" x14ac:dyDescent="0.2">
      <c r="P1196" s="91"/>
      <c r="Q1196" s="91"/>
    </row>
    <row r="1197" spans="16:17" s="87" customFormat="1" x14ac:dyDescent="0.2">
      <c r="P1197" s="91"/>
      <c r="Q1197" s="91"/>
    </row>
    <row r="1198" spans="16:17" s="87" customFormat="1" x14ac:dyDescent="0.2">
      <c r="P1198" s="91"/>
      <c r="Q1198" s="91"/>
    </row>
    <row r="1199" spans="16:17" s="87" customFormat="1" x14ac:dyDescent="0.2">
      <c r="P1199" s="91"/>
      <c r="Q1199" s="91"/>
    </row>
    <row r="1200" spans="16:17" s="87" customFormat="1" x14ac:dyDescent="0.2">
      <c r="P1200" s="91"/>
      <c r="Q1200" s="91"/>
    </row>
    <row r="1201" spans="16:17" s="87" customFormat="1" x14ac:dyDescent="0.2">
      <c r="P1201" s="91"/>
      <c r="Q1201" s="91"/>
    </row>
    <row r="1202" spans="16:17" s="87" customFormat="1" x14ac:dyDescent="0.2">
      <c r="P1202" s="91"/>
      <c r="Q1202" s="91"/>
    </row>
    <row r="1203" spans="16:17" s="87" customFormat="1" x14ac:dyDescent="0.2">
      <c r="P1203" s="91"/>
      <c r="Q1203" s="91"/>
    </row>
    <row r="1204" spans="16:17" s="87" customFormat="1" x14ac:dyDescent="0.2">
      <c r="P1204" s="91"/>
      <c r="Q1204" s="91"/>
    </row>
    <row r="1205" spans="16:17" s="87" customFormat="1" x14ac:dyDescent="0.2">
      <c r="P1205" s="91"/>
      <c r="Q1205" s="91"/>
    </row>
    <row r="1206" spans="16:17" s="87" customFormat="1" x14ac:dyDescent="0.2">
      <c r="P1206" s="91"/>
      <c r="Q1206" s="91"/>
    </row>
    <row r="1207" spans="16:17" s="87" customFormat="1" x14ac:dyDescent="0.2">
      <c r="P1207" s="91"/>
      <c r="Q1207" s="91"/>
    </row>
    <row r="1208" spans="16:17" s="87" customFormat="1" x14ac:dyDescent="0.2">
      <c r="P1208" s="91"/>
      <c r="Q1208" s="91"/>
    </row>
    <row r="1209" spans="16:17" s="87" customFormat="1" x14ac:dyDescent="0.2">
      <c r="P1209" s="91"/>
      <c r="Q1209" s="91"/>
    </row>
    <row r="1210" spans="16:17" s="87" customFormat="1" x14ac:dyDescent="0.2">
      <c r="P1210" s="91"/>
      <c r="Q1210" s="91"/>
    </row>
    <row r="1211" spans="16:17" s="87" customFormat="1" x14ac:dyDescent="0.2">
      <c r="P1211" s="91"/>
      <c r="Q1211" s="91"/>
    </row>
    <row r="1212" spans="16:17" s="87" customFormat="1" x14ac:dyDescent="0.2">
      <c r="P1212" s="91"/>
      <c r="Q1212" s="91"/>
    </row>
    <row r="1213" spans="16:17" s="87" customFormat="1" x14ac:dyDescent="0.2">
      <c r="P1213" s="91"/>
      <c r="Q1213" s="91"/>
    </row>
    <row r="1214" spans="16:17" s="87" customFormat="1" x14ac:dyDescent="0.2">
      <c r="P1214" s="91"/>
      <c r="Q1214" s="91"/>
    </row>
    <row r="1215" spans="16:17" s="87" customFormat="1" x14ac:dyDescent="0.2">
      <c r="P1215" s="91"/>
      <c r="Q1215" s="91"/>
    </row>
    <row r="1216" spans="16:17" s="87" customFormat="1" x14ac:dyDescent="0.2">
      <c r="P1216" s="91"/>
      <c r="Q1216" s="91"/>
    </row>
    <row r="1217" spans="16:17" s="87" customFormat="1" x14ac:dyDescent="0.2">
      <c r="P1217" s="91"/>
      <c r="Q1217" s="91"/>
    </row>
    <row r="1218" spans="16:17" s="87" customFormat="1" x14ac:dyDescent="0.2">
      <c r="P1218" s="91"/>
      <c r="Q1218" s="91"/>
    </row>
    <row r="1219" spans="16:17" s="87" customFormat="1" x14ac:dyDescent="0.2">
      <c r="P1219" s="91"/>
      <c r="Q1219" s="91"/>
    </row>
    <row r="1220" spans="16:17" s="87" customFormat="1" x14ac:dyDescent="0.2">
      <c r="P1220" s="91"/>
      <c r="Q1220" s="91"/>
    </row>
    <row r="1221" spans="16:17" s="87" customFormat="1" x14ac:dyDescent="0.2">
      <c r="P1221" s="91"/>
      <c r="Q1221" s="91"/>
    </row>
    <row r="1222" spans="16:17" s="87" customFormat="1" x14ac:dyDescent="0.2">
      <c r="P1222" s="91"/>
      <c r="Q1222" s="91"/>
    </row>
    <row r="1223" spans="16:17" s="87" customFormat="1" x14ac:dyDescent="0.2">
      <c r="P1223" s="91"/>
      <c r="Q1223" s="91"/>
    </row>
    <row r="1224" spans="16:17" s="87" customFormat="1" x14ac:dyDescent="0.2">
      <c r="P1224" s="91"/>
      <c r="Q1224" s="91"/>
    </row>
    <row r="1225" spans="16:17" s="87" customFormat="1" x14ac:dyDescent="0.2">
      <c r="P1225" s="91"/>
      <c r="Q1225" s="91"/>
    </row>
    <row r="1226" spans="16:17" s="87" customFormat="1" x14ac:dyDescent="0.2">
      <c r="P1226" s="91"/>
      <c r="Q1226" s="91"/>
    </row>
    <row r="1227" spans="16:17" s="87" customFormat="1" x14ac:dyDescent="0.2">
      <c r="P1227" s="91"/>
      <c r="Q1227" s="91"/>
    </row>
    <row r="1228" spans="16:17" s="87" customFormat="1" x14ac:dyDescent="0.2">
      <c r="P1228" s="91"/>
      <c r="Q1228" s="91"/>
    </row>
    <row r="1229" spans="16:17" s="87" customFormat="1" x14ac:dyDescent="0.2">
      <c r="P1229" s="91"/>
      <c r="Q1229" s="91"/>
    </row>
    <row r="1230" spans="16:17" s="87" customFormat="1" x14ac:dyDescent="0.2">
      <c r="P1230" s="91"/>
      <c r="Q1230" s="91"/>
    </row>
    <row r="1231" spans="16:17" s="87" customFormat="1" x14ac:dyDescent="0.2">
      <c r="P1231" s="91"/>
      <c r="Q1231" s="91"/>
    </row>
    <row r="1232" spans="16:17" s="87" customFormat="1" x14ac:dyDescent="0.2">
      <c r="P1232" s="91"/>
      <c r="Q1232" s="91"/>
    </row>
    <row r="1233" spans="16:17" s="87" customFormat="1" x14ac:dyDescent="0.2">
      <c r="P1233" s="91"/>
      <c r="Q1233" s="91"/>
    </row>
    <row r="1234" spans="16:17" s="87" customFormat="1" x14ac:dyDescent="0.2">
      <c r="P1234" s="91"/>
      <c r="Q1234" s="91"/>
    </row>
    <row r="1235" spans="16:17" s="87" customFormat="1" x14ac:dyDescent="0.2">
      <c r="P1235" s="91"/>
      <c r="Q1235" s="91"/>
    </row>
    <row r="1236" spans="16:17" s="87" customFormat="1" x14ac:dyDescent="0.2">
      <c r="P1236" s="91"/>
      <c r="Q1236" s="91"/>
    </row>
    <row r="1237" spans="16:17" s="87" customFormat="1" x14ac:dyDescent="0.2">
      <c r="P1237" s="91"/>
      <c r="Q1237" s="91"/>
    </row>
    <row r="1238" spans="16:17" s="87" customFormat="1" x14ac:dyDescent="0.2">
      <c r="P1238" s="91"/>
      <c r="Q1238" s="91"/>
    </row>
    <row r="1239" spans="16:17" s="87" customFormat="1" x14ac:dyDescent="0.2">
      <c r="P1239" s="91"/>
      <c r="Q1239" s="91"/>
    </row>
    <row r="1240" spans="16:17" s="87" customFormat="1" x14ac:dyDescent="0.2">
      <c r="P1240" s="91"/>
      <c r="Q1240" s="91"/>
    </row>
    <row r="1241" spans="16:17" s="87" customFormat="1" x14ac:dyDescent="0.2">
      <c r="P1241" s="91"/>
      <c r="Q1241" s="91"/>
    </row>
    <row r="1242" spans="16:17" s="87" customFormat="1" x14ac:dyDescent="0.2">
      <c r="P1242" s="91"/>
      <c r="Q1242" s="91"/>
    </row>
    <row r="1243" spans="16:17" s="87" customFormat="1" x14ac:dyDescent="0.2">
      <c r="P1243" s="91"/>
      <c r="Q1243" s="91"/>
    </row>
    <row r="1244" spans="16:17" s="87" customFormat="1" x14ac:dyDescent="0.2">
      <c r="P1244" s="91"/>
      <c r="Q1244" s="91"/>
    </row>
    <row r="1245" spans="16:17" s="87" customFormat="1" x14ac:dyDescent="0.2">
      <c r="P1245" s="91"/>
      <c r="Q1245" s="91"/>
    </row>
    <row r="1246" spans="16:17" s="87" customFormat="1" x14ac:dyDescent="0.2">
      <c r="P1246" s="91"/>
      <c r="Q1246" s="91"/>
    </row>
    <row r="1247" spans="16:17" s="87" customFormat="1" x14ac:dyDescent="0.2">
      <c r="P1247" s="91"/>
      <c r="Q1247" s="91"/>
    </row>
    <row r="1248" spans="16:17" s="87" customFormat="1" x14ac:dyDescent="0.2">
      <c r="P1248" s="91"/>
      <c r="Q1248" s="91"/>
    </row>
    <row r="1249" spans="16:17" s="87" customFormat="1" x14ac:dyDescent="0.2">
      <c r="P1249" s="91"/>
      <c r="Q1249" s="91"/>
    </row>
    <row r="1250" spans="16:17" s="87" customFormat="1" x14ac:dyDescent="0.2">
      <c r="P1250" s="91"/>
      <c r="Q1250" s="91"/>
    </row>
    <row r="1251" spans="16:17" s="87" customFormat="1" x14ac:dyDescent="0.2">
      <c r="P1251" s="91"/>
      <c r="Q1251" s="91"/>
    </row>
    <row r="1252" spans="16:17" s="87" customFormat="1" x14ac:dyDescent="0.2">
      <c r="P1252" s="91"/>
      <c r="Q1252" s="91"/>
    </row>
    <row r="1253" spans="16:17" s="87" customFormat="1" x14ac:dyDescent="0.2">
      <c r="P1253" s="91"/>
      <c r="Q1253" s="91"/>
    </row>
    <row r="1254" spans="16:17" s="87" customFormat="1" x14ac:dyDescent="0.2">
      <c r="P1254" s="91"/>
      <c r="Q1254" s="91"/>
    </row>
    <row r="1255" spans="16:17" s="87" customFormat="1" x14ac:dyDescent="0.2">
      <c r="P1255" s="91"/>
      <c r="Q1255" s="91"/>
    </row>
    <row r="1256" spans="16:17" s="87" customFormat="1" x14ac:dyDescent="0.2">
      <c r="P1256" s="91"/>
      <c r="Q1256" s="91"/>
    </row>
    <row r="1257" spans="16:17" s="87" customFormat="1" x14ac:dyDescent="0.2">
      <c r="P1257" s="91"/>
      <c r="Q1257" s="91"/>
    </row>
    <row r="1258" spans="16:17" s="87" customFormat="1" x14ac:dyDescent="0.2">
      <c r="P1258" s="91"/>
      <c r="Q1258" s="91"/>
    </row>
    <row r="1259" spans="16:17" s="87" customFormat="1" x14ac:dyDescent="0.2">
      <c r="P1259" s="91"/>
      <c r="Q1259" s="91"/>
    </row>
    <row r="1260" spans="16:17" s="87" customFormat="1" x14ac:dyDescent="0.2">
      <c r="P1260" s="91"/>
      <c r="Q1260" s="91"/>
    </row>
    <row r="1261" spans="16:17" s="87" customFormat="1" x14ac:dyDescent="0.2">
      <c r="P1261" s="91"/>
      <c r="Q1261" s="91"/>
    </row>
    <row r="1262" spans="16:17" s="87" customFormat="1" x14ac:dyDescent="0.2">
      <c r="P1262" s="91"/>
      <c r="Q1262" s="91"/>
    </row>
    <row r="1263" spans="16:17" s="87" customFormat="1" x14ac:dyDescent="0.2">
      <c r="P1263" s="91"/>
      <c r="Q1263" s="91"/>
    </row>
    <row r="1264" spans="16:17" s="87" customFormat="1" x14ac:dyDescent="0.2">
      <c r="P1264" s="91"/>
      <c r="Q1264" s="91"/>
    </row>
    <row r="1265" spans="16:17" s="87" customFormat="1" x14ac:dyDescent="0.2">
      <c r="P1265" s="91"/>
      <c r="Q1265" s="91"/>
    </row>
    <row r="1266" spans="16:17" s="87" customFormat="1" x14ac:dyDescent="0.2">
      <c r="P1266" s="91"/>
      <c r="Q1266" s="91"/>
    </row>
    <row r="1267" spans="16:17" s="87" customFormat="1" x14ac:dyDescent="0.2">
      <c r="P1267" s="91"/>
      <c r="Q1267" s="91"/>
    </row>
    <row r="1268" spans="16:17" s="87" customFormat="1" x14ac:dyDescent="0.2">
      <c r="P1268" s="91"/>
      <c r="Q1268" s="91"/>
    </row>
    <row r="1269" spans="16:17" s="87" customFormat="1" x14ac:dyDescent="0.2">
      <c r="P1269" s="91"/>
      <c r="Q1269" s="91"/>
    </row>
    <row r="1270" spans="16:17" s="87" customFormat="1" x14ac:dyDescent="0.2">
      <c r="P1270" s="91"/>
      <c r="Q1270" s="91"/>
    </row>
    <row r="1271" spans="16:17" s="87" customFormat="1" x14ac:dyDescent="0.2">
      <c r="P1271" s="91"/>
      <c r="Q1271" s="91"/>
    </row>
    <row r="1272" spans="16:17" s="87" customFormat="1" x14ac:dyDescent="0.2">
      <c r="P1272" s="91"/>
      <c r="Q1272" s="91"/>
    </row>
    <row r="1273" spans="16:17" s="87" customFormat="1" x14ac:dyDescent="0.2">
      <c r="P1273" s="91"/>
      <c r="Q1273" s="91"/>
    </row>
    <row r="1274" spans="16:17" s="87" customFormat="1" x14ac:dyDescent="0.2">
      <c r="P1274" s="91"/>
      <c r="Q1274" s="91"/>
    </row>
    <row r="1275" spans="16:17" s="87" customFormat="1" x14ac:dyDescent="0.2">
      <c r="P1275" s="91"/>
      <c r="Q1275" s="91"/>
    </row>
    <row r="1276" spans="16:17" s="87" customFormat="1" x14ac:dyDescent="0.2">
      <c r="P1276" s="91"/>
      <c r="Q1276" s="91"/>
    </row>
    <row r="1277" spans="16:17" s="87" customFormat="1" x14ac:dyDescent="0.2">
      <c r="P1277" s="91"/>
      <c r="Q1277" s="91"/>
    </row>
    <row r="1278" spans="16:17" s="87" customFormat="1" x14ac:dyDescent="0.2">
      <c r="P1278" s="91"/>
      <c r="Q1278" s="91"/>
    </row>
    <row r="1279" spans="16:17" s="87" customFormat="1" x14ac:dyDescent="0.2">
      <c r="P1279" s="91"/>
      <c r="Q1279" s="91"/>
    </row>
    <row r="1280" spans="16:17" s="87" customFormat="1" x14ac:dyDescent="0.2">
      <c r="P1280" s="91"/>
      <c r="Q1280" s="91"/>
    </row>
    <row r="1281" spans="16:17" s="87" customFormat="1" x14ac:dyDescent="0.2">
      <c r="P1281" s="91"/>
      <c r="Q1281" s="91"/>
    </row>
    <row r="1282" spans="16:17" s="87" customFormat="1" x14ac:dyDescent="0.2">
      <c r="P1282" s="91"/>
      <c r="Q1282" s="91"/>
    </row>
    <row r="1283" spans="16:17" s="87" customFormat="1" x14ac:dyDescent="0.2">
      <c r="P1283" s="91"/>
      <c r="Q1283" s="91"/>
    </row>
    <row r="1284" spans="16:17" s="87" customFormat="1" x14ac:dyDescent="0.2">
      <c r="P1284" s="91"/>
      <c r="Q1284" s="91"/>
    </row>
    <row r="1285" spans="16:17" s="87" customFormat="1" x14ac:dyDescent="0.2">
      <c r="P1285" s="91"/>
      <c r="Q1285" s="91"/>
    </row>
    <row r="1286" spans="16:17" s="87" customFormat="1" x14ac:dyDescent="0.2">
      <c r="P1286" s="91"/>
      <c r="Q1286" s="91"/>
    </row>
    <row r="1287" spans="16:17" s="87" customFormat="1" x14ac:dyDescent="0.2">
      <c r="P1287" s="91"/>
      <c r="Q1287" s="91"/>
    </row>
    <row r="1288" spans="16:17" s="87" customFormat="1" x14ac:dyDescent="0.2">
      <c r="P1288" s="91"/>
      <c r="Q1288" s="91"/>
    </row>
    <row r="1289" spans="16:17" s="87" customFormat="1" x14ac:dyDescent="0.2">
      <c r="P1289" s="91"/>
      <c r="Q1289" s="91"/>
    </row>
    <row r="1290" spans="16:17" s="87" customFormat="1" x14ac:dyDescent="0.2">
      <c r="P1290" s="91"/>
      <c r="Q1290" s="91"/>
    </row>
    <row r="1291" spans="16:17" s="87" customFormat="1" x14ac:dyDescent="0.2">
      <c r="P1291" s="91"/>
      <c r="Q1291" s="91"/>
    </row>
    <row r="1292" spans="16:17" s="87" customFormat="1" x14ac:dyDescent="0.2">
      <c r="P1292" s="91"/>
      <c r="Q1292" s="91"/>
    </row>
    <row r="1293" spans="16:17" s="87" customFormat="1" x14ac:dyDescent="0.2">
      <c r="P1293" s="91"/>
      <c r="Q1293" s="91"/>
    </row>
    <row r="1294" spans="16:17" s="87" customFormat="1" x14ac:dyDescent="0.2">
      <c r="P1294" s="91"/>
      <c r="Q1294" s="91"/>
    </row>
    <row r="1295" spans="16:17" s="87" customFormat="1" x14ac:dyDescent="0.2">
      <c r="P1295" s="91"/>
      <c r="Q1295" s="91"/>
    </row>
    <row r="1296" spans="16:17" s="87" customFormat="1" x14ac:dyDescent="0.2">
      <c r="P1296" s="91"/>
      <c r="Q1296" s="91"/>
    </row>
    <row r="1297" spans="16:17" s="87" customFormat="1" x14ac:dyDescent="0.2">
      <c r="P1297" s="91"/>
      <c r="Q1297" s="91"/>
    </row>
    <row r="1298" spans="16:17" s="87" customFormat="1" x14ac:dyDescent="0.2">
      <c r="P1298" s="91"/>
      <c r="Q1298" s="91"/>
    </row>
    <row r="1299" spans="16:17" s="87" customFormat="1" x14ac:dyDescent="0.2">
      <c r="P1299" s="91"/>
      <c r="Q1299" s="91"/>
    </row>
    <row r="1300" spans="16:17" s="87" customFormat="1" x14ac:dyDescent="0.2">
      <c r="P1300" s="91"/>
      <c r="Q1300" s="91"/>
    </row>
    <row r="1301" spans="16:17" s="87" customFormat="1" x14ac:dyDescent="0.2">
      <c r="P1301" s="91"/>
      <c r="Q1301" s="91"/>
    </row>
    <row r="1302" spans="16:17" s="87" customFormat="1" x14ac:dyDescent="0.2">
      <c r="P1302" s="91"/>
      <c r="Q1302" s="91"/>
    </row>
    <row r="1303" spans="16:17" s="87" customFormat="1" x14ac:dyDescent="0.2">
      <c r="P1303" s="91"/>
      <c r="Q1303" s="91"/>
    </row>
    <row r="1304" spans="16:17" s="87" customFormat="1" x14ac:dyDescent="0.2">
      <c r="P1304" s="91"/>
      <c r="Q1304" s="91"/>
    </row>
    <row r="1305" spans="16:17" s="87" customFormat="1" x14ac:dyDescent="0.2">
      <c r="P1305" s="91"/>
      <c r="Q1305" s="91"/>
    </row>
    <row r="1306" spans="16:17" s="87" customFormat="1" x14ac:dyDescent="0.2">
      <c r="P1306" s="91"/>
      <c r="Q1306" s="91"/>
    </row>
    <row r="1307" spans="16:17" s="87" customFormat="1" x14ac:dyDescent="0.2">
      <c r="P1307" s="91"/>
      <c r="Q1307" s="91"/>
    </row>
    <row r="1308" spans="16:17" s="87" customFormat="1" x14ac:dyDescent="0.2">
      <c r="P1308" s="91"/>
      <c r="Q1308" s="91"/>
    </row>
    <row r="1309" spans="16:17" s="87" customFormat="1" x14ac:dyDescent="0.2">
      <c r="P1309" s="91"/>
      <c r="Q1309" s="91"/>
    </row>
    <row r="1310" spans="16:17" s="87" customFormat="1" x14ac:dyDescent="0.2">
      <c r="P1310" s="91"/>
      <c r="Q1310" s="91"/>
    </row>
    <row r="1311" spans="16:17" s="87" customFormat="1" x14ac:dyDescent="0.2">
      <c r="P1311" s="91"/>
      <c r="Q1311" s="91"/>
    </row>
    <row r="1312" spans="16:17" s="87" customFormat="1" x14ac:dyDescent="0.2">
      <c r="P1312" s="91"/>
      <c r="Q1312" s="91"/>
    </row>
    <row r="1313" spans="16:17" s="87" customFormat="1" x14ac:dyDescent="0.2">
      <c r="P1313" s="91"/>
      <c r="Q1313" s="91"/>
    </row>
    <row r="1314" spans="16:17" s="87" customFormat="1" x14ac:dyDescent="0.2">
      <c r="P1314" s="91"/>
      <c r="Q1314" s="91"/>
    </row>
    <row r="1315" spans="16:17" s="87" customFormat="1" x14ac:dyDescent="0.2">
      <c r="P1315" s="91"/>
      <c r="Q1315" s="91"/>
    </row>
    <row r="1316" spans="16:17" s="87" customFormat="1" x14ac:dyDescent="0.2">
      <c r="P1316" s="91"/>
      <c r="Q1316" s="91"/>
    </row>
    <row r="1317" spans="16:17" s="87" customFormat="1" x14ac:dyDescent="0.2">
      <c r="P1317" s="91"/>
      <c r="Q1317" s="91"/>
    </row>
    <row r="1318" spans="16:17" s="87" customFormat="1" x14ac:dyDescent="0.2">
      <c r="P1318" s="91"/>
      <c r="Q1318" s="91"/>
    </row>
    <row r="1319" spans="16:17" s="87" customFormat="1" x14ac:dyDescent="0.2">
      <c r="P1319" s="91"/>
      <c r="Q1319" s="91"/>
    </row>
    <row r="1320" spans="16:17" s="87" customFormat="1" x14ac:dyDescent="0.2">
      <c r="P1320" s="91"/>
      <c r="Q1320" s="91"/>
    </row>
    <row r="1321" spans="16:17" s="87" customFormat="1" x14ac:dyDescent="0.2">
      <c r="P1321" s="91"/>
      <c r="Q1321" s="91"/>
    </row>
    <row r="1322" spans="16:17" s="87" customFormat="1" x14ac:dyDescent="0.2">
      <c r="P1322" s="91"/>
      <c r="Q1322" s="91"/>
    </row>
    <row r="1323" spans="16:17" s="87" customFormat="1" x14ac:dyDescent="0.2">
      <c r="P1323" s="91"/>
      <c r="Q1323" s="91"/>
    </row>
    <row r="1324" spans="16:17" s="87" customFormat="1" x14ac:dyDescent="0.2">
      <c r="P1324" s="91"/>
      <c r="Q1324" s="91"/>
    </row>
    <row r="1325" spans="16:17" s="87" customFormat="1" x14ac:dyDescent="0.2">
      <c r="P1325" s="91"/>
      <c r="Q1325" s="91"/>
    </row>
    <row r="1326" spans="16:17" s="87" customFormat="1" x14ac:dyDescent="0.2">
      <c r="P1326" s="91"/>
      <c r="Q1326" s="91"/>
    </row>
    <row r="1327" spans="16:17" s="87" customFormat="1" x14ac:dyDescent="0.2">
      <c r="P1327" s="91"/>
      <c r="Q1327" s="91"/>
    </row>
    <row r="1328" spans="16:17" s="87" customFormat="1" x14ac:dyDescent="0.2">
      <c r="P1328" s="91"/>
      <c r="Q1328" s="91"/>
    </row>
    <row r="1329" spans="16:17" s="87" customFormat="1" x14ac:dyDescent="0.2">
      <c r="P1329" s="91"/>
      <c r="Q1329" s="91"/>
    </row>
    <row r="1330" spans="16:17" s="87" customFormat="1" x14ac:dyDescent="0.2">
      <c r="P1330" s="91"/>
      <c r="Q1330" s="91"/>
    </row>
    <row r="1331" spans="16:17" s="87" customFormat="1" x14ac:dyDescent="0.2">
      <c r="P1331" s="91"/>
      <c r="Q1331" s="91"/>
    </row>
    <row r="1332" spans="16:17" s="87" customFormat="1" x14ac:dyDescent="0.2">
      <c r="P1332" s="91"/>
      <c r="Q1332" s="91"/>
    </row>
    <row r="1333" spans="16:17" s="87" customFormat="1" x14ac:dyDescent="0.2">
      <c r="P1333" s="91"/>
      <c r="Q1333" s="91"/>
    </row>
    <row r="1334" spans="16:17" s="87" customFormat="1" x14ac:dyDescent="0.2">
      <c r="P1334" s="91"/>
      <c r="Q1334" s="91"/>
    </row>
    <row r="1335" spans="16:17" s="87" customFormat="1" x14ac:dyDescent="0.2">
      <c r="P1335" s="91"/>
      <c r="Q1335" s="91"/>
    </row>
    <row r="1336" spans="16:17" s="87" customFormat="1" x14ac:dyDescent="0.2">
      <c r="P1336" s="91"/>
      <c r="Q1336" s="91"/>
    </row>
    <row r="1337" spans="16:17" s="87" customFormat="1" x14ac:dyDescent="0.2">
      <c r="P1337" s="91"/>
      <c r="Q1337" s="91"/>
    </row>
    <row r="1338" spans="16:17" s="87" customFormat="1" x14ac:dyDescent="0.2">
      <c r="P1338" s="91"/>
      <c r="Q1338" s="91"/>
    </row>
    <row r="1339" spans="16:17" s="87" customFormat="1" x14ac:dyDescent="0.2">
      <c r="P1339" s="91"/>
      <c r="Q1339" s="91"/>
    </row>
    <row r="1340" spans="16:17" s="87" customFormat="1" x14ac:dyDescent="0.2">
      <c r="P1340" s="91"/>
      <c r="Q1340" s="91"/>
    </row>
    <row r="1341" spans="16:17" s="87" customFormat="1" x14ac:dyDescent="0.2">
      <c r="P1341" s="91"/>
      <c r="Q1341" s="91"/>
    </row>
    <row r="1342" spans="16:17" s="87" customFormat="1" x14ac:dyDescent="0.2">
      <c r="P1342" s="91"/>
      <c r="Q1342" s="91"/>
    </row>
    <row r="1343" spans="16:17" s="87" customFormat="1" x14ac:dyDescent="0.2">
      <c r="P1343" s="91"/>
      <c r="Q1343" s="91"/>
    </row>
    <row r="1344" spans="16:17" s="87" customFormat="1" x14ac:dyDescent="0.2">
      <c r="P1344" s="91"/>
      <c r="Q1344" s="91"/>
    </row>
    <row r="1345" spans="16:17" s="87" customFormat="1" x14ac:dyDescent="0.2">
      <c r="P1345" s="91"/>
      <c r="Q1345" s="91"/>
    </row>
    <row r="1346" spans="16:17" s="87" customFormat="1" x14ac:dyDescent="0.2">
      <c r="P1346" s="91"/>
      <c r="Q1346" s="91"/>
    </row>
    <row r="1347" spans="16:17" s="87" customFormat="1" x14ac:dyDescent="0.2">
      <c r="P1347" s="91"/>
      <c r="Q1347" s="91"/>
    </row>
    <row r="1348" spans="16:17" s="87" customFormat="1" x14ac:dyDescent="0.2">
      <c r="P1348" s="91"/>
      <c r="Q1348" s="91"/>
    </row>
    <row r="1349" spans="16:17" s="87" customFormat="1" x14ac:dyDescent="0.2">
      <c r="P1349" s="91"/>
      <c r="Q1349" s="91"/>
    </row>
    <row r="1350" spans="16:17" s="87" customFormat="1" x14ac:dyDescent="0.2">
      <c r="P1350" s="91"/>
      <c r="Q1350" s="91"/>
    </row>
    <row r="1351" spans="16:17" s="87" customFormat="1" x14ac:dyDescent="0.2">
      <c r="P1351" s="91"/>
      <c r="Q1351" s="91"/>
    </row>
    <row r="1352" spans="16:17" s="87" customFormat="1" x14ac:dyDescent="0.2">
      <c r="P1352" s="91"/>
      <c r="Q1352" s="91"/>
    </row>
    <row r="1353" spans="16:17" s="87" customFormat="1" x14ac:dyDescent="0.2">
      <c r="P1353" s="91"/>
      <c r="Q1353" s="91"/>
    </row>
    <row r="1354" spans="16:17" s="87" customFormat="1" x14ac:dyDescent="0.2">
      <c r="P1354" s="91"/>
      <c r="Q1354" s="91"/>
    </row>
    <row r="1355" spans="16:17" s="87" customFormat="1" x14ac:dyDescent="0.2">
      <c r="P1355" s="91"/>
      <c r="Q1355" s="91"/>
    </row>
    <row r="1356" spans="16:17" s="87" customFormat="1" x14ac:dyDescent="0.2">
      <c r="P1356" s="91"/>
      <c r="Q1356" s="91"/>
    </row>
    <row r="1357" spans="16:17" s="87" customFormat="1" x14ac:dyDescent="0.2">
      <c r="P1357" s="91"/>
      <c r="Q1357" s="91"/>
    </row>
    <row r="1358" spans="16:17" s="87" customFormat="1" x14ac:dyDescent="0.2">
      <c r="P1358" s="91"/>
      <c r="Q1358" s="91"/>
    </row>
    <row r="1359" spans="16:17" s="87" customFormat="1" x14ac:dyDescent="0.2">
      <c r="P1359" s="91"/>
      <c r="Q1359" s="91"/>
    </row>
    <row r="1360" spans="16:17" s="87" customFormat="1" x14ac:dyDescent="0.2">
      <c r="P1360" s="91"/>
      <c r="Q1360" s="91"/>
    </row>
    <row r="1361" spans="16:17" s="87" customFormat="1" x14ac:dyDescent="0.2">
      <c r="P1361" s="91"/>
      <c r="Q1361" s="91"/>
    </row>
    <row r="1362" spans="16:17" s="87" customFormat="1" x14ac:dyDescent="0.2">
      <c r="P1362" s="91"/>
      <c r="Q1362" s="91"/>
    </row>
    <row r="1363" spans="16:17" s="87" customFormat="1" x14ac:dyDescent="0.2">
      <c r="P1363" s="91"/>
      <c r="Q1363" s="91"/>
    </row>
    <row r="1364" spans="16:17" s="87" customFormat="1" x14ac:dyDescent="0.2">
      <c r="P1364" s="91"/>
      <c r="Q1364" s="91"/>
    </row>
    <row r="1365" spans="16:17" s="87" customFormat="1" x14ac:dyDescent="0.2">
      <c r="P1365" s="91"/>
      <c r="Q1365" s="91"/>
    </row>
    <row r="1366" spans="16:17" s="87" customFormat="1" x14ac:dyDescent="0.2">
      <c r="P1366" s="91"/>
      <c r="Q1366" s="91"/>
    </row>
    <row r="1367" spans="16:17" s="87" customFormat="1" x14ac:dyDescent="0.2">
      <c r="P1367" s="91"/>
      <c r="Q1367" s="91"/>
    </row>
    <row r="1368" spans="16:17" s="87" customFormat="1" x14ac:dyDescent="0.2">
      <c r="P1368" s="91"/>
      <c r="Q1368" s="91"/>
    </row>
    <row r="1369" spans="16:17" s="87" customFormat="1" x14ac:dyDescent="0.2">
      <c r="P1369" s="91"/>
      <c r="Q1369" s="91"/>
    </row>
    <row r="1370" spans="16:17" s="87" customFormat="1" x14ac:dyDescent="0.2">
      <c r="P1370" s="91"/>
      <c r="Q1370" s="91"/>
    </row>
    <row r="1371" spans="16:17" s="87" customFormat="1" x14ac:dyDescent="0.2">
      <c r="P1371" s="91"/>
      <c r="Q1371" s="91"/>
    </row>
    <row r="1372" spans="16:17" s="87" customFormat="1" x14ac:dyDescent="0.2">
      <c r="P1372" s="91"/>
      <c r="Q1372" s="91"/>
    </row>
    <row r="1373" spans="16:17" s="87" customFormat="1" x14ac:dyDescent="0.2">
      <c r="P1373" s="91"/>
      <c r="Q1373" s="91"/>
    </row>
    <row r="1374" spans="16:17" s="87" customFormat="1" x14ac:dyDescent="0.2">
      <c r="P1374" s="91"/>
      <c r="Q1374" s="91"/>
    </row>
    <row r="1375" spans="16:17" s="87" customFormat="1" x14ac:dyDescent="0.2">
      <c r="P1375" s="91"/>
      <c r="Q1375" s="91"/>
    </row>
    <row r="1376" spans="16:17" s="87" customFormat="1" x14ac:dyDescent="0.2">
      <c r="P1376" s="91"/>
      <c r="Q1376" s="91"/>
    </row>
    <row r="1377" spans="16:17" s="87" customFormat="1" x14ac:dyDescent="0.2">
      <c r="P1377" s="91"/>
      <c r="Q1377" s="91"/>
    </row>
    <row r="1378" spans="16:17" s="87" customFormat="1" x14ac:dyDescent="0.2">
      <c r="P1378" s="91"/>
      <c r="Q1378" s="91"/>
    </row>
    <row r="1379" spans="16:17" s="87" customFormat="1" x14ac:dyDescent="0.2">
      <c r="P1379" s="91"/>
      <c r="Q1379" s="91"/>
    </row>
    <row r="1380" spans="16:17" s="87" customFormat="1" x14ac:dyDescent="0.2">
      <c r="P1380" s="91"/>
      <c r="Q1380" s="91"/>
    </row>
    <row r="1381" spans="16:17" s="87" customFormat="1" x14ac:dyDescent="0.2">
      <c r="P1381" s="91"/>
      <c r="Q1381" s="91"/>
    </row>
    <row r="1382" spans="16:17" s="87" customFormat="1" x14ac:dyDescent="0.2">
      <c r="P1382" s="91"/>
      <c r="Q1382" s="91"/>
    </row>
    <row r="1383" spans="16:17" s="87" customFormat="1" x14ac:dyDescent="0.2">
      <c r="P1383" s="91"/>
      <c r="Q1383" s="91"/>
    </row>
    <row r="1384" spans="16:17" s="87" customFormat="1" x14ac:dyDescent="0.2">
      <c r="P1384" s="91"/>
      <c r="Q1384" s="91"/>
    </row>
    <row r="1385" spans="16:17" s="87" customFormat="1" x14ac:dyDescent="0.2">
      <c r="P1385" s="91"/>
      <c r="Q1385" s="91"/>
    </row>
    <row r="1386" spans="16:17" s="87" customFormat="1" x14ac:dyDescent="0.2">
      <c r="P1386" s="91"/>
      <c r="Q1386" s="91"/>
    </row>
    <row r="1387" spans="16:17" s="87" customFormat="1" x14ac:dyDescent="0.2">
      <c r="P1387" s="91"/>
      <c r="Q1387" s="91"/>
    </row>
    <row r="1388" spans="16:17" s="87" customFormat="1" x14ac:dyDescent="0.2">
      <c r="P1388" s="91"/>
      <c r="Q1388" s="91"/>
    </row>
    <row r="1389" spans="16:17" s="87" customFormat="1" x14ac:dyDescent="0.2">
      <c r="P1389" s="91"/>
      <c r="Q1389" s="91"/>
    </row>
    <row r="1390" spans="16:17" s="87" customFormat="1" x14ac:dyDescent="0.2">
      <c r="P1390" s="91"/>
      <c r="Q1390" s="91"/>
    </row>
    <row r="1391" spans="16:17" s="87" customFormat="1" x14ac:dyDescent="0.2">
      <c r="P1391" s="91"/>
      <c r="Q1391" s="91"/>
    </row>
    <row r="1392" spans="16:17" s="87" customFormat="1" x14ac:dyDescent="0.2">
      <c r="P1392" s="91"/>
      <c r="Q1392" s="91"/>
    </row>
    <row r="1393" spans="16:17" s="87" customFormat="1" x14ac:dyDescent="0.2">
      <c r="P1393" s="91"/>
      <c r="Q1393" s="91"/>
    </row>
    <row r="1394" spans="16:17" s="87" customFormat="1" x14ac:dyDescent="0.2">
      <c r="P1394" s="91"/>
      <c r="Q1394" s="91"/>
    </row>
    <row r="1395" spans="16:17" s="87" customFormat="1" x14ac:dyDescent="0.2">
      <c r="P1395" s="91"/>
      <c r="Q1395" s="91"/>
    </row>
    <row r="1396" spans="16:17" s="87" customFormat="1" x14ac:dyDescent="0.2">
      <c r="P1396" s="91"/>
      <c r="Q1396" s="91"/>
    </row>
    <row r="1397" spans="16:17" s="87" customFormat="1" x14ac:dyDescent="0.2">
      <c r="P1397" s="91"/>
      <c r="Q1397" s="91"/>
    </row>
    <row r="1398" spans="16:17" s="87" customFormat="1" x14ac:dyDescent="0.2">
      <c r="P1398" s="91"/>
      <c r="Q1398" s="91"/>
    </row>
    <row r="1399" spans="16:17" s="87" customFormat="1" x14ac:dyDescent="0.2">
      <c r="P1399" s="91"/>
      <c r="Q1399" s="91"/>
    </row>
    <row r="1400" spans="16:17" s="87" customFormat="1" x14ac:dyDescent="0.2">
      <c r="P1400" s="91"/>
      <c r="Q1400" s="91"/>
    </row>
    <row r="1401" spans="16:17" s="87" customFormat="1" x14ac:dyDescent="0.2">
      <c r="P1401" s="91"/>
      <c r="Q1401" s="91"/>
    </row>
    <row r="1402" spans="16:17" s="87" customFormat="1" x14ac:dyDescent="0.2">
      <c r="P1402" s="91"/>
      <c r="Q1402" s="91"/>
    </row>
    <row r="1403" spans="16:17" s="87" customFormat="1" x14ac:dyDescent="0.2">
      <c r="P1403" s="91"/>
      <c r="Q1403" s="91"/>
    </row>
    <row r="1404" spans="16:17" s="87" customFormat="1" x14ac:dyDescent="0.2">
      <c r="P1404" s="91"/>
      <c r="Q1404" s="91"/>
    </row>
    <row r="1405" spans="16:17" s="87" customFormat="1" x14ac:dyDescent="0.2">
      <c r="P1405" s="91"/>
      <c r="Q1405" s="91"/>
    </row>
    <row r="1406" spans="16:17" s="87" customFormat="1" x14ac:dyDescent="0.2">
      <c r="P1406" s="91"/>
      <c r="Q1406" s="91"/>
    </row>
    <row r="1407" spans="16:17" s="87" customFormat="1" x14ac:dyDescent="0.2">
      <c r="P1407" s="91"/>
      <c r="Q1407" s="91"/>
    </row>
    <row r="1408" spans="16:17" s="87" customFormat="1" x14ac:dyDescent="0.2">
      <c r="P1408" s="91"/>
      <c r="Q1408" s="91"/>
    </row>
    <row r="1409" spans="16:17" s="87" customFormat="1" x14ac:dyDescent="0.2">
      <c r="P1409" s="91"/>
      <c r="Q1409" s="91"/>
    </row>
    <row r="1410" spans="16:17" s="87" customFormat="1" x14ac:dyDescent="0.2">
      <c r="P1410" s="91"/>
      <c r="Q1410" s="91"/>
    </row>
    <row r="1411" spans="16:17" s="87" customFormat="1" x14ac:dyDescent="0.2">
      <c r="P1411" s="91"/>
      <c r="Q1411" s="91"/>
    </row>
    <row r="1412" spans="16:17" s="87" customFormat="1" x14ac:dyDescent="0.2">
      <c r="P1412" s="91"/>
      <c r="Q1412" s="91"/>
    </row>
    <row r="1413" spans="16:17" s="87" customFormat="1" x14ac:dyDescent="0.2">
      <c r="P1413" s="91"/>
      <c r="Q1413" s="91"/>
    </row>
    <row r="1414" spans="16:17" s="87" customFormat="1" x14ac:dyDescent="0.2">
      <c r="P1414" s="91"/>
      <c r="Q1414" s="91"/>
    </row>
    <row r="1415" spans="16:17" s="87" customFormat="1" x14ac:dyDescent="0.2">
      <c r="P1415" s="91"/>
      <c r="Q1415" s="91"/>
    </row>
    <row r="1416" spans="16:17" s="87" customFormat="1" x14ac:dyDescent="0.2">
      <c r="P1416" s="91"/>
      <c r="Q1416" s="91"/>
    </row>
    <row r="1417" spans="16:17" s="87" customFormat="1" x14ac:dyDescent="0.2">
      <c r="P1417" s="91"/>
      <c r="Q1417" s="91"/>
    </row>
    <row r="1418" spans="16:17" s="87" customFormat="1" x14ac:dyDescent="0.2">
      <c r="P1418" s="91"/>
      <c r="Q1418" s="91"/>
    </row>
    <row r="1419" spans="16:17" s="87" customFormat="1" x14ac:dyDescent="0.2">
      <c r="P1419" s="91"/>
      <c r="Q1419" s="91"/>
    </row>
    <row r="1420" spans="16:17" s="87" customFormat="1" x14ac:dyDescent="0.2">
      <c r="P1420" s="91"/>
      <c r="Q1420" s="91"/>
    </row>
    <row r="1421" spans="16:17" s="87" customFormat="1" x14ac:dyDescent="0.2">
      <c r="P1421" s="91"/>
      <c r="Q1421" s="91"/>
    </row>
    <row r="1422" spans="16:17" s="87" customFormat="1" x14ac:dyDescent="0.2">
      <c r="P1422" s="91"/>
      <c r="Q1422" s="91"/>
    </row>
    <row r="1423" spans="16:17" s="87" customFormat="1" x14ac:dyDescent="0.2">
      <c r="P1423" s="91"/>
      <c r="Q1423" s="91"/>
    </row>
    <row r="1424" spans="16:17" s="87" customFormat="1" x14ac:dyDescent="0.2">
      <c r="P1424" s="91"/>
      <c r="Q1424" s="91"/>
    </row>
    <row r="1425" spans="16:17" s="87" customFormat="1" x14ac:dyDescent="0.2">
      <c r="P1425" s="91"/>
      <c r="Q1425" s="91"/>
    </row>
    <row r="1426" spans="16:17" s="87" customFormat="1" x14ac:dyDescent="0.2">
      <c r="P1426" s="91"/>
      <c r="Q1426" s="91"/>
    </row>
    <row r="1427" spans="16:17" s="87" customFormat="1" x14ac:dyDescent="0.2">
      <c r="P1427" s="91"/>
      <c r="Q1427" s="91"/>
    </row>
    <row r="1428" spans="16:17" s="87" customFormat="1" x14ac:dyDescent="0.2">
      <c r="P1428" s="91"/>
      <c r="Q1428" s="91"/>
    </row>
    <row r="1429" spans="16:17" s="87" customFormat="1" x14ac:dyDescent="0.2">
      <c r="P1429" s="91"/>
      <c r="Q1429" s="91"/>
    </row>
    <row r="1430" spans="16:17" s="87" customFormat="1" x14ac:dyDescent="0.2">
      <c r="P1430" s="91"/>
      <c r="Q1430" s="91"/>
    </row>
    <row r="1431" spans="16:17" s="87" customFormat="1" x14ac:dyDescent="0.2">
      <c r="P1431" s="91"/>
      <c r="Q1431" s="91"/>
    </row>
    <row r="1432" spans="16:17" s="87" customFormat="1" x14ac:dyDescent="0.2">
      <c r="P1432" s="91"/>
      <c r="Q1432" s="91"/>
    </row>
    <row r="1433" spans="16:17" s="87" customFormat="1" x14ac:dyDescent="0.2">
      <c r="P1433" s="91"/>
      <c r="Q1433" s="91"/>
    </row>
    <row r="1434" spans="16:17" s="87" customFormat="1" x14ac:dyDescent="0.2">
      <c r="P1434" s="91"/>
      <c r="Q1434" s="91"/>
    </row>
    <row r="1435" spans="16:17" s="87" customFormat="1" x14ac:dyDescent="0.2">
      <c r="P1435" s="91"/>
      <c r="Q1435" s="91"/>
    </row>
    <row r="1436" spans="16:17" s="87" customFormat="1" x14ac:dyDescent="0.2">
      <c r="P1436" s="91"/>
      <c r="Q1436" s="91"/>
    </row>
    <row r="1437" spans="16:17" s="87" customFormat="1" x14ac:dyDescent="0.2">
      <c r="P1437" s="91"/>
      <c r="Q1437" s="91"/>
    </row>
    <row r="1438" spans="16:17" s="87" customFormat="1" x14ac:dyDescent="0.2">
      <c r="P1438" s="91"/>
      <c r="Q1438" s="91"/>
    </row>
    <row r="1439" spans="16:17" s="87" customFormat="1" x14ac:dyDescent="0.2">
      <c r="P1439" s="91"/>
      <c r="Q1439" s="91"/>
    </row>
    <row r="1440" spans="16:17" s="87" customFormat="1" x14ac:dyDescent="0.2">
      <c r="P1440" s="91"/>
      <c r="Q1440" s="91"/>
    </row>
    <row r="1441" spans="16:17" s="87" customFormat="1" x14ac:dyDescent="0.2">
      <c r="P1441" s="91"/>
      <c r="Q1441" s="91"/>
    </row>
    <row r="1442" spans="16:17" s="87" customFormat="1" x14ac:dyDescent="0.2">
      <c r="P1442" s="91"/>
      <c r="Q1442" s="91"/>
    </row>
    <row r="1443" spans="16:17" s="87" customFormat="1" x14ac:dyDescent="0.2">
      <c r="P1443" s="91"/>
      <c r="Q1443" s="91"/>
    </row>
    <row r="1444" spans="16:17" s="87" customFormat="1" x14ac:dyDescent="0.2">
      <c r="P1444" s="91"/>
      <c r="Q1444" s="91"/>
    </row>
    <row r="1445" spans="16:17" s="87" customFormat="1" x14ac:dyDescent="0.2">
      <c r="P1445" s="91"/>
      <c r="Q1445" s="91"/>
    </row>
    <row r="1446" spans="16:17" s="87" customFormat="1" x14ac:dyDescent="0.2">
      <c r="P1446" s="91"/>
      <c r="Q1446" s="91"/>
    </row>
    <row r="1447" spans="16:17" s="87" customFormat="1" x14ac:dyDescent="0.2">
      <c r="P1447" s="91"/>
      <c r="Q1447" s="91"/>
    </row>
    <row r="1448" spans="16:17" s="87" customFormat="1" x14ac:dyDescent="0.2">
      <c r="P1448" s="91"/>
      <c r="Q1448" s="91"/>
    </row>
    <row r="1449" spans="16:17" s="87" customFormat="1" x14ac:dyDescent="0.2">
      <c r="P1449" s="91"/>
      <c r="Q1449" s="91"/>
    </row>
    <row r="1450" spans="16:17" s="87" customFormat="1" x14ac:dyDescent="0.2">
      <c r="P1450" s="91"/>
      <c r="Q1450" s="91"/>
    </row>
    <row r="1451" spans="16:17" s="87" customFormat="1" x14ac:dyDescent="0.2">
      <c r="P1451" s="91"/>
      <c r="Q1451" s="91"/>
    </row>
    <row r="1452" spans="16:17" s="87" customFormat="1" x14ac:dyDescent="0.2">
      <c r="P1452" s="91"/>
      <c r="Q1452" s="91"/>
    </row>
    <row r="1453" spans="16:17" s="87" customFormat="1" x14ac:dyDescent="0.2">
      <c r="P1453" s="91"/>
      <c r="Q1453" s="91"/>
    </row>
    <row r="1454" spans="16:17" s="87" customFormat="1" x14ac:dyDescent="0.2">
      <c r="P1454" s="91"/>
      <c r="Q1454" s="91"/>
    </row>
    <row r="1455" spans="16:17" s="87" customFormat="1" x14ac:dyDescent="0.2">
      <c r="P1455" s="91"/>
      <c r="Q1455" s="91"/>
    </row>
    <row r="1456" spans="16:17" s="87" customFormat="1" x14ac:dyDescent="0.2">
      <c r="P1456" s="91"/>
      <c r="Q1456" s="91"/>
    </row>
    <row r="1457" spans="16:17" s="87" customFormat="1" x14ac:dyDescent="0.2">
      <c r="P1457" s="91"/>
      <c r="Q1457" s="91"/>
    </row>
    <row r="1458" spans="16:17" s="87" customFormat="1" x14ac:dyDescent="0.2">
      <c r="P1458" s="91"/>
      <c r="Q1458" s="91"/>
    </row>
    <row r="1459" spans="16:17" s="87" customFormat="1" x14ac:dyDescent="0.2">
      <c r="P1459" s="91"/>
      <c r="Q1459" s="91"/>
    </row>
    <row r="1460" spans="16:17" s="87" customFormat="1" x14ac:dyDescent="0.2">
      <c r="P1460" s="91"/>
      <c r="Q1460" s="91"/>
    </row>
    <row r="1461" spans="16:17" s="87" customFormat="1" x14ac:dyDescent="0.2">
      <c r="P1461" s="91"/>
      <c r="Q1461" s="91"/>
    </row>
    <row r="1462" spans="16:17" s="87" customFormat="1" x14ac:dyDescent="0.2">
      <c r="P1462" s="91"/>
      <c r="Q1462" s="91"/>
    </row>
    <row r="1463" spans="16:17" s="87" customFormat="1" x14ac:dyDescent="0.2">
      <c r="P1463" s="91"/>
      <c r="Q1463" s="91"/>
    </row>
    <row r="1464" spans="16:17" s="87" customFormat="1" x14ac:dyDescent="0.2">
      <c r="P1464" s="91"/>
      <c r="Q1464" s="91"/>
    </row>
    <row r="1465" spans="16:17" s="87" customFormat="1" x14ac:dyDescent="0.2">
      <c r="P1465" s="91"/>
      <c r="Q1465" s="91"/>
    </row>
    <row r="1466" spans="16:17" s="87" customFormat="1" x14ac:dyDescent="0.2">
      <c r="P1466" s="91"/>
      <c r="Q1466" s="91"/>
    </row>
    <row r="1467" spans="16:17" s="87" customFormat="1" x14ac:dyDescent="0.2">
      <c r="P1467" s="91"/>
      <c r="Q1467" s="91"/>
    </row>
    <row r="1468" spans="16:17" s="87" customFormat="1" x14ac:dyDescent="0.2">
      <c r="P1468" s="91"/>
      <c r="Q1468" s="91"/>
    </row>
    <row r="1469" spans="16:17" s="87" customFormat="1" x14ac:dyDescent="0.2">
      <c r="P1469" s="91"/>
      <c r="Q1469" s="91"/>
    </row>
    <row r="1470" spans="16:17" s="87" customFormat="1" x14ac:dyDescent="0.2">
      <c r="P1470" s="91"/>
      <c r="Q1470" s="91"/>
    </row>
    <row r="1471" spans="16:17" s="87" customFormat="1" x14ac:dyDescent="0.2">
      <c r="P1471" s="91"/>
      <c r="Q1471" s="91"/>
    </row>
    <row r="1472" spans="16:17" s="87" customFormat="1" x14ac:dyDescent="0.2">
      <c r="P1472" s="91"/>
      <c r="Q1472" s="91"/>
    </row>
    <row r="1473" spans="16:17" s="87" customFormat="1" x14ac:dyDescent="0.2">
      <c r="P1473" s="91"/>
      <c r="Q1473" s="91"/>
    </row>
    <row r="1474" spans="16:17" s="87" customFormat="1" x14ac:dyDescent="0.2">
      <c r="P1474" s="91"/>
      <c r="Q1474" s="91"/>
    </row>
    <row r="1475" spans="16:17" s="87" customFormat="1" x14ac:dyDescent="0.2">
      <c r="P1475" s="91"/>
      <c r="Q1475" s="91"/>
    </row>
    <row r="1476" spans="16:17" s="87" customFormat="1" x14ac:dyDescent="0.2">
      <c r="P1476" s="91"/>
      <c r="Q1476" s="91"/>
    </row>
    <row r="1477" spans="16:17" s="87" customFormat="1" x14ac:dyDescent="0.2">
      <c r="P1477" s="91"/>
      <c r="Q1477" s="91"/>
    </row>
    <row r="1478" spans="16:17" s="87" customFormat="1" x14ac:dyDescent="0.2">
      <c r="P1478" s="91"/>
      <c r="Q1478" s="91"/>
    </row>
    <row r="1479" spans="16:17" s="87" customFormat="1" x14ac:dyDescent="0.2">
      <c r="P1479" s="91"/>
      <c r="Q1479" s="91"/>
    </row>
    <row r="1480" spans="16:17" s="87" customFormat="1" x14ac:dyDescent="0.2">
      <c r="P1480" s="91"/>
      <c r="Q1480" s="91"/>
    </row>
    <row r="1481" spans="16:17" s="87" customFormat="1" x14ac:dyDescent="0.2">
      <c r="P1481" s="91"/>
      <c r="Q1481" s="91"/>
    </row>
    <row r="1482" spans="16:17" s="87" customFormat="1" x14ac:dyDescent="0.2">
      <c r="P1482" s="91"/>
      <c r="Q1482" s="91"/>
    </row>
    <row r="1483" spans="16:17" s="87" customFormat="1" x14ac:dyDescent="0.2">
      <c r="P1483" s="91"/>
      <c r="Q1483" s="91"/>
    </row>
    <row r="1484" spans="16:17" s="87" customFormat="1" x14ac:dyDescent="0.2">
      <c r="P1484" s="91"/>
      <c r="Q1484" s="91"/>
    </row>
    <row r="1485" spans="16:17" s="87" customFormat="1" x14ac:dyDescent="0.2">
      <c r="P1485" s="91"/>
      <c r="Q1485" s="91"/>
    </row>
    <row r="1486" spans="16:17" s="87" customFormat="1" x14ac:dyDescent="0.2">
      <c r="P1486" s="91"/>
      <c r="Q1486" s="91"/>
    </row>
    <row r="1487" spans="16:17" s="87" customFormat="1" x14ac:dyDescent="0.2">
      <c r="P1487" s="91"/>
      <c r="Q1487" s="91"/>
    </row>
    <row r="1488" spans="16:17" s="87" customFormat="1" x14ac:dyDescent="0.2">
      <c r="P1488" s="91"/>
      <c r="Q1488" s="91"/>
    </row>
    <row r="1489" spans="16:17" s="87" customFormat="1" x14ac:dyDescent="0.2">
      <c r="P1489" s="91"/>
      <c r="Q1489" s="91"/>
    </row>
    <row r="1490" spans="16:17" s="87" customFormat="1" x14ac:dyDescent="0.2">
      <c r="P1490" s="91"/>
      <c r="Q1490" s="91"/>
    </row>
    <row r="1491" spans="16:17" s="87" customFormat="1" x14ac:dyDescent="0.2">
      <c r="P1491" s="91"/>
      <c r="Q1491" s="91"/>
    </row>
    <row r="1492" spans="16:17" s="87" customFormat="1" x14ac:dyDescent="0.2">
      <c r="P1492" s="91"/>
      <c r="Q1492" s="91"/>
    </row>
    <row r="1493" spans="16:17" s="87" customFormat="1" x14ac:dyDescent="0.2">
      <c r="P1493" s="91"/>
      <c r="Q1493" s="91"/>
    </row>
    <row r="1494" spans="16:17" s="87" customFormat="1" x14ac:dyDescent="0.2">
      <c r="P1494" s="91"/>
      <c r="Q1494" s="91"/>
    </row>
    <row r="1495" spans="16:17" s="87" customFormat="1" x14ac:dyDescent="0.2">
      <c r="P1495" s="91"/>
      <c r="Q1495" s="91"/>
    </row>
    <row r="1496" spans="16:17" s="87" customFormat="1" x14ac:dyDescent="0.2">
      <c r="P1496" s="91"/>
      <c r="Q1496" s="91"/>
    </row>
    <row r="1497" spans="16:17" s="87" customFormat="1" x14ac:dyDescent="0.2">
      <c r="P1497" s="91"/>
      <c r="Q1497" s="91"/>
    </row>
    <row r="1498" spans="16:17" s="87" customFormat="1" x14ac:dyDescent="0.2">
      <c r="P1498" s="91"/>
      <c r="Q1498" s="91"/>
    </row>
    <row r="1499" spans="16:17" s="87" customFormat="1" x14ac:dyDescent="0.2">
      <c r="P1499" s="91"/>
      <c r="Q1499" s="91"/>
    </row>
    <row r="1500" spans="16:17" s="87" customFormat="1" x14ac:dyDescent="0.2">
      <c r="P1500" s="91"/>
      <c r="Q1500" s="91"/>
    </row>
    <row r="1501" spans="16:17" s="87" customFormat="1" x14ac:dyDescent="0.2">
      <c r="P1501" s="91"/>
      <c r="Q1501" s="91"/>
    </row>
    <row r="1502" spans="16:17" s="87" customFormat="1" x14ac:dyDescent="0.2">
      <c r="P1502" s="91"/>
      <c r="Q1502" s="91"/>
    </row>
    <row r="1503" spans="16:17" s="87" customFormat="1" x14ac:dyDescent="0.2">
      <c r="P1503" s="91"/>
      <c r="Q1503" s="91"/>
    </row>
    <row r="1504" spans="16:17" s="87" customFormat="1" x14ac:dyDescent="0.2">
      <c r="P1504" s="91"/>
      <c r="Q1504" s="91"/>
    </row>
    <row r="1505" spans="16:17" s="87" customFormat="1" x14ac:dyDescent="0.2">
      <c r="P1505" s="91"/>
      <c r="Q1505" s="91"/>
    </row>
    <row r="1506" spans="16:17" s="87" customFormat="1" x14ac:dyDescent="0.2">
      <c r="P1506" s="91"/>
      <c r="Q1506" s="91"/>
    </row>
    <row r="1507" spans="16:17" s="87" customFormat="1" x14ac:dyDescent="0.2">
      <c r="P1507" s="91"/>
      <c r="Q1507" s="91"/>
    </row>
    <row r="1508" spans="16:17" s="87" customFormat="1" x14ac:dyDescent="0.2">
      <c r="P1508" s="91"/>
      <c r="Q1508" s="91"/>
    </row>
    <row r="1509" spans="16:17" s="87" customFormat="1" x14ac:dyDescent="0.2">
      <c r="P1509" s="91"/>
      <c r="Q1509" s="91"/>
    </row>
    <row r="1510" spans="16:17" s="87" customFormat="1" x14ac:dyDescent="0.2">
      <c r="P1510" s="91"/>
      <c r="Q1510" s="91"/>
    </row>
    <row r="1511" spans="16:17" s="87" customFormat="1" x14ac:dyDescent="0.2">
      <c r="P1511" s="91"/>
      <c r="Q1511" s="91"/>
    </row>
    <row r="1512" spans="16:17" s="87" customFormat="1" x14ac:dyDescent="0.2">
      <c r="P1512" s="91"/>
      <c r="Q1512" s="91"/>
    </row>
    <row r="1513" spans="16:17" s="87" customFormat="1" x14ac:dyDescent="0.2">
      <c r="P1513" s="91"/>
      <c r="Q1513" s="91"/>
    </row>
    <row r="1514" spans="16:17" s="87" customFormat="1" x14ac:dyDescent="0.2">
      <c r="P1514" s="91"/>
      <c r="Q1514" s="91"/>
    </row>
    <row r="1515" spans="16:17" s="87" customFormat="1" x14ac:dyDescent="0.2">
      <c r="P1515" s="91"/>
      <c r="Q1515" s="91"/>
    </row>
    <row r="1516" spans="16:17" s="87" customFormat="1" x14ac:dyDescent="0.2">
      <c r="P1516" s="91"/>
      <c r="Q1516" s="91"/>
    </row>
    <row r="1517" spans="16:17" s="87" customFormat="1" x14ac:dyDescent="0.2">
      <c r="P1517" s="91"/>
      <c r="Q1517" s="91"/>
    </row>
    <row r="1518" spans="16:17" s="87" customFormat="1" x14ac:dyDescent="0.2">
      <c r="P1518" s="91"/>
      <c r="Q1518" s="91"/>
    </row>
    <row r="1519" spans="16:17" s="87" customFormat="1" x14ac:dyDescent="0.2">
      <c r="P1519" s="91"/>
      <c r="Q1519" s="91"/>
    </row>
    <row r="1520" spans="16:17" s="87" customFormat="1" x14ac:dyDescent="0.2">
      <c r="P1520" s="91"/>
      <c r="Q1520" s="91"/>
    </row>
    <row r="1521" spans="16:17" s="87" customFormat="1" x14ac:dyDescent="0.2">
      <c r="P1521" s="91"/>
      <c r="Q1521" s="91"/>
    </row>
    <row r="1522" spans="16:17" s="87" customFormat="1" x14ac:dyDescent="0.2">
      <c r="P1522" s="91"/>
      <c r="Q1522" s="91"/>
    </row>
    <row r="1523" spans="16:17" s="87" customFormat="1" x14ac:dyDescent="0.2">
      <c r="P1523" s="91"/>
      <c r="Q1523" s="91"/>
    </row>
    <row r="1524" spans="16:17" s="87" customFormat="1" x14ac:dyDescent="0.2">
      <c r="P1524" s="91"/>
      <c r="Q1524" s="91"/>
    </row>
    <row r="1525" spans="16:17" s="87" customFormat="1" x14ac:dyDescent="0.2">
      <c r="P1525" s="91"/>
      <c r="Q1525" s="91"/>
    </row>
    <row r="1526" spans="16:17" s="87" customFormat="1" x14ac:dyDescent="0.2">
      <c r="P1526" s="91"/>
      <c r="Q1526" s="91"/>
    </row>
    <row r="1527" spans="16:17" s="87" customFormat="1" x14ac:dyDescent="0.2">
      <c r="P1527" s="91"/>
      <c r="Q1527" s="91"/>
    </row>
    <row r="1528" spans="16:17" s="87" customFormat="1" x14ac:dyDescent="0.2">
      <c r="P1528" s="91"/>
      <c r="Q1528" s="91"/>
    </row>
    <row r="1529" spans="16:17" s="87" customFormat="1" x14ac:dyDescent="0.2">
      <c r="P1529" s="91"/>
      <c r="Q1529" s="91"/>
    </row>
    <row r="1530" spans="16:17" s="87" customFormat="1" x14ac:dyDescent="0.2">
      <c r="P1530" s="91"/>
      <c r="Q1530" s="91"/>
    </row>
    <row r="1531" spans="16:17" s="87" customFormat="1" x14ac:dyDescent="0.2">
      <c r="P1531" s="91"/>
      <c r="Q1531" s="91"/>
    </row>
    <row r="1532" spans="16:17" s="87" customFormat="1" x14ac:dyDescent="0.2">
      <c r="P1532" s="91"/>
      <c r="Q1532" s="91"/>
    </row>
    <row r="1533" spans="16:17" s="87" customFormat="1" x14ac:dyDescent="0.2">
      <c r="P1533" s="91"/>
      <c r="Q1533" s="91"/>
    </row>
    <row r="1534" spans="16:17" s="87" customFormat="1" x14ac:dyDescent="0.2">
      <c r="P1534" s="91"/>
      <c r="Q1534" s="91"/>
    </row>
    <row r="1535" spans="16:17" s="87" customFormat="1" x14ac:dyDescent="0.2">
      <c r="P1535" s="91"/>
      <c r="Q1535" s="91"/>
    </row>
    <row r="1536" spans="16:17" s="87" customFormat="1" x14ac:dyDescent="0.2">
      <c r="P1536" s="91"/>
      <c r="Q1536" s="91"/>
    </row>
    <row r="1537" spans="16:17" s="87" customFormat="1" x14ac:dyDescent="0.2">
      <c r="P1537" s="91"/>
      <c r="Q1537" s="91"/>
    </row>
    <row r="1538" spans="16:17" s="87" customFormat="1" x14ac:dyDescent="0.2">
      <c r="P1538" s="91"/>
      <c r="Q1538" s="91"/>
    </row>
    <row r="1539" spans="16:17" s="87" customFormat="1" x14ac:dyDescent="0.2">
      <c r="P1539" s="91"/>
      <c r="Q1539" s="91"/>
    </row>
    <row r="1540" spans="16:17" s="87" customFormat="1" x14ac:dyDescent="0.2">
      <c r="P1540" s="91"/>
      <c r="Q1540" s="91"/>
    </row>
    <row r="1541" spans="16:17" s="87" customFormat="1" x14ac:dyDescent="0.2">
      <c r="P1541" s="91"/>
      <c r="Q1541" s="91"/>
    </row>
    <row r="1542" spans="16:17" s="87" customFormat="1" x14ac:dyDescent="0.2">
      <c r="P1542" s="91"/>
      <c r="Q1542" s="91"/>
    </row>
    <row r="1543" spans="16:17" s="87" customFormat="1" x14ac:dyDescent="0.2">
      <c r="P1543" s="91"/>
      <c r="Q1543" s="91"/>
    </row>
    <row r="1544" spans="16:17" s="87" customFormat="1" x14ac:dyDescent="0.2">
      <c r="P1544" s="91"/>
      <c r="Q1544" s="91"/>
    </row>
    <row r="1545" spans="16:17" s="87" customFormat="1" x14ac:dyDescent="0.2">
      <c r="P1545" s="91"/>
      <c r="Q1545" s="91"/>
    </row>
    <row r="1546" spans="16:17" s="87" customFormat="1" x14ac:dyDescent="0.2">
      <c r="P1546" s="91"/>
      <c r="Q1546" s="91"/>
    </row>
    <row r="1547" spans="16:17" s="87" customFormat="1" x14ac:dyDescent="0.2">
      <c r="P1547" s="91"/>
      <c r="Q1547" s="91"/>
    </row>
    <row r="1548" spans="16:17" s="87" customFormat="1" x14ac:dyDescent="0.2">
      <c r="P1548" s="91"/>
      <c r="Q1548" s="91"/>
    </row>
    <row r="1549" spans="16:17" s="87" customFormat="1" x14ac:dyDescent="0.2">
      <c r="P1549" s="91"/>
      <c r="Q1549" s="91"/>
    </row>
    <row r="1550" spans="16:17" s="87" customFormat="1" x14ac:dyDescent="0.2">
      <c r="P1550" s="91"/>
      <c r="Q1550" s="91"/>
    </row>
    <row r="1551" spans="16:17" s="87" customFormat="1" x14ac:dyDescent="0.2">
      <c r="P1551" s="91"/>
      <c r="Q1551" s="91"/>
    </row>
    <row r="1552" spans="16:17" s="87" customFormat="1" x14ac:dyDescent="0.2">
      <c r="P1552" s="91"/>
      <c r="Q1552" s="91"/>
    </row>
    <row r="1553" spans="16:17" s="87" customFormat="1" x14ac:dyDescent="0.2">
      <c r="P1553" s="91"/>
      <c r="Q1553" s="91"/>
    </row>
    <row r="1554" spans="16:17" s="87" customFormat="1" x14ac:dyDescent="0.2">
      <c r="P1554" s="91"/>
      <c r="Q1554" s="91"/>
    </row>
    <row r="1555" spans="16:17" s="87" customFormat="1" x14ac:dyDescent="0.2">
      <c r="P1555" s="91"/>
      <c r="Q1555" s="91"/>
    </row>
    <row r="1556" spans="16:17" s="87" customFormat="1" x14ac:dyDescent="0.2">
      <c r="P1556" s="91"/>
      <c r="Q1556" s="91"/>
    </row>
    <row r="1557" spans="16:17" s="87" customFormat="1" x14ac:dyDescent="0.2">
      <c r="P1557" s="91"/>
      <c r="Q1557" s="91"/>
    </row>
    <row r="1558" spans="16:17" s="87" customFormat="1" x14ac:dyDescent="0.2">
      <c r="P1558" s="91"/>
      <c r="Q1558" s="91"/>
    </row>
    <row r="1559" spans="16:17" s="87" customFormat="1" x14ac:dyDescent="0.2">
      <c r="P1559" s="91"/>
      <c r="Q1559" s="91"/>
    </row>
    <row r="1560" spans="16:17" s="87" customFormat="1" x14ac:dyDescent="0.2">
      <c r="P1560" s="91"/>
      <c r="Q1560" s="91"/>
    </row>
    <row r="1561" spans="16:17" s="87" customFormat="1" x14ac:dyDescent="0.2">
      <c r="P1561" s="91"/>
      <c r="Q1561" s="91"/>
    </row>
    <row r="1562" spans="16:17" s="87" customFormat="1" x14ac:dyDescent="0.2">
      <c r="P1562" s="91"/>
      <c r="Q1562" s="91"/>
    </row>
    <row r="1563" spans="16:17" s="87" customFormat="1" x14ac:dyDescent="0.2">
      <c r="P1563" s="91"/>
      <c r="Q1563" s="91"/>
    </row>
    <row r="1564" spans="16:17" s="87" customFormat="1" x14ac:dyDescent="0.2">
      <c r="P1564" s="91"/>
      <c r="Q1564" s="91"/>
    </row>
    <row r="1565" spans="16:17" s="87" customFormat="1" x14ac:dyDescent="0.2">
      <c r="P1565" s="91"/>
      <c r="Q1565" s="91"/>
    </row>
    <row r="1566" spans="16:17" s="87" customFormat="1" x14ac:dyDescent="0.2">
      <c r="P1566" s="91"/>
      <c r="Q1566" s="91"/>
    </row>
    <row r="1567" spans="16:17" s="87" customFormat="1" x14ac:dyDescent="0.2">
      <c r="P1567" s="91"/>
      <c r="Q1567" s="91"/>
    </row>
    <row r="1568" spans="16:17" s="87" customFormat="1" x14ac:dyDescent="0.2">
      <c r="P1568" s="91"/>
      <c r="Q1568" s="91"/>
    </row>
    <row r="1569" spans="16:17" s="87" customFormat="1" x14ac:dyDescent="0.2">
      <c r="P1569" s="91"/>
      <c r="Q1569" s="91"/>
    </row>
    <row r="1570" spans="16:17" s="87" customFormat="1" x14ac:dyDescent="0.2">
      <c r="P1570" s="91"/>
      <c r="Q1570" s="91"/>
    </row>
    <row r="1571" spans="16:17" s="87" customFormat="1" x14ac:dyDescent="0.2">
      <c r="P1571" s="91"/>
      <c r="Q1571" s="91"/>
    </row>
    <row r="1572" spans="16:17" s="87" customFormat="1" x14ac:dyDescent="0.2">
      <c r="P1572" s="91"/>
      <c r="Q1572" s="91"/>
    </row>
    <row r="1573" spans="16:17" s="87" customFormat="1" x14ac:dyDescent="0.2">
      <c r="P1573" s="91"/>
      <c r="Q1573" s="91"/>
    </row>
    <row r="1574" spans="16:17" s="87" customFormat="1" x14ac:dyDescent="0.2">
      <c r="P1574" s="91"/>
      <c r="Q1574" s="91"/>
    </row>
    <row r="1575" spans="16:17" s="87" customFormat="1" x14ac:dyDescent="0.2">
      <c r="P1575" s="91"/>
      <c r="Q1575" s="91"/>
    </row>
    <row r="1576" spans="16:17" s="87" customFormat="1" x14ac:dyDescent="0.2">
      <c r="P1576" s="91"/>
      <c r="Q1576" s="91"/>
    </row>
    <row r="1577" spans="16:17" s="87" customFormat="1" x14ac:dyDescent="0.2">
      <c r="P1577" s="91"/>
      <c r="Q1577" s="91"/>
    </row>
    <row r="1578" spans="16:17" s="87" customFormat="1" x14ac:dyDescent="0.2">
      <c r="P1578" s="91"/>
      <c r="Q1578" s="91"/>
    </row>
    <row r="1579" spans="16:17" s="87" customFormat="1" x14ac:dyDescent="0.2">
      <c r="P1579" s="91"/>
      <c r="Q1579" s="91"/>
    </row>
    <row r="1580" spans="16:17" s="87" customFormat="1" x14ac:dyDescent="0.2">
      <c r="P1580" s="91"/>
      <c r="Q1580" s="91"/>
    </row>
    <row r="1581" spans="16:17" s="87" customFormat="1" x14ac:dyDescent="0.2">
      <c r="P1581" s="91"/>
      <c r="Q1581" s="91"/>
    </row>
    <row r="1582" spans="16:17" s="87" customFormat="1" x14ac:dyDescent="0.2">
      <c r="P1582" s="91"/>
      <c r="Q1582" s="91"/>
    </row>
    <row r="1583" spans="16:17" s="87" customFormat="1" x14ac:dyDescent="0.2">
      <c r="P1583" s="91"/>
      <c r="Q1583" s="91"/>
    </row>
    <row r="1584" spans="16:17" s="87" customFormat="1" x14ac:dyDescent="0.2">
      <c r="P1584" s="91"/>
      <c r="Q1584" s="91"/>
    </row>
    <row r="1585" spans="16:17" s="87" customFormat="1" x14ac:dyDescent="0.2">
      <c r="P1585" s="91"/>
      <c r="Q1585" s="91"/>
    </row>
    <row r="1586" spans="16:17" s="87" customFormat="1" x14ac:dyDescent="0.2">
      <c r="P1586" s="91"/>
      <c r="Q1586" s="91"/>
    </row>
    <row r="1587" spans="16:17" s="87" customFormat="1" x14ac:dyDescent="0.2">
      <c r="P1587" s="91"/>
      <c r="Q1587" s="91"/>
    </row>
    <row r="1588" spans="16:17" s="87" customFormat="1" x14ac:dyDescent="0.2">
      <c r="P1588" s="91"/>
      <c r="Q1588" s="91"/>
    </row>
    <row r="1589" spans="16:17" s="87" customFormat="1" x14ac:dyDescent="0.2">
      <c r="P1589" s="91"/>
      <c r="Q1589" s="91"/>
    </row>
    <row r="1590" spans="16:17" s="87" customFormat="1" x14ac:dyDescent="0.2">
      <c r="P1590" s="91"/>
      <c r="Q1590" s="91"/>
    </row>
    <row r="1591" spans="16:17" s="87" customFormat="1" x14ac:dyDescent="0.2">
      <c r="P1591" s="91"/>
      <c r="Q1591" s="91"/>
    </row>
    <row r="1592" spans="16:17" s="87" customFormat="1" x14ac:dyDescent="0.2">
      <c r="P1592" s="91"/>
      <c r="Q1592" s="91"/>
    </row>
    <row r="1593" spans="16:17" s="87" customFormat="1" x14ac:dyDescent="0.2">
      <c r="P1593" s="91"/>
      <c r="Q1593" s="91"/>
    </row>
    <row r="1594" spans="16:17" s="87" customFormat="1" x14ac:dyDescent="0.2">
      <c r="P1594" s="91"/>
      <c r="Q1594" s="91"/>
    </row>
    <row r="1595" spans="16:17" s="87" customFormat="1" x14ac:dyDescent="0.2">
      <c r="P1595" s="91"/>
      <c r="Q1595" s="91"/>
    </row>
    <row r="1596" spans="16:17" s="87" customFormat="1" x14ac:dyDescent="0.2">
      <c r="P1596" s="91"/>
      <c r="Q1596" s="91"/>
    </row>
    <row r="1597" spans="16:17" s="87" customFormat="1" x14ac:dyDescent="0.2">
      <c r="P1597" s="91"/>
      <c r="Q1597" s="91"/>
    </row>
    <row r="1598" spans="16:17" s="87" customFormat="1" x14ac:dyDescent="0.2">
      <c r="P1598" s="91"/>
      <c r="Q1598" s="91"/>
    </row>
    <row r="1599" spans="16:17" s="87" customFormat="1" x14ac:dyDescent="0.2">
      <c r="P1599" s="91"/>
      <c r="Q1599" s="91"/>
    </row>
    <row r="1600" spans="16:17" s="87" customFormat="1" x14ac:dyDescent="0.2">
      <c r="P1600" s="91"/>
      <c r="Q1600" s="91"/>
    </row>
    <row r="1601" spans="16:17" s="87" customFormat="1" x14ac:dyDescent="0.2">
      <c r="P1601" s="91"/>
      <c r="Q1601" s="91"/>
    </row>
    <row r="1602" spans="16:17" s="87" customFormat="1" x14ac:dyDescent="0.2">
      <c r="P1602" s="91"/>
      <c r="Q1602" s="91"/>
    </row>
    <row r="1603" spans="16:17" s="87" customFormat="1" x14ac:dyDescent="0.2">
      <c r="P1603" s="91"/>
      <c r="Q1603" s="91"/>
    </row>
    <row r="1604" spans="16:17" s="87" customFormat="1" x14ac:dyDescent="0.2">
      <c r="P1604" s="91"/>
      <c r="Q1604" s="91"/>
    </row>
    <row r="1605" spans="16:17" s="87" customFormat="1" x14ac:dyDescent="0.2">
      <c r="P1605" s="91"/>
      <c r="Q1605" s="91"/>
    </row>
    <row r="1606" spans="16:17" s="87" customFormat="1" x14ac:dyDescent="0.2">
      <c r="P1606" s="91"/>
      <c r="Q1606" s="91"/>
    </row>
    <row r="1607" spans="16:17" s="87" customFormat="1" x14ac:dyDescent="0.2">
      <c r="P1607" s="91"/>
      <c r="Q1607" s="91"/>
    </row>
    <row r="1608" spans="16:17" s="87" customFormat="1" x14ac:dyDescent="0.2">
      <c r="P1608" s="91"/>
      <c r="Q1608" s="91"/>
    </row>
    <row r="1609" spans="16:17" s="87" customFormat="1" x14ac:dyDescent="0.2">
      <c r="P1609" s="91"/>
      <c r="Q1609" s="91"/>
    </row>
    <row r="1610" spans="16:17" s="87" customFormat="1" x14ac:dyDescent="0.2">
      <c r="P1610" s="91"/>
      <c r="Q1610" s="91"/>
    </row>
    <row r="1611" spans="16:17" s="87" customFormat="1" x14ac:dyDescent="0.2">
      <c r="P1611" s="91"/>
      <c r="Q1611" s="91"/>
    </row>
    <row r="1612" spans="16:17" s="87" customFormat="1" x14ac:dyDescent="0.2">
      <c r="P1612" s="91"/>
      <c r="Q1612" s="91"/>
    </row>
    <row r="1613" spans="16:17" s="87" customFormat="1" x14ac:dyDescent="0.2">
      <c r="P1613" s="91"/>
      <c r="Q1613" s="91"/>
    </row>
    <row r="1614" spans="16:17" s="87" customFormat="1" x14ac:dyDescent="0.2">
      <c r="P1614" s="91"/>
      <c r="Q1614" s="91"/>
    </row>
    <row r="1615" spans="16:17" s="87" customFormat="1" x14ac:dyDescent="0.2">
      <c r="P1615" s="91"/>
      <c r="Q1615" s="91"/>
    </row>
    <row r="1616" spans="16:17" s="87" customFormat="1" x14ac:dyDescent="0.2">
      <c r="P1616" s="91"/>
      <c r="Q1616" s="91"/>
    </row>
    <row r="1617" spans="16:17" s="87" customFormat="1" x14ac:dyDescent="0.2">
      <c r="P1617" s="91"/>
      <c r="Q1617" s="91"/>
    </row>
    <row r="1618" spans="16:17" s="87" customFormat="1" x14ac:dyDescent="0.2">
      <c r="P1618" s="91"/>
      <c r="Q1618" s="91"/>
    </row>
    <row r="1619" spans="16:17" s="87" customFormat="1" x14ac:dyDescent="0.2">
      <c r="P1619" s="91"/>
      <c r="Q1619" s="91"/>
    </row>
    <row r="1620" spans="16:17" s="87" customFormat="1" x14ac:dyDescent="0.2">
      <c r="P1620" s="91"/>
      <c r="Q1620" s="91"/>
    </row>
    <row r="1621" spans="16:17" s="87" customFormat="1" x14ac:dyDescent="0.2">
      <c r="P1621" s="91"/>
      <c r="Q1621" s="91"/>
    </row>
    <row r="1622" spans="16:17" s="87" customFormat="1" x14ac:dyDescent="0.2">
      <c r="P1622" s="91"/>
      <c r="Q1622" s="91"/>
    </row>
    <row r="1623" spans="16:17" s="87" customFormat="1" x14ac:dyDescent="0.2">
      <c r="P1623" s="91"/>
      <c r="Q1623" s="91"/>
    </row>
    <row r="1624" spans="16:17" s="87" customFormat="1" x14ac:dyDescent="0.2">
      <c r="P1624" s="91"/>
      <c r="Q1624" s="91"/>
    </row>
    <row r="1625" spans="16:17" s="87" customFormat="1" x14ac:dyDescent="0.2">
      <c r="P1625" s="91"/>
      <c r="Q1625" s="91"/>
    </row>
    <row r="1626" spans="16:17" s="87" customFormat="1" x14ac:dyDescent="0.2">
      <c r="P1626" s="91"/>
      <c r="Q1626" s="91"/>
    </row>
    <row r="1627" spans="16:17" s="87" customFormat="1" x14ac:dyDescent="0.2">
      <c r="P1627" s="91"/>
      <c r="Q1627" s="91"/>
    </row>
    <row r="1628" spans="16:17" s="87" customFormat="1" x14ac:dyDescent="0.2">
      <c r="P1628" s="91"/>
      <c r="Q1628" s="91"/>
    </row>
    <row r="1629" spans="16:17" s="87" customFormat="1" x14ac:dyDescent="0.2">
      <c r="P1629" s="91"/>
      <c r="Q1629" s="91"/>
    </row>
    <row r="1630" spans="16:17" s="87" customFormat="1" x14ac:dyDescent="0.2">
      <c r="P1630" s="91"/>
      <c r="Q1630" s="91"/>
    </row>
    <row r="1631" spans="16:17" s="87" customFormat="1" x14ac:dyDescent="0.2">
      <c r="P1631" s="91"/>
      <c r="Q1631" s="91"/>
    </row>
    <row r="1632" spans="16:17" s="87" customFormat="1" x14ac:dyDescent="0.2">
      <c r="P1632" s="91"/>
      <c r="Q1632" s="91"/>
    </row>
    <row r="1633" spans="16:17" s="87" customFormat="1" x14ac:dyDescent="0.2">
      <c r="P1633" s="91"/>
      <c r="Q1633" s="91"/>
    </row>
    <row r="1634" spans="16:17" s="87" customFormat="1" x14ac:dyDescent="0.2">
      <c r="P1634" s="91"/>
      <c r="Q1634" s="91"/>
    </row>
    <row r="1635" spans="16:17" s="87" customFormat="1" x14ac:dyDescent="0.2">
      <c r="P1635" s="91"/>
      <c r="Q1635" s="91"/>
    </row>
    <row r="1636" spans="16:17" s="87" customFormat="1" x14ac:dyDescent="0.2">
      <c r="P1636" s="91"/>
      <c r="Q1636" s="91"/>
    </row>
    <row r="1637" spans="16:17" s="87" customFormat="1" x14ac:dyDescent="0.2">
      <c r="P1637" s="91"/>
      <c r="Q1637" s="91"/>
    </row>
    <row r="1638" spans="16:17" s="87" customFormat="1" x14ac:dyDescent="0.2">
      <c r="P1638" s="91"/>
      <c r="Q1638" s="91"/>
    </row>
    <row r="1639" spans="16:17" s="87" customFormat="1" x14ac:dyDescent="0.2">
      <c r="P1639" s="91"/>
      <c r="Q1639" s="91"/>
    </row>
    <row r="1640" spans="16:17" s="87" customFormat="1" x14ac:dyDescent="0.2">
      <c r="P1640" s="91"/>
      <c r="Q1640" s="91"/>
    </row>
    <row r="1641" spans="16:17" s="87" customFormat="1" x14ac:dyDescent="0.2">
      <c r="P1641" s="91"/>
      <c r="Q1641" s="91"/>
    </row>
    <row r="1642" spans="16:17" s="87" customFormat="1" x14ac:dyDescent="0.2">
      <c r="P1642" s="91"/>
      <c r="Q1642" s="91"/>
    </row>
    <row r="1643" spans="16:17" s="87" customFormat="1" x14ac:dyDescent="0.2">
      <c r="P1643" s="91"/>
      <c r="Q1643" s="91"/>
    </row>
    <row r="1644" spans="16:17" s="87" customFormat="1" x14ac:dyDescent="0.2">
      <c r="P1644" s="91"/>
      <c r="Q1644" s="91"/>
    </row>
    <row r="1645" spans="16:17" s="87" customFormat="1" x14ac:dyDescent="0.2">
      <c r="P1645" s="91"/>
      <c r="Q1645" s="91"/>
    </row>
    <row r="1646" spans="16:17" s="87" customFormat="1" x14ac:dyDescent="0.2">
      <c r="P1646" s="91"/>
      <c r="Q1646" s="91"/>
    </row>
    <row r="1647" spans="16:17" s="87" customFormat="1" x14ac:dyDescent="0.2">
      <c r="P1647" s="91"/>
      <c r="Q1647" s="91"/>
    </row>
    <row r="1648" spans="16:17" s="87" customFormat="1" x14ac:dyDescent="0.2">
      <c r="P1648" s="91"/>
      <c r="Q1648" s="91"/>
    </row>
    <row r="1649" spans="16:17" s="87" customFormat="1" x14ac:dyDescent="0.2">
      <c r="P1649" s="91"/>
      <c r="Q1649" s="91"/>
    </row>
    <row r="1650" spans="16:17" s="87" customFormat="1" x14ac:dyDescent="0.2">
      <c r="P1650" s="91"/>
      <c r="Q1650" s="91"/>
    </row>
    <row r="1651" spans="16:17" s="87" customFormat="1" x14ac:dyDescent="0.2">
      <c r="P1651" s="91"/>
      <c r="Q1651" s="91"/>
    </row>
    <row r="1652" spans="16:17" s="87" customFormat="1" x14ac:dyDescent="0.2">
      <c r="P1652" s="91"/>
      <c r="Q1652" s="91"/>
    </row>
    <row r="1653" spans="16:17" s="87" customFormat="1" x14ac:dyDescent="0.2">
      <c r="P1653" s="91"/>
      <c r="Q1653" s="91"/>
    </row>
    <row r="1654" spans="16:17" s="87" customFormat="1" x14ac:dyDescent="0.2">
      <c r="P1654" s="91"/>
      <c r="Q1654" s="91"/>
    </row>
    <row r="1655" spans="16:17" s="87" customFormat="1" x14ac:dyDescent="0.2">
      <c r="P1655" s="91"/>
      <c r="Q1655" s="91"/>
    </row>
    <row r="1656" spans="16:17" s="87" customFormat="1" x14ac:dyDescent="0.2">
      <c r="P1656" s="91"/>
      <c r="Q1656" s="91"/>
    </row>
  </sheetData>
  <mergeCells count="3">
    <mergeCell ref="A36:I37"/>
    <mergeCell ref="A71:F72"/>
    <mergeCell ref="A1:O2"/>
  </mergeCells>
  <conditionalFormatting sqref="B35:O3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odule1.accueil">
                <anchor moveWithCells="1" sizeWithCells="1">
                  <from>
                    <xdr:col>16</xdr:col>
                    <xdr:colOff>742950</xdr:colOff>
                    <xdr:row>1</xdr:row>
                    <xdr:rowOff>38100</xdr:rowOff>
                  </from>
                  <to>
                    <xdr:col>18</xdr:col>
                    <xdr:colOff>390525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Graphique">
                <anchor moveWithCells="1" sizeWithCells="1">
                  <from>
                    <xdr:col>16</xdr:col>
                    <xdr:colOff>742950</xdr:colOff>
                    <xdr:row>5</xdr:row>
                    <xdr:rowOff>123825</xdr:rowOff>
                  </from>
                  <to>
                    <xdr:col>18</xdr:col>
                    <xdr:colOff>390525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739ABE5A-F001-4560-BC7F-9F506975591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SYNTHESE!U20</xm:f>
              <xm:sqref>U92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6F50F-A95D-4B40-BFC0-B44772050327}">
  <sheetPr codeName="Feuil3"/>
  <dimension ref="A1:K1"/>
  <sheetViews>
    <sheetView view="pageBreakPreview" zoomScale="93" zoomScaleNormal="100" zoomScaleSheetLayoutView="93" workbookViewId="0">
      <selection activeCell="N86" sqref="N86"/>
    </sheetView>
  </sheetViews>
  <sheetFormatPr baseColWidth="10" defaultRowHeight="12.75" x14ac:dyDescent="0.2"/>
  <cols>
    <col min="1" max="11" width="11.42578125" style="6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Module1.accueil">
                <anchor moveWithCells="1" sizeWithCells="1">
                  <from>
                    <xdr:col>0</xdr:col>
                    <xdr:colOff>333375</xdr:colOff>
                    <xdr:row>1</xdr:row>
                    <xdr:rowOff>0</xdr:rowOff>
                  </from>
                  <to>
                    <xdr:col>1</xdr:col>
                    <xdr:colOff>742950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4">
    <pageSetUpPr fitToPage="1"/>
  </sheetPr>
  <dimension ref="A1:Q55"/>
  <sheetViews>
    <sheetView view="pageBreakPreview" topLeftCell="A13" zoomScale="80" zoomScaleSheetLayoutView="80" workbookViewId="0">
      <selection activeCell="L8" sqref="L8"/>
    </sheetView>
  </sheetViews>
  <sheetFormatPr baseColWidth="10" defaultColWidth="11.42578125" defaultRowHeight="14.25" x14ac:dyDescent="0.2"/>
  <cols>
    <col min="1" max="1" width="12.28515625" style="1" customWidth="1"/>
    <col min="2" max="15" width="10.7109375" style="1" customWidth="1"/>
    <col min="16" max="16384" width="11.42578125" style="1"/>
  </cols>
  <sheetData>
    <row r="1" spans="1:17" ht="18" x14ac:dyDescent="0.2">
      <c r="A1" s="110" t="s">
        <v>14</v>
      </c>
      <c r="B1" s="110"/>
      <c r="C1" s="110"/>
      <c r="D1" s="79"/>
      <c r="E1" s="30"/>
      <c r="F1" s="31"/>
      <c r="G1" s="31"/>
      <c r="H1" s="110" t="s">
        <v>13</v>
      </c>
      <c r="I1" s="110"/>
      <c r="J1" s="110"/>
      <c r="K1" s="10"/>
      <c r="L1" s="11"/>
      <c r="M1" s="9"/>
      <c r="N1" s="9"/>
      <c r="O1" s="9"/>
    </row>
    <row r="2" spans="1:17" ht="18" x14ac:dyDescent="0.2">
      <c r="A2" s="110" t="s">
        <v>36</v>
      </c>
      <c r="B2" s="110"/>
      <c r="C2" s="110"/>
      <c r="D2" s="33"/>
      <c r="E2" s="32" t="str">
        <f>IF(D2&lt;7,"","Attention")</f>
        <v/>
      </c>
      <c r="F2" s="30"/>
      <c r="G2" s="30"/>
      <c r="H2" s="30"/>
      <c r="I2" s="30"/>
      <c r="J2" s="30"/>
      <c r="K2" s="9"/>
      <c r="L2" s="12"/>
      <c r="M2" s="9"/>
      <c r="N2" s="9"/>
      <c r="O2" s="9"/>
    </row>
    <row r="3" spans="1:17" ht="30" customHeight="1" x14ac:dyDescent="0.2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5" customHeight="1" x14ac:dyDescent="0.2">
      <c r="A4" s="16"/>
      <c r="B4" s="16"/>
      <c r="C4" s="16"/>
      <c r="D4" s="16"/>
      <c r="E4" s="38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5" customHeight="1" x14ac:dyDescent="0.2">
      <c r="A5" s="16"/>
      <c r="B5" s="16"/>
      <c r="C5" s="16"/>
      <c r="D5" s="16"/>
      <c r="E5" s="34"/>
      <c r="F5" s="26"/>
      <c r="G5" s="26"/>
      <c r="H5" s="26"/>
      <c r="I5" s="26"/>
      <c r="J5" s="12"/>
      <c r="K5" s="12"/>
      <c r="L5" s="12"/>
      <c r="M5" s="12"/>
      <c r="N5" s="9"/>
      <c r="O5" s="9"/>
      <c r="Q5" s="5"/>
    </row>
    <row r="6" spans="1:17" ht="24.95" customHeight="1" x14ac:dyDescent="0.2">
      <c r="A6" s="17"/>
      <c r="B6" s="18"/>
      <c r="C6" s="16"/>
      <c r="D6" s="16"/>
      <c r="E6" s="34"/>
      <c r="F6" s="26"/>
      <c r="G6" s="26"/>
      <c r="H6" s="26"/>
      <c r="I6" s="26"/>
      <c r="J6" s="12"/>
      <c r="K6" s="12"/>
      <c r="L6" s="12"/>
      <c r="M6" s="10"/>
      <c r="N6" s="10"/>
      <c r="O6" s="9"/>
    </row>
    <row r="7" spans="1:17" ht="24.95" customHeight="1" x14ac:dyDescent="0.2">
      <c r="A7" s="19"/>
      <c r="B7" s="19"/>
      <c r="C7" s="16"/>
      <c r="D7" s="16"/>
      <c r="E7" s="34"/>
      <c r="F7" s="26"/>
      <c r="G7" s="26"/>
      <c r="H7" s="26"/>
      <c r="I7" s="26"/>
      <c r="J7" s="12"/>
      <c r="K7" s="12"/>
      <c r="L7" s="12"/>
      <c r="M7" s="10"/>
      <c r="N7" s="10"/>
      <c r="O7" s="9"/>
    </row>
    <row r="8" spans="1:17" ht="24.95" customHeight="1" x14ac:dyDescent="0.2">
      <c r="A8" s="19"/>
      <c r="B8" s="19"/>
      <c r="C8" s="16"/>
      <c r="D8" s="16"/>
      <c r="E8" s="34"/>
      <c r="F8" s="26"/>
      <c r="G8" s="26"/>
      <c r="H8" s="26"/>
      <c r="I8" s="26"/>
      <c r="J8" s="12"/>
      <c r="K8" s="12"/>
      <c r="L8" s="12"/>
      <c r="M8" s="10"/>
      <c r="N8" s="10"/>
      <c r="O8" s="9"/>
    </row>
    <row r="9" spans="1:17" ht="23.1" customHeight="1" x14ac:dyDescent="0.2">
      <c r="A9" s="19"/>
      <c r="B9" s="19"/>
      <c r="C9" s="16"/>
      <c r="D9" s="16"/>
      <c r="E9" s="35"/>
      <c r="F9" s="35"/>
      <c r="G9" s="35"/>
      <c r="H9" s="35"/>
      <c r="I9" s="35"/>
      <c r="J9" s="14"/>
      <c r="K9" s="12"/>
      <c r="L9" s="14"/>
      <c r="M9" s="10"/>
      <c r="N9" s="10"/>
      <c r="O9" s="9"/>
    </row>
    <row r="10" spans="1:17" ht="38.25" x14ac:dyDescent="0.2">
      <c r="A10" s="19"/>
      <c r="B10" s="19"/>
      <c r="C10" s="19"/>
      <c r="D10" s="19"/>
      <c r="E10" s="35"/>
      <c r="F10" s="25" t="s">
        <v>28</v>
      </c>
      <c r="G10" s="25" t="s">
        <v>29</v>
      </c>
      <c r="H10" s="25" t="s">
        <v>58</v>
      </c>
      <c r="I10" s="35"/>
      <c r="J10" s="14"/>
      <c r="K10" s="12"/>
      <c r="L10" s="14"/>
      <c r="M10" s="10"/>
      <c r="N10" s="10"/>
      <c r="O10" s="9"/>
    </row>
    <row r="11" spans="1:17" s="2" customFormat="1" ht="20.100000000000001" customHeight="1" x14ac:dyDescent="0.2">
      <c r="A11" s="19"/>
      <c r="B11" s="19"/>
      <c r="C11" s="19"/>
      <c r="D11" s="19"/>
      <c r="E11" s="35"/>
      <c r="F11" s="25"/>
      <c r="G11" s="25"/>
      <c r="H11" s="25"/>
      <c r="I11" s="35"/>
      <c r="J11" s="14"/>
      <c r="K11" s="12"/>
      <c r="L11" s="14"/>
      <c r="M11" s="14"/>
      <c r="N11" s="14"/>
      <c r="O11" s="12"/>
    </row>
    <row r="12" spans="1:17" s="2" customFormat="1" ht="14.25" customHeight="1" x14ac:dyDescent="0.2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 x14ac:dyDescent="0.2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 x14ac:dyDescent="0.2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0</v>
      </c>
      <c r="I14" s="16"/>
      <c r="J14" s="22"/>
      <c r="K14" s="12"/>
      <c r="L14" s="14"/>
      <c r="M14" s="9"/>
      <c r="N14" s="9"/>
      <c r="O14" s="9"/>
    </row>
    <row r="15" spans="1:17" x14ac:dyDescent="0.2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 x14ac:dyDescent="0.2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 x14ac:dyDescent="0.2">
      <c r="A17" s="112"/>
      <c r="B17" s="113" t="s">
        <v>44</v>
      </c>
      <c r="C17" s="113"/>
      <c r="D17" s="113"/>
      <c r="E17" s="113"/>
      <c r="F17" s="113"/>
      <c r="G17" s="113"/>
      <c r="H17" s="114"/>
      <c r="I17" s="122" t="s">
        <v>44</v>
      </c>
      <c r="J17" s="122"/>
      <c r="K17" s="122"/>
      <c r="L17" s="122"/>
      <c r="M17" s="116" t="s">
        <v>24</v>
      </c>
      <c r="N17" s="117"/>
      <c r="O17" s="118"/>
      <c r="P17" s="3"/>
    </row>
    <row r="18" spans="1:16" ht="14.25" customHeight="1" x14ac:dyDescent="0.2">
      <c r="A18" s="112"/>
      <c r="B18" s="113" t="s">
        <v>56</v>
      </c>
      <c r="C18" s="113"/>
      <c r="D18" s="113"/>
      <c r="E18" s="114"/>
      <c r="F18" s="115" t="s">
        <v>57</v>
      </c>
      <c r="G18" s="113"/>
      <c r="H18" s="114"/>
      <c r="I18" s="122"/>
      <c r="J18" s="122"/>
      <c r="K18" s="122"/>
      <c r="L18" s="122"/>
      <c r="M18" s="119"/>
      <c r="N18" s="120"/>
      <c r="O18" s="121"/>
      <c r="P18" s="3"/>
    </row>
    <row r="19" spans="1:16" x14ac:dyDescent="0.2">
      <c r="A19" s="112"/>
      <c r="B19" s="23" t="s">
        <v>45</v>
      </c>
      <c r="C19" s="23" t="s">
        <v>46</v>
      </c>
      <c r="D19" s="23" t="s">
        <v>47</v>
      </c>
      <c r="E19" s="23" t="s">
        <v>48</v>
      </c>
      <c r="F19" s="23" t="s">
        <v>49</v>
      </c>
      <c r="G19" s="23" t="s">
        <v>50</v>
      </c>
      <c r="H19" s="23" t="s">
        <v>51</v>
      </c>
      <c r="I19" s="23" t="s">
        <v>52</v>
      </c>
      <c r="J19" s="23" t="s">
        <v>53</v>
      </c>
      <c r="K19" s="23" t="s">
        <v>54</v>
      </c>
      <c r="L19" s="23" t="s">
        <v>55</v>
      </c>
      <c r="M19" s="25" t="s">
        <v>25</v>
      </c>
      <c r="N19" s="26" t="s">
        <v>26</v>
      </c>
      <c r="O19" s="26" t="s">
        <v>27</v>
      </c>
      <c r="P19" s="3"/>
    </row>
    <row r="20" spans="1:16" x14ac:dyDescent="0.2">
      <c r="A20" s="24" t="s">
        <v>17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0</v>
      </c>
      <c r="N20" s="27">
        <f>SUM(I20:L20)</f>
        <v>0</v>
      </c>
      <c r="O20" s="27">
        <f>M20+N20</f>
        <v>0</v>
      </c>
      <c r="P20" s="2"/>
    </row>
    <row r="21" spans="1:16" x14ac:dyDescent="0.2">
      <c r="A21" s="24" t="s">
        <v>0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0</v>
      </c>
      <c r="N21" s="27">
        <f t="shared" ref="N21:N33" si="1">SUM(I21:L21)</f>
        <v>0</v>
      </c>
      <c r="O21" s="27">
        <f t="shared" ref="O21:O33" si="2">M21+N21</f>
        <v>0</v>
      </c>
      <c r="P21" s="2"/>
    </row>
    <row r="22" spans="1:16" x14ac:dyDescent="0.2">
      <c r="A22" s="24" t="s">
        <v>5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7">
        <f t="shared" si="0"/>
        <v>0</v>
      </c>
      <c r="N22" s="27">
        <f t="shared" si="1"/>
        <v>0</v>
      </c>
      <c r="O22" s="27">
        <f t="shared" si="2"/>
        <v>0</v>
      </c>
      <c r="P22" s="2"/>
    </row>
    <row r="23" spans="1:16" x14ac:dyDescent="0.2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 x14ac:dyDescent="0.2">
      <c r="A24" s="24" t="s">
        <v>8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7">
        <f t="shared" si="0"/>
        <v>0</v>
      </c>
      <c r="N24" s="27">
        <f t="shared" si="1"/>
        <v>0</v>
      </c>
      <c r="O24" s="27">
        <f t="shared" si="2"/>
        <v>0</v>
      </c>
      <c r="P24" s="2"/>
    </row>
    <row r="25" spans="1:16" x14ac:dyDescent="0.2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 x14ac:dyDescent="0.2">
      <c r="A26" s="24" t="s">
        <v>4</v>
      </c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7">
        <f t="shared" si="0"/>
        <v>0</v>
      </c>
      <c r="N26" s="27">
        <f t="shared" si="1"/>
        <v>0</v>
      </c>
      <c r="O26" s="27">
        <f t="shared" si="2"/>
        <v>0</v>
      </c>
    </row>
    <row r="27" spans="1:16" x14ac:dyDescent="0.2">
      <c r="A27" s="24" t="s">
        <v>6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7">
        <f t="shared" si="0"/>
        <v>0</v>
      </c>
      <c r="N27" s="27">
        <f t="shared" si="1"/>
        <v>0</v>
      </c>
      <c r="O27" s="27">
        <f t="shared" si="2"/>
        <v>0</v>
      </c>
    </row>
    <row r="28" spans="1:16" x14ac:dyDescent="0.2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 x14ac:dyDescent="0.2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>
        <f t="shared" si="0"/>
        <v>0</v>
      </c>
      <c r="N29" s="27">
        <f t="shared" si="1"/>
        <v>0</v>
      </c>
      <c r="O29" s="27">
        <f t="shared" si="2"/>
        <v>0</v>
      </c>
    </row>
    <row r="30" spans="1:16" x14ac:dyDescent="0.2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 x14ac:dyDescent="0.2">
      <c r="A31" s="24" t="s">
        <v>10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7">
        <f t="shared" si="0"/>
        <v>0</v>
      </c>
      <c r="N31" s="27">
        <f t="shared" si="1"/>
        <v>0</v>
      </c>
      <c r="O31" s="27">
        <f t="shared" si="2"/>
        <v>0</v>
      </c>
    </row>
    <row r="32" spans="1:16" x14ac:dyDescent="0.2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 x14ac:dyDescent="0.2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0</v>
      </c>
      <c r="N34" s="28">
        <f t="shared" ref="N34:O34" si="3">SUM(N20:N33)</f>
        <v>0</v>
      </c>
      <c r="O34" s="8">
        <f t="shared" si="3"/>
        <v>0</v>
      </c>
    </row>
    <row r="35" spans="1:15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 x14ac:dyDescent="0.2">
      <c r="A37" s="9"/>
      <c r="B37" s="9"/>
      <c r="C37" s="111" t="s">
        <v>16</v>
      </c>
      <c r="D37" s="111"/>
      <c r="E37" s="111"/>
      <c r="F37" s="111"/>
      <c r="G37" s="111"/>
      <c r="H37" s="9"/>
      <c r="I37" s="111" t="s">
        <v>15</v>
      </c>
      <c r="J37" s="111"/>
      <c r="K37" s="111"/>
      <c r="L37" s="111"/>
      <c r="M37" s="111"/>
      <c r="N37" s="9"/>
      <c r="O37" s="9"/>
    </row>
    <row r="38" spans="1:15" ht="45" x14ac:dyDescent="0.2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 ht="15" x14ac:dyDescent="0.2">
      <c r="A39" s="9"/>
      <c r="B39" s="9"/>
      <c r="C39" s="39" t="e">
        <f>100-(SUM(B20:E24,B27:E33)*100/(F11*4))</f>
        <v>#DIV/0!</v>
      </c>
      <c r="D39" s="39" t="e">
        <f>100-( SUM(F20:H24,F27:H33)*100/(F11*3))</f>
        <v>#DIV/0!</v>
      </c>
      <c r="E39" s="39" t="e">
        <f>100-( SUM(B20:H24,B27:H33)*100/(F11*7))</f>
        <v>#DIV/0!</v>
      </c>
      <c r="F39" s="39" t="e">
        <f>100-(SUM(I20:K24,I27:K33)*100/(G11*3))</f>
        <v>#DIV/0!</v>
      </c>
      <c r="G39" s="40" t="e">
        <f>100-(SUM(B20:K24,B27:K33)*100)/(H11*10)</f>
        <v>#DIV/0!</v>
      </c>
      <c r="H39" s="42"/>
      <c r="I39" s="39" t="e">
        <f>100-( SUM(B20:E33)*100/(F11*4))</f>
        <v>#DIV/0!</v>
      </c>
      <c r="J39" s="39" t="e">
        <f>100-( SUM(F20:H33)*100/(F11*3))</f>
        <v>#DIV/0!</v>
      </c>
      <c r="K39" s="39" t="e">
        <f>100-( SUM(B20:H33)*100/(F11*7))</f>
        <v>#DIV/0!</v>
      </c>
      <c r="L39" s="39" t="e">
        <f>100-(SUM(I20:K33)*100/(G11*3))</f>
        <v>#DIV/0!</v>
      </c>
      <c r="M39" s="40" t="e">
        <f>100-(SUM(B20:K33)*100/(H11*10))</f>
        <v>#DIV/0!</v>
      </c>
      <c r="N39" s="9"/>
      <c r="O39" s="9"/>
    </row>
    <row r="40" spans="1:15" ht="15" x14ac:dyDescent="0.2">
      <c r="A40" s="9"/>
      <c r="B40" s="9"/>
      <c r="C40" s="41"/>
      <c r="D40" s="41"/>
      <c r="E40" s="41"/>
      <c r="F40" s="41"/>
      <c r="G40" s="41"/>
      <c r="H40" s="12"/>
      <c r="I40" s="41"/>
      <c r="J40" s="41"/>
      <c r="K40" s="41"/>
      <c r="L40" s="41"/>
      <c r="M40" s="41"/>
      <c r="N40" s="9"/>
      <c r="O40" s="9"/>
    </row>
    <row r="41" spans="1:15" x14ac:dyDescent="0.2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 x14ac:dyDescent="0.2">
      <c r="A43" s="9"/>
      <c r="B43" s="9"/>
      <c r="C43" s="9"/>
      <c r="D43" s="36"/>
      <c r="E43" s="36"/>
      <c r="F43" s="36"/>
      <c r="G43" s="36"/>
      <c r="H43" s="36"/>
      <c r="I43" s="36"/>
      <c r="J43" s="9"/>
      <c r="K43" s="9"/>
      <c r="L43" s="9"/>
      <c r="M43" s="9"/>
      <c r="N43" s="9"/>
      <c r="O43" s="9"/>
    </row>
    <row r="44" spans="1:15" ht="35.1" customHeight="1" x14ac:dyDescent="0.2">
      <c r="A44" s="9"/>
      <c r="B44" s="9"/>
      <c r="C44" s="9"/>
      <c r="D44" s="36"/>
      <c r="E44" s="36"/>
      <c r="F44" s="36"/>
      <c r="G44" s="36"/>
      <c r="H44" s="36"/>
      <c r="I44" s="36"/>
      <c r="J44" s="9"/>
      <c r="K44" s="9"/>
      <c r="L44" s="9"/>
      <c r="M44" s="9"/>
      <c r="N44" s="9"/>
      <c r="O44" s="9"/>
    </row>
    <row r="45" spans="1:15" ht="35.1" customHeight="1" x14ac:dyDescent="0.2">
      <c r="A45" s="9"/>
      <c r="B45" s="9"/>
      <c r="C45" s="9"/>
      <c r="D45" s="36"/>
      <c r="E45" s="36"/>
      <c r="F45" s="36"/>
      <c r="G45" s="36"/>
      <c r="H45" s="36"/>
      <c r="I45" s="36"/>
      <c r="J45" s="9"/>
      <c r="K45" s="9"/>
      <c r="L45" s="9"/>
      <c r="M45" s="9"/>
      <c r="N45" s="9"/>
      <c r="O45" s="9"/>
    </row>
    <row r="46" spans="1:15" ht="35.1" customHeight="1" x14ac:dyDescent="0.2">
      <c r="A46" s="9"/>
      <c r="B46" s="9"/>
      <c r="C46" s="9"/>
      <c r="D46" s="36"/>
      <c r="E46" s="36"/>
      <c r="F46" s="36"/>
      <c r="G46" s="36"/>
      <c r="H46" s="36"/>
      <c r="I46" s="36"/>
      <c r="J46" s="9"/>
      <c r="K46" s="9"/>
      <c r="L46" s="9"/>
      <c r="M46" s="9"/>
      <c r="N46" s="9"/>
      <c r="O46" s="9"/>
    </row>
    <row r="47" spans="1:15" ht="35.1" customHeight="1" x14ac:dyDescent="0.2">
      <c r="A47" s="9"/>
      <c r="B47" s="9"/>
      <c r="C47" s="9"/>
      <c r="D47" s="36"/>
      <c r="E47" s="36"/>
      <c r="F47" s="36"/>
      <c r="G47" s="36"/>
      <c r="H47" s="37"/>
      <c r="I47" s="37"/>
      <c r="J47" s="9"/>
      <c r="K47" s="9"/>
      <c r="L47" s="9"/>
      <c r="M47" s="9"/>
      <c r="N47" s="9"/>
      <c r="O47" s="9"/>
    </row>
    <row r="48" spans="1:15" ht="28.5" customHeight="1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 x14ac:dyDescent="0.2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 x14ac:dyDescent="0.2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 x14ac:dyDescent="0.2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 x14ac:dyDescent="0.2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 x14ac:dyDescent="0.2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A1:C1"/>
    <mergeCell ref="H1:J1"/>
    <mergeCell ref="I37:M37"/>
    <mergeCell ref="A2:C2"/>
    <mergeCell ref="A17:A19"/>
    <mergeCell ref="B18:E18"/>
    <mergeCell ref="F18:H18"/>
    <mergeCell ref="B17:H17"/>
    <mergeCell ref="M17:O18"/>
    <mergeCell ref="I17:L18"/>
    <mergeCell ref="C37:G37"/>
  </mergeCells>
  <phoneticPr fontId="2" type="noConversion"/>
  <pageMargins left="0.39370078740157483" right="0" top="0.98425196850393704" bottom="0" header="0.39370078740157483" footer="0.39370078740157483"/>
  <pageSetup paperSize="9" scale="44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13</xdr:col>
                <xdr:colOff>104775</xdr:colOff>
                <xdr:row>3</xdr:row>
                <xdr:rowOff>171450</xdr:rowOff>
              </from>
              <to>
                <xdr:col>14</xdr:col>
                <xdr:colOff>533400</xdr:colOff>
                <xdr:row>4</xdr:row>
                <xdr:rowOff>228600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54196-7521-48D6-9B9E-EC027FDF7060}">
  <sheetPr codeName="Feuil49">
    <pageSetUpPr fitToPage="1"/>
  </sheetPr>
  <dimension ref="A1:Q55"/>
  <sheetViews>
    <sheetView view="pageBreakPreview" zoomScale="80" zoomScaleSheetLayoutView="80" workbookViewId="0">
      <selection activeCell="J14" sqref="J14"/>
    </sheetView>
  </sheetViews>
  <sheetFormatPr baseColWidth="10" defaultColWidth="11.42578125" defaultRowHeight="14.25" x14ac:dyDescent="0.2"/>
  <cols>
    <col min="1" max="1" width="12.28515625" style="1" customWidth="1"/>
    <col min="2" max="15" width="10.7109375" style="1" customWidth="1"/>
    <col min="16" max="16384" width="11.42578125" style="1"/>
  </cols>
  <sheetData>
    <row r="1" spans="1:17" ht="18" x14ac:dyDescent="0.2">
      <c r="A1" s="110" t="s">
        <v>14</v>
      </c>
      <c r="B1" s="110"/>
      <c r="C1" s="110"/>
      <c r="D1" s="79" t="s">
        <v>66</v>
      </c>
      <c r="E1" s="73"/>
      <c r="F1" s="31"/>
      <c r="G1" s="31"/>
      <c r="H1" s="110" t="s">
        <v>13</v>
      </c>
      <c r="I1" s="110"/>
      <c r="J1" s="110"/>
      <c r="K1" s="10"/>
      <c r="L1" s="11"/>
      <c r="M1" s="9"/>
      <c r="N1" s="9"/>
      <c r="O1" s="9"/>
    </row>
    <row r="2" spans="1:17" ht="18" x14ac:dyDescent="0.2">
      <c r="A2" s="110" t="s">
        <v>36</v>
      </c>
      <c r="B2" s="110"/>
      <c r="C2" s="110"/>
      <c r="D2" s="33"/>
      <c r="E2" s="32" t="str">
        <f>IF(C2&lt;7,"","Attention")</f>
        <v/>
      </c>
      <c r="F2" s="73"/>
      <c r="G2" s="73"/>
      <c r="H2" s="73"/>
      <c r="I2" s="73"/>
      <c r="J2" s="73"/>
      <c r="K2" s="9"/>
      <c r="L2" s="12"/>
      <c r="M2" s="9"/>
      <c r="N2" s="9"/>
      <c r="O2" s="9"/>
    </row>
    <row r="3" spans="1:17" ht="30" customHeight="1" x14ac:dyDescent="0.2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5" customHeight="1" x14ac:dyDescent="0.2">
      <c r="A4" s="16"/>
      <c r="B4" s="16"/>
      <c r="C4" s="16"/>
      <c r="D4" s="16"/>
      <c r="E4" s="38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5" customHeight="1" x14ac:dyDescent="0.2">
      <c r="A5" s="16"/>
      <c r="B5" s="16"/>
      <c r="C5" s="16"/>
      <c r="D5" s="16"/>
      <c r="E5" s="34"/>
      <c r="F5" s="74"/>
      <c r="G5" s="74"/>
      <c r="H5" s="74"/>
      <c r="I5" s="74"/>
      <c r="J5" s="12"/>
      <c r="K5" s="12"/>
      <c r="L5" s="12"/>
      <c r="M5" s="12"/>
      <c r="N5" s="9"/>
      <c r="O5" s="9"/>
      <c r="Q5" s="5"/>
    </row>
    <row r="6" spans="1:17" ht="24.95" customHeight="1" x14ac:dyDescent="0.2">
      <c r="A6" s="17"/>
      <c r="B6" s="18"/>
      <c r="C6" s="16"/>
      <c r="D6" s="16"/>
      <c r="E6" s="34"/>
      <c r="F6" s="74"/>
      <c r="G6" s="74"/>
      <c r="H6" s="74"/>
      <c r="I6" s="74"/>
      <c r="J6" s="12"/>
      <c r="K6" s="12"/>
      <c r="L6" s="12"/>
      <c r="M6" s="10"/>
      <c r="N6" s="10"/>
      <c r="O6" s="9"/>
    </row>
    <row r="7" spans="1:17" ht="24.95" customHeight="1" x14ac:dyDescent="0.2">
      <c r="A7" s="19"/>
      <c r="B7" s="19"/>
      <c r="C7" s="16"/>
      <c r="D7" s="16"/>
      <c r="E7" s="34"/>
      <c r="F7" s="74"/>
      <c r="G7" s="74"/>
      <c r="H7" s="74"/>
      <c r="I7" s="74"/>
      <c r="J7" s="12"/>
      <c r="K7" s="12"/>
      <c r="L7" s="12"/>
      <c r="M7" s="10"/>
      <c r="N7" s="10"/>
      <c r="O7" s="9"/>
    </row>
    <row r="8" spans="1:17" ht="24.95" customHeight="1" x14ac:dyDescent="0.2">
      <c r="A8" s="19"/>
      <c r="B8" s="19"/>
      <c r="C8" s="16"/>
      <c r="D8" s="16"/>
      <c r="E8" s="34"/>
      <c r="F8" s="74"/>
      <c r="G8" s="74"/>
      <c r="H8" s="74"/>
      <c r="I8" s="74"/>
      <c r="J8" s="12"/>
      <c r="K8" s="12"/>
      <c r="L8" s="12"/>
      <c r="M8" s="10"/>
      <c r="N8" s="10"/>
      <c r="O8" s="9"/>
    </row>
    <row r="9" spans="1:17" ht="23.1" customHeight="1" x14ac:dyDescent="0.2">
      <c r="A9" s="19"/>
      <c r="B9" s="19"/>
      <c r="C9" s="16"/>
      <c r="D9" s="16"/>
      <c r="E9" s="35"/>
      <c r="F9" s="35"/>
      <c r="G9" s="35"/>
      <c r="H9" s="35"/>
      <c r="I9" s="35"/>
      <c r="J9" s="14"/>
      <c r="K9" s="12"/>
      <c r="L9" s="14"/>
      <c r="M9" s="10"/>
      <c r="N9" s="10"/>
      <c r="O9" s="9"/>
    </row>
    <row r="10" spans="1:17" ht="38.25" x14ac:dyDescent="0.2">
      <c r="A10" s="19"/>
      <c r="B10" s="19"/>
      <c r="C10" s="19"/>
      <c r="D10" s="19"/>
      <c r="E10" s="35"/>
      <c r="F10" s="75" t="s">
        <v>28</v>
      </c>
      <c r="G10" s="75" t="s">
        <v>29</v>
      </c>
      <c r="H10" s="75" t="s">
        <v>58</v>
      </c>
      <c r="I10" s="35"/>
      <c r="J10" s="14"/>
      <c r="K10" s="12"/>
      <c r="L10" s="14"/>
      <c r="M10" s="10"/>
      <c r="N10" s="10"/>
      <c r="O10" s="9"/>
    </row>
    <row r="11" spans="1:17" s="2" customFormat="1" ht="20.100000000000001" customHeight="1" x14ac:dyDescent="0.2">
      <c r="A11" s="19"/>
      <c r="B11" s="19"/>
      <c r="C11" s="19"/>
      <c r="D11" s="19"/>
      <c r="E11" s="35"/>
      <c r="F11" s="75">
        <v>20</v>
      </c>
      <c r="G11" s="75">
        <v>40</v>
      </c>
      <c r="H11" s="75">
        <v>60</v>
      </c>
      <c r="I11" s="35"/>
      <c r="J11" s="14"/>
      <c r="K11" s="12"/>
      <c r="L11" s="14"/>
      <c r="M11" s="14"/>
      <c r="N11" s="14"/>
      <c r="O11" s="12"/>
    </row>
    <row r="12" spans="1:17" s="2" customFormat="1" ht="14.25" customHeight="1" x14ac:dyDescent="0.2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 x14ac:dyDescent="0.2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 x14ac:dyDescent="0.2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113</v>
      </c>
      <c r="I14" s="16"/>
      <c r="J14" s="22"/>
      <c r="K14" s="12"/>
      <c r="L14" s="14"/>
      <c r="M14" s="9"/>
      <c r="N14" s="9"/>
      <c r="O14" s="9"/>
    </row>
    <row r="15" spans="1:17" x14ac:dyDescent="0.2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 x14ac:dyDescent="0.2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 x14ac:dyDescent="0.2">
      <c r="A17" s="112"/>
      <c r="B17" s="113" t="s">
        <v>44</v>
      </c>
      <c r="C17" s="113"/>
      <c r="D17" s="113"/>
      <c r="E17" s="113"/>
      <c r="F17" s="113"/>
      <c r="G17" s="113"/>
      <c r="H17" s="114"/>
      <c r="I17" s="122" t="s">
        <v>44</v>
      </c>
      <c r="J17" s="122"/>
      <c r="K17" s="122"/>
      <c r="L17" s="122"/>
      <c r="M17" s="116" t="s">
        <v>24</v>
      </c>
      <c r="N17" s="117"/>
      <c r="O17" s="118"/>
      <c r="P17" s="3"/>
    </row>
    <row r="18" spans="1:16" ht="14.25" customHeight="1" x14ac:dyDescent="0.2">
      <c r="A18" s="112"/>
      <c r="B18" s="113" t="s">
        <v>56</v>
      </c>
      <c r="C18" s="113"/>
      <c r="D18" s="113"/>
      <c r="E18" s="114"/>
      <c r="F18" s="115" t="s">
        <v>57</v>
      </c>
      <c r="G18" s="113"/>
      <c r="H18" s="114"/>
      <c r="I18" s="122"/>
      <c r="J18" s="122"/>
      <c r="K18" s="122"/>
      <c r="L18" s="122"/>
      <c r="M18" s="119"/>
      <c r="N18" s="120"/>
      <c r="O18" s="121"/>
      <c r="P18" s="3"/>
    </row>
    <row r="19" spans="1:16" x14ac:dyDescent="0.2">
      <c r="A19" s="112"/>
      <c r="B19" s="23" t="s">
        <v>45</v>
      </c>
      <c r="C19" s="23" t="s">
        <v>46</v>
      </c>
      <c r="D19" s="23" t="s">
        <v>47</v>
      </c>
      <c r="E19" s="23" t="s">
        <v>48</v>
      </c>
      <c r="F19" s="23" t="s">
        <v>49</v>
      </c>
      <c r="G19" s="23" t="s">
        <v>50</v>
      </c>
      <c r="H19" s="23" t="s">
        <v>51</v>
      </c>
      <c r="I19" s="23" t="s">
        <v>52</v>
      </c>
      <c r="J19" s="23" t="s">
        <v>53</v>
      </c>
      <c r="K19" s="23" t="s">
        <v>54</v>
      </c>
      <c r="L19" s="23" t="s">
        <v>55</v>
      </c>
      <c r="M19" s="75" t="s">
        <v>25</v>
      </c>
      <c r="N19" s="74" t="s">
        <v>26</v>
      </c>
      <c r="O19" s="74" t="s">
        <v>27</v>
      </c>
      <c r="P19" s="3"/>
    </row>
    <row r="20" spans="1:16" x14ac:dyDescent="0.2">
      <c r="A20" s="24" t="s">
        <v>17</v>
      </c>
      <c r="B20" s="24">
        <v>40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40</v>
      </c>
      <c r="N20" s="27">
        <f>SUM(I20:L20)</f>
        <v>0</v>
      </c>
      <c r="O20" s="27">
        <f>M20+N20</f>
        <v>40</v>
      </c>
      <c r="P20" s="2"/>
    </row>
    <row r="21" spans="1:16" x14ac:dyDescent="0.2">
      <c r="A21" s="24" t="s">
        <v>0</v>
      </c>
      <c r="B21" s="24"/>
      <c r="C21" s="24">
        <v>1</v>
      </c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1</v>
      </c>
      <c r="N21" s="27">
        <f t="shared" ref="N21:N33" si="1">SUM(I21:L21)</f>
        <v>0</v>
      </c>
      <c r="O21" s="27">
        <f t="shared" ref="O21:O33" si="2">M21+N21</f>
        <v>1</v>
      </c>
      <c r="P21" s="2"/>
    </row>
    <row r="22" spans="1:16" x14ac:dyDescent="0.2">
      <c r="A22" s="24" t="s">
        <v>5</v>
      </c>
      <c r="B22" s="24"/>
      <c r="C22" s="24"/>
      <c r="D22" s="24">
        <v>2</v>
      </c>
      <c r="E22" s="24"/>
      <c r="F22" s="24"/>
      <c r="G22" s="24"/>
      <c r="H22" s="24"/>
      <c r="I22" s="24"/>
      <c r="J22" s="24"/>
      <c r="K22" s="24"/>
      <c r="L22" s="24"/>
      <c r="M22" s="27">
        <f t="shared" si="0"/>
        <v>2</v>
      </c>
      <c r="N22" s="27">
        <f t="shared" si="1"/>
        <v>0</v>
      </c>
      <c r="O22" s="27">
        <f t="shared" si="2"/>
        <v>2</v>
      </c>
      <c r="P22" s="2"/>
    </row>
    <row r="23" spans="1:16" x14ac:dyDescent="0.2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 x14ac:dyDescent="0.2">
      <c r="A24" s="24" t="s">
        <v>8</v>
      </c>
      <c r="B24" s="24"/>
      <c r="C24" s="24"/>
      <c r="D24" s="24">
        <v>14</v>
      </c>
      <c r="E24" s="24"/>
      <c r="F24" s="24"/>
      <c r="G24" s="24"/>
      <c r="H24" s="24"/>
      <c r="I24" s="24"/>
      <c r="J24" s="24"/>
      <c r="K24" s="24"/>
      <c r="L24" s="24"/>
      <c r="M24" s="27">
        <f t="shared" si="0"/>
        <v>14</v>
      </c>
      <c r="N24" s="27">
        <f t="shared" si="1"/>
        <v>0</v>
      </c>
      <c r="O24" s="27">
        <f t="shared" si="2"/>
        <v>14</v>
      </c>
      <c r="P24" s="2"/>
    </row>
    <row r="25" spans="1:16" x14ac:dyDescent="0.2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 x14ac:dyDescent="0.2">
      <c r="A26" s="24" t="s">
        <v>4</v>
      </c>
      <c r="B26" s="24">
        <v>1</v>
      </c>
      <c r="C26" s="24"/>
      <c r="D26" s="24"/>
      <c r="E26" s="24"/>
      <c r="F26" s="24"/>
      <c r="G26" s="24"/>
      <c r="H26" s="24"/>
      <c r="I26" s="24">
        <v>4</v>
      </c>
      <c r="J26" s="24"/>
      <c r="K26" s="24"/>
      <c r="L26" s="24"/>
      <c r="M26" s="27">
        <f t="shared" si="0"/>
        <v>1</v>
      </c>
      <c r="N26" s="27">
        <f t="shared" si="1"/>
        <v>4</v>
      </c>
      <c r="O26" s="27">
        <f t="shared" si="2"/>
        <v>5</v>
      </c>
    </row>
    <row r="27" spans="1:16" x14ac:dyDescent="0.2">
      <c r="A27" s="24" t="s">
        <v>6</v>
      </c>
      <c r="B27" s="24"/>
      <c r="C27" s="24"/>
      <c r="D27" s="24"/>
      <c r="E27" s="24">
        <v>1</v>
      </c>
      <c r="F27" s="24"/>
      <c r="G27" s="24">
        <v>4</v>
      </c>
      <c r="H27" s="24"/>
      <c r="I27" s="24"/>
      <c r="J27" s="24">
        <v>14</v>
      </c>
      <c r="K27" s="24"/>
      <c r="L27" s="24"/>
      <c r="M27" s="27">
        <f t="shared" si="0"/>
        <v>5</v>
      </c>
      <c r="N27" s="27">
        <f t="shared" si="1"/>
        <v>14</v>
      </c>
      <c r="O27" s="27">
        <f t="shared" si="2"/>
        <v>19</v>
      </c>
    </row>
    <row r="28" spans="1:16" x14ac:dyDescent="0.2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 x14ac:dyDescent="0.2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>
        <v>2</v>
      </c>
      <c r="M29" s="27">
        <f t="shared" si="0"/>
        <v>0</v>
      </c>
      <c r="N29" s="27">
        <f t="shared" si="1"/>
        <v>2</v>
      </c>
      <c r="O29" s="27">
        <f t="shared" si="2"/>
        <v>2</v>
      </c>
    </row>
    <row r="30" spans="1:16" x14ac:dyDescent="0.2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 x14ac:dyDescent="0.2">
      <c r="A31" s="24" t="s">
        <v>10</v>
      </c>
      <c r="B31" s="24"/>
      <c r="C31" s="24"/>
      <c r="D31" s="24"/>
      <c r="E31" s="24"/>
      <c r="F31" s="24"/>
      <c r="G31" s="24"/>
      <c r="H31" s="24">
        <v>32</v>
      </c>
      <c r="I31" s="24"/>
      <c r="J31" s="24"/>
      <c r="K31" s="24"/>
      <c r="L31" s="24"/>
      <c r="M31" s="27">
        <f t="shared" si="0"/>
        <v>32</v>
      </c>
      <c r="N31" s="27">
        <f t="shared" si="1"/>
        <v>0</v>
      </c>
      <c r="O31" s="27">
        <f t="shared" si="2"/>
        <v>32</v>
      </c>
    </row>
    <row r="32" spans="1:16" x14ac:dyDescent="0.2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 x14ac:dyDescent="0.2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95</v>
      </c>
      <c r="N34" s="28">
        <f t="shared" ref="N34:O34" si="3">SUM(N20:N33)</f>
        <v>20</v>
      </c>
      <c r="O34" s="8">
        <f t="shared" si="3"/>
        <v>115</v>
      </c>
    </row>
    <row r="35" spans="1:15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 x14ac:dyDescent="0.2">
      <c r="A37" s="9"/>
      <c r="B37" s="9"/>
      <c r="C37" s="9"/>
      <c r="D37" s="111" t="s">
        <v>16</v>
      </c>
      <c r="E37" s="111"/>
      <c r="F37" s="111"/>
      <c r="G37" s="9"/>
      <c r="H37" s="9"/>
      <c r="I37" s="111" t="s">
        <v>15</v>
      </c>
      <c r="J37" s="111"/>
      <c r="K37" s="111"/>
      <c r="L37" s="111"/>
      <c r="M37" s="111"/>
      <c r="N37" s="9"/>
      <c r="O37" s="9"/>
    </row>
    <row r="38" spans="1:15" ht="45" x14ac:dyDescent="0.2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 ht="15" x14ac:dyDescent="0.2">
      <c r="A39" s="9"/>
      <c r="B39" s="9"/>
      <c r="C39" s="39">
        <f>100-(SUM(B20:E24,B27:E33)*100/(F11*4))</f>
        <v>27.5</v>
      </c>
      <c r="D39" s="39">
        <f>100-( SUM(F20:H24,F27:H33)*100/(F11*3))</f>
        <v>40</v>
      </c>
      <c r="E39" s="39">
        <f>100-( SUM(B20:H24,B27:H33)*100/(F11*7))</f>
        <v>32.857142857142861</v>
      </c>
      <c r="F39" s="39">
        <f>100-(SUM(I20:K24,I27:K33)*100/(G11*3))</f>
        <v>88.333333333333329</v>
      </c>
      <c r="G39" s="40">
        <f>100-(SUM(B20:K24,B27:K33)*100)/(H11*10)</f>
        <v>82</v>
      </c>
      <c r="H39" s="42"/>
      <c r="I39" s="39">
        <f>100-( SUM(B20:E33)*100/(F11*4))</f>
        <v>26.25</v>
      </c>
      <c r="J39" s="39">
        <f>100-( SUM(F20:H33)*100/(F11*3))</f>
        <v>40</v>
      </c>
      <c r="K39" s="39">
        <f>100-( SUM(B20:H33)*100/(F11*7))</f>
        <v>32.142857142857139</v>
      </c>
      <c r="L39" s="39">
        <f>100-(SUM(I20:K33)*100/(G11*3))</f>
        <v>85</v>
      </c>
      <c r="M39" s="40">
        <f>100-(SUM(B20:K33)*100/(H11*10))</f>
        <v>81.166666666666671</v>
      </c>
      <c r="N39" s="9"/>
      <c r="O39" s="9"/>
    </row>
    <row r="40" spans="1:15" ht="15" x14ac:dyDescent="0.2">
      <c r="A40" s="9"/>
      <c r="B40" s="9"/>
      <c r="C40" s="41"/>
      <c r="D40" s="41"/>
      <c r="E40" s="41"/>
      <c r="F40" s="41"/>
      <c r="G40" s="41"/>
      <c r="H40" s="12"/>
      <c r="I40" s="41"/>
      <c r="J40" s="41"/>
      <c r="K40" s="41"/>
      <c r="L40" s="41"/>
      <c r="M40" s="41"/>
      <c r="N40" s="9"/>
      <c r="O40" s="9"/>
    </row>
    <row r="41" spans="1:15" x14ac:dyDescent="0.2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 x14ac:dyDescent="0.2">
      <c r="A43" s="9"/>
      <c r="B43" s="9"/>
      <c r="C43" s="9"/>
      <c r="D43" s="36"/>
      <c r="E43" s="36"/>
      <c r="F43" s="36"/>
      <c r="G43" s="36"/>
      <c r="H43" s="36"/>
      <c r="I43" s="36"/>
      <c r="J43" s="9"/>
      <c r="K43" s="9"/>
      <c r="L43" s="9"/>
      <c r="M43" s="9"/>
      <c r="N43" s="9"/>
      <c r="O43" s="9"/>
    </row>
    <row r="44" spans="1:15" ht="35.1" customHeight="1" x14ac:dyDescent="0.2">
      <c r="A44" s="9"/>
      <c r="B44" s="9"/>
      <c r="C44" s="9"/>
      <c r="D44" s="36"/>
      <c r="E44" s="36"/>
      <c r="F44" s="36"/>
      <c r="G44" s="36"/>
      <c r="H44" s="36"/>
      <c r="I44" s="36"/>
      <c r="J44" s="9"/>
      <c r="K44" s="9"/>
      <c r="L44" s="9"/>
      <c r="M44" s="9"/>
      <c r="N44" s="9"/>
      <c r="O44" s="9"/>
    </row>
    <row r="45" spans="1:15" ht="35.1" customHeight="1" x14ac:dyDescent="0.2">
      <c r="A45" s="9"/>
      <c r="B45" s="9"/>
      <c r="C45" s="9"/>
      <c r="D45" s="36"/>
      <c r="E45" s="36"/>
      <c r="F45" s="36"/>
      <c r="G45" s="36"/>
      <c r="H45" s="36"/>
      <c r="I45" s="36"/>
      <c r="J45" s="9"/>
      <c r="K45" s="9"/>
      <c r="L45" s="9"/>
      <c r="M45" s="9"/>
      <c r="N45" s="9"/>
      <c r="O45" s="9"/>
    </row>
    <row r="46" spans="1:15" ht="35.1" customHeight="1" x14ac:dyDescent="0.2">
      <c r="A46" s="9"/>
      <c r="B46" s="9"/>
      <c r="C46" s="9"/>
      <c r="D46" s="36"/>
      <c r="E46" s="36"/>
      <c r="F46" s="36"/>
      <c r="G46" s="36"/>
      <c r="H46" s="36"/>
      <c r="I46" s="36"/>
      <c r="J46" s="9"/>
      <c r="K46" s="9"/>
      <c r="L46" s="9"/>
      <c r="M46" s="9"/>
      <c r="N46" s="9"/>
      <c r="O46" s="9"/>
    </row>
    <row r="47" spans="1:15" ht="35.1" customHeight="1" x14ac:dyDescent="0.2">
      <c r="A47" s="9"/>
      <c r="B47" s="9"/>
      <c r="C47" s="9"/>
      <c r="D47" s="36"/>
      <c r="E47" s="36"/>
      <c r="F47" s="36"/>
      <c r="G47" s="36"/>
      <c r="H47" s="37"/>
      <c r="I47" s="37"/>
      <c r="J47" s="9"/>
      <c r="K47" s="9"/>
      <c r="L47" s="9"/>
      <c r="M47" s="9"/>
      <c r="N47" s="9"/>
      <c r="O47" s="9"/>
    </row>
    <row r="48" spans="1:15" ht="28.5" customHeight="1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 x14ac:dyDescent="0.2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 x14ac:dyDescent="0.2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 x14ac:dyDescent="0.2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 x14ac:dyDescent="0.2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 x14ac:dyDescent="0.2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A1:C1"/>
    <mergeCell ref="H1:J1"/>
    <mergeCell ref="A2:C2"/>
    <mergeCell ref="A17:A19"/>
    <mergeCell ref="B17:H17"/>
    <mergeCell ref="I17:L18"/>
    <mergeCell ref="M17:O18"/>
    <mergeCell ref="B18:E18"/>
    <mergeCell ref="F18:H18"/>
    <mergeCell ref="D37:F37"/>
    <mergeCell ref="I37:M37"/>
  </mergeCells>
  <pageMargins left="0.39370078740157483" right="0" top="0.98425196850393704" bottom="0" header="0.39370078740157483" footer="0.39370078740157483"/>
  <pageSetup paperSize="9" scale="44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01EC5-53E6-4887-BB1E-EDE51DA46769}">
  <sheetPr codeName="Feuil50">
    <pageSetUpPr fitToPage="1"/>
  </sheetPr>
  <dimension ref="A1:Q55"/>
  <sheetViews>
    <sheetView view="pageBreakPreview" zoomScale="80" zoomScaleSheetLayoutView="80" workbookViewId="0">
      <selection activeCell="N12" sqref="N12"/>
    </sheetView>
  </sheetViews>
  <sheetFormatPr baseColWidth="10" defaultColWidth="11.42578125" defaultRowHeight="14.25" x14ac:dyDescent="0.2"/>
  <cols>
    <col min="1" max="1" width="12.28515625" style="1" customWidth="1"/>
    <col min="2" max="15" width="10.7109375" style="1" customWidth="1"/>
    <col min="16" max="16384" width="11.42578125" style="1"/>
  </cols>
  <sheetData>
    <row r="1" spans="1:17" ht="18" x14ac:dyDescent="0.2">
      <c r="A1" s="110" t="s">
        <v>14</v>
      </c>
      <c r="B1" s="110"/>
      <c r="C1" s="110"/>
      <c r="D1" s="79" t="s">
        <v>68</v>
      </c>
      <c r="E1" s="76"/>
      <c r="F1" s="31"/>
      <c r="G1" s="31"/>
      <c r="H1" s="110" t="s">
        <v>13</v>
      </c>
      <c r="I1" s="110"/>
      <c r="J1" s="110"/>
      <c r="K1" s="10"/>
      <c r="L1" s="11"/>
      <c r="M1" s="9"/>
      <c r="N1" s="9"/>
      <c r="O1" s="9"/>
    </row>
    <row r="2" spans="1:17" ht="18" x14ac:dyDescent="0.2">
      <c r="A2" s="110" t="s">
        <v>36</v>
      </c>
      <c r="B2" s="110"/>
      <c r="C2" s="110"/>
      <c r="D2" s="33"/>
      <c r="E2" s="32" t="str">
        <f>IF(C2&lt;7,"","Attention")</f>
        <v/>
      </c>
      <c r="F2" s="76"/>
      <c r="G2" s="76"/>
      <c r="H2" s="76"/>
      <c r="I2" s="76"/>
      <c r="J2" s="76"/>
      <c r="K2" s="9"/>
      <c r="L2" s="12"/>
      <c r="M2" s="9"/>
      <c r="N2" s="9"/>
      <c r="O2" s="9"/>
    </row>
    <row r="3" spans="1:17" ht="30" customHeight="1" x14ac:dyDescent="0.2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5" customHeight="1" x14ac:dyDescent="0.2">
      <c r="A4" s="16"/>
      <c r="B4" s="16"/>
      <c r="C4" s="16"/>
      <c r="D4" s="16"/>
      <c r="E4" s="38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5" customHeight="1" x14ac:dyDescent="0.2">
      <c r="A5" s="16"/>
      <c r="B5" s="16"/>
      <c r="C5" s="16"/>
      <c r="D5" s="16"/>
      <c r="E5" s="34"/>
      <c r="F5" s="77"/>
      <c r="G5" s="77"/>
      <c r="H5" s="77"/>
      <c r="I5" s="77"/>
      <c r="J5" s="12"/>
      <c r="K5" s="12"/>
      <c r="L5" s="12"/>
      <c r="M5" s="12"/>
      <c r="N5" s="9"/>
      <c r="O5" s="9"/>
      <c r="Q5" s="5"/>
    </row>
    <row r="6" spans="1:17" ht="24.95" customHeight="1" x14ac:dyDescent="0.2">
      <c r="A6" s="17"/>
      <c r="B6" s="18"/>
      <c r="C6" s="16"/>
      <c r="D6" s="16"/>
      <c r="E6" s="34"/>
      <c r="F6" s="77"/>
      <c r="G6" s="77"/>
      <c r="H6" s="77"/>
      <c r="I6" s="77"/>
      <c r="J6" s="12"/>
      <c r="K6" s="12"/>
      <c r="L6" s="12"/>
      <c r="M6" s="10"/>
      <c r="N6" s="10"/>
      <c r="O6" s="9"/>
    </row>
    <row r="7" spans="1:17" ht="24.95" customHeight="1" x14ac:dyDescent="0.2">
      <c r="A7" s="19"/>
      <c r="B7" s="19"/>
      <c r="C7" s="16"/>
      <c r="D7" s="16"/>
      <c r="E7" s="34"/>
      <c r="F7" s="77"/>
      <c r="G7" s="77"/>
      <c r="H7" s="77"/>
      <c r="I7" s="77"/>
      <c r="J7" s="12"/>
      <c r="K7" s="12"/>
      <c r="L7" s="12"/>
      <c r="M7" s="10"/>
      <c r="N7" s="10"/>
      <c r="O7" s="9"/>
    </row>
    <row r="8" spans="1:17" ht="24.95" customHeight="1" x14ac:dyDescent="0.2">
      <c r="A8" s="19"/>
      <c r="B8" s="19"/>
      <c r="C8" s="16"/>
      <c r="D8" s="16"/>
      <c r="E8" s="34"/>
      <c r="F8" s="77"/>
      <c r="G8" s="77"/>
      <c r="H8" s="77"/>
      <c r="I8" s="77"/>
      <c r="J8" s="12"/>
      <c r="K8" s="12"/>
      <c r="L8" s="12"/>
      <c r="M8" s="10"/>
      <c r="N8" s="10"/>
      <c r="O8" s="9"/>
    </row>
    <row r="9" spans="1:17" ht="23.1" customHeight="1" x14ac:dyDescent="0.2">
      <c r="A9" s="19"/>
      <c r="B9" s="19"/>
      <c r="C9" s="16"/>
      <c r="D9" s="16"/>
      <c r="E9" s="35"/>
      <c r="F9" s="35"/>
      <c r="G9" s="35"/>
      <c r="H9" s="35"/>
      <c r="I9" s="35"/>
      <c r="J9" s="14"/>
      <c r="K9" s="12"/>
      <c r="L9" s="14"/>
      <c r="M9" s="10"/>
      <c r="N9" s="10"/>
      <c r="O9" s="9"/>
    </row>
    <row r="10" spans="1:17" ht="38.25" x14ac:dyDescent="0.2">
      <c r="A10" s="19"/>
      <c r="B10" s="19"/>
      <c r="C10" s="19"/>
      <c r="D10" s="19"/>
      <c r="E10" s="35"/>
      <c r="F10" s="78" t="s">
        <v>28</v>
      </c>
      <c r="G10" s="78" t="s">
        <v>29</v>
      </c>
      <c r="H10" s="78" t="s">
        <v>58</v>
      </c>
      <c r="I10" s="35"/>
      <c r="J10" s="14"/>
      <c r="K10" s="12"/>
      <c r="L10" s="14"/>
      <c r="M10" s="10"/>
      <c r="N10" s="10"/>
      <c r="O10" s="9"/>
    </row>
    <row r="11" spans="1:17" s="2" customFormat="1" ht="20.100000000000001" customHeight="1" x14ac:dyDescent="0.2">
      <c r="A11" s="19"/>
      <c r="B11" s="19"/>
      <c r="C11" s="19"/>
      <c r="D11" s="19"/>
      <c r="E11" s="35"/>
      <c r="F11" s="78">
        <v>20</v>
      </c>
      <c r="G11" s="78">
        <v>40</v>
      </c>
      <c r="H11" s="78">
        <v>60</v>
      </c>
      <c r="I11" s="35"/>
      <c r="J11" s="14"/>
      <c r="K11" s="12"/>
      <c r="L11" s="14"/>
      <c r="M11" s="14"/>
      <c r="N11" s="14"/>
      <c r="O11" s="12"/>
    </row>
    <row r="12" spans="1:17" s="2" customFormat="1" ht="14.25" customHeight="1" x14ac:dyDescent="0.2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 x14ac:dyDescent="0.2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 x14ac:dyDescent="0.2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113</v>
      </c>
      <c r="I14" s="16"/>
      <c r="J14" s="22"/>
      <c r="K14" s="12"/>
      <c r="L14" s="14"/>
      <c r="M14" s="9"/>
      <c r="N14" s="9"/>
      <c r="O14" s="9"/>
    </row>
    <row r="15" spans="1:17" x14ac:dyDescent="0.2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 x14ac:dyDescent="0.2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 x14ac:dyDescent="0.2">
      <c r="A17" s="112"/>
      <c r="B17" s="113" t="s">
        <v>44</v>
      </c>
      <c r="C17" s="113"/>
      <c r="D17" s="113"/>
      <c r="E17" s="113"/>
      <c r="F17" s="113"/>
      <c r="G17" s="113"/>
      <c r="H17" s="114"/>
      <c r="I17" s="122" t="s">
        <v>44</v>
      </c>
      <c r="J17" s="122"/>
      <c r="K17" s="122"/>
      <c r="L17" s="122"/>
      <c r="M17" s="116" t="s">
        <v>24</v>
      </c>
      <c r="N17" s="117"/>
      <c r="O17" s="118"/>
      <c r="P17" s="3"/>
    </row>
    <row r="18" spans="1:16" ht="14.25" customHeight="1" x14ac:dyDescent="0.2">
      <c r="A18" s="112"/>
      <c r="B18" s="113" t="s">
        <v>56</v>
      </c>
      <c r="C18" s="113"/>
      <c r="D18" s="113"/>
      <c r="E18" s="114"/>
      <c r="F18" s="115" t="s">
        <v>57</v>
      </c>
      <c r="G18" s="113"/>
      <c r="H18" s="114"/>
      <c r="I18" s="122"/>
      <c r="J18" s="122"/>
      <c r="K18" s="122"/>
      <c r="L18" s="122"/>
      <c r="M18" s="119"/>
      <c r="N18" s="120"/>
      <c r="O18" s="121"/>
      <c r="P18" s="3"/>
    </row>
    <row r="19" spans="1:16" x14ac:dyDescent="0.2">
      <c r="A19" s="112"/>
      <c r="B19" s="23" t="s">
        <v>45</v>
      </c>
      <c r="C19" s="23" t="s">
        <v>46</v>
      </c>
      <c r="D19" s="23" t="s">
        <v>47</v>
      </c>
      <c r="E19" s="23" t="s">
        <v>48</v>
      </c>
      <c r="F19" s="23" t="s">
        <v>49</v>
      </c>
      <c r="G19" s="23" t="s">
        <v>50</v>
      </c>
      <c r="H19" s="23" t="s">
        <v>51</v>
      </c>
      <c r="I19" s="23" t="s">
        <v>52</v>
      </c>
      <c r="J19" s="23" t="s">
        <v>53</v>
      </c>
      <c r="K19" s="23" t="s">
        <v>54</v>
      </c>
      <c r="L19" s="23" t="s">
        <v>55</v>
      </c>
      <c r="M19" s="78" t="s">
        <v>25</v>
      </c>
      <c r="N19" s="77" t="s">
        <v>26</v>
      </c>
      <c r="O19" s="77" t="s">
        <v>27</v>
      </c>
      <c r="P19" s="3"/>
    </row>
    <row r="20" spans="1:16" x14ac:dyDescent="0.2">
      <c r="A20" s="24" t="s">
        <v>17</v>
      </c>
      <c r="B20" s="24">
        <v>40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40</v>
      </c>
      <c r="N20" s="27">
        <f>SUM(I20:L20)</f>
        <v>0</v>
      </c>
      <c r="O20" s="27">
        <f>M20+N20</f>
        <v>40</v>
      </c>
      <c r="P20" s="2"/>
    </row>
    <row r="21" spans="1:16" x14ac:dyDescent="0.2">
      <c r="A21" s="24" t="s">
        <v>0</v>
      </c>
      <c r="B21" s="24"/>
      <c r="C21" s="24">
        <v>1</v>
      </c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1</v>
      </c>
      <c r="N21" s="27">
        <f t="shared" ref="N21:N33" si="1">SUM(I21:L21)</f>
        <v>0</v>
      </c>
      <c r="O21" s="27">
        <f t="shared" ref="O21:O33" si="2">M21+N21</f>
        <v>1</v>
      </c>
      <c r="P21" s="2"/>
    </row>
    <row r="22" spans="1:16" x14ac:dyDescent="0.2">
      <c r="A22" s="24" t="s">
        <v>5</v>
      </c>
      <c r="B22" s="24"/>
      <c r="C22" s="24"/>
      <c r="D22" s="24">
        <v>2</v>
      </c>
      <c r="E22" s="24"/>
      <c r="F22" s="24"/>
      <c r="G22" s="24"/>
      <c r="H22" s="24"/>
      <c r="I22" s="24"/>
      <c r="J22" s="24"/>
      <c r="K22" s="24"/>
      <c r="L22" s="24"/>
      <c r="M22" s="27">
        <f t="shared" si="0"/>
        <v>2</v>
      </c>
      <c r="N22" s="27">
        <f t="shared" si="1"/>
        <v>0</v>
      </c>
      <c r="O22" s="27">
        <f t="shared" si="2"/>
        <v>2</v>
      </c>
      <c r="P22" s="2"/>
    </row>
    <row r="23" spans="1:16" x14ac:dyDescent="0.2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 x14ac:dyDescent="0.2">
      <c r="A24" s="24" t="s">
        <v>8</v>
      </c>
      <c r="B24" s="24"/>
      <c r="C24" s="24"/>
      <c r="D24" s="24">
        <v>14</v>
      </c>
      <c r="E24" s="24"/>
      <c r="F24" s="24"/>
      <c r="G24" s="24"/>
      <c r="H24" s="24"/>
      <c r="I24" s="24"/>
      <c r="J24" s="24"/>
      <c r="K24" s="24"/>
      <c r="L24" s="24"/>
      <c r="M24" s="27">
        <f t="shared" si="0"/>
        <v>14</v>
      </c>
      <c r="N24" s="27">
        <f t="shared" si="1"/>
        <v>0</v>
      </c>
      <c r="O24" s="27">
        <f t="shared" si="2"/>
        <v>14</v>
      </c>
      <c r="P24" s="2"/>
    </row>
    <row r="25" spans="1:16" x14ac:dyDescent="0.2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 x14ac:dyDescent="0.2">
      <c r="A26" s="24" t="s">
        <v>4</v>
      </c>
      <c r="B26" s="24">
        <v>1</v>
      </c>
      <c r="C26" s="24"/>
      <c r="D26" s="24"/>
      <c r="E26" s="24"/>
      <c r="F26" s="24"/>
      <c r="G26" s="24"/>
      <c r="H26" s="24"/>
      <c r="I26" s="24">
        <v>4</v>
      </c>
      <c r="J26" s="24"/>
      <c r="K26" s="24"/>
      <c r="L26" s="24"/>
      <c r="M26" s="27">
        <f t="shared" si="0"/>
        <v>1</v>
      </c>
      <c r="N26" s="27">
        <f t="shared" si="1"/>
        <v>4</v>
      </c>
      <c r="O26" s="27">
        <f t="shared" si="2"/>
        <v>5</v>
      </c>
    </row>
    <row r="27" spans="1:16" x14ac:dyDescent="0.2">
      <c r="A27" s="24" t="s">
        <v>6</v>
      </c>
      <c r="B27" s="24"/>
      <c r="C27" s="24"/>
      <c r="D27" s="24"/>
      <c r="E27" s="24">
        <v>1</v>
      </c>
      <c r="F27" s="24"/>
      <c r="G27" s="24">
        <v>4</v>
      </c>
      <c r="H27" s="24"/>
      <c r="I27" s="24"/>
      <c r="J27" s="24">
        <v>14</v>
      </c>
      <c r="K27" s="24"/>
      <c r="L27" s="24"/>
      <c r="M27" s="27">
        <f t="shared" si="0"/>
        <v>5</v>
      </c>
      <c r="N27" s="27">
        <f t="shared" si="1"/>
        <v>14</v>
      </c>
      <c r="O27" s="27">
        <f t="shared" si="2"/>
        <v>19</v>
      </c>
    </row>
    <row r="28" spans="1:16" x14ac:dyDescent="0.2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 x14ac:dyDescent="0.2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>
        <v>2</v>
      </c>
      <c r="M29" s="27">
        <f t="shared" si="0"/>
        <v>0</v>
      </c>
      <c r="N29" s="27">
        <f t="shared" si="1"/>
        <v>2</v>
      </c>
      <c r="O29" s="27">
        <f t="shared" si="2"/>
        <v>2</v>
      </c>
    </row>
    <row r="30" spans="1:16" x14ac:dyDescent="0.2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 x14ac:dyDescent="0.2">
      <c r="A31" s="24" t="s">
        <v>10</v>
      </c>
      <c r="B31" s="24"/>
      <c r="C31" s="24"/>
      <c r="D31" s="24"/>
      <c r="E31" s="24"/>
      <c r="F31" s="24"/>
      <c r="G31" s="24"/>
      <c r="H31" s="24">
        <v>32</v>
      </c>
      <c r="I31" s="24"/>
      <c r="J31" s="24"/>
      <c r="K31" s="24"/>
      <c r="L31" s="24"/>
      <c r="M31" s="27">
        <f t="shared" si="0"/>
        <v>32</v>
      </c>
      <c r="N31" s="27">
        <f t="shared" si="1"/>
        <v>0</v>
      </c>
      <c r="O31" s="27">
        <f t="shared" si="2"/>
        <v>32</v>
      </c>
    </row>
    <row r="32" spans="1:16" x14ac:dyDescent="0.2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 x14ac:dyDescent="0.2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 x14ac:dyDescent="0.2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95</v>
      </c>
      <c r="N34" s="28">
        <f t="shared" ref="N34:O34" si="3">SUM(N20:N33)</f>
        <v>20</v>
      </c>
      <c r="O34" s="8">
        <f t="shared" si="3"/>
        <v>115</v>
      </c>
    </row>
    <row r="35" spans="1:15" x14ac:dyDescent="0.2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 x14ac:dyDescent="0.2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 x14ac:dyDescent="0.2">
      <c r="A37" s="9"/>
      <c r="B37" s="9"/>
      <c r="C37" s="9"/>
      <c r="D37" s="111" t="s">
        <v>16</v>
      </c>
      <c r="E37" s="111"/>
      <c r="F37" s="111"/>
      <c r="G37" s="9"/>
      <c r="H37" s="9"/>
      <c r="I37" s="111" t="s">
        <v>15</v>
      </c>
      <c r="J37" s="111"/>
      <c r="K37" s="111"/>
      <c r="L37" s="111"/>
      <c r="M37" s="111"/>
      <c r="N37" s="9"/>
      <c r="O37" s="9"/>
    </row>
    <row r="38" spans="1:15" ht="45" x14ac:dyDescent="0.2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 ht="15" x14ac:dyDescent="0.2">
      <c r="A39" s="9"/>
      <c r="B39" s="9"/>
      <c r="C39" s="39">
        <f>100-(SUM(B20:E24,B27:E33)*100/(F11*4))</f>
        <v>27.5</v>
      </c>
      <c r="D39" s="39">
        <f>100-( SUM(F20:H24,F27:H33)*100/(F11*3))</f>
        <v>40</v>
      </c>
      <c r="E39" s="39">
        <f>100-( SUM(B20:H24,B27:H33)*100/(F11*7))</f>
        <v>32.857142857142861</v>
      </c>
      <c r="F39" s="39">
        <f>100-(SUM(I20:K24,I27:K33)*100/(G11*3))</f>
        <v>88.333333333333329</v>
      </c>
      <c r="G39" s="40">
        <f>100-(SUM(B20:K24,B27:K33)*100)/(H11*10)</f>
        <v>82</v>
      </c>
      <c r="H39" s="42"/>
      <c r="I39" s="39">
        <f>100-( SUM(B20:E33)*100/(F11*4))</f>
        <v>26.25</v>
      </c>
      <c r="J39" s="39">
        <f>100-( SUM(F20:H33)*100/(F11*3))</f>
        <v>40</v>
      </c>
      <c r="K39" s="39">
        <f>100-( SUM(B20:H33)*100/(F11*7))</f>
        <v>32.142857142857139</v>
      </c>
      <c r="L39" s="39">
        <f>100-(SUM(I20:K33)*100/(G11*3))</f>
        <v>85</v>
      </c>
      <c r="M39" s="40">
        <f>100-(SUM(B20:K33)*100/(H11*10))</f>
        <v>81.166666666666671</v>
      </c>
      <c r="N39" s="9"/>
      <c r="O39" s="9"/>
    </row>
    <row r="40" spans="1:15" ht="15" x14ac:dyDescent="0.2">
      <c r="A40" s="9"/>
      <c r="B40" s="9"/>
      <c r="C40" s="41"/>
      <c r="D40" s="41"/>
      <c r="E40" s="41"/>
      <c r="F40" s="41"/>
      <c r="G40" s="41"/>
      <c r="H40" s="12"/>
      <c r="I40" s="41"/>
      <c r="J40" s="41"/>
      <c r="K40" s="41"/>
      <c r="L40" s="41"/>
      <c r="M40" s="41"/>
      <c r="N40" s="9"/>
      <c r="O40" s="9"/>
    </row>
    <row r="41" spans="1:15" x14ac:dyDescent="0.2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 x14ac:dyDescent="0.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 x14ac:dyDescent="0.2">
      <c r="A43" s="9"/>
      <c r="B43" s="9"/>
      <c r="C43" s="9"/>
      <c r="D43" s="36"/>
      <c r="E43" s="36"/>
      <c r="F43" s="36"/>
      <c r="G43" s="36"/>
      <c r="H43" s="36"/>
      <c r="I43" s="36"/>
      <c r="J43" s="9"/>
      <c r="K43" s="9"/>
      <c r="L43" s="9"/>
      <c r="M43" s="9"/>
      <c r="N43" s="9"/>
      <c r="O43" s="9"/>
    </row>
    <row r="44" spans="1:15" ht="35.1" customHeight="1" x14ac:dyDescent="0.2">
      <c r="A44" s="9"/>
      <c r="B44" s="9"/>
      <c r="C44" s="9"/>
      <c r="D44" s="36"/>
      <c r="E44" s="36"/>
      <c r="F44" s="36"/>
      <c r="G44" s="36"/>
      <c r="H44" s="36"/>
      <c r="I44" s="36"/>
      <c r="J44" s="9"/>
      <c r="K44" s="9"/>
      <c r="L44" s="9"/>
      <c r="M44" s="9"/>
      <c r="N44" s="9"/>
      <c r="O44" s="9"/>
    </row>
    <row r="45" spans="1:15" ht="35.1" customHeight="1" x14ac:dyDescent="0.2">
      <c r="A45" s="9"/>
      <c r="B45" s="9"/>
      <c r="C45" s="9"/>
      <c r="D45" s="36"/>
      <c r="E45" s="36"/>
      <c r="F45" s="36"/>
      <c r="G45" s="36"/>
      <c r="H45" s="36"/>
      <c r="I45" s="36"/>
      <c r="J45" s="9"/>
      <c r="K45" s="9"/>
      <c r="L45" s="9"/>
      <c r="M45" s="9"/>
      <c r="N45" s="9"/>
      <c r="O45" s="9"/>
    </row>
    <row r="46" spans="1:15" ht="35.1" customHeight="1" x14ac:dyDescent="0.2">
      <c r="A46" s="9"/>
      <c r="B46" s="9"/>
      <c r="C46" s="9"/>
      <c r="D46" s="36"/>
      <c r="E46" s="36"/>
      <c r="F46" s="36"/>
      <c r="G46" s="36"/>
      <c r="H46" s="36"/>
      <c r="I46" s="36"/>
      <c r="J46" s="9"/>
      <c r="K46" s="9"/>
      <c r="L46" s="9"/>
      <c r="M46" s="9"/>
      <c r="N46" s="9"/>
      <c r="O46" s="9"/>
    </row>
    <row r="47" spans="1:15" ht="35.1" customHeight="1" x14ac:dyDescent="0.2">
      <c r="A47" s="9"/>
      <c r="B47" s="9"/>
      <c r="C47" s="9"/>
      <c r="D47" s="36"/>
      <c r="E47" s="36"/>
      <c r="F47" s="36"/>
      <c r="G47" s="36"/>
      <c r="H47" s="37"/>
      <c r="I47" s="37"/>
      <c r="J47" s="9"/>
      <c r="K47" s="9"/>
      <c r="L47" s="9"/>
      <c r="M47" s="9"/>
      <c r="N47" s="9"/>
      <c r="O47" s="9"/>
    </row>
    <row r="48" spans="1:15" ht="28.5" customHeight="1" x14ac:dyDescent="0.2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 x14ac:dyDescent="0.2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 x14ac:dyDescent="0.2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 x14ac:dyDescent="0.2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 x14ac:dyDescent="0.2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 x14ac:dyDescent="0.2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 x14ac:dyDescent="0.2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M17:O18"/>
    <mergeCell ref="B18:E18"/>
    <mergeCell ref="F18:H18"/>
    <mergeCell ref="D37:F37"/>
    <mergeCell ref="I37:M37"/>
    <mergeCell ref="A1:C1"/>
    <mergeCell ref="H1:J1"/>
    <mergeCell ref="A2:C2"/>
    <mergeCell ref="A17:A19"/>
    <mergeCell ref="B17:H17"/>
    <mergeCell ref="I17:L18"/>
  </mergeCells>
  <pageMargins left="0.39370078740157483" right="0" top="0.98425196850393704" bottom="0" header="0.39370078740157483" footer="0.39370078740157483"/>
  <pageSetup paperSize="9" scale="44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SYNTHESE</vt:lpstr>
      <vt:lpstr>Graphique</vt:lpstr>
      <vt:lpstr>matrice</vt:lpstr>
      <vt:lpstr>15 mai</vt:lpstr>
      <vt:lpstr>16 mai</vt:lpstr>
      <vt:lpstr>'15 mai'!Zone_d_impression</vt:lpstr>
      <vt:lpstr>'16 mai'!Zone_d_impression</vt:lpstr>
      <vt:lpstr>Accueil!Zone_d_impression</vt:lpstr>
      <vt:lpstr>matrice!Zone_d_impression</vt:lpstr>
      <vt:lpstr>SYNTHESE!Zone_d_impression</vt:lpstr>
    </vt:vector>
  </TitlesOfParts>
  <Company>Soviba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gmenardeau@bressuire-viandes.fr</dc:creator>
  <cp:lastModifiedBy>MENARDEAU Guillaume</cp:lastModifiedBy>
  <cp:lastPrinted>2019-05-10T13:15:01Z</cp:lastPrinted>
  <dcterms:created xsi:type="dcterms:W3CDTF">2007-10-23T09:22:00Z</dcterms:created>
  <dcterms:modified xsi:type="dcterms:W3CDTF">2019-05-16T06:15:19Z</dcterms:modified>
</cp:coreProperties>
</file>