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 activeTab="4"/>
  </bookViews>
  <sheets>
    <sheet name="Nomenclature" sheetId="4" r:id="rId1"/>
    <sheet name="OF" sheetId="1" r:id="rId2"/>
    <sheet name="SYNTHESE AVEC JR OUVRES" sheetId="2" r:id="rId3"/>
    <sheet name="SYNTHESE SANS JR OUVRES" sheetId="5" r:id="rId4"/>
    <sheet name="JR OUVRES" sheetId="3" r:id="rId5"/>
  </sheets>
  <calcPr calcId="145621"/>
</workbook>
</file>

<file path=xl/calcChain.xml><?xml version="1.0" encoding="utf-8"?>
<calcChain xmlns="http://schemas.openxmlformats.org/spreadsheetml/2006/main">
  <c r="A6" i="5" l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5" i="5"/>
  <c r="M2" i="1"/>
  <c r="N2" i="1"/>
  <c r="O2" i="1"/>
  <c r="P2" i="1"/>
  <c r="M3" i="1"/>
  <c r="N3" i="1"/>
  <c r="O3" i="1"/>
  <c r="P3" i="1"/>
  <c r="M4" i="1"/>
  <c r="N4" i="1"/>
  <c r="O4" i="1"/>
  <c r="P4" i="1"/>
  <c r="M5" i="1"/>
  <c r="N5" i="1"/>
  <c r="O5" i="1"/>
  <c r="P5" i="1"/>
  <c r="M6" i="1"/>
  <c r="N6" i="1"/>
  <c r="O6" i="1"/>
  <c r="P6" i="1"/>
  <c r="M7" i="1"/>
  <c r="N7" i="1"/>
  <c r="O7" i="1"/>
  <c r="P7" i="1"/>
  <c r="M8" i="1"/>
  <c r="N8" i="1"/>
  <c r="O8" i="1"/>
  <c r="P8" i="1"/>
  <c r="M9" i="1"/>
  <c r="N9" i="1"/>
  <c r="O9" i="1"/>
  <c r="P9" i="1"/>
  <c r="M10" i="1"/>
  <c r="N10" i="1"/>
  <c r="O10" i="1"/>
  <c r="P10" i="1"/>
  <c r="M11" i="1"/>
  <c r="N11" i="1"/>
  <c r="O11" i="1"/>
  <c r="P11" i="1"/>
  <c r="M12" i="1"/>
  <c r="N12" i="1"/>
  <c r="O12" i="1"/>
  <c r="P12" i="1"/>
  <c r="L3" i="1"/>
  <c r="L4" i="1"/>
  <c r="L5" i="1"/>
  <c r="L6" i="1"/>
  <c r="L7" i="1"/>
  <c r="L8" i="1"/>
  <c r="L9" i="1"/>
  <c r="L10" i="1"/>
  <c r="L11" i="1"/>
  <c r="L12" i="1"/>
  <c r="L2" i="1"/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</calcChain>
</file>

<file path=xl/sharedStrings.xml><?xml version="1.0" encoding="utf-8"?>
<sst xmlns="http://schemas.openxmlformats.org/spreadsheetml/2006/main" count="173" uniqueCount="57">
  <si>
    <t>No OF</t>
  </si>
  <si>
    <t>date début</t>
  </si>
  <si>
    <t>heure début</t>
  </si>
  <si>
    <t>Nb heures</t>
  </si>
  <si>
    <t>Durée</t>
  </si>
  <si>
    <t>date fin</t>
  </si>
  <si>
    <t>heure fin</t>
  </si>
  <si>
    <t>KG</t>
  </si>
  <si>
    <t>Produit</t>
  </si>
  <si>
    <t>Tonnage</t>
  </si>
  <si>
    <t>Etat</t>
  </si>
  <si>
    <t>218 376</t>
  </si>
  <si>
    <t>57585</t>
  </si>
  <si>
    <t>Prévu</t>
  </si>
  <si>
    <t>218 560</t>
  </si>
  <si>
    <t>58773</t>
  </si>
  <si>
    <t>218 365</t>
  </si>
  <si>
    <t>58656</t>
  </si>
  <si>
    <t>218 357</t>
  </si>
  <si>
    <t>46854</t>
  </si>
  <si>
    <t>218 362</t>
  </si>
  <si>
    <t>57444</t>
  </si>
  <si>
    <t>218 363</t>
  </si>
  <si>
    <t>58690</t>
  </si>
  <si>
    <t>218 358</t>
  </si>
  <si>
    <t>57554</t>
  </si>
  <si>
    <t>218 664</t>
  </si>
  <si>
    <t>58271</t>
  </si>
  <si>
    <t>Terminé</t>
  </si>
  <si>
    <t>218 849</t>
  </si>
  <si>
    <t>63185</t>
  </si>
  <si>
    <t>219 031</t>
  </si>
  <si>
    <t>218 282</t>
  </si>
  <si>
    <t>65544</t>
  </si>
  <si>
    <t>CALENDRIER DES JOURS FERIES TOMBANT EN PLEINE SEMAINE EN 2018</t>
  </si>
  <si>
    <t>Mois</t>
  </si>
  <si>
    <t>Jour</t>
  </si>
  <si>
    <t>JANVIER</t>
  </si>
  <si>
    <t>FEVRIER</t>
  </si>
  <si>
    <t>MARS</t>
  </si>
  <si>
    <t xml:space="preserve">AVRIL </t>
  </si>
  <si>
    <t>MAI</t>
  </si>
  <si>
    <t xml:space="preserve">JUIN </t>
  </si>
  <si>
    <t>JUILLET</t>
  </si>
  <si>
    <t>AOUT</t>
  </si>
  <si>
    <t>SEPTEMBRE</t>
  </si>
  <si>
    <t>OCTOBRE</t>
  </si>
  <si>
    <t>NOVEMBRE</t>
  </si>
  <si>
    <t>DECEMBRE</t>
  </si>
  <si>
    <t>En cours</t>
  </si>
  <si>
    <t>Matière</t>
  </si>
  <si>
    <t>Quantité</t>
  </si>
  <si>
    <t>Unité</t>
  </si>
  <si>
    <t>1000kg+980kg</t>
  </si>
  <si>
    <t>1470kg+…</t>
  </si>
  <si>
    <t>Dae début</t>
  </si>
  <si>
    <t>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</si>
</sst>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0.0"/>
    <numFmt numFmtId="166" formatCode="dd/mm/yy"/>
    <numFmt numFmtId="167" formatCode="####0"/>
    <numFmt numFmtId="168" formatCode="##0.000"/>
    <numFmt numFmtId="169" formatCode="[h]\ &quot;h&quot;\ mm\ &quot;m&quot;\ ss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</cellStyleXfs>
  <cellXfs count="56">
    <xf numFmtId="0" fontId="0" fillId="0" borderId="0" xfId="0"/>
    <xf numFmtId="0" fontId="1" fillId="6" borderId="9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1" applyFont="1" applyAlignment="1">
      <alignment horizontal="center" vertical="center" wrapText="1"/>
    </xf>
    <xf numFmtId="20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0"/>
    <xf numFmtId="166" fontId="0" fillId="0" borderId="0" xfId="1" applyNumberFormat="1" applyFont="1" applyFill="1" applyBorder="1" applyAlignment="1" applyProtection="1">
      <alignment horizontal="right" vertical="center"/>
    </xf>
    <xf numFmtId="20" fontId="0" fillId="0" borderId="0" xfId="1" applyNumberFormat="1" applyFont="1" applyFill="1" applyBorder="1" applyAlignment="1" applyProtection="1">
      <alignment horizontal="right" vertical="center"/>
    </xf>
    <xf numFmtId="167" fontId="0" fillId="0" borderId="0" xfId="1" applyNumberFormat="1" applyFont="1" applyFill="1" applyBorder="1" applyAlignment="1" applyProtection="1">
      <alignment horizontal="right" vertical="center"/>
    </xf>
    <xf numFmtId="14" fontId="1" fillId="4" borderId="4" xfId="0" applyNumberFormat="1" applyFont="1" applyFill="1" applyBorder="1"/>
    <xf numFmtId="14" fontId="1" fillId="2" borderId="5" xfId="0" applyNumberFormat="1" applyFont="1" applyFill="1" applyBorder="1"/>
    <xf numFmtId="0" fontId="0" fillId="0" borderId="8" xfId="0" applyBorder="1"/>
    <xf numFmtId="165" fontId="0" fillId="0" borderId="1" xfId="0" applyNumberFormat="1" applyBorder="1"/>
    <xf numFmtId="0" fontId="0" fillId="0" borderId="0" xfId="1" applyNumberFormat="1" applyFont="1" applyFill="1" applyBorder="1" applyAlignment="1" applyProtection="1">
      <alignment horizontal="left" vertical="center" wrapText="1"/>
    </xf>
    <xf numFmtId="168" fontId="0" fillId="0" borderId="0" xfId="1" applyNumberFormat="1" applyFont="1" applyFill="1" applyBorder="1" applyAlignment="1" applyProtection="1">
      <alignment horizontal="right" vertical="center" wrapText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1" fillId="6" borderId="10" xfId="0" applyFont="1" applyFill="1" applyBorder="1" applyAlignment="1">
      <alignment horizontal="center"/>
    </xf>
    <xf numFmtId="1" fontId="1" fillId="6" borderId="10" xfId="0" applyNumberFormat="1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7" borderId="10" xfId="0" applyFill="1" applyBorder="1" applyAlignment="1">
      <alignment horizontal="center"/>
    </xf>
    <xf numFmtId="14" fontId="0" fillId="7" borderId="10" xfId="0" applyNumberForma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4" borderId="10" xfId="0" applyNumberFormat="1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/>
    <xf numFmtId="165" fontId="0" fillId="0" borderId="11" xfId="0" applyNumberFormat="1" applyBorder="1"/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10" xfId="0" applyBorder="1"/>
    <xf numFmtId="165" fontId="0" fillId="3" borderId="5" xfId="0" applyNumberFormat="1" applyFill="1" applyBorder="1"/>
    <xf numFmtId="165" fontId="0" fillId="0" borderId="5" xfId="0" applyNumberFormat="1" applyBorder="1"/>
    <xf numFmtId="165" fontId="0" fillId="0" borderId="6" xfId="0" applyNumberFormat="1" applyBorder="1"/>
    <xf numFmtId="165" fontId="0" fillId="0" borderId="7" xfId="0" applyNumberFormat="1" applyBorder="1"/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165" fontId="0" fillId="0" borderId="10" xfId="0" applyNumberFormat="1" applyBorder="1"/>
    <xf numFmtId="0" fontId="0" fillId="0" borderId="3" xfId="0" applyBorder="1"/>
    <xf numFmtId="0" fontId="0" fillId="0" borderId="12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5" xfId="1" applyNumberFormat="1" applyFont="1" applyFill="1" applyBorder="1" applyAlignment="1" applyProtection="1">
      <alignment horizontal="left" vertical="center" wrapText="1"/>
    </xf>
    <xf numFmtId="0" fontId="0" fillId="0" borderId="6" xfId="1" applyNumberFormat="1" applyFont="1" applyFill="1" applyBorder="1" applyAlignment="1" applyProtection="1">
      <alignment horizontal="left" vertical="center" wrapText="1"/>
    </xf>
    <xf numFmtId="0" fontId="0" fillId="0" borderId="7" xfId="1" applyNumberFormat="1" applyFont="1" applyFill="1" applyBorder="1" applyAlignment="1" applyProtection="1">
      <alignment horizontal="left" vertical="center" wrapText="1"/>
    </xf>
    <xf numFmtId="14" fontId="1" fillId="4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169" fontId="0" fillId="0" borderId="0" xfId="1" applyNumberFormat="1" applyFont="1" applyFill="1" applyBorder="1" applyAlignment="1" applyProtection="1">
      <alignment horizontal="right" vertical="center"/>
    </xf>
    <xf numFmtId="0" fontId="1" fillId="6" borderId="8" xfId="0" applyFont="1" applyFill="1" applyBorder="1" applyAlignment="1">
      <alignment horizontal="center" vertical="center" wrapText="1"/>
    </xf>
  </cellXfs>
  <cellStyles count="4">
    <cellStyle name="Milliers 2" xfId="3"/>
    <cellStyle name="NiveauLigne_4" xfId="1" builtinId="1" iLevel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381000</xdr:colOff>
      <xdr:row>2</xdr:row>
      <xdr:rowOff>9526</xdr:rowOff>
    </xdr:from>
    <xdr:to>
      <xdr:col>6</xdr:col>
      <xdr:colOff>581025</xdr:colOff>
      <xdr:row>4</xdr:row>
      <xdr:rowOff>161926</xdr:rowOff>
    </xdr:to>
    <xdr:sp macro="" textlink="">
      <xdr:nvSpPr>
        <xdr:cNvPr id="2" name="ZoneTexte 1"/>
        <xdr:cNvSpPr txBox="1"/>
      </xdr:nvSpPr>
      <xdr:spPr>
        <a:xfrm>
          <a:off x="3429000" y="390526"/>
          <a:ext cx="1724025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Consommation</a:t>
          </a:r>
          <a:r>
            <a:rPr lang="fr-FR" sz="1100" baseline="0"/>
            <a:t>s à la tonne par produit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561975</xdr:colOff>
      <xdr:row>14</xdr:row>
      <xdr:rowOff>95251</xdr:rowOff>
    </xdr:from>
    <xdr:to>
      <xdr:col>9</xdr:col>
      <xdr:colOff>504825</xdr:colOff>
      <xdr:row>17</xdr:row>
      <xdr:rowOff>133351</xdr:rowOff>
    </xdr:to>
    <xdr:sp macro="" textlink="">
      <xdr:nvSpPr>
        <xdr:cNvPr id="2" name="ZoneTexte 1"/>
        <xdr:cNvSpPr txBox="1"/>
      </xdr:nvSpPr>
      <xdr:spPr>
        <a:xfrm>
          <a:off x="4076700" y="2952751"/>
          <a:ext cx="2990850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Ne</a:t>
          </a:r>
          <a:r>
            <a:rPr lang="fr-FR" sz="1100" baseline="0"/>
            <a:t> sont pas pris en compte les OF avec "Etat" = "Terminé" (uniquement si "Prévu" et "En cours")</a:t>
          </a:r>
        </a:p>
        <a:p>
          <a:endParaRPr lang="fr-FR" sz="1100"/>
        </a:p>
      </xdr:txBody>
    </xdr:sp>
    <xdr:clientData/>
  </xdr:twoCellAnchor>
  <xdr:twoCellAnchor>
    <xdr:from>
      <xdr:col>11</xdr:col>
      <xdr:colOff>247650</xdr:colOff>
      <xdr:row>13</xdr:row>
      <xdr:rowOff>152401</xdr:rowOff>
    </xdr:from>
    <xdr:to>
      <xdr:col>15</xdr:col>
      <xdr:colOff>190500</xdr:colOff>
      <xdr:row>17</xdr:row>
      <xdr:rowOff>180975</xdr:rowOff>
    </xdr:to>
    <xdr:sp macro="" textlink="">
      <xdr:nvSpPr>
        <xdr:cNvPr id="4" name="ZoneTexte 3"/>
        <xdr:cNvSpPr txBox="1"/>
      </xdr:nvSpPr>
      <xdr:spPr>
        <a:xfrm>
          <a:off x="8334375" y="2819401"/>
          <a:ext cx="2990850" cy="7905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construit</a:t>
          </a:r>
          <a:r>
            <a:rPr lang="fr-FR" sz="1100" baseline="0"/>
            <a:t> ce tableau afin de synthétiser la consommation totale des matières par produit.</a:t>
          </a: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314325</xdr:colOff>
      <xdr:row>4</xdr:row>
      <xdr:rowOff>152400</xdr:rowOff>
    </xdr:from>
    <xdr:to>
      <xdr:col>2</xdr:col>
      <xdr:colOff>266701</xdr:colOff>
      <xdr:row>14</xdr:row>
      <xdr:rowOff>9527</xdr:rowOff>
    </xdr:to>
    <xdr:cxnSp macro="">
      <xdr:nvCxnSpPr>
        <xdr:cNvPr id="4" name="Connecteur droit avec flèche 3"/>
        <xdr:cNvCxnSpPr/>
      </xdr:nvCxnSpPr>
      <xdr:spPr>
        <a:xfrm flipH="1" flipV="1">
          <a:off x="1076325" y="942975"/>
          <a:ext cx="819151" cy="176212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228599</xdr:colOff>
      <xdr:row>4</xdr:row>
      <xdr:rowOff>123824</xdr:rowOff>
    </xdr:from>
    <xdr:to>
      <xdr:col>6</xdr:col>
      <xdr:colOff>123825</xdr:colOff>
      <xdr:row>31</xdr:row>
      <xdr:rowOff>161925</xdr:rowOff>
    </xdr:to>
    <xdr:sp macro="" textlink="">
      <xdr:nvSpPr>
        <xdr:cNvPr id="3" name="ZoneTexte 2"/>
        <xdr:cNvSpPr txBox="1"/>
      </xdr:nvSpPr>
      <xdr:spPr>
        <a:xfrm>
          <a:off x="1857374" y="914399"/>
          <a:ext cx="3352801" cy="51816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pouvoir afficher la quantité consommé</a:t>
          </a:r>
          <a:r>
            <a:rPr lang="fr-FR" sz="1100" baseline="0"/>
            <a:t>e réelement le jour, entre la date début et la date fin.</a:t>
          </a:r>
        </a:p>
        <a:p>
          <a:endParaRPr lang="fr-FR" sz="1100" baseline="0"/>
        </a:p>
        <a:p>
          <a:r>
            <a:rPr lang="fr-FR" sz="1100" baseline="0"/>
            <a:t>- Si un OF commence et se termine le même jour, alors afficher la consomation total le même jour:</a:t>
          </a:r>
        </a:p>
        <a:p>
          <a:r>
            <a:rPr lang="fr-FR" sz="1100" baseline="0"/>
            <a:t>Exemple OF </a:t>
          </a:r>
          <a:r>
            <a:rPr lang="fr-FR" sz="1100" b="1" baseline="0"/>
            <a:t>218376</a:t>
          </a:r>
          <a:r>
            <a:rPr lang="fr-FR" sz="1100" baseline="0"/>
            <a:t>:</a:t>
          </a:r>
        </a:p>
        <a:p>
          <a:r>
            <a:rPr lang="fr-FR" sz="1100" baseline="0"/>
            <a:t>  Début : 21/05/19 10h00</a:t>
          </a:r>
        </a:p>
        <a:p>
          <a:r>
            <a:rPr lang="fr-FR" sz="1100" baseline="0"/>
            <a:t>  Fin : 21/05/19 16h00</a:t>
          </a:r>
        </a:p>
        <a:p>
          <a:r>
            <a:rPr lang="fr-FR" sz="1100" baseline="0"/>
            <a:t>  Durée : 6h</a:t>
          </a:r>
        </a:p>
        <a:p>
          <a:r>
            <a:rPr lang="fr-FR" sz="1100" baseline="0"/>
            <a:t>  -&gt; consommation total le même jour :</a:t>
          </a:r>
        </a:p>
        <a:p>
          <a:r>
            <a:rPr lang="fr-FR" sz="1100" baseline="0"/>
            <a:t>"</a:t>
          </a:r>
          <a:r>
            <a:rPr lang="fr-FR" sz="1100" b="1" baseline="0"/>
            <a:t>2194</a:t>
          </a:r>
          <a:r>
            <a:rPr lang="fr-FR" sz="1100" baseline="0"/>
            <a:t>"= </a:t>
          </a:r>
          <a:r>
            <a:rPr lang="fr-FR" sz="1100" b="1" baseline="0"/>
            <a:t>1000kg</a:t>
          </a:r>
          <a:r>
            <a:rPr lang="fr-FR" sz="1100" baseline="0"/>
            <a:t> le </a:t>
          </a:r>
          <a:r>
            <a:rPr lang="fr-FR" sz="1100" b="1" baseline="0"/>
            <a:t>21/05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- Si un OF est sur plusieurs jours, alors diviser le total en fonction de la consommation réel jour :</a:t>
          </a:r>
        </a:p>
        <a:p>
          <a:r>
            <a:rPr lang="fr-FR" sz="1100" baseline="0"/>
            <a:t>Exemple OF </a:t>
          </a:r>
          <a:r>
            <a:rPr lang="fr-FR" sz="1100" b="1" baseline="0"/>
            <a:t>218560</a:t>
          </a:r>
          <a:r>
            <a:rPr lang="fr-FR" sz="1100" baseline="0"/>
            <a:t>:</a:t>
          </a:r>
        </a:p>
        <a:p>
          <a:r>
            <a:rPr lang="fr-FR" sz="1100" baseline="0"/>
            <a:t>  Début : 21/05/19 16h00</a:t>
          </a:r>
        </a:p>
        <a:p>
          <a:r>
            <a:rPr lang="fr-FR" sz="1100" baseline="0"/>
            <a:t>  Fin : 22/05/19 12h00</a:t>
          </a:r>
        </a:p>
        <a:p>
          <a:r>
            <a:rPr lang="fr-FR" sz="1100" baseline="0"/>
            <a:t>  Durée : </a:t>
          </a:r>
          <a:r>
            <a:rPr lang="fr-FR" sz="1100" b="1" baseline="0"/>
            <a:t>20h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2194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 : Nomenclature 100kg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Tonnage : 24,5t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(100kg*24,5t)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/20h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122,5kg par heure</a:t>
          </a:r>
        </a:p>
        <a:p>
          <a:endParaRPr lang="fr-FR" sz="1100" baseline="0"/>
        </a:p>
        <a:p>
          <a:r>
            <a:rPr lang="fr-FR" sz="1100" b="1" baseline="0"/>
            <a:t>21/05:</a:t>
          </a:r>
        </a:p>
        <a:p>
          <a:r>
            <a:rPr lang="fr-FR" sz="1100" baseline="0"/>
            <a:t>24h-16h= 8h de conso le 21/05</a:t>
          </a:r>
        </a:p>
        <a:p>
          <a:r>
            <a:rPr lang="fr-FR" sz="1100" baseline="0"/>
            <a:t>-&gt; 122,5kg x 8h = </a:t>
          </a:r>
          <a:r>
            <a:rPr lang="fr-FR" sz="1100" b="1" baseline="0"/>
            <a:t>980kg de conso le 21/05</a:t>
          </a:r>
        </a:p>
        <a:p>
          <a:endParaRPr lang="fr-FR" sz="1100" baseline="0"/>
        </a:p>
        <a:p>
          <a:r>
            <a:rPr lang="fr-FR" sz="1100" b="1" baseline="0"/>
            <a:t>22/05:</a:t>
          </a:r>
        </a:p>
        <a:p>
          <a:r>
            <a:rPr lang="fr-FR" sz="1100" baseline="0"/>
            <a:t>-&gt; 122,5kg x 12h = </a:t>
          </a:r>
          <a:r>
            <a:rPr lang="fr-FR" sz="1100" b="1" baseline="0"/>
            <a:t>1470kg de conso le 22/05</a:t>
          </a:r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6</xdr:col>
      <xdr:colOff>295275</xdr:colOff>
      <xdr:row>8</xdr:row>
      <xdr:rowOff>38100</xdr:rowOff>
    </xdr:from>
    <xdr:to>
      <xdr:col>9</xdr:col>
      <xdr:colOff>304800</xdr:colOff>
      <xdr:row>18</xdr:row>
      <xdr:rowOff>76200</xdr:rowOff>
    </xdr:to>
    <xdr:sp macro="" textlink="">
      <xdr:nvSpPr>
        <xdr:cNvPr id="5" name="ZoneTexte 4"/>
        <xdr:cNvSpPr txBox="1"/>
      </xdr:nvSpPr>
      <xdr:spPr>
        <a:xfrm>
          <a:off x="5381625" y="1590675"/>
          <a:ext cx="2295525" cy="1943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Il</a:t>
          </a:r>
          <a:r>
            <a:rPr lang="fr-FR" sz="1100" b="1" baseline="0">
              <a:solidFill>
                <a:srgbClr val="FF0000"/>
              </a:solidFill>
            </a:rPr>
            <a:t> faut prendre en compte les week end ainsi que les jours non travailés.</a:t>
          </a:r>
        </a:p>
        <a:p>
          <a:r>
            <a:rPr lang="fr-FR" sz="1100" baseline="0"/>
            <a:t>Voir onglet "JR OUVRES".</a:t>
          </a:r>
        </a:p>
        <a:p>
          <a:endParaRPr lang="fr-FR" sz="1100" baseline="0"/>
        </a:p>
        <a:p>
          <a:r>
            <a:rPr lang="fr-FR" sz="1100" baseline="0"/>
            <a:t>Exemple:</a:t>
          </a:r>
        </a:p>
        <a:p>
          <a:r>
            <a:rPr lang="fr-FR" sz="1100" baseline="0"/>
            <a:t>Si la date début est vendredi et la date fin est lundi : il faudra diviser les consommations sur 2 jours (vendredi et lundi) et non sur vendredi, samedi, dimanche, lundi</a:t>
          </a:r>
        </a:p>
      </xdr:txBody>
    </xdr:sp>
    <xdr:clientData/>
  </xdr:twoCellAnchor>
  <xdr:twoCellAnchor>
    <xdr:from>
      <xdr:col>1</xdr:col>
      <xdr:colOff>695325</xdr:colOff>
      <xdr:row>5</xdr:row>
      <xdr:rowOff>9525</xdr:rowOff>
    </xdr:from>
    <xdr:to>
      <xdr:col>2</xdr:col>
      <xdr:colOff>238124</xdr:colOff>
      <xdr:row>27</xdr:row>
      <xdr:rowOff>123825</xdr:rowOff>
    </xdr:to>
    <xdr:cxnSp macro="">
      <xdr:nvCxnSpPr>
        <xdr:cNvPr id="6" name="Connecteur droit avec flèche 5"/>
        <xdr:cNvCxnSpPr/>
      </xdr:nvCxnSpPr>
      <xdr:spPr>
        <a:xfrm flipH="1" flipV="1">
          <a:off x="1457325" y="990600"/>
          <a:ext cx="409574" cy="4305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152400</xdr:colOff>
      <xdr:row>5</xdr:row>
      <xdr:rowOff>152400</xdr:rowOff>
    </xdr:from>
    <xdr:to>
      <xdr:col>2</xdr:col>
      <xdr:colOff>238125</xdr:colOff>
      <xdr:row>30</xdr:row>
      <xdr:rowOff>104775</xdr:rowOff>
    </xdr:to>
    <xdr:cxnSp macro="">
      <xdr:nvCxnSpPr>
        <xdr:cNvPr id="9" name="Connecteur droit avec flèche 8"/>
        <xdr:cNvCxnSpPr/>
      </xdr:nvCxnSpPr>
      <xdr:spPr>
        <a:xfrm flipH="1" flipV="1">
          <a:off x="914400" y="1133475"/>
          <a:ext cx="952500" cy="4714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390525</xdr:colOff>
      <xdr:row>8</xdr:row>
      <xdr:rowOff>9525</xdr:rowOff>
    </xdr:from>
    <xdr:to>
      <xdr:col>4</xdr:col>
      <xdr:colOff>514350</xdr:colOff>
      <xdr:row>14</xdr:row>
      <xdr:rowOff>28575</xdr:rowOff>
    </xdr:to>
    <xdr:sp macro="" textlink="">
      <xdr:nvSpPr>
        <xdr:cNvPr id="6" name="ZoneTexte 5"/>
        <xdr:cNvSpPr txBox="1"/>
      </xdr:nvSpPr>
      <xdr:spPr>
        <a:xfrm>
          <a:off x="1914525" y="1562100"/>
          <a:ext cx="164782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Idem que SYNTHESE</a:t>
          </a:r>
          <a:r>
            <a:rPr lang="fr-FR" sz="1100" baseline="0"/>
            <a:t> AVEC JR OUVRES mais ne pas prendre en compte les week end et jours fériés ect.</a:t>
          </a:r>
        </a:p>
        <a:p>
          <a:r>
            <a:rPr lang="fr-FR" sz="1100" baseline="0"/>
            <a:t>Ouvert tous les jours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6</xdr:row>
      <xdr:rowOff>85725</xdr:rowOff>
    </xdr:from>
    <xdr:to>
      <xdr:col>4</xdr:col>
      <xdr:colOff>723900</xdr:colOff>
      <xdr:row>9</xdr:row>
      <xdr:rowOff>152400</xdr:rowOff>
    </xdr:to>
    <xdr:sp macro="" textlink="">
      <xdr:nvSpPr>
        <xdr:cNvPr id="2" name="ZoneTexte 1"/>
        <xdr:cNvSpPr txBox="1"/>
      </xdr:nvSpPr>
      <xdr:spPr>
        <a:xfrm>
          <a:off x="1895475" y="1228725"/>
          <a:ext cx="18764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</a:t>
          </a:r>
          <a:r>
            <a:rPr lang="fr-FR" sz="1100" baseline="0"/>
            <a:t> s'agit des jours ouvrés pour certains sites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"/>
  <sheetViews>
    <sheetView workbookViewId="0">
      <selection activeCell="G17" sqref="G17"/>
    </sheetView>
  </sheetViews>
  <sheetFormatPr baseColWidth="10" defaultRowHeight="15" x14ac:dyDescent="0.25"/>
  <sheetData>
    <row r="1" spans="1:4" x14ac:dyDescent="0.25">
      <c r="A1" s="35" t="s">
        <v>8</v>
      </c>
      <c r="B1" s="35" t="s">
        <v>50</v>
      </c>
      <c r="C1" s="35" t="s">
        <v>51</v>
      </c>
      <c r="D1" s="11" t="s">
        <v>52</v>
      </c>
    </row>
    <row r="2" spans="1:4" x14ac:dyDescent="0.25">
      <c r="A2" s="49" t="s">
        <v>12</v>
      </c>
      <c r="B2" s="46">
        <v>2194</v>
      </c>
      <c r="C2" s="46">
        <v>100</v>
      </c>
      <c r="D2" s="44" t="s">
        <v>7</v>
      </c>
    </row>
    <row r="3" spans="1:4" s="5" customFormat="1" x14ac:dyDescent="0.25">
      <c r="A3" s="50">
        <v>57585</v>
      </c>
      <c r="B3" s="47">
        <v>23202</v>
      </c>
      <c r="C3" s="47">
        <v>200</v>
      </c>
      <c r="D3" s="30" t="s">
        <v>7</v>
      </c>
    </row>
    <row r="4" spans="1:4" s="5" customFormat="1" x14ac:dyDescent="0.25">
      <c r="A4" s="50">
        <v>57585</v>
      </c>
      <c r="B4" s="47">
        <v>2172</v>
      </c>
      <c r="C4" s="47">
        <v>300</v>
      </c>
      <c r="D4" s="30" t="s">
        <v>7</v>
      </c>
    </row>
    <row r="5" spans="1:4" s="5" customFormat="1" x14ac:dyDescent="0.25">
      <c r="A5" s="50">
        <v>57585</v>
      </c>
      <c r="B5" s="47">
        <v>2140</v>
      </c>
      <c r="C5" s="47">
        <v>400</v>
      </c>
      <c r="D5" s="30" t="s">
        <v>7</v>
      </c>
    </row>
    <row r="6" spans="1:4" s="5" customFormat="1" x14ac:dyDescent="0.25">
      <c r="A6" s="51">
        <v>57585</v>
      </c>
      <c r="B6" s="48">
        <v>1953</v>
      </c>
      <c r="C6" s="48">
        <v>500</v>
      </c>
      <c r="D6" s="45" t="s">
        <v>7</v>
      </c>
    </row>
    <row r="7" spans="1:4" x14ac:dyDescent="0.25">
      <c r="A7" s="49" t="s">
        <v>15</v>
      </c>
      <c r="B7" s="46">
        <v>2194</v>
      </c>
      <c r="C7" s="46">
        <v>100</v>
      </c>
      <c r="D7" s="44" t="s">
        <v>7</v>
      </c>
    </row>
    <row r="8" spans="1:4" s="5" customFormat="1" x14ac:dyDescent="0.25">
      <c r="A8" s="50" t="s">
        <v>15</v>
      </c>
      <c r="B8" s="47">
        <v>23202</v>
      </c>
      <c r="C8" s="47">
        <v>200</v>
      </c>
      <c r="D8" s="30" t="s">
        <v>7</v>
      </c>
    </row>
    <row r="9" spans="1:4" s="5" customFormat="1" x14ac:dyDescent="0.25">
      <c r="A9" s="50" t="s">
        <v>15</v>
      </c>
      <c r="B9" s="47">
        <v>2172</v>
      </c>
      <c r="C9" s="47">
        <v>300</v>
      </c>
      <c r="D9" s="30" t="s">
        <v>7</v>
      </c>
    </row>
    <row r="10" spans="1:4" s="5" customFormat="1" x14ac:dyDescent="0.25">
      <c r="A10" s="50" t="s">
        <v>15</v>
      </c>
      <c r="B10" s="47">
        <v>2140</v>
      </c>
      <c r="C10" s="47">
        <v>400</v>
      </c>
      <c r="D10" s="30" t="s">
        <v>7</v>
      </c>
    </row>
    <row r="11" spans="1:4" s="5" customFormat="1" x14ac:dyDescent="0.25">
      <c r="A11" s="51" t="s">
        <v>15</v>
      </c>
      <c r="B11" s="48">
        <v>1953</v>
      </c>
      <c r="C11" s="48">
        <v>500</v>
      </c>
      <c r="D11" s="45" t="s">
        <v>7</v>
      </c>
    </row>
    <row r="12" spans="1:4" x14ac:dyDescent="0.25">
      <c r="A12" s="49" t="s">
        <v>17</v>
      </c>
      <c r="B12" s="46">
        <v>2194</v>
      </c>
      <c r="C12" s="46">
        <v>100</v>
      </c>
      <c r="D12" s="44" t="s">
        <v>7</v>
      </c>
    </row>
    <row r="13" spans="1:4" s="5" customFormat="1" x14ac:dyDescent="0.25">
      <c r="A13" s="50" t="s">
        <v>17</v>
      </c>
      <c r="B13" s="47">
        <v>23202</v>
      </c>
      <c r="C13" s="47">
        <v>200</v>
      </c>
      <c r="D13" s="30" t="s">
        <v>7</v>
      </c>
    </row>
    <row r="14" spans="1:4" s="5" customFormat="1" x14ac:dyDescent="0.25">
      <c r="A14" s="50" t="s">
        <v>17</v>
      </c>
      <c r="B14" s="47">
        <v>2172</v>
      </c>
      <c r="C14" s="47">
        <v>300</v>
      </c>
      <c r="D14" s="30" t="s">
        <v>7</v>
      </c>
    </row>
    <row r="15" spans="1:4" s="5" customFormat="1" x14ac:dyDescent="0.25">
      <c r="A15" s="50" t="s">
        <v>17</v>
      </c>
      <c r="B15" s="47">
        <v>2140</v>
      </c>
      <c r="C15" s="47">
        <v>400</v>
      </c>
      <c r="D15" s="30" t="s">
        <v>7</v>
      </c>
    </row>
    <row r="16" spans="1:4" s="5" customFormat="1" x14ac:dyDescent="0.25">
      <c r="A16" s="51" t="s">
        <v>17</v>
      </c>
      <c r="B16" s="48">
        <v>1953</v>
      </c>
      <c r="C16" s="48">
        <v>500</v>
      </c>
      <c r="D16" s="45" t="s">
        <v>7</v>
      </c>
    </row>
    <row r="17" spans="1:4" x14ac:dyDescent="0.25">
      <c r="A17" s="49" t="s">
        <v>19</v>
      </c>
      <c r="B17" s="46">
        <v>2194</v>
      </c>
      <c r="C17" s="46">
        <v>100</v>
      </c>
      <c r="D17" s="44" t="s">
        <v>7</v>
      </c>
    </row>
    <row r="18" spans="1:4" s="5" customFormat="1" x14ac:dyDescent="0.25">
      <c r="A18" s="50" t="s">
        <v>19</v>
      </c>
      <c r="B18" s="47">
        <v>23202</v>
      </c>
      <c r="C18" s="47">
        <v>200</v>
      </c>
      <c r="D18" s="30" t="s">
        <v>7</v>
      </c>
    </row>
    <row r="19" spans="1:4" s="5" customFormat="1" x14ac:dyDescent="0.25">
      <c r="A19" s="50" t="s">
        <v>19</v>
      </c>
      <c r="B19" s="47">
        <v>2172</v>
      </c>
      <c r="C19" s="47">
        <v>300</v>
      </c>
      <c r="D19" s="30" t="s">
        <v>7</v>
      </c>
    </row>
    <row r="20" spans="1:4" s="5" customFormat="1" x14ac:dyDescent="0.25">
      <c r="A20" s="50" t="s">
        <v>19</v>
      </c>
      <c r="B20" s="47">
        <v>2140</v>
      </c>
      <c r="C20" s="47">
        <v>400</v>
      </c>
      <c r="D20" s="30" t="s">
        <v>7</v>
      </c>
    </row>
    <row r="21" spans="1:4" s="5" customFormat="1" x14ac:dyDescent="0.25">
      <c r="A21" s="51" t="s">
        <v>19</v>
      </c>
      <c r="B21" s="48">
        <v>1953</v>
      </c>
      <c r="C21" s="48">
        <v>500</v>
      </c>
      <c r="D21" s="45" t="s">
        <v>7</v>
      </c>
    </row>
    <row r="22" spans="1:4" x14ac:dyDescent="0.25">
      <c r="A22" s="49" t="s">
        <v>21</v>
      </c>
      <c r="B22" s="46">
        <v>2194</v>
      </c>
      <c r="C22" s="46">
        <v>100</v>
      </c>
      <c r="D22" s="44" t="s">
        <v>7</v>
      </c>
    </row>
    <row r="23" spans="1:4" s="5" customFormat="1" x14ac:dyDescent="0.25">
      <c r="A23" s="50" t="s">
        <v>21</v>
      </c>
      <c r="B23" s="47">
        <v>23202</v>
      </c>
      <c r="C23" s="47">
        <v>200</v>
      </c>
      <c r="D23" s="30" t="s">
        <v>7</v>
      </c>
    </row>
    <row r="24" spans="1:4" s="5" customFormat="1" x14ac:dyDescent="0.25">
      <c r="A24" s="50" t="s">
        <v>21</v>
      </c>
      <c r="B24" s="47">
        <v>2172</v>
      </c>
      <c r="C24" s="47">
        <v>300</v>
      </c>
      <c r="D24" s="30" t="s">
        <v>7</v>
      </c>
    </row>
    <row r="25" spans="1:4" s="5" customFormat="1" x14ac:dyDescent="0.25">
      <c r="A25" s="50" t="s">
        <v>21</v>
      </c>
      <c r="B25" s="47">
        <v>2140</v>
      </c>
      <c r="C25" s="47">
        <v>400</v>
      </c>
      <c r="D25" s="30" t="s">
        <v>7</v>
      </c>
    </row>
    <row r="26" spans="1:4" s="5" customFormat="1" x14ac:dyDescent="0.25">
      <c r="A26" s="51" t="s">
        <v>21</v>
      </c>
      <c r="B26" s="48">
        <v>1953</v>
      </c>
      <c r="C26" s="48">
        <v>500</v>
      </c>
      <c r="D26" s="45" t="s">
        <v>7</v>
      </c>
    </row>
    <row r="27" spans="1:4" x14ac:dyDescent="0.25">
      <c r="A27" s="49" t="s">
        <v>23</v>
      </c>
      <c r="B27" s="46">
        <v>2194</v>
      </c>
      <c r="C27" s="46">
        <v>100</v>
      </c>
      <c r="D27" s="44" t="s">
        <v>7</v>
      </c>
    </row>
    <row r="28" spans="1:4" s="5" customFormat="1" x14ac:dyDescent="0.25">
      <c r="A28" s="50" t="s">
        <v>23</v>
      </c>
      <c r="B28" s="47">
        <v>23202</v>
      </c>
      <c r="C28" s="47">
        <v>200</v>
      </c>
      <c r="D28" s="30" t="s">
        <v>7</v>
      </c>
    </row>
    <row r="29" spans="1:4" s="5" customFormat="1" x14ac:dyDescent="0.25">
      <c r="A29" s="50" t="s">
        <v>23</v>
      </c>
      <c r="B29" s="47">
        <v>2172</v>
      </c>
      <c r="C29" s="47">
        <v>300</v>
      </c>
      <c r="D29" s="30" t="s">
        <v>7</v>
      </c>
    </row>
    <row r="30" spans="1:4" s="5" customFormat="1" x14ac:dyDescent="0.25">
      <c r="A30" s="50" t="s">
        <v>23</v>
      </c>
      <c r="B30" s="47">
        <v>2140</v>
      </c>
      <c r="C30" s="47">
        <v>400</v>
      </c>
      <c r="D30" s="30" t="s">
        <v>7</v>
      </c>
    </row>
    <row r="31" spans="1:4" s="5" customFormat="1" x14ac:dyDescent="0.25">
      <c r="A31" s="51">
        <v>58690</v>
      </c>
      <c r="B31" s="48">
        <v>1953</v>
      </c>
      <c r="C31" s="48">
        <v>500</v>
      </c>
      <c r="D31" s="45" t="s">
        <v>7</v>
      </c>
    </row>
    <row r="32" spans="1:4" x14ac:dyDescent="0.25">
      <c r="A32" s="49" t="s">
        <v>25</v>
      </c>
      <c r="B32" s="46">
        <v>2194</v>
      </c>
      <c r="C32" s="46">
        <v>100</v>
      </c>
      <c r="D32" s="44" t="s">
        <v>7</v>
      </c>
    </row>
    <row r="33" spans="1:4" s="5" customFormat="1" x14ac:dyDescent="0.25">
      <c r="A33" s="50" t="s">
        <v>25</v>
      </c>
      <c r="B33" s="47">
        <v>23202</v>
      </c>
      <c r="C33" s="47">
        <v>200</v>
      </c>
      <c r="D33" s="30" t="s">
        <v>7</v>
      </c>
    </row>
    <row r="34" spans="1:4" s="5" customFormat="1" x14ac:dyDescent="0.25">
      <c r="A34" s="50" t="s">
        <v>25</v>
      </c>
      <c r="B34" s="47">
        <v>2172</v>
      </c>
      <c r="C34" s="47">
        <v>300</v>
      </c>
      <c r="D34" s="30" t="s">
        <v>7</v>
      </c>
    </row>
    <row r="35" spans="1:4" s="5" customFormat="1" x14ac:dyDescent="0.25">
      <c r="A35" s="50" t="s">
        <v>25</v>
      </c>
      <c r="B35" s="47">
        <v>2140</v>
      </c>
      <c r="C35" s="47">
        <v>400</v>
      </c>
      <c r="D35" s="30" t="s">
        <v>7</v>
      </c>
    </row>
    <row r="36" spans="1:4" s="5" customFormat="1" x14ac:dyDescent="0.25">
      <c r="A36" s="51" t="s">
        <v>25</v>
      </c>
      <c r="B36" s="48">
        <v>1953</v>
      </c>
      <c r="C36" s="48">
        <v>500</v>
      </c>
      <c r="D36" s="45" t="s">
        <v>7</v>
      </c>
    </row>
    <row r="37" spans="1:4" x14ac:dyDescent="0.25">
      <c r="A37" s="49" t="s">
        <v>27</v>
      </c>
      <c r="B37" s="46">
        <v>2194</v>
      </c>
      <c r="C37" s="46">
        <v>100</v>
      </c>
      <c r="D37" s="44" t="s">
        <v>7</v>
      </c>
    </row>
    <row r="38" spans="1:4" s="5" customFormat="1" x14ac:dyDescent="0.25">
      <c r="A38" s="50" t="s">
        <v>27</v>
      </c>
      <c r="B38" s="47">
        <v>23202</v>
      </c>
      <c r="C38" s="47">
        <v>200</v>
      </c>
      <c r="D38" s="30" t="s">
        <v>7</v>
      </c>
    </row>
    <row r="39" spans="1:4" s="5" customFormat="1" x14ac:dyDescent="0.25">
      <c r="A39" s="50" t="s">
        <v>27</v>
      </c>
      <c r="B39" s="47">
        <v>2172</v>
      </c>
      <c r="C39" s="47">
        <v>300</v>
      </c>
      <c r="D39" s="30" t="s">
        <v>7</v>
      </c>
    </row>
    <row r="40" spans="1:4" s="5" customFormat="1" x14ac:dyDescent="0.25">
      <c r="A40" s="50" t="s">
        <v>27</v>
      </c>
      <c r="B40" s="47">
        <v>2140</v>
      </c>
      <c r="C40" s="47">
        <v>400</v>
      </c>
      <c r="D40" s="30" t="s">
        <v>7</v>
      </c>
    </row>
    <row r="41" spans="1:4" s="5" customFormat="1" x14ac:dyDescent="0.25">
      <c r="A41" s="51" t="s">
        <v>27</v>
      </c>
      <c r="B41" s="48">
        <v>1953</v>
      </c>
      <c r="C41" s="48">
        <v>500</v>
      </c>
      <c r="D41" s="45" t="s">
        <v>7</v>
      </c>
    </row>
    <row r="42" spans="1:4" x14ac:dyDescent="0.25">
      <c r="A42" s="49" t="s">
        <v>30</v>
      </c>
      <c r="B42" s="46">
        <v>2194</v>
      </c>
      <c r="C42" s="46">
        <v>100</v>
      </c>
      <c r="D42" s="44" t="s">
        <v>7</v>
      </c>
    </row>
    <row r="43" spans="1:4" s="5" customFormat="1" x14ac:dyDescent="0.25">
      <c r="A43" s="50" t="s">
        <v>30</v>
      </c>
      <c r="B43" s="47">
        <v>23202</v>
      </c>
      <c r="C43" s="47">
        <v>200</v>
      </c>
      <c r="D43" s="30" t="s">
        <v>7</v>
      </c>
    </row>
    <row r="44" spans="1:4" s="5" customFormat="1" x14ac:dyDescent="0.25">
      <c r="A44" s="50" t="s">
        <v>30</v>
      </c>
      <c r="B44" s="47">
        <v>2172</v>
      </c>
      <c r="C44" s="47">
        <v>300</v>
      </c>
      <c r="D44" s="30" t="s">
        <v>7</v>
      </c>
    </row>
    <row r="45" spans="1:4" s="5" customFormat="1" x14ac:dyDescent="0.25">
      <c r="A45" s="50" t="s">
        <v>30</v>
      </c>
      <c r="B45" s="47">
        <v>2140</v>
      </c>
      <c r="C45" s="47">
        <v>400</v>
      </c>
      <c r="D45" s="30" t="s">
        <v>7</v>
      </c>
    </row>
    <row r="46" spans="1:4" s="5" customFormat="1" x14ac:dyDescent="0.25">
      <c r="A46" s="51" t="s">
        <v>30</v>
      </c>
      <c r="B46" s="48">
        <v>1953</v>
      </c>
      <c r="C46" s="48">
        <v>500</v>
      </c>
      <c r="D46" s="45" t="s">
        <v>7</v>
      </c>
    </row>
    <row r="47" spans="1:4" x14ac:dyDescent="0.25">
      <c r="A47" s="49" t="s">
        <v>33</v>
      </c>
      <c r="B47" s="46">
        <v>2194</v>
      </c>
      <c r="C47" s="46">
        <v>100</v>
      </c>
      <c r="D47" s="44" t="s">
        <v>7</v>
      </c>
    </row>
    <row r="48" spans="1:4" x14ac:dyDescent="0.25">
      <c r="A48" s="50" t="s">
        <v>33</v>
      </c>
      <c r="B48" s="47">
        <v>23202</v>
      </c>
      <c r="C48" s="47">
        <v>200</v>
      </c>
      <c r="D48" s="30" t="s">
        <v>7</v>
      </c>
    </row>
    <row r="49" spans="1:4" x14ac:dyDescent="0.25">
      <c r="A49" s="50" t="s">
        <v>33</v>
      </c>
      <c r="B49" s="47">
        <v>2172</v>
      </c>
      <c r="C49" s="47">
        <v>300</v>
      </c>
      <c r="D49" s="30" t="s">
        <v>7</v>
      </c>
    </row>
    <row r="50" spans="1:4" x14ac:dyDescent="0.25">
      <c r="A50" s="50" t="s">
        <v>33</v>
      </c>
      <c r="B50" s="47">
        <v>2140</v>
      </c>
      <c r="C50" s="47">
        <v>400</v>
      </c>
      <c r="D50" s="30" t="s">
        <v>7</v>
      </c>
    </row>
    <row r="51" spans="1:4" x14ac:dyDescent="0.25">
      <c r="A51" s="51" t="s">
        <v>33</v>
      </c>
      <c r="B51" s="48">
        <v>1953</v>
      </c>
      <c r="C51" s="48">
        <v>500</v>
      </c>
      <c r="D51" s="45" t="s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opLeftCell="C1" workbookViewId="0">
      <selection activeCell="C1" sqref="C1"/>
    </sheetView>
  </sheetViews>
  <sheetFormatPr baseColWidth="10" defaultRowHeight="15" x14ac:dyDescent="0.25"/>
  <cols>
    <col min="1" max="1" width="11.42578125" style="5"/>
    <col min="2" max="2" width="9.85546875" style="5" customWidth="1"/>
    <col min="3" max="10" width="11.42578125" style="5"/>
    <col min="11" max="11" width="11.42578125" style="2"/>
  </cols>
  <sheetData>
    <row r="1" spans="1:16" ht="30" x14ac:dyDescent="0.25">
      <c r="A1" s="3" t="s">
        <v>0</v>
      </c>
      <c r="B1" s="3" t="s">
        <v>8</v>
      </c>
      <c r="C1" s="3" t="s">
        <v>9</v>
      </c>
      <c r="D1" s="3" t="s">
        <v>1</v>
      </c>
      <c r="E1" s="3" t="s">
        <v>2</v>
      </c>
      <c r="F1" s="3" t="s">
        <v>10</v>
      </c>
      <c r="G1" s="3" t="s">
        <v>3</v>
      </c>
      <c r="H1" s="3" t="s">
        <v>4</v>
      </c>
      <c r="I1" s="3" t="s">
        <v>5</v>
      </c>
      <c r="J1" s="3" t="s">
        <v>6</v>
      </c>
      <c r="K1" s="3"/>
      <c r="L1" s="34">
        <v>2194</v>
      </c>
      <c r="M1" s="34">
        <v>23202</v>
      </c>
      <c r="N1" s="34">
        <v>2172</v>
      </c>
      <c r="O1" s="34">
        <v>2140</v>
      </c>
      <c r="P1" s="42">
        <v>1953</v>
      </c>
    </row>
    <row r="2" spans="1:16" x14ac:dyDescent="0.25">
      <c r="A2" s="13" t="s">
        <v>11</v>
      </c>
      <c r="B2" s="13" t="s">
        <v>12</v>
      </c>
      <c r="C2" s="14">
        <v>10</v>
      </c>
      <c r="D2" s="6">
        <v>43606</v>
      </c>
      <c r="E2" s="7">
        <v>0.41666666666666663</v>
      </c>
      <c r="F2" s="15" t="s">
        <v>49</v>
      </c>
      <c r="G2" s="8">
        <v>6</v>
      </c>
      <c r="H2" s="54">
        <v>0.25</v>
      </c>
      <c r="I2" s="6">
        <v>43606</v>
      </c>
      <c r="J2" s="7">
        <v>0.66666666666666663</v>
      </c>
      <c r="K2" s="4"/>
      <c r="L2" s="12">
        <f>IF($F2="Terminé",0,SUMIFS(Nomenclature!$C:$C,Nomenclature!$A:$A,OF!$B2,Nomenclature!$B:$B,OF!L$1)*OF!$C2)</f>
        <v>1000</v>
      </c>
      <c r="M2" s="12">
        <f>IF($F2="Terminé",0,SUMIFS(Nomenclature!$C:$C,Nomenclature!$A:$A,OF!$B2,Nomenclature!$B:$B,OF!M$1)*OF!$C2)</f>
        <v>2000</v>
      </c>
      <c r="N2" s="12">
        <f>IF($F2="Terminé",0,SUMIFS(Nomenclature!$C:$C,Nomenclature!$A:$A,OF!$B2,Nomenclature!$B:$B,OF!N$1)*OF!$C2)</f>
        <v>3000</v>
      </c>
      <c r="O2" s="12">
        <f>IF($F2="Terminé",0,SUMIFS(Nomenclature!$C:$C,Nomenclature!$A:$A,OF!$B2,Nomenclature!$B:$B,OF!O$1)*OF!$C2)</f>
        <v>4000</v>
      </c>
      <c r="P2" s="38">
        <f>IF($F2="Terminé",0,SUMIFS(Nomenclature!$C:$C,Nomenclature!$A:$A,OF!$B2,Nomenclature!$B:$B,OF!P$1)*OF!$C2)</f>
        <v>5000</v>
      </c>
    </row>
    <row r="3" spans="1:16" x14ac:dyDescent="0.25">
      <c r="A3" s="13" t="s">
        <v>14</v>
      </c>
      <c r="B3" s="13" t="s">
        <v>15</v>
      </c>
      <c r="C3" s="14">
        <v>24.5</v>
      </c>
      <c r="D3" s="6">
        <v>43606</v>
      </c>
      <c r="E3" s="7">
        <v>0.66666666666666663</v>
      </c>
      <c r="F3" s="15" t="s">
        <v>13</v>
      </c>
      <c r="G3" s="8">
        <v>20</v>
      </c>
      <c r="H3" s="54">
        <v>0.83333333333333326</v>
      </c>
      <c r="I3" s="6">
        <v>43607</v>
      </c>
      <c r="J3" s="7">
        <v>0.5</v>
      </c>
      <c r="K3" s="4"/>
      <c r="L3" s="12">
        <f>IF($F3="Terminé",0,SUMIFS(Nomenclature!$C:$C,Nomenclature!$A:$A,OF!$B3,Nomenclature!$B:$B,OF!L$1)*OF!$C3)</f>
        <v>2450</v>
      </c>
      <c r="M3" s="12">
        <f>IF($F3="Terminé",0,SUMIFS(Nomenclature!$C:$C,Nomenclature!$A:$A,OF!$B3,Nomenclature!$B:$B,OF!M$1)*OF!$C3)</f>
        <v>4900</v>
      </c>
      <c r="N3" s="12">
        <f>IF($F3="Terminé",0,SUMIFS(Nomenclature!$C:$C,Nomenclature!$A:$A,OF!$B3,Nomenclature!$B:$B,OF!N$1)*OF!$C3)</f>
        <v>7350</v>
      </c>
      <c r="O3" s="12">
        <f>IF($F3="Terminé",0,SUMIFS(Nomenclature!$C:$C,Nomenclature!$A:$A,OF!$B3,Nomenclature!$B:$B,OF!O$1)*OF!$C3)</f>
        <v>9800</v>
      </c>
      <c r="P3" s="38">
        <f>IF($F3="Terminé",0,SUMIFS(Nomenclature!$C:$C,Nomenclature!$A:$A,OF!$B3,Nomenclature!$B:$B,OF!P$1)*OF!$C3)</f>
        <v>12250</v>
      </c>
    </row>
    <row r="4" spans="1:16" x14ac:dyDescent="0.25">
      <c r="A4" s="13" t="s">
        <v>16</v>
      </c>
      <c r="B4" s="13" t="s">
        <v>17</v>
      </c>
      <c r="C4" s="14">
        <v>29</v>
      </c>
      <c r="D4" s="6">
        <v>43607</v>
      </c>
      <c r="E4" s="7">
        <v>0.5</v>
      </c>
      <c r="F4" s="15" t="s">
        <v>13</v>
      </c>
      <c r="G4" s="8">
        <v>22</v>
      </c>
      <c r="H4" s="54">
        <v>0.91666666666666663</v>
      </c>
      <c r="I4" s="6">
        <v>43608</v>
      </c>
      <c r="J4" s="7">
        <v>0.41666666666666663</v>
      </c>
      <c r="K4" s="4"/>
      <c r="L4" s="12">
        <f>IF($F4="Terminé",0,SUMIFS(Nomenclature!$C:$C,Nomenclature!$A:$A,OF!$B4,Nomenclature!$B:$B,OF!L$1)*OF!$C4)</f>
        <v>2900</v>
      </c>
      <c r="M4" s="12">
        <f>IF($F4="Terminé",0,SUMIFS(Nomenclature!$C:$C,Nomenclature!$A:$A,OF!$B4,Nomenclature!$B:$B,OF!M$1)*OF!$C4)</f>
        <v>5800</v>
      </c>
      <c r="N4" s="12">
        <f>IF($F4="Terminé",0,SUMIFS(Nomenclature!$C:$C,Nomenclature!$A:$A,OF!$B4,Nomenclature!$B:$B,OF!N$1)*OF!$C4)</f>
        <v>8700</v>
      </c>
      <c r="O4" s="12">
        <f>IF($F4="Terminé",0,SUMIFS(Nomenclature!$C:$C,Nomenclature!$A:$A,OF!$B4,Nomenclature!$B:$B,OF!O$1)*OF!$C4)</f>
        <v>11600</v>
      </c>
      <c r="P4" s="38">
        <f>IF($F4="Terminé",0,SUMIFS(Nomenclature!$C:$C,Nomenclature!$A:$A,OF!$B4,Nomenclature!$B:$B,OF!P$1)*OF!$C4)</f>
        <v>14500</v>
      </c>
    </row>
    <row r="5" spans="1:16" x14ac:dyDescent="0.25">
      <c r="A5" s="13" t="s">
        <v>18</v>
      </c>
      <c r="B5" s="13" t="s">
        <v>19</v>
      </c>
      <c r="C5" s="14">
        <v>22</v>
      </c>
      <c r="D5" s="6">
        <v>43608</v>
      </c>
      <c r="E5" s="7">
        <v>0.41666666666666663</v>
      </c>
      <c r="F5" s="15" t="s">
        <v>13</v>
      </c>
      <c r="G5" s="8">
        <v>20</v>
      </c>
      <c r="H5" s="54">
        <v>0.83333333333333326</v>
      </c>
      <c r="I5" s="6">
        <v>43609</v>
      </c>
      <c r="J5" s="7">
        <v>0.25</v>
      </c>
      <c r="K5" s="4"/>
      <c r="L5" s="12">
        <f>IF($F5="Terminé",0,SUMIFS(Nomenclature!$C:$C,Nomenclature!$A:$A,OF!$B5,Nomenclature!$B:$B,OF!L$1)*OF!$C5)</f>
        <v>2200</v>
      </c>
      <c r="M5" s="12">
        <f>IF($F5="Terminé",0,SUMIFS(Nomenclature!$C:$C,Nomenclature!$A:$A,OF!$B5,Nomenclature!$B:$B,OF!M$1)*OF!$C5)</f>
        <v>4400</v>
      </c>
      <c r="N5" s="12">
        <f>IF($F5="Terminé",0,SUMIFS(Nomenclature!$C:$C,Nomenclature!$A:$A,OF!$B5,Nomenclature!$B:$B,OF!N$1)*OF!$C5)</f>
        <v>6600</v>
      </c>
      <c r="O5" s="12">
        <f>IF($F5="Terminé",0,SUMIFS(Nomenclature!$C:$C,Nomenclature!$A:$A,OF!$B5,Nomenclature!$B:$B,OF!O$1)*OF!$C5)</f>
        <v>8800</v>
      </c>
      <c r="P5" s="38">
        <f>IF($F5="Terminé",0,SUMIFS(Nomenclature!$C:$C,Nomenclature!$A:$A,OF!$B5,Nomenclature!$B:$B,OF!P$1)*OF!$C5)</f>
        <v>11000</v>
      </c>
    </row>
    <row r="6" spans="1:16" x14ac:dyDescent="0.25">
      <c r="A6" s="13" t="s">
        <v>20</v>
      </c>
      <c r="B6" s="13" t="s">
        <v>21</v>
      </c>
      <c r="C6" s="14">
        <v>22.5</v>
      </c>
      <c r="D6" s="6">
        <v>43609</v>
      </c>
      <c r="E6" s="7">
        <v>0.25</v>
      </c>
      <c r="F6" s="15" t="s">
        <v>13</v>
      </c>
      <c r="G6" s="8">
        <v>20</v>
      </c>
      <c r="H6" s="54">
        <v>0.83333333333333326</v>
      </c>
      <c r="I6" s="6">
        <v>43612</v>
      </c>
      <c r="J6" s="7">
        <v>0.5</v>
      </c>
      <c r="K6" s="4"/>
      <c r="L6" s="12">
        <f>IF($F6="Terminé",0,SUMIFS(Nomenclature!$C:$C,Nomenclature!$A:$A,OF!$B6,Nomenclature!$B:$B,OF!L$1)*OF!$C6)</f>
        <v>2250</v>
      </c>
      <c r="M6" s="12">
        <f>IF($F6="Terminé",0,SUMIFS(Nomenclature!$C:$C,Nomenclature!$A:$A,OF!$B6,Nomenclature!$B:$B,OF!M$1)*OF!$C6)</f>
        <v>4500</v>
      </c>
      <c r="N6" s="12">
        <f>IF($F6="Terminé",0,SUMIFS(Nomenclature!$C:$C,Nomenclature!$A:$A,OF!$B6,Nomenclature!$B:$B,OF!N$1)*OF!$C6)</f>
        <v>6750</v>
      </c>
      <c r="O6" s="12">
        <f>IF($F6="Terminé",0,SUMIFS(Nomenclature!$C:$C,Nomenclature!$A:$A,OF!$B6,Nomenclature!$B:$B,OF!O$1)*OF!$C6)</f>
        <v>9000</v>
      </c>
      <c r="P6" s="38">
        <f>IF($F6="Terminé",0,SUMIFS(Nomenclature!$C:$C,Nomenclature!$A:$A,OF!$B6,Nomenclature!$B:$B,OF!P$1)*OF!$C6)</f>
        <v>11250</v>
      </c>
    </row>
    <row r="7" spans="1:16" x14ac:dyDescent="0.25">
      <c r="A7" s="13" t="s">
        <v>22</v>
      </c>
      <c r="B7" s="13" t="s">
        <v>23</v>
      </c>
      <c r="C7" s="14">
        <v>48.5</v>
      </c>
      <c r="D7" s="6">
        <v>43612</v>
      </c>
      <c r="E7" s="7">
        <v>0.5</v>
      </c>
      <c r="F7" s="15" t="s">
        <v>13</v>
      </c>
      <c r="G7" s="8">
        <v>40</v>
      </c>
      <c r="H7" s="54">
        <v>1.6666666666666665</v>
      </c>
      <c r="I7" s="6">
        <v>43614</v>
      </c>
      <c r="J7" s="7">
        <v>0.16666666666666666</v>
      </c>
      <c r="K7" s="4"/>
      <c r="L7" s="12">
        <f>IF($F7="Terminé",0,SUMIFS(Nomenclature!$C:$C,Nomenclature!$A:$A,OF!$B7,Nomenclature!$B:$B,OF!L$1)*OF!$C7)</f>
        <v>4850</v>
      </c>
      <c r="M7" s="12">
        <f>IF($F7="Terminé",0,SUMIFS(Nomenclature!$C:$C,Nomenclature!$A:$A,OF!$B7,Nomenclature!$B:$B,OF!M$1)*OF!$C7)</f>
        <v>9700</v>
      </c>
      <c r="N7" s="12">
        <f>IF($F7="Terminé",0,SUMIFS(Nomenclature!$C:$C,Nomenclature!$A:$A,OF!$B7,Nomenclature!$B:$B,OF!N$1)*OF!$C7)</f>
        <v>14550</v>
      </c>
      <c r="O7" s="12">
        <f>IF($F7="Terminé",0,SUMIFS(Nomenclature!$C:$C,Nomenclature!$A:$A,OF!$B7,Nomenclature!$B:$B,OF!O$1)*OF!$C7)</f>
        <v>19400</v>
      </c>
      <c r="P7" s="38">
        <f>IF($F7="Terminé",0,SUMIFS(Nomenclature!$C:$C,Nomenclature!$A:$A,OF!$B7,Nomenclature!$B:$B,OF!P$1)*OF!$C7)</f>
        <v>24250</v>
      </c>
    </row>
    <row r="8" spans="1:16" x14ac:dyDescent="0.25">
      <c r="A8" s="13" t="s">
        <v>24</v>
      </c>
      <c r="B8" s="13" t="s">
        <v>25</v>
      </c>
      <c r="C8" s="14">
        <v>24.2</v>
      </c>
      <c r="D8" s="6">
        <v>43614</v>
      </c>
      <c r="E8" s="7">
        <v>0.16666666666666666</v>
      </c>
      <c r="F8" s="15" t="s">
        <v>13</v>
      </c>
      <c r="G8" s="8">
        <v>22</v>
      </c>
      <c r="H8" s="54">
        <v>0.91666666666666663</v>
      </c>
      <c r="I8" s="6">
        <v>43615</v>
      </c>
      <c r="J8" s="7">
        <v>8.3333333333333329E-2</v>
      </c>
      <c r="K8" s="4"/>
      <c r="L8" s="12">
        <f>IF($F8="Terminé",0,SUMIFS(Nomenclature!$C:$C,Nomenclature!$A:$A,OF!$B8,Nomenclature!$B:$B,OF!L$1)*OF!$C8)</f>
        <v>2420</v>
      </c>
      <c r="M8" s="12">
        <f>IF($F8="Terminé",0,SUMIFS(Nomenclature!$C:$C,Nomenclature!$A:$A,OF!$B8,Nomenclature!$B:$B,OF!M$1)*OF!$C8)</f>
        <v>4840</v>
      </c>
      <c r="N8" s="12">
        <f>IF($F8="Terminé",0,SUMIFS(Nomenclature!$C:$C,Nomenclature!$A:$A,OF!$B8,Nomenclature!$B:$B,OF!N$1)*OF!$C8)</f>
        <v>7260</v>
      </c>
      <c r="O8" s="12">
        <f>IF($F8="Terminé",0,SUMIFS(Nomenclature!$C:$C,Nomenclature!$A:$A,OF!$B8,Nomenclature!$B:$B,OF!O$1)*OF!$C8)</f>
        <v>9680</v>
      </c>
      <c r="P8" s="38">
        <f>IF($F8="Terminé",0,SUMIFS(Nomenclature!$C:$C,Nomenclature!$A:$A,OF!$B8,Nomenclature!$B:$B,OF!P$1)*OF!$C8)</f>
        <v>12100</v>
      </c>
    </row>
    <row r="9" spans="1:16" x14ac:dyDescent="0.25">
      <c r="A9" s="13" t="s">
        <v>26</v>
      </c>
      <c r="B9" s="13" t="s">
        <v>27</v>
      </c>
      <c r="C9" s="14">
        <v>7.9169999999999998</v>
      </c>
      <c r="D9" s="6">
        <v>43615</v>
      </c>
      <c r="E9" s="7">
        <v>8.3333333333333329E-2</v>
      </c>
      <c r="F9" s="15" t="s">
        <v>28</v>
      </c>
      <c r="G9" s="8">
        <v>10</v>
      </c>
      <c r="H9" s="54">
        <v>0.41666666666666663</v>
      </c>
      <c r="I9" s="6">
        <v>43619</v>
      </c>
      <c r="J9" s="7">
        <v>0.83333333333333326</v>
      </c>
      <c r="K9" s="4"/>
      <c r="L9" s="12">
        <f>IF($F9="Terminé",0,SUMIFS(Nomenclature!$C:$C,Nomenclature!$A:$A,OF!$B9,Nomenclature!$B:$B,OF!L$1)*OF!$C9)</f>
        <v>0</v>
      </c>
      <c r="M9" s="12">
        <f>IF($F9="Terminé",0,SUMIFS(Nomenclature!$C:$C,Nomenclature!$A:$A,OF!$B9,Nomenclature!$B:$B,OF!M$1)*OF!$C9)</f>
        <v>0</v>
      </c>
      <c r="N9" s="12">
        <f>IF($F9="Terminé",0,SUMIFS(Nomenclature!$C:$C,Nomenclature!$A:$A,OF!$B9,Nomenclature!$B:$B,OF!N$1)*OF!$C9)</f>
        <v>0</v>
      </c>
      <c r="O9" s="12">
        <f>IF($F9="Terminé",0,SUMIFS(Nomenclature!$C:$C,Nomenclature!$A:$A,OF!$B9,Nomenclature!$B:$B,OF!O$1)*OF!$C9)</f>
        <v>0</v>
      </c>
      <c r="P9" s="38">
        <f>IF($F9="Terminé",0,SUMIFS(Nomenclature!$C:$C,Nomenclature!$A:$A,OF!$B9,Nomenclature!$B:$B,OF!P$1)*OF!$C9)</f>
        <v>0</v>
      </c>
    </row>
    <row r="10" spans="1:16" x14ac:dyDescent="0.25">
      <c r="A10" s="13" t="s">
        <v>29</v>
      </c>
      <c r="B10" s="13" t="s">
        <v>30</v>
      </c>
      <c r="C10" s="14">
        <v>2</v>
      </c>
      <c r="D10" s="6">
        <v>43619</v>
      </c>
      <c r="E10" s="7">
        <v>0.83333333333333326</v>
      </c>
      <c r="F10" s="15" t="s">
        <v>13</v>
      </c>
      <c r="G10" s="8">
        <v>6</v>
      </c>
      <c r="H10" s="54">
        <v>0.25</v>
      </c>
      <c r="I10" s="6">
        <v>43620</v>
      </c>
      <c r="J10" s="7">
        <v>8.3333333333333329E-2</v>
      </c>
      <c r="K10" s="4"/>
      <c r="L10" s="12">
        <f>IF($F10="Terminé",0,SUMIFS(Nomenclature!$C:$C,Nomenclature!$A:$A,OF!$B10,Nomenclature!$B:$B,OF!L$1)*OF!$C10)</f>
        <v>200</v>
      </c>
      <c r="M10" s="12">
        <f>IF($F10="Terminé",0,SUMIFS(Nomenclature!$C:$C,Nomenclature!$A:$A,OF!$B10,Nomenclature!$B:$B,OF!M$1)*OF!$C10)</f>
        <v>400</v>
      </c>
      <c r="N10" s="12">
        <f>IF($F10="Terminé",0,SUMIFS(Nomenclature!$C:$C,Nomenclature!$A:$A,OF!$B10,Nomenclature!$B:$B,OF!N$1)*OF!$C10)</f>
        <v>600</v>
      </c>
      <c r="O10" s="12">
        <f>IF($F10="Terminé",0,SUMIFS(Nomenclature!$C:$C,Nomenclature!$A:$A,OF!$B10,Nomenclature!$B:$B,OF!O$1)*OF!$C10)</f>
        <v>800</v>
      </c>
      <c r="P10" s="38">
        <f>IF($F10="Terminé",0,SUMIFS(Nomenclature!$C:$C,Nomenclature!$A:$A,OF!$B10,Nomenclature!$B:$B,OF!P$1)*OF!$C10)</f>
        <v>1000</v>
      </c>
    </row>
    <row r="11" spans="1:16" x14ac:dyDescent="0.25">
      <c r="A11" s="13" t="s">
        <v>31</v>
      </c>
      <c r="B11" s="13" t="s">
        <v>30</v>
      </c>
      <c r="C11" s="14">
        <v>1</v>
      </c>
      <c r="D11" s="6">
        <v>43620</v>
      </c>
      <c r="E11" s="7">
        <v>8.3333333333333329E-2</v>
      </c>
      <c r="F11" s="15" t="s">
        <v>13</v>
      </c>
      <c r="G11" s="8">
        <v>6</v>
      </c>
      <c r="H11" s="54">
        <v>0.25</v>
      </c>
      <c r="I11" s="6">
        <v>43620</v>
      </c>
      <c r="J11" s="7">
        <v>0.33333333333333331</v>
      </c>
      <c r="K11" s="4"/>
      <c r="L11" s="12">
        <f>IF($F11="Terminé",0,SUMIFS(Nomenclature!$C:$C,Nomenclature!$A:$A,OF!$B11,Nomenclature!$B:$B,OF!L$1)*OF!$C11)</f>
        <v>100</v>
      </c>
      <c r="M11" s="12">
        <f>IF($F11="Terminé",0,SUMIFS(Nomenclature!$C:$C,Nomenclature!$A:$A,OF!$B11,Nomenclature!$B:$B,OF!M$1)*OF!$C11)</f>
        <v>200</v>
      </c>
      <c r="N11" s="12">
        <f>IF($F11="Terminé",0,SUMIFS(Nomenclature!$C:$C,Nomenclature!$A:$A,OF!$B11,Nomenclature!$B:$B,OF!N$1)*OF!$C11)</f>
        <v>300</v>
      </c>
      <c r="O11" s="12">
        <f>IF($F11="Terminé",0,SUMIFS(Nomenclature!$C:$C,Nomenclature!$A:$A,OF!$B11,Nomenclature!$B:$B,OF!O$1)*OF!$C11)</f>
        <v>400</v>
      </c>
      <c r="P11" s="38">
        <f>IF($F11="Terminé",0,SUMIFS(Nomenclature!$C:$C,Nomenclature!$A:$A,OF!$B11,Nomenclature!$B:$B,OF!P$1)*OF!$C11)</f>
        <v>500</v>
      </c>
    </row>
    <row r="12" spans="1:16" x14ac:dyDescent="0.25">
      <c r="A12" s="13" t="s">
        <v>32</v>
      </c>
      <c r="B12" s="13" t="s">
        <v>33</v>
      </c>
      <c r="C12" s="14">
        <v>5</v>
      </c>
      <c r="D12" s="6">
        <v>43620</v>
      </c>
      <c r="E12" s="7">
        <v>0.33333333333333331</v>
      </c>
      <c r="F12" s="15" t="s">
        <v>13</v>
      </c>
      <c r="G12" s="8">
        <v>6</v>
      </c>
      <c r="H12" s="54">
        <v>0.25</v>
      </c>
      <c r="I12" s="6">
        <v>43620</v>
      </c>
      <c r="J12" s="7">
        <v>0.58333333333333326</v>
      </c>
      <c r="K12" s="4"/>
      <c r="L12" s="31">
        <f>IF($F12="Terminé",0,SUMIFS(Nomenclature!$C:$C,Nomenclature!$A:$A,OF!$B12,Nomenclature!$B:$B,OF!L$1)*OF!$C12)</f>
        <v>500</v>
      </c>
      <c r="M12" s="31">
        <f>IF($F12="Terminé",0,SUMIFS(Nomenclature!$C:$C,Nomenclature!$A:$A,OF!$B12,Nomenclature!$B:$B,OF!M$1)*OF!$C12)</f>
        <v>1000</v>
      </c>
      <c r="N12" s="31">
        <f>IF($F12="Terminé",0,SUMIFS(Nomenclature!$C:$C,Nomenclature!$A:$A,OF!$B12,Nomenclature!$B:$B,OF!N$1)*OF!$C12)</f>
        <v>1500</v>
      </c>
      <c r="O12" s="31">
        <f>IF($F12="Terminé",0,SUMIFS(Nomenclature!$C:$C,Nomenclature!$A:$A,OF!$B12,Nomenclature!$B:$B,OF!O$1)*OF!$C12)</f>
        <v>2000</v>
      </c>
      <c r="P12" s="39">
        <f>IF($F12="Terminé",0,SUMIFS(Nomenclature!$C:$C,Nomenclature!$A:$A,OF!$B12,Nomenclature!$B:$B,OF!P$1)*OF!$C12)</f>
        <v>2500</v>
      </c>
    </row>
    <row r="13" spans="1:16" x14ac:dyDescent="0.25">
      <c r="C13" s="14"/>
      <c r="D13" s="6"/>
      <c r="E13" s="7"/>
      <c r="G13" s="8"/>
      <c r="H13" s="54"/>
      <c r="I13" s="6"/>
      <c r="J13" s="7"/>
    </row>
    <row r="14" spans="1:16" x14ac:dyDescent="0.25">
      <c r="C14" s="14"/>
      <c r="D14" s="6"/>
      <c r="E14" s="7"/>
      <c r="G14" s="8"/>
      <c r="H14" s="54"/>
      <c r="I14" s="6"/>
      <c r="J14" s="7"/>
    </row>
    <row r="15" spans="1:16" x14ac:dyDescent="0.25">
      <c r="C15" s="14"/>
      <c r="D15" s="6"/>
      <c r="E15" s="7"/>
      <c r="G15" s="8"/>
      <c r="H15" s="54"/>
      <c r="I15" s="6"/>
      <c r="J15" s="7"/>
    </row>
    <row r="16" spans="1:16" x14ac:dyDescent="0.25">
      <c r="C16" s="14"/>
      <c r="D16" s="6"/>
      <c r="E16" s="7"/>
      <c r="G16" s="8"/>
      <c r="H16" s="54"/>
      <c r="I16" s="6"/>
      <c r="J16" s="7"/>
    </row>
    <row r="17" spans="3:10" x14ac:dyDescent="0.25">
      <c r="C17" s="14"/>
      <c r="D17" s="6"/>
      <c r="E17" s="7"/>
      <c r="G17" s="8"/>
      <c r="H17" s="54"/>
      <c r="I17" s="6"/>
      <c r="J17" s="7"/>
    </row>
    <row r="18" spans="3:10" x14ac:dyDescent="0.25">
      <c r="C18" s="14"/>
      <c r="D18" s="6"/>
      <c r="E18" s="7"/>
      <c r="G18" s="8"/>
      <c r="H18" s="54"/>
      <c r="I18" s="6"/>
      <c r="J18" s="7"/>
    </row>
    <row r="19" spans="3:10" x14ac:dyDescent="0.25">
      <c r="C19" s="14"/>
      <c r="D19" s="6"/>
      <c r="E19" s="7"/>
      <c r="G19" s="8"/>
      <c r="H19" s="54"/>
      <c r="I19" s="6"/>
      <c r="J19" s="7"/>
    </row>
    <row r="20" spans="3:10" x14ac:dyDescent="0.25">
      <c r="C20" s="14"/>
      <c r="D20" s="6"/>
      <c r="E20" s="7"/>
      <c r="G20" s="8"/>
      <c r="H20" s="54"/>
      <c r="I20" s="6"/>
      <c r="J20" s="7"/>
    </row>
    <row r="21" spans="3:10" x14ac:dyDescent="0.25">
      <c r="C21" s="14"/>
      <c r="D21" s="6"/>
      <c r="E21" s="7"/>
      <c r="G21" s="8"/>
      <c r="H21" s="54"/>
      <c r="I21" s="6"/>
      <c r="J21" s="7"/>
    </row>
    <row r="22" spans="3:10" x14ac:dyDescent="0.25">
      <c r="C22" s="14"/>
      <c r="D22" s="6"/>
      <c r="E22" s="7"/>
      <c r="G22" s="8"/>
      <c r="H22" s="54"/>
      <c r="I22" s="6"/>
      <c r="J22" s="7"/>
    </row>
    <row r="23" spans="3:10" x14ac:dyDescent="0.25">
      <c r="C23" s="14"/>
      <c r="D23" s="6"/>
      <c r="E23" s="7"/>
      <c r="G23" s="8"/>
      <c r="H23" s="54"/>
      <c r="I23" s="6"/>
      <c r="J23" s="7"/>
    </row>
    <row r="24" spans="3:10" x14ac:dyDescent="0.25">
      <c r="C24" s="14"/>
      <c r="D24" s="6"/>
      <c r="E24" s="7"/>
      <c r="G24" s="8"/>
      <c r="H24" s="54"/>
      <c r="I24" s="6"/>
      <c r="J24" s="7"/>
    </row>
    <row r="25" spans="3:10" x14ac:dyDescent="0.25">
      <c r="C25" s="14"/>
      <c r="D25" s="6"/>
      <c r="E25" s="7"/>
      <c r="G25" s="8"/>
      <c r="H25" s="54"/>
      <c r="I25" s="6"/>
      <c r="J25" s="7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workbookViewId="0">
      <selection activeCell="G5" sqref="G5"/>
    </sheetView>
  </sheetViews>
  <sheetFormatPr baseColWidth="10" defaultRowHeight="15" x14ac:dyDescent="0.25"/>
  <cols>
    <col min="2" max="2" width="13" bestFit="1" customWidth="1"/>
    <col min="3" max="3" width="12.85546875" customWidth="1"/>
    <col min="4" max="4" width="13.28515625" customWidth="1"/>
    <col min="5" max="5" width="13" customWidth="1"/>
    <col min="6" max="6" width="12.7109375" customWidth="1"/>
  </cols>
  <sheetData>
    <row r="1" spans="1:6" ht="15.75" thickBot="1" x14ac:dyDescent="0.3">
      <c r="A1" s="5"/>
      <c r="B1" s="32"/>
      <c r="C1" s="32"/>
      <c r="D1" s="32"/>
      <c r="E1" s="32"/>
      <c r="F1" s="40"/>
    </row>
    <row r="2" spans="1:6" ht="15.75" thickBot="1" x14ac:dyDescent="0.3">
      <c r="A2" s="52" t="s">
        <v>55</v>
      </c>
      <c r="B2" s="33">
        <v>2194</v>
      </c>
      <c r="C2" s="33">
        <v>23202</v>
      </c>
      <c r="D2" s="33">
        <v>2172</v>
      </c>
      <c r="E2" s="33">
        <v>2140</v>
      </c>
      <c r="F2" s="41">
        <v>1953</v>
      </c>
    </row>
    <row r="3" spans="1:6" ht="15.75" thickBot="1" x14ac:dyDescent="0.3">
      <c r="A3" s="9">
        <v>43606</v>
      </c>
      <c r="B3" s="34"/>
      <c r="C3" s="33"/>
      <c r="D3" s="33"/>
      <c r="E3" s="33"/>
      <c r="F3" s="42"/>
    </row>
    <row r="4" spans="1:6" x14ac:dyDescent="0.25">
      <c r="A4" s="53" t="s">
        <v>56</v>
      </c>
      <c r="B4" s="35" t="s">
        <v>7</v>
      </c>
      <c r="C4" s="35" t="s">
        <v>7</v>
      </c>
      <c r="D4" s="35" t="s">
        <v>7</v>
      </c>
      <c r="E4" s="35" t="s">
        <v>7</v>
      </c>
      <c r="F4" s="35" t="s">
        <v>7</v>
      </c>
    </row>
    <row r="5" spans="1:6" x14ac:dyDescent="0.25">
      <c r="A5" s="10">
        <f>A3</f>
        <v>43606</v>
      </c>
      <c r="B5" s="36" t="s">
        <v>53</v>
      </c>
      <c r="C5" s="37"/>
      <c r="D5" s="37"/>
      <c r="E5" s="37"/>
      <c r="F5" s="37"/>
    </row>
    <row r="6" spans="1:6" x14ac:dyDescent="0.25">
      <c r="A6" s="10">
        <f>A5+1</f>
        <v>43607</v>
      </c>
      <c r="B6" s="37" t="s">
        <v>54</v>
      </c>
      <c r="C6" s="37"/>
      <c r="D6" s="37"/>
      <c r="E6" s="37"/>
      <c r="F6" s="37"/>
    </row>
    <row r="7" spans="1:6" x14ac:dyDescent="0.25">
      <c r="A7" s="10">
        <f t="shared" ref="A7:A25" si="0">A6+1</f>
        <v>43608</v>
      </c>
      <c r="B7" s="43"/>
      <c r="C7" s="43"/>
      <c r="D7" s="43"/>
      <c r="E7" s="43"/>
      <c r="F7" s="43"/>
    </row>
    <row r="8" spans="1:6" x14ac:dyDescent="0.25">
      <c r="A8" s="10">
        <f t="shared" si="0"/>
        <v>43609</v>
      </c>
      <c r="B8" s="43"/>
      <c r="C8" s="43"/>
      <c r="D8" s="43"/>
      <c r="E8" s="43"/>
      <c r="F8" s="43"/>
    </row>
    <row r="9" spans="1:6" s="5" customFormat="1" x14ac:dyDescent="0.25">
      <c r="A9" s="10">
        <f t="shared" si="0"/>
        <v>43610</v>
      </c>
      <c r="B9" s="43"/>
      <c r="C9" s="43"/>
      <c r="D9" s="43"/>
      <c r="E9" s="43"/>
      <c r="F9" s="43"/>
    </row>
    <row r="10" spans="1:6" x14ac:dyDescent="0.25">
      <c r="A10" s="10">
        <f t="shared" si="0"/>
        <v>43611</v>
      </c>
      <c r="B10" s="43"/>
      <c r="C10" s="43"/>
      <c r="D10" s="43"/>
      <c r="E10" s="43"/>
      <c r="F10" s="43"/>
    </row>
    <row r="11" spans="1:6" s="5" customFormat="1" x14ac:dyDescent="0.25">
      <c r="A11" s="10">
        <f t="shared" si="0"/>
        <v>43612</v>
      </c>
      <c r="B11" s="43"/>
      <c r="C11" s="43"/>
      <c r="D11" s="43"/>
      <c r="E11" s="43"/>
      <c r="F11" s="43"/>
    </row>
    <row r="12" spans="1:6" x14ac:dyDescent="0.25">
      <c r="A12" s="10">
        <f t="shared" si="0"/>
        <v>43613</v>
      </c>
      <c r="B12" s="43"/>
      <c r="C12" s="43"/>
      <c r="D12" s="43"/>
      <c r="E12" s="43"/>
      <c r="F12" s="43"/>
    </row>
    <row r="13" spans="1:6" s="5" customFormat="1" x14ac:dyDescent="0.25">
      <c r="A13" s="10">
        <f t="shared" si="0"/>
        <v>43614</v>
      </c>
      <c r="B13" s="43"/>
      <c r="C13" s="43"/>
      <c r="D13" s="43"/>
      <c r="E13" s="43"/>
      <c r="F13" s="43"/>
    </row>
    <row r="14" spans="1:6" x14ac:dyDescent="0.25">
      <c r="A14" s="10">
        <f t="shared" si="0"/>
        <v>43615</v>
      </c>
      <c r="B14" s="43"/>
      <c r="C14" s="43"/>
      <c r="D14" s="43"/>
      <c r="E14" s="43"/>
      <c r="F14" s="43"/>
    </row>
    <row r="15" spans="1:6" s="5" customFormat="1" x14ac:dyDescent="0.25">
      <c r="A15" s="10">
        <f t="shared" si="0"/>
        <v>43616</v>
      </c>
      <c r="B15" s="43"/>
      <c r="C15" s="43"/>
      <c r="D15" s="43"/>
      <c r="E15" s="43"/>
      <c r="F15" s="43"/>
    </row>
    <row r="16" spans="1:6" x14ac:dyDescent="0.25">
      <c r="A16" s="10">
        <f t="shared" si="0"/>
        <v>43617</v>
      </c>
      <c r="B16" s="43"/>
      <c r="C16" s="43"/>
      <c r="D16" s="43"/>
      <c r="E16" s="43"/>
      <c r="F16" s="43"/>
    </row>
    <row r="17" spans="1:6" s="5" customFormat="1" x14ac:dyDescent="0.25">
      <c r="A17" s="10">
        <f t="shared" si="0"/>
        <v>43618</v>
      </c>
      <c r="B17" s="43"/>
      <c r="C17" s="43"/>
      <c r="D17" s="43"/>
      <c r="E17" s="43"/>
      <c r="F17" s="43"/>
    </row>
    <row r="18" spans="1:6" x14ac:dyDescent="0.25">
      <c r="A18" s="10">
        <f t="shared" si="0"/>
        <v>43619</v>
      </c>
      <c r="B18" s="43"/>
      <c r="C18" s="43"/>
      <c r="D18" s="43"/>
      <c r="E18" s="43"/>
      <c r="F18" s="43"/>
    </row>
    <row r="19" spans="1:6" s="5" customFormat="1" x14ac:dyDescent="0.25">
      <c r="A19" s="10">
        <f t="shared" si="0"/>
        <v>43620</v>
      </c>
      <c r="B19" s="43"/>
      <c r="C19" s="43"/>
      <c r="D19" s="43"/>
      <c r="E19" s="43"/>
      <c r="F19" s="43"/>
    </row>
    <row r="20" spans="1:6" x14ac:dyDescent="0.25">
      <c r="A20" s="10">
        <f t="shared" si="0"/>
        <v>43621</v>
      </c>
      <c r="B20" s="43"/>
      <c r="C20" s="43"/>
      <c r="D20" s="43"/>
      <c r="E20" s="43"/>
      <c r="F20" s="43"/>
    </row>
    <row r="21" spans="1:6" s="5" customFormat="1" x14ac:dyDescent="0.25">
      <c r="A21" s="10">
        <f t="shared" si="0"/>
        <v>43622</v>
      </c>
      <c r="B21" s="43"/>
      <c r="C21" s="43"/>
      <c r="D21" s="43"/>
      <c r="E21" s="43"/>
      <c r="F21" s="43"/>
    </row>
    <row r="22" spans="1:6" x14ac:dyDescent="0.25">
      <c r="A22" s="10">
        <f t="shared" si="0"/>
        <v>43623</v>
      </c>
      <c r="B22" s="43"/>
      <c r="C22" s="43"/>
      <c r="D22" s="43"/>
      <c r="E22" s="43"/>
      <c r="F22" s="43"/>
    </row>
    <row r="23" spans="1:6" s="5" customFormat="1" x14ac:dyDescent="0.25">
      <c r="A23" s="10">
        <f t="shared" si="0"/>
        <v>43624</v>
      </c>
      <c r="B23" s="43"/>
      <c r="C23" s="43"/>
      <c r="D23" s="43"/>
      <c r="E23" s="43"/>
      <c r="F23" s="43"/>
    </row>
    <row r="24" spans="1:6" x14ac:dyDescent="0.25">
      <c r="A24" s="10">
        <f t="shared" si="0"/>
        <v>43625</v>
      </c>
      <c r="B24" s="43"/>
      <c r="C24" s="43"/>
      <c r="D24" s="43"/>
      <c r="E24" s="43"/>
      <c r="F24" s="43"/>
    </row>
    <row r="25" spans="1:6" s="5" customFormat="1" x14ac:dyDescent="0.25">
      <c r="A25" s="10">
        <f t="shared" si="0"/>
        <v>43626</v>
      </c>
      <c r="B25" s="43"/>
      <c r="C25" s="43"/>
      <c r="D25" s="43"/>
      <c r="E25" s="43"/>
      <c r="F25" s="43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workbookViewId="0">
      <selection activeCell="B6" sqref="B6"/>
    </sheetView>
  </sheetViews>
  <sheetFormatPr baseColWidth="10" defaultRowHeight="15" x14ac:dyDescent="0.25"/>
  <cols>
    <col min="2" max="3" width="11.42578125" customWidth="1"/>
  </cols>
  <sheetData>
    <row r="1" spans="1:6" ht="15.75" thickBot="1" x14ac:dyDescent="0.3">
      <c r="A1" s="5"/>
      <c r="B1" s="32"/>
      <c r="C1" s="32"/>
      <c r="D1" s="32"/>
      <c r="E1" s="32"/>
      <c r="F1" s="40"/>
    </row>
    <row r="2" spans="1:6" ht="15.75" thickBot="1" x14ac:dyDescent="0.3">
      <c r="A2" s="52" t="s">
        <v>55</v>
      </c>
      <c r="B2" s="33">
        <v>2194</v>
      </c>
      <c r="C2" s="33">
        <v>23202</v>
      </c>
      <c r="D2" s="33">
        <v>2172</v>
      </c>
      <c r="E2" s="33">
        <v>2140</v>
      </c>
      <c r="F2" s="41">
        <v>1953</v>
      </c>
    </row>
    <row r="3" spans="1:6" ht="15.75" thickBot="1" x14ac:dyDescent="0.3">
      <c r="A3" s="9">
        <v>43606</v>
      </c>
      <c r="B3" s="34"/>
      <c r="C3" s="33"/>
      <c r="D3" s="33"/>
      <c r="E3" s="33"/>
      <c r="F3" s="42"/>
    </row>
    <row r="4" spans="1:6" x14ac:dyDescent="0.25">
      <c r="A4" s="53" t="s">
        <v>56</v>
      </c>
      <c r="B4" s="35" t="s">
        <v>7</v>
      </c>
      <c r="C4" s="35" t="s">
        <v>7</v>
      </c>
      <c r="D4" s="35" t="s">
        <v>7</v>
      </c>
      <c r="E4" s="35" t="s">
        <v>7</v>
      </c>
      <c r="F4" s="35" t="s">
        <v>7</v>
      </c>
    </row>
    <row r="5" spans="1:6" x14ac:dyDescent="0.25">
      <c r="A5" s="10">
        <f>A3</f>
        <v>43606</v>
      </c>
      <c r="B5" s="37"/>
      <c r="C5" s="37"/>
      <c r="D5" s="37"/>
      <c r="E5" s="37"/>
      <c r="F5" s="37"/>
    </row>
    <row r="6" spans="1:6" x14ac:dyDescent="0.25">
      <c r="A6" s="10">
        <f>A5+1</f>
        <v>43607</v>
      </c>
      <c r="B6" s="37"/>
      <c r="C6" s="37"/>
      <c r="D6" s="37"/>
      <c r="E6" s="37"/>
      <c r="F6" s="37"/>
    </row>
    <row r="7" spans="1:6" x14ac:dyDescent="0.25">
      <c r="A7" s="10">
        <f t="shared" ref="A7:A25" si="0">A6+1</f>
        <v>43608</v>
      </c>
      <c r="B7" s="43"/>
      <c r="C7" s="43"/>
      <c r="D7" s="43"/>
      <c r="E7" s="43"/>
      <c r="F7" s="43"/>
    </row>
    <row r="8" spans="1:6" x14ac:dyDescent="0.25">
      <c r="A8" s="10">
        <f t="shared" si="0"/>
        <v>43609</v>
      </c>
      <c r="B8" s="43"/>
      <c r="C8" s="43"/>
      <c r="D8" s="43"/>
      <c r="E8" s="43"/>
      <c r="F8" s="43"/>
    </row>
    <row r="9" spans="1:6" x14ac:dyDescent="0.25">
      <c r="A9" s="10">
        <f t="shared" si="0"/>
        <v>43610</v>
      </c>
      <c r="B9" s="43"/>
      <c r="C9" s="43"/>
      <c r="D9" s="43"/>
      <c r="E9" s="43"/>
      <c r="F9" s="43"/>
    </row>
    <row r="10" spans="1:6" x14ac:dyDescent="0.25">
      <c r="A10" s="10">
        <f t="shared" si="0"/>
        <v>43611</v>
      </c>
      <c r="B10" s="43"/>
      <c r="C10" s="43"/>
      <c r="D10" s="43"/>
      <c r="E10" s="43"/>
      <c r="F10" s="43"/>
    </row>
    <row r="11" spans="1:6" x14ac:dyDescent="0.25">
      <c r="A11" s="10">
        <f t="shared" si="0"/>
        <v>43612</v>
      </c>
      <c r="B11" s="43"/>
      <c r="C11" s="43"/>
      <c r="D11" s="43"/>
      <c r="E11" s="43"/>
      <c r="F11" s="43"/>
    </row>
    <row r="12" spans="1:6" x14ac:dyDescent="0.25">
      <c r="A12" s="10">
        <f t="shared" si="0"/>
        <v>43613</v>
      </c>
      <c r="B12" s="43"/>
      <c r="C12" s="43"/>
      <c r="D12" s="43"/>
      <c r="E12" s="43"/>
      <c r="F12" s="43"/>
    </row>
    <row r="13" spans="1:6" x14ac:dyDescent="0.25">
      <c r="A13" s="10">
        <f t="shared" si="0"/>
        <v>43614</v>
      </c>
      <c r="B13" s="43"/>
      <c r="C13" s="43"/>
      <c r="D13" s="43"/>
      <c r="E13" s="43"/>
      <c r="F13" s="43"/>
    </row>
    <row r="14" spans="1:6" x14ac:dyDescent="0.25">
      <c r="A14" s="10">
        <f t="shared" si="0"/>
        <v>43615</v>
      </c>
      <c r="B14" s="43"/>
      <c r="C14" s="43"/>
      <c r="D14" s="43"/>
      <c r="E14" s="43"/>
      <c r="F14" s="43"/>
    </row>
    <row r="15" spans="1:6" x14ac:dyDescent="0.25">
      <c r="A15" s="10">
        <f t="shared" si="0"/>
        <v>43616</v>
      </c>
      <c r="B15" s="43"/>
      <c r="C15" s="43"/>
      <c r="D15" s="43"/>
      <c r="E15" s="43"/>
      <c r="F15" s="43"/>
    </row>
    <row r="16" spans="1:6" x14ac:dyDescent="0.25">
      <c r="A16" s="10">
        <f t="shared" si="0"/>
        <v>43617</v>
      </c>
      <c r="B16" s="43"/>
      <c r="C16" s="43"/>
      <c r="D16" s="43"/>
      <c r="E16" s="43"/>
      <c r="F16" s="43"/>
    </row>
    <row r="17" spans="1:6" x14ac:dyDescent="0.25">
      <c r="A17" s="10">
        <f t="shared" si="0"/>
        <v>43618</v>
      </c>
      <c r="B17" s="43"/>
      <c r="C17" s="43"/>
      <c r="D17" s="43"/>
      <c r="E17" s="43"/>
      <c r="F17" s="43"/>
    </row>
    <row r="18" spans="1:6" x14ac:dyDescent="0.25">
      <c r="A18" s="10">
        <f t="shared" si="0"/>
        <v>43619</v>
      </c>
      <c r="B18" s="43"/>
      <c r="C18" s="43"/>
      <c r="D18" s="43"/>
      <c r="E18" s="43"/>
      <c r="F18" s="43"/>
    </row>
    <row r="19" spans="1:6" x14ac:dyDescent="0.25">
      <c r="A19" s="10">
        <f t="shared" si="0"/>
        <v>43620</v>
      </c>
      <c r="B19" s="43"/>
      <c r="C19" s="43"/>
      <c r="D19" s="43"/>
      <c r="E19" s="43"/>
      <c r="F19" s="43"/>
    </row>
    <row r="20" spans="1:6" x14ac:dyDescent="0.25">
      <c r="A20" s="10">
        <f t="shared" si="0"/>
        <v>43621</v>
      </c>
      <c r="B20" s="43"/>
      <c r="C20" s="43"/>
      <c r="D20" s="43"/>
      <c r="E20" s="43"/>
      <c r="F20" s="43"/>
    </row>
    <row r="21" spans="1:6" x14ac:dyDescent="0.25">
      <c r="A21" s="10">
        <f t="shared" si="0"/>
        <v>43622</v>
      </c>
      <c r="B21" s="43"/>
      <c r="C21" s="43"/>
      <c r="D21" s="43"/>
      <c r="E21" s="43"/>
      <c r="F21" s="43"/>
    </row>
    <row r="22" spans="1:6" x14ac:dyDescent="0.25">
      <c r="A22" s="10">
        <f t="shared" si="0"/>
        <v>43623</v>
      </c>
      <c r="B22" s="43"/>
      <c r="C22" s="43"/>
      <c r="D22" s="43"/>
      <c r="E22" s="43"/>
      <c r="F22" s="43"/>
    </row>
    <row r="23" spans="1:6" x14ac:dyDescent="0.25">
      <c r="A23" s="10">
        <f t="shared" si="0"/>
        <v>43624</v>
      </c>
      <c r="B23" s="43"/>
      <c r="C23" s="43"/>
      <c r="D23" s="43"/>
      <c r="E23" s="43"/>
      <c r="F23" s="43"/>
    </row>
    <row r="24" spans="1:6" x14ac:dyDescent="0.25">
      <c r="A24" s="10">
        <f t="shared" si="0"/>
        <v>43625</v>
      </c>
      <c r="B24" s="43"/>
      <c r="C24" s="43"/>
      <c r="D24" s="43"/>
      <c r="E24" s="43"/>
      <c r="F24" s="43"/>
    </row>
    <row r="25" spans="1:6" x14ac:dyDescent="0.25">
      <c r="A25" s="10">
        <f t="shared" si="0"/>
        <v>43626</v>
      </c>
      <c r="B25" s="43"/>
      <c r="C25" s="43"/>
      <c r="D25" s="43"/>
      <c r="E25" s="43"/>
      <c r="F25" s="43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abSelected="1" workbookViewId="0">
      <selection activeCell="C12" sqref="C12"/>
    </sheetView>
  </sheetViews>
  <sheetFormatPr baseColWidth="10" defaultRowHeight="15" x14ac:dyDescent="0.25"/>
  <sheetData>
    <row r="1" spans="1:2" x14ac:dyDescent="0.25">
      <c r="A1" s="1" t="s">
        <v>34</v>
      </c>
      <c r="B1" s="55"/>
    </row>
    <row r="2" spans="1:2" x14ac:dyDescent="0.25">
      <c r="A2" s="16" t="s">
        <v>35</v>
      </c>
      <c r="B2" s="17" t="s">
        <v>36</v>
      </c>
    </row>
    <row r="3" spans="1:2" x14ac:dyDescent="0.25">
      <c r="A3" s="18" t="s">
        <v>37</v>
      </c>
      <c r="B3" s="19">
        <v>43466</v>
      </c>
    </row>
    <row r="4" spans="1:2" x14ac:dyDescent="0.25">
      <c r="A4" s="20" t="s">
        <v>38</v>
      </c>
      <c r="B4" s="21"/>
    </row>
    <row r="5" spans="1:2" x14ac:dyDescent="0.25">
      <c r="A5" s="18" t="s">
        <v>39</v>
      </c>
      <c r="B5" s="19"/>
    </row>
    <row r="6" spans="1:2" x14ac:dyDescent="0.25">
      <c r="A6" s="20" t="s">
        <v>40</v>
      </c>
      <c r="B6" s="21">
        <v>43577</v>
      </c>
    </row>
    <row r="7" spans="1:2" x14ac:dyDescent="0.25">
      <c r="A7" s="22" t="s">
        <v>41</v>
      </c>
      <c r="B7" s="19">
        <v>43586</v>
      </c>
    </row>
    <row r="8" spans="1:2" x14ac:dyDescent="0.25">
      <c r="A8" s="23"/>
      <c r="B8" s="19">
        <v>43593</v>
      </c>
    </row>
    <row r="9" spans="1:2" x14ac:dyDescent="0.25">
      <c r="A9" s="24"/>
      <c r="B9" s="19">
        <v>43615</v>
      </c>
    </row>
    <row r="10" spans="1:2" x14ac:dyDescent="0.25">
      <c r="A10" s="24"/>
      <c r="B10" s="19">
        <v>43616</v>
      </c>
    </row>
    <row r="11" spans="1:2" x14ac:dyDescent="0.25">
      <c r="A11" s="20" t="s">
        <v>42</v>
      </c>
      <c r="B11" s="21">
        <v>43626</v>
      </c>
    </row>
    <row r="12" spans="1:2" x14ac:dyDescent="0.25">
      <c r="A12" s="18" t="s">
        <v>43</v>
      </c>
      <c r="B12" s="19"/>
    </row>
    <row r="13" spans="1:2" x14ac:dyDescent="0.25">
      <c r="A13" s="20" t="s">
        <v>44</v>
      </c>
      <c r="B13" s="21">
        <v>43692</v>
      </c>
    </row>
    <row r="14" spans="1:2" x14ac:dyDescent="0.25">
      <c r="A14" s="18" t="s">
        <v>45</v>
      </c>
      <c r="B14" s="19"/>
    </row>
    <row r="15" spans="1:2" x14ac:dyDescent="0.25">
      <c r="A15" s="20" t="s">
        <v>46</v>
      </c>
      <c r="B15" s="20"/>
    </row>
    <row r="16" spans="1:2" x14ac:dyDescent="0.25">
      <c r="A16" s="28" t="s">
        <v>47</v>
      </c>
      <c r="B16" s="25">
        <v>43770</v>
      </c>
    </row>
    <row r="17" spans="1:2" x14ac:dyDescent="0.25">
      <c r="A17" s="29"/>
      <c r="B17" s="25">
        <v>43780</v>
      </c>
    </row>
    <row r="18" spans="1:2" x14ac:dyDescent="0.25">
      <c r="A18" s="26" t="s">
        <v>48</v>
      </c>
      <c r="B18" s="21">
        <v>43819</v>
      </c>
    </row>
    <row r="19" spans="1:2" x14ac:dyDescent="0.25">
      <c r="A19" s="27"/>
      <c r="B19" s="21">
        <v>43822</v>
      </c>
    </row>
    <row r="20" spans="1:2" x14ac:dyDescent="0.25">
      <c r="A20" s="27"/>
      <c r="B20" s="21">
        <v>43823</v>
      </c>
    </row>
    <row r="21" spans="1:2" x14ac:dyDescent="0.25">
      <c r="A21" s="27"/>
      <c r="B21" s="21">
        <v>43824</v>
      </c>
    </row>
    <row r="22" spans="1:2" x14ac:dyDescent="0.25">
      <c r="A22" s="27"/>
      <c r="B22" s="21">
        <v>43825</v>
      </c>
    </row>
    <row r="23" spans="1:2" x14ac:dyDescent="0.25">
      <c r="A23" s="27"/>
      <c r="B23" s="21">
        <v>43826</v>
      </c>
    </row>
    <row r="24" spans="1:2" x14ac:dyDescent="0.25">
      <c r="A24" s="27"/>
      <c r="B24" s="21">
        <v>43829</v>
      </c>
    </row>
  </sheetData>
  <mergeCells count="1">
    <mergeCell ref="A1:B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Nomenclature</vt:lpstr>
      <vt:lpstr>OF</vt:lpstr>
      <vt:lpstr>SYNTHESE AVEC JR OUVRES</vt:lpstr>
      <vt:lpstr>SYNTHESE SANS JR OUVRES</vt:lpstr>
      <vt:lpstr>JR OUVRES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MIKA</cp:lastModifiedBy>
  <dcterms:created xsi:type="dcterms:W3CDTF">2019-05-20T13:58:39Z</dcterms:created>
  <dcterms:modified xsi:type="dcterms:W3CDTF">2019-05-28T10:19:02Z</dcterms:modified>
</cp:coreProperties>
</file>