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codeName="ThisWorkbook" defaultThemeVersion="124226"/>
  <bookViews>
    <workbookView xWindow="0" yWindow="0" windowWidth="23040" windowHeight="9192" tabRatio="690"/>
  </bookViews>
  <sheets>
    <sheet name="Calendrier (2)" sheetId="41" r:id="rId1"/>
    <sheet name="Feuil1" sheetId="40" r:id="rId2"/>
  </sheets>
  <definedNames>
    <definedName name="ChoixRessource" localSheetId="0">#REF!</definedName>
    <definedName name="ChoixRessource">#REF!</definedName>
    <definedName name="ChoixSpé" localSheetId="0">#REF!</definedName>
    <definedName name="ChoixSpé">#REF!</definedName>
    <definedName name="ListeNatureTravaux" localSheetId="0">#REF!</definedName>
    <definedName name="ListeNatureTravaux">#REF!</definedName>
  </definedNames>
  <calcPr calcId="162913"/>
</workbook>
</file>

<file path=xl/calcChain.xml><?xml version="1.0" encoding="utf-8"?>
<calcChain xmlns="http://schemas.openxmlformats.org/spreadsheetml/2006/main">
  <c r="I16" i="41" l="1"/>
  <c r="I15" i="41"/>
  <c r="CZ4" i="41" l="1"/>
  <c r="CY4" i="41"/>
  <c r="CX4" i="41"/>
  <c r="CW4" i="41"/>
  <c r="CV4" i="41"/>
  <c r="CU4" i="41"/>
  <c r="CT4" i="41"/>
  <c r="CS4" i="41"/>
  <c r="CR4" i="41"/>
  <c r="CQ4" i="41"/>
  <c r="CP4" i="41"/>
  <c r="CO4" i="41"/>
  <c r="CN4" i="41"/>
  <c r="CM4" i="41"/>
  <c r="CL4" i="41"/>
  <c r="CK4" i="41"/>
  <c r="CJ4" i="41"/>
  <c r="CI4" i="41"/>
  <c r="CH4" i="41"/>
  <c r="CG4" i="41"/>
  <c r="CF4" i="41"/>
  <c r="CE4" i="41"/>
  <c r="CD4" i="41"/>
  <c r="GD8" i="41"/>
  <c r="GE8" i="41"/>
  <c r="GF8" i="41"/>
  <c r="GG8" i="41"/>
  <c r="GH8" i="41"/>
  <c r="GI8" i="41"/>
  <c r="GJ8" i="41"/>
  <c r="GK8" i="41"/>
  <c r="GL8" i="41"/>
  <c r="GM8" i="41"/>
  <c r="GN8" i="41"/>
  <c r="GO8" i="41"/>
  <c r="GP8" i="41"/>
  <c r="GQ8" i="41"/>
  <c r="GR8" i="41"/>
  <c r="GS8" i="41"/>
  <c r="GD9" i="41"/>
  <c r="GE9" i="41"/>
  <c r="GF9" i="41"/>
  <c r="GG9" i="41"/>
  <c r="GH9" i="41"/>
  <c r="GI9" i="41"/>
  <c r="GJ9" i="41"/>
  <c r="GK9" i="41"/>
  <c r="GL9" i="41"/>
  <c r="GM9" i="41"/>
  <c r="GN9" i="41"/>
  <c r="GO9" i="41"/>
  <c r="GP9" i="41"/>
  <c r="GQ9" i="41"/>
  <c r="GR9" i="41"/>
  <c r="GS9" i="41"/>
  <c r="GD10" i="41"/>
  <c r="GE10" i="41"/>
  <c r="GF10" i="41"/>
  <c r="GG10" i="41"/>
  <c r="GH10" i="41"/>
  <c r="GI10" i="41"/>
  <c r="GJ10" i="41"/>
  <c r="GK10" i="41"/>
  <c r="GL10" i="41"/>
  <c r="GM10" i="41"/>
  <c r="GN10" i="41"/>
  <c r="GO10" i="41"/>
  <c r="GP10" i="41"/>
  <c r="GQ10" i="41"/>
  <c r="GR10" i="41"/>
  <c r="GS10" i="41"/>
  <c r="FB8" i="41"/>
  <c r="FC8" i="41"/>
  <c r="FD8" i="41"/>
  <c r="FE8" i="41"/>
  <c r="FF8" i="41"/>
  <c r="FG8" i="41"/>
  <c r="FH8" i="41"/>
  <c r="FI8" i="41"/>
  <c r="FJ8" i="41"/>
  <c r="FK8" i="41"/>
  <c r="FL8" i="41"/>
  <c r="FM8" i="41"/>
  <c r="FN8" i="41"/>
  <c r="FO8" i="41"/>
  <c r="FP8" i="41"/>
  <c r="FQ8" i="41"/>
  <c r="FR8" i="41"/>
  <c r="FS8" i="41"/>
  <c r="FT8" i="41"/>
  <c r="FU8" i="41"/>
  <c r="FV8" i="41"/>
  <c r="FW8" i="41"/>
  <c r="FX8" i="41"/>
  <c r="FY8" i="41"/>
  <c r="FZ8" i="41"/>
  <c r="GA8" i="41"/>
  <c r="GB8" i="41"/>
  <c r="GC8" i="41"/>
  <c r="FB9" i="41"/>
  <c r="FC9" i="41"/>
  <c r="FD9" i="41"/>
  <c r="FE9" i="41"/>
  <c r="FF9" i="41"/>
  <c r="FG9" i="41"/>
  <c r="FH9" i="41"/>
  <c r="FI9" i="41"/>
  <c r="FJ9" i="41"/>
  <c r="FK9" i="41"/>
  <c r="FL9" i="41"/>
  <c r="FM9" i="41"/>
  <c r="FN9" i="41"/>
  <c r="FO9" i="41"/>
  <c r="FP9" i="41"/>
  <c r="FQ9" i="41"/>
  <c r="FR9" i="41"/>
  <c r="FS9" i="41"/>
  <c r="FT9" i="41"/>
  <c r="FU9" i="41"/>
  <c r="FV9" i="41"/>
  <c r="FW9" i="41"/>
  <c r="FX9" i="41"/>
  <c r="FY9" i="41"/>
  <c r="FZ9" i="41"/>
  <c r="GA9" i="41"/>
  <c r="GB9" i="41"/>
  <c r="GC9" i="41"/>
  <c r="FB10" i="41"/>
  <c r="FC10" i="41"/>
  <c r="FD10" i="41"/>
  <c r="FE10" i="41"/>
  <c r="FF10" i="41"/>
  <c r="FG10" i="41"/>
  <c r="FH10" i="41"/>
  <c r="FI10" i="41"/>
  <c r="FJ10" i="41"/>
  <c r="FK10" i="41"/>
  <c r="FL10" i="41"/>
  <c r="FM10" i="41"/>
  <c r="FN10" i="41"/>
  <c r="FO10" i="41"/>
  <c r="FP10" i="41"/>
  <c r="FQ10" i="41"/>
  <c r="FR10" i="41"/>
  <c r="FS10" i="41"/>
  <c r="FT10" i="41"/>
  <c r="FU10" i="41"/>
  <c r="FV10" i="41"/>
  <c r="FW10" i="41"/>
  <c r="FX10" i="41"/>
  <c r="FY10" i="41"/>
  <c r="FZ10" i="41"/>
  <c r="GA10" i="41"/>
  <c r="GB10" i="41"/>
  <c r="GC10" i="41"/>
  <c r="EB8" i="41"/>
  <c r="EC8" i="41"/>
  <c r="ED8" i="41"/>
  <c r="EE8" i="41"/>
  <c r="EF8" i="41"/>
  <c r="EG8" i="41"/>
  <c r="EH8" i="41"/>
  <c r="EI8" i="41"/>
  <c r="EJ8" i="41"/>
  <c r="EK8" i="41"/>
  <c r="EL8" i="41"/>
  <c r="EM8" i="41"/>
  <c r="EN8" i="41"/>
  <c r="EO8" i="41"/>
  <c r="EP8" i="41"/>
  <c r="EQ8" i="41"/>
  <c r="ER8" i="41"/>
  <c r="ES8" i="41"/>
  <c r="ET8" i="41"/>
  <c r="EU8" i="41"/>
  <c r="EV8" i="41"/>
  <c r="EW8" i="41"/>
  <c r="EX8" i="41"/>
  <c r="EY8" i="41"/>
  <c r="EZ8" i="41"/>
  <c r="FA8" i="41"/>
  <c r="EB9" i="41"/>
  <c r="EC9" i="41"/>
  <c r="ED9" i="41"/>
  <c r="EE9" i="41"/>
  <c r="EF9" i="41"/>
  <c r="EG9" i="41"/>
  <c r="EH9" i="41"/>
  <c r="EI9" i="41"/>
  <c r="EJ9" i="41"/>
  <c r="EK9" i="41"/>
  <c r="EL9" i="41"/>
  <c r="EM9" i="41"/>
  <c r="EN9" i="41"/>
  <c r="EO9" i="41"/>
  <c r="EP9" i="41"/>
  <c r="EQ9" i="41"/>
  <c r="ER9" i="41"/>
  <c r="ES9" i="41"/>
  <c r="ET9" i="41"/>
  <c r="EU9" i="41"/>
  <c r="EV9" i="41"/>
  <c r="EW9" i="41"/>
  <c r="EX9" i="41"/>
  <c r="EY9" i="41"/>
  <c r="EZ9" i="41"/>
  <c r="FA9" i="41"/>
  <c r="EB10" i="41"/>
  <c r="EC10" i="41"/>
  <c r="ED10" i="41"/>
  <c r="EE10" i="41"/>
  <c r="EF10" i="41"/>
  <c r="EG10" i="41"/>
  <c r="EH10" i="41"/>
  <c r="EI10" i="41"/>
  <c r="EJ10" i="41"/>
  <c r="EK10" i="41"/>
  <c r="EL10" i="41"/>
  <c r="EM10" i="41"/>
  <c r="EN10" i="41"/>
  <c r="EO10" i="41"/>
  <c r="EP10" i="41"/>
  <c r="EQ10" i="41"/>
  <c r="ER10" i="41"/>
  <c r="ES10" i="41"/>
  <c r="ET10" i="41"/>
  <c r="EU10" i="41"/>
  <c r="EV10" i="41"/>
  <c r="EW10" i="41"/>
  <c r="EX10" i="41"/>
  <c r="EY10" i="41"/>
  <c r="EZ10" i="41"/>
  <c r="FA10" i="41"/>
  <c r="EA10" i="41" l="1"/>
  <c r="DZ10" i="41"/>
  <c r="DY10" i="41"/>
  <c r="DX10" i="41"/>
  <c r="DW10" i="41"/>
  <c r="DV10" i="41"/>
  <c r="DU10" i="41"/>
  <c r="DT10" i="41"/>
  <c r="DS10" i="41"/>
  <c r="DR10" i="41"/>
  <c r="DQ10" i="41"/>
  <c r="DP10" i="41"/>
  <c r="DO10" i="41"/>
  <c r="DN10" i="41"/>
  <c r="DM10" i="41"/>
  <c r="DL10" i="41"/>
  <c r="DK10" i="41"/>
  <c r="DJ10" i="41"/>
  <c r="DI10" i="41"/>
  <c r="DH10" i="41"/>
  <c r="DG10" i="41"/>
  <c r="DF10" i="41"/>
  <c r="DE10" i="41"/>
  <c r="DD10" i="41"/>
  <c r="DC10" i="41"/>
  <c r="DB10" i="41"/>
  <c r="EA9" i="41"/>
  <c r="DZ9" i="41"/>
  <c r="DY9" i="41"/>
  <c r="DX9" i="41"/>
  <c r="DW9" i="41"/>
  <c r="DV9" i="41"/>
  <c r="DU9" i="41"/>
  <c r="DT9" i="41"/>
  <c r="DS9" i="41"/>
  <c r="DR9" i="41"/>
  <c r="DQ9" i="41"/>
  <c r="DP9" i="41"/>
  <c r="DO9" i="41"/>
  <c r="DN9" i="41"/>
  <c r="DM9" i="41"/>
  <c r="DL9" i="41"/>
  <c r="DK9" i="41"/>
  <c r="DJ9" i="41"/>
  <c r="DI9" i="41"/>
  <c r="DH9" i="41"/>
  <c r="DG9" i="41"/>
  <c r="DF9" i="41"/>
  <c r="DE9" i="41"/>
  <c r="DD9" i="41"/>
  <c r="DC9" i="41"/>
  <c r="DB9" i="41"/>
  <c r="EA8" i="41"/>
  <c r="DZ8" i="41"/>
  <c r="DY8" i="41"/>
  <c r="DX8" i="41"/>
  <c r="DW8" i="41"/>
  <c r="DV8" i="41"/>
  <c r="DU8" i="41"/>
  <c r="DT8" i="41"/>
  <c r="DS8" i="41"/>
  <c r="DR8" i="41"/>
  <c r="DQ8" i="41"/>
  <c r="DP8" i="41"/>
  <c r="DO8" i="41"/>
  <c r="DN8" i="41"/>
  <c r="DM8" i="41"/>
  <c r="DL8" i="41"/>
  <c r="DK8" i="41"/>
  <c r="DJ8" i="41"/>
  <c r="DI8" i="41"/>
  <c r="DH8" i="41"/>
  <c r="DG8" i="41"/>
  <c r="DF8" i="41"/>
  <c r="DE8" i="41"/>
  <c r="DD8" i="41"/>
  <c r="DC8" i="41"/>
  <c r="DB8" i="41"/>
  <c r="AH8" i="41"/>
  <c r="AG8" i="41"/>
  <c r="AF8" i="41"/>
  <c r="AE8" i="41"/>
  <c r="AD8" i="41"/>
  <c r="AC8" i="41"/>
  <c r="AB8" i="41"/>
  <c r="AA8" i="41"/>
  <c r="Z8" i="41"/>
  <c r="Y8" i="41"/>
  <c r="X8" i="41"/>
  <c r="W8" i="41"/>
  <c r="V8" i="41"/>
  <c r="U8" i="41"/>
  <c r="T8" i="41"/>
  <c r="S8" i="41"/>
  <c r="R8" i="41"/>
  <c r="Q8" i="41"/>
  <c r="P8" i="41"/>
  <c r="O8" i="41"/>
  <c r="N8" i="41"/>
  <c r="M8" i="41"/>
  <c r="L8" i="41"/>
  <c r="K8" i="41"/>
  <c r="J8" i="41"/>
  <c r="I8" i="41"/>
  <c r="I4" i="41" l="1"/>
  <c r="M4" i="41"/>
  <c r="Q4" i="41"/>
  <c r="BZ4" i="41"/>
  <c r="BV4" i="41"/>
  <c r="BR4" i="41"/>
  <c r="BN4" i="41"/>
  <c r="BJ4" i="41"/>
  <c r="BF4" i="41"/>
  <c r="BB4" i="41"/>
  <c r="AX4" i="41"/>
  <c r="AT4" i="41"/>
  <c r="AP4" i="41"/>
  <c r="AL4" i="41"/>
  <c r="AH4" i="41"/>
  <c r="AD4" i="41"/>
  <c r="Z4" i="41"/>
  <c r="V4" i="41"/>
  <c r="J4" i="41"/>
  <c r="N4" i="41"/>
  <c r="R4" i="41"/>
  <c r="BY4" i="41"/>
  <c r="BU4" i="41"/>
  <c r="BQ4" i="41"/>
  <c r="BM4" i="41"/>
  <c r="BI4" i="41"/>
  <c r="BE4" i="41"/>
  <c r="BA4" i="41"/>
  <c r="AW4" i="41"/>
  <c r="AS4" i="41"/>
  <c r="AO4" i="41"/>
  <c r="AK4" i="41"/>
  <c r="AG4" i="41"/>
  <c r="AC4" i="41"/>
  <c r="Y4" i="41"/>
  <c r="U4" i="41"/>
  <c r="S4" i="41"/>
  <c r="K4" i="41"/>
  <c r="O4" i="41"/>
  <c r="CC4" i="41"/>
  <c r="BX4" i="41"/>
  <c r="BT4" i="41"/>
  <c r="BP4" i="41"/>
  <c r="BL4" i="41"/>
  <c r="BH4" i="41"/>
  <c r="BD4" i="41"/>
  <c r="AZ4" i="41"/>
  <c r="AV4" i="41"/>
  <c r="AR4" i="41"/>
  <c r="AN4" i="41"/>
  <c r="AJ4" i="41"/>
  <c r="AF4" i="41"/>
  <c r="AB4" i="41"/>
  <c r="X4" i="41"/>
  <c r="T4" i="41"/>
  <c r="L4" i="41"/>
  <c r="P4" i="41"/>
  <c r="CB4" i="41"/>
  <c r="CA4" i="41"/>
  <c r="BW4" i="41"/>
  <c r="BS4" i="41"/>
  <c r="BO4" i="41"/>
  <c r="BK4" i="41"/>
  <c r="BG4" i="41"/>
  <c r="BC4" i="41"/>
  <c r="AY4" i="41"/>
  <c r="AU4" i="41"/>
  <c r="AQ4" i="41"/>
  <c r="AM4" i="41"/>
  <c r="AI4" i="41"/>
  <c r="AE4" i="41"/>
  <c r="AA4" i="41"/>
  <c r="W4" i="41"/>
</calcChain>
</file>

<file path=xl/sharedStrings.xml><?xml version="1.0" encoding="utf-8"?>
<sst xmlns="http://schemas.openxmlformats.org/spreadsheetml/2006/main" count="36" uniqueCount="22">
  <si>
    <t>Mois</t>
  </si>
  <si>
    <t>Début</t>
  </si>
  <si>
    <t>Fin</t>
  </si>
  <si>
    <t>Quinzaine</t>
  </si>
  <si>
    <t>X. XXXX</t>
  </si>
  <si>
    <t>Tâche 1</t>
  </si>
  <si>
    <t>X. PPPP</t>
  </si>
  <si>
    <t>Personne</t>
  </si>
  <si>
    <t>Zone où on rentre le coefficient d'absence</t>
  </si>
  <si>
    <t>Calcul automatique des heures de dispo</t>
  </si>
  <si>
    <t>Données d'entrées</t>
  </si>
  <si>
    <t>Résultats</t>
  </si>
  <si>
    <t>Onglet où on affecte une personne à une tâche</t>
  </si>
  <si>
    <t>Onglet où on indique l'indispo d'une personne</t>
  </si>
  <si>
    <t>Volume d'heure</t>
  </si>
  <si>
    <t>P. PPPP</t>
  </si>
  <si>
    <t>C. CCCCC</t>
  </si>
  <si>
    <t>Tâche X</t>
  </si>
  <si>
    <t>Tâche B</t>
  </si>
  <si>
    <t>Date de fin en quizaine</t>
  </si>
  <si>
    <t>Date de début en quizaine</t>
  </si>
  <si>
    <t>Tâche 1666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</si>
</sst>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C]mmm\-yy;@"/>
    <numFmt numFmtId="165" formatCode="_-* #,##0.00\ [$€]_-;\-* #,##0.00\ [$€]_-;_-* &quot;-&quot;??\ [$€]_-;_-@_-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ck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6">
    <xf numFmtId="0" fontId="0" fillId="0" borderId="0"/>
    <xf numFmtId="0" fontId="3" fillId="0" borderId="0"/>
    <xf numFmtId="165" fontId="4" fillId="0" borderId="0" applyFont="0" applyFill="0" applyBorder="0" applyAlignment="0" applyProtection="0"/>
    <xf numFmtId="0" fontId="4" fillId="0" borderId="0"/>
    <xf numFmtId="0" fontId="5" fillId="0" borderId="0"/>
    <xf numFmtId="165" fontId="3" fillId="0" borderId="0" applyFont="0" applyFill="0" applyBorder="0" applyAlignment="0" applyProtection="0"/>
  </cellStyleXfs>
  <cellXfs count="80">
    <xf numFmtId="0" fontId="0" fillId="0" borderId="0" xfId="0"/>
    <xf numFmtId="0" fontId="0" fillId="0" borderId="0" xfId="0" applyAlignment="1">
      <alignment vertical="center"/>
    </xf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1" fillId="5" borderId="2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0" xfId="0" applyFill="1" applyBorder="1" applyAlignment="1">
      <alignment vertical="center"/>
    </xf>
    <xf numFmtId="0" fontId="1" fillId="0" borderId="0" xfId="0" applyFont="1" applyFill="1" applyBorder="1"/>
    <xf numFmtId="0" fontId="1" fillId="5" borderId="3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0" fillId="0" borderId="1" xfId="0" applyBorder="1"/>
    <xf numFmtId="0" fontId="0" fillId="7" borderId="1" xfId="0" applyFill="1" applyBorder="1" applyAlignment="1">
      <alignment horizontal="center"/>
    </xf>
    <xf numFmtId="0" fontId="0" fillId="7" borderId="0" xfId="0" applyFill="1"/>
    <xf numFmtId="0" fontId="0" fillId="2" borderId="1" xfId="0" applyFill="1" applyBorder="1" applyAlignment="1">
      <alignment horizontal="center"/>
    </xf>
    <xf numFmtId="0" fontId="0" fillId="2" borderId="0" xfId="0" applyFill="1"/>
    <xf numFmtId="0" fontId="0" fillId="6" borderId="1" xfId="0" applyFill="1" applyBorder="1" applyAlignment="1">
      <alignment horizontal="center"/>
    </xf>
    <xf numFmtId="0" fontId="0" fillId="6" borderId="0" xfId="0" applyFill="1"/>
    <xf numFmtId="0" fontId="0" fillId="3" borderId="0" xfId="0" applyFill="1"/>
    <xf numFmtId="0" fontId="1" fillId="0" borderId="0" xfId="0" applyFont="1" applyFill="1" applyBorder="1" applyAlignment="1">
      <alignment horizontal="center" vertical="center" wrapText="1"/>
    </xf>
    <xf numFmtId="0" fontId="1" fillId="5" borderId="6" xfId="0" applyFont="1" applyFill="1" applyBorder="1" applyAlignment="1">
      <alignment horizontal="center"/>
    </xf>
    <xf numFmtId="0" fontId="2" fillId="5" borderId="6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6" borderId="8" xfId="0" applyFont="1" applyFill="1" applyBorder="1" applyAlignment="1">
      <alignment horizontal="center"/>
    </xf>
    <xf numFmtId="0" fontId="1" fillId="6" borderId="0" xfId="0" applyFont="1" applyFill="1" applyBorder="1" applyAlignment="1">
      <alignment horizontal="center"/>
    </xf>
    <xf numFmtId="14" fontId="1" fillId="6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/>
    <xf numFmtId="0" fontId="2" fillId="0" borderId="12" xfId="0" applyFont="1" applyBorder="1"/>
    <xf numFmtId="0" fontId="0" fillId="0" borderId="12" xfId="0" applyFill="1" applyBorder="1"/>
    <xf numFmtId="0" fontId="0" fillId="0" borderId="13" xfId="0" applyFill="1" applyBorder="1"/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0" fillId="0" borderId="0" xfId="0" applyBorder="1"/>
    <xf numFmtId="0" fontId="1" fillId="4" borderId="6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0" borderId="10" xfId="0" applyBorder="1"/>
    <xf numFmtId="0" fontId="0" fillId="0" borderId="12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/>
    </xf>
    <xf numFmtId="3" fontId="0" fillId="3" borderId="0" xfId="0" applyNumberFormat="1" applyFill="1" applyBorder="1" applyAlignment="1">
      <alignment horizontal="center"/>
    </xf>
    <xf numFmtId="3" fontId="0" fillId="3" borderId="10" xfId="0" applyNumberFormat="1" applyFill="1" applyBorder="1" applyAlignment="1">
      <alignment horizontal="center"/>
    </xf>
    <xf numFmtId="164" fontId="0" fillId="5" borderId="2" xfId="0" applyNumberFormat="1" applyFill="1" applyBorder="1" applyAlignment="1">
      <alignment horizontal="center" vertical="center"/>
    </xf>
    <xf numFmtId="3" fontId="6" fillId="3" borderId="0" xfId="0" applyNumberFormat="1" applyFont="1" applyFill="1" applyBorder="1" applyAlignment="1">
      <alignment horizontal="center"/>
    </xf>
    <xf numFmtId="3" fontId="6" fillId="3" borderId="1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164" fontId="0" fillId="5" borderId="2" xfId="0" applyNumberFormat="1" applyFill="1" applyBorder="1" applyAlignment="1">
      <alignment vertical="center"/>
    </xf>
    <xf numFmtId="0" fontId="0" fillId="4" borderId="1" xfId="0" applyFill="1" applyBorder="1" applyAlignment="1">
      <alignment horizontal="center"/>
    </xf>
    <xf numFmtId="0" fontId="0" fillId="0" borderId="0" xfId="0" applyBorder="1" applyAlignment="1">
      <alignment horizontal="center"/>
    </xf>
    <xf numFmtId="3" fontId="0" fillId="9" borderId="0" xfId="0" applyNumberFormat="1" applyFill="1" applyBorder="1" applyAlignment="1">
      <alignment horizontal="center"/>
    </xf>
    <xf numFmtId="0" fontId="0" fillId="0" borderId="17" xfId="0" applyBorder="1"/>
    <xf numFmtId="0" fontId="0" fillId="0" borderId="18" xfId="0" applyBorder="1"/>
    <xf numFmtId="0" fontId="0" fillId="0" borderId="19" xfId="0" applyBorder="1" applyAlignment="1">
      <alignment horizontal="center" vertical="center"/>
    </xf>
    <xf numFmtId="0" fontId="0" fillId="9" borderId="0" xfId="0" applyFill="1"/>
    <xf numFmtId="0" fontId="0" fillId="9" borderId="0" xfId="0" applyFill="1" applyAlignment="1">
      <alignment horizontal="center"/>
    </xf>
    <xf numFmtId="0" fontId="1" fillId="9" borderId="8" xfId="0" applyFont="1" applyFill="1" applyBorder="1" applyAlignment="1">
      <alignment horizontal="center"/>
    </xf>
    <xf numFmtId="0" fontId="1" fillId="9" borderId="0" xfId="0" applyFont="1" applyFill="1" applyBorder="1" applyAlignment="1">
      <alignment horizontal="center"/>
    </xf>
    <xf numFmtId="14" fontId="1" fillId="9" borderId="0" xfId="0" applyNumberFormat="1" applyFont="1" applyFill="1" applyBorder="1" applyAlignment="1">
      <alignment horizontal="center"/>
    </xf>
    <xf numFmtId="164" fontId="0" fillId="5" borderId="3" xfId="0" applyNumberFormat="1" applyFill="1" applyBorder="1" applyAlignment="1">
      <alignment horizontal="center" vertical="center"/>
    </xf>
    <xf numFmtId="164" fontId="0" fillId="5" borderId="2" xfId="0" applyNumberFormat="1" applyFill="1" applyBorder="1" applyAlignment="1">
      <alignment horizontal="center" vertical="center"/>
    </xf>
    <xf numFmtId="164" fontId="0" fillId="5" borderId="3" xfId="0" applyNumberForma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/>
    </xf>
    <xf numFmtId="0" fontId="1" fillId="8" borderId="5" xfId="0" applyFont="1" applyFill="1" applyBorder="1" applyAlignment="1">
      <alignment horizontal="center"/>
    </xf>
    <xf numFmtId="0" fontId="1" fillId="8" borderId="16" xfId="0" applyFont="1" applyFill="1" applyBorder="1" applyAlignment="1">
      <alignment horizontal="center"/>
    </xf>
    <xf numFmtId="164" fontId="0" fillId="5" borderId="14" xfId="0" applyNumberFormat="1" applyFill="1" applyBorder="1" applyAlignment="1">
      <alignment horizontal="center" vertical="center"/>
    </xf>
    <xf numFmtId="164" fontId="0" fillId="5" borderId="2" xfId="0" applyNumberFormat="1" applyFill="1" applyBorder="1" applyAlignment="1">
      <alignment horizontal="center" vertical="center"/>
    </xf>
    <xf numFmtId="164" fontId="0" fillId="5" borderId="9" xfId="0" applyNumberFormat="1" applyFill="1" applyBorder="1" applyAlignment="1">
      <alignment horizontal="center" vertical="center"/>
    </xf>
    <xf numFmtId="0" fontId="2" fillId="5" borderId="20" xfId="0" applyFont="1" applyFill="1" applyBorder="1" applyAlignment="1">
      <alignment horizontal="center" vertical="center"/>
    </xf>
  </cellXfs>
  <cellStyles count="6">
    <cellStyle name="Euro" xfId="2"/>
    <cellStyle name="Euro 2" xfId="5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S20"/>
  <sheetViews>
    <sheetView tabSelected="1" zoomScaleNormal="100" workbookViewId="0">
      <pane xSplit="3" ySplit="3" topLeftCell="D4" activePane="bottomRight" state="frozenSplit"/>
      <selection pane="topRight" activeCell="C1" sqref="C1"/>
      <selection pane="bottomLeft" activeCell="A3" sqref="A3"/>
      <selection pane="bottomRight" activeCell="D17" sqref="D17"/>
    </sheetView>
  </sheetViews>
  <sheetFormatPr baseColWidth="10" defaultColWidth="11.44140625" defaultRowHeight="14.4" x14ac:dyDescent="0.3"/>
  <cols>
    <col min="1" max="1" width="5.6640625" style="9" bestFit="1" customWidth="1"/>
    <col min="2" max="2" width="5" style="9" customWidth="1"/>
    <col min="3" max="3" width="11.44140625" style="5" customWidth="1"/>
    <col min="4" max="4" width="10.44140625" style="3" bestFit="1" customWidth="1"/>
    <col min="5" max="5" width="15.44140625" style="3" bestFit="1" customWidth="1"/>
    <col min="6" max="7" width="10.6640625" style="3" bestFit="1" customWidth="1"/>
    <col min="8" max="8" width="35.6640625" style="3" bestFit="1" customWidth="1"/>
    <col min="9" max="10" width="7.5546875" style="3" bestFit="1" customWidth="1"/>
    <col min="11" max="12" width="7.44140625" style="3" bestFit="1" customWidth="1"/>
    <col min="13" max="14" width="7.6640625" style="3" bestFit="1" customWidth="1"/>
    <col min="15" max="16" width="6.77734375" style="3" bestFit="1" customWidth="1"/>
    <col min="17" max="18" width="6.6640625" style="3" bestFit="1" customWidth="1"/>
    <col min="19" max="19" width="6.88671875" style="3" customWidth="1"/>
    <col min="20" max="21" width="6.5546875" style="3" bestFit="1" customWidth="1"/>
    <col min="22" max="22" width="6.6640625" style="3" customWidth="1"/>
    <col min="23" max="24" width="7.44140625" style="3" bestFit="1" customWidth="1"/>
    <col min="25" max="26" width="7.6640625" style="3" bestFit="1" customWidth="1"/>
    <col min="27" max="27" width="6.88671875" style="3" bestFit="1" customWidth="1"/>
    <col min="28" max="28" width="8" style="3" customWidth="1"/>
    <col min="29" max="30" width="7.21875" style="3" bestFit="1" customWidth="1"/>
    <col min="31" max="31" width="7.109375" style="3" customWidth="1"/>
    <col min="32" max="32" width="7.109375" style="3" bestFit="1" customWidth="1"/>
    <col min="33" max="33" width="9.33203125" style="5" bestFit="1" customWidth="1"/>
    <col min="34" max="34" width="7.5546875" style="5" bestFit="1" customWidth="1"/>
    <col min="35" max="58" width="11.44140625" style="3"/>
    <col min="59" max="61" width="12.5546875" style="3" customWidth="1"/>
    <col min="62" max="101" width="11.44140625" style="3"/>
    <col min="102" max="104" width="7.5546875" style="3" bestFit="1" customWidth="1"/>
    <col min="105" max="16384" width="11.44140625" style="3"/>
  </cols>
  <sheetData>
    <row r="1" spans="1:201" ht="14.4" customHeight="1" thickTop="1" thickBot="1" x14ac:dyDescent="0.35">
      <c r="C1" s="73" t="s">
        <v>12</v>
      </c>
      <c r="D1" s="74"/>
      <c r="E1" s="74"/>
      <c r="F1" s="74"/>
      <c r="G1" s="75"/>
      <c r="H1" s="23" t="s">
        <v>3</v>
      </c>
      <c r="I1" s="24">
        <v>2</v>
      </c>
      <c r="J1" s="24">
        <v>4</v>
      </c>
      <c r="K1" s="24">
        <v>6</v>
      </c>
      <c r="L1" s="24">
        <v>8</v>
      </c>
      <c r="M1" s="24">
        <v>10</v>
      </c>
      <c r="N1" s="24">
        <v>12</v>
      </c>
      <c r="O1" s="24">
        <v>14</v>
      </c>
      <c r="P1" s="24">
        <v>16</v>
      </c>
      <c r="Q1" s="24">
        <v>18</v>
      </c>
      <c r="R1" s="24">
        <v>20</v>
      </c>
      <c r="S1" s="24">
        <v>22</v>
      </c>
      <c r="T1" s="24">
        <v>24</v>
      </c>
      <c r="U1" s="24">
        <v>26</v>
      </c>
      <c r="V1" s="24">
        <v>28</v>
      </c>
      <c r="W1" s="24">
        <v>30</v>
      </c>
      <c r="X1" s="24">
        <v>32</v>
      </c>
      <c r="Y1" s="24">
        <v>34</v>
      </c>
      <c r="Z1" s="24">
        <v>36</v>
      </c>
      <c r="AA1" s="24">
        <v>38</v>
      </c>
      <c r="AB1" s="24">
        <v>40</v>
      </c>
      <c r="AC1" s="24">
        <v>42</v>
      </c>
      <c r="AD1" s="24">
        <v>44</v>
      </c>
      <c r="AE1" s="24">
        <v>46</v>
      </c>
      <c r="AF1" s="24">
        <v>48</v>
      </c>
      <c r="AG1" s="24">
        <v>50</v>
      </c>
      <c r="AH1" s="24">
        <v>52</v>
      </c>
      <c r="AI1" s="79">
        <v>54</v>
      </c>
      <c r="AJ1" s="24">
        <v>56</v>
      </c>
      <c r="AK1" s="79">
        <v>58</v>
      </c>
      <c r="AL1" s="24">
        <v>60</v>
      </c>
      <c r="AM1" s="79">
        <v>62</v>
      </c>
      <c r="AN1" s="24">
        <v>64</v>
      </c>
      <c r="AO1" s="79">
        <v>66</v>
      </c>
      <c r="AP1" s="24">
        <v>68</v>
      </c>
      <c r="AQ1" s="79">
        <v>70</v>
      </c>
      <c r="AR1" s="24">
        <v>72</v>
      </c>
      <c r="AS1" s="79">
        <v>74</v>
      </c>
      <c r="AT1" s="24">
        <v>76</v>
      </c>
      <c r="AU1" s="79">
        <v>78</v>
      </c>
      <c r="AV1" s="24">
        <v>80</v>
      </c>
      <c r="AW1" s="79">
        <v>82</v>
      </c>
      <c r="AX1" s="24">
        <v>84</v>
      </c>
      <c r="AY1" s="79">
        <v>86</v>
      </c>
      <c r="AZ1" s="24">
        <v>88</v>
      </c>
      <c r="BA1" s="79">
        <v>90</v>
      </c>
      <c r="BB1" s="24">
        <v>92</v>
      </c>
      <c r="BC1" s="79">
        <v>94</v>
      </c>
      <c r="BD1" s="24">
        <v>96</v>
      </c>
      <c r="BE1" s="79">
        <v>98</v>
      </c>
      <c r="BF1" s="24">
        <v>100</v>
      </c>
      <c r="BG1" s="79">
        <v>102</v>
      </c>
      <c r="BH1" s="24">
        <v>104</v>
      </c>
      <c r="BI1" s="79">
        <v>106</v>
      </c>
      <c r="BJ1" s="24">
        <v>108</v>
      </c>
      <c r="BK1" s="79">
        <v>110</v>
      </c>
      <c r="BL1" s="24">
        <v>112</v>
      </c>
      <c r="BM1" s="79">
        <v>114</v>
      </c>
      <c r="BN1" s="24">
        <v>116</v>
      </c>
      <c r="BO1" s="79">
        <v>118</v>
      </c>
      <c r="BP1" s="24">
        <v>120</v>
      </c>
      <c r="BQ1" s="79">
        <v>122</v>
      </c>
      <c r="BR1" s="24">
        <v>124</v>
      </c>
      <c r="BS1" s="79">
        <v>126</v>
      </c>
      <c r="BT1" s="24">
        <v>128</v>
      </c>
      <c r="BU1" s="79">
        <v>130</v>
      </c>
      <c r="BV1" s="24">
        <v>132</v>
      </c>
      <c r="BW1" s="79">
        <v>134</v>
      </c>
      <c r="BX1" s="24">
        <v>136</v>
      </c>
      <c r="BY1" s="79">
        <v>138</v>
      </c>
      <c r="BZ1" s="24">
        <v>140</v>
      </c>
      <c r="CA1" s="79">
        <v>142</v>
      </c>
      <c r="CB1" s="24">
        <v>144</v>
      </c>
      <c r="CC1" s="79">
        <v>146</v>
      </c>
      <c r="CD1" s="24">
        <v>148</v>
      </c>
      <c r="CE1" s="79">
        <v>150</v>
      </c>
      <c r="CF1" s="24">
        <v>152</v>
      </c>
      <c r="CG1" s="79">
        <v>154</v>
      </c>
      <c r="CH1" s="24">
        <v>156</v>
      </c>
      <c r="CI1" s="79">
        <v>158</v>
      </c>
      <c r="CJ1" s="24">
        <v>160</v>
      </c>
      <c r="CK1" s="79">
        <v>162</v>
      </c>
      <c r="CL1" s="24">
        <v>164</v>
      </c>
      <c r="CM1" s="79">
        <v>166</v>
      </c>
      <c r="CN1" s="24">
        <v>168</v>
      </c>
      <c r="CO1" s="79">
        <v>170</v>
      </c>
      <c r="CP1" s="24">
        <v>172</v>
      </c>
      <c r="CQ1" s="79">
        <v>174</v>
      </c>
      <c r="CR1" s="24">
        <v>176</v>
      </c>
      <c r="CS1" s="79">
        <v>178</v>
      </c>
      <c r="CT1" s="24">
        <v>180</v>
      </c>
      <c r="CU1" s="79">
        <v>182</v>
      </c>
      <c r="CV1" s="24">
        <v>184</v>
      </c>
      <c r="CW1" s="79">
        <v>186</v>
      </c>
      <c r="CX1" s="24">
        <v>188</v>
      </c>
      <c r="CY1" s="79">
        <v>190</v>
      </c>
      <c r="CZ1" s="24">
        <v>192</v>
      </c>
    </row>
    <row r="2" spans="1:201" s="4" customFormat="1" ht="15" thickBot="1" x14ac:dyDescent="0.35">
      <c r="A2" s="22">
        <v>2019</v>
      </c>
      <c r="B2" s="22">
        <v>2020</v>
      </c>
      <c r="C2" s="26"/>
      <c r="D2" s="27"/>
      <c r="E2" s="27"/>
      <c r="F2" s="22"/>
      <c r="G2" s="22"/>
      <c r="H2" s="6" t="s">
        <v>0</v>
      </c>
      <c r="I2" s="58">
        <v>43466</v>
      </c>
      <c r="J2" s="58">
        <v>43466</v>
      </c>
      <c r="K2" s="58">
        <v>43497</v>
      </c>
      <c r="L2" s="58">
        <v>43497</v>
      </c>
      <c r="M2" s="58">
        <v>43525</v>
      </c>
      <c r="N2" s="58">
        <v>43525</v>
      </c>
      <c r="O2" s="58">
        <v>43556</v>
      </c>
      <c r="P2" s="58">
        <v>43556</v>
      </c>
      <c r="Q2" s="58">
        <v>43586</v>
      </c>
      <c r="R2" s="58">
        <v>43586</v>
      </c>
      <c r="S2" s="58">
        <v>43617</v>
      </c>
      <c r="T2" s="58">
        <v>43617</v>
      </c>
      <c r="U2" s="58">
        <v>43647</v>
      </c>
      <c r="V2" s="58">
        <v>43647</v>
      </c>
      <c r="W2" s="58">
        <v>43678</v>
      </c>
      <c r="X2" s="58">
        <v>43678</v>
      </c>
      <c r="Y2" s="58">
        <v>43709</v>
      </c>
      <c r="Z2" s="58">
        <v>43709</v>
      </c>
      <c r="AA2" s="58">
        <v>43739</v>
      </c>
      <c r="AB2" s="58">
        <v>43739</v>
      </c>
      <c r="AC2" s="58">
        <v>43770</v>
      </c>
      <c r="AD2" s="58">
        <v>43770</v>
      </c>
      <c r="AE2" s="58">
        <v>43800</v>
      </c>
      <c r="AF2" s="58">
        <v>43800</v>
      </c>
      <c r="AG2" s="54">
        <v>43831</v>
      </c>
      <c r="AH2" s="54">
        <v>43831</v>
      </c>
      <c r="AI2" s="71">
        <v>43831</v>
      </c>
      <c r="AJ2" s="71">
        <v>43831</v>
      </c>
      <c r="AK2" s="71">
        <v>43831</v>
      </c>
      <c r="AL2" s="71">
        <v>43831</v>
      </c>
      <c r="AM2" s="71">
        <v>43831</v>
      </c>
      <c r="AN2" s="71">
        <v>43831</v>
      </c>
      <c r="AO2" s="71">
        <v>43831</v>
      </c>
      <c r="AP2" s="71">
        <v>43831</v>
      </c>
      <c r="AQ2" s="71">
        <v>43831</v>
      </c>
      <c r="AR2" s="71">
        <v>43831</v>
      </c>
      <c r="AS2" s="71">
        <v>43831</v>
      </c>
      <c r="AT2" s="71">
        <v>43831</v>
      </c>
      <c r="AU2" s="71">
        <v>43831</v>
      </c>
      <c r="AV2" s="71">
        <v>43831</v>
      </c>
      <c r="AW2" s="71">
        <v>43831</v>
      </c>
      <c r="AX2" s="71">
        <v>43831</v>
      </c>
      <c r="AY2" s="71">
        <v>43831</v>
      </c>
      <c r="AZ2" s="71">
        <v>43831</v>
      </c>
      <c r="BA2" s="71">
        <v>43831</v>
      </c>
      <c r="BB2" s="71">
        <v>43831</v>
      </c>
      <c r="BC2" s="71">
        <v>43831</v>
      </c>
      <c r="BD2" s="71">
        <v>43831</v>
      </c>
      <c r="BE2" s="71">
        <v>44197</v>
      </c>
      <c r="BF2" s="71">
        <v>44198</v>
      </c>
      <c r="BG2" s="71">
        <v>44199</v>
      </c>
      <c r="BH2" s="71">
        <v>44200</v>
      </c>
      <c r="BI2" s="71">
        <v>44201</v>
      </c>
      <c r="BJ2" s="71">
        <v>44202</v>
      </c>
      <c r="BK2" s="71">
        <v>44203</v>
      </c>
      <c r="BL2" s="71">
        <v>44204</v>
      </c>
      <c r="BM2" s="71">
        <v>44205</v>
      </c>
      <c r="BN2" s="71">
        <v>44206</v>
      </c>
      <c r="BO2" s="71">
        <v>44207</v>
      </c>
      <c r="BP2" s="71">
        <v>44208</v>
      </c>
      <c r="BQ2" s="71">
        <v>44209</v>
      </c>
      <c r="BR2" s="71">
        <v>44210</v>
      </c>
      <c r="BS2" s="71">
        <v>44211</v>
      </c>
      <c r="BT2" s="71">
        <v>44212</v>
      </c>
      <c r="BU2" s="71">
        <v>44213</v>
      </c>
      <c r="BV2" s="71">
        <v>44214</v>
      </c>
      <c r="BW2" s="71">
        <v>44215</v>
      </c>
      <c r="BX2" s="71">
        <v>44216</v>
      </c>
      <c r="BY2" s="71">
        <v>44217</v>
      </c>
      <c r="BZ2" s="71">
        <v>44218</v>
      </c>
      <c r="CA2" s="71">
        <v>44219</v>
      </c>
      <c r="CB2" s="71">
        <v>44220</v>
      </c>
      <c r="CC2" s="71">
        <v>44562</v>
      </c>
      <c r="CD2" s="71">
        <v>44563</v>
      </c>
      <c r="CE2" s="71">
        <v>44564</v>
      </c>
      <c r="CF2" s="71">
        <v>44565</v>
      </c>
      <c r="CG2" s="71">
        <v>44566</v>
      </c>
      <c r="CH2" s="71">
        <v>44567</v>
      </c>
      <c r="CI2" s="71">
        <v>44568</v>
      </c>
      <c r="CJ2" s="71">
        <v>44569</v>
      </c>
      <c r="CK2" s="71">
        <v>44570</v>
      </c>
      <c r="CL2" s="71">
        <v>44571</v>
      </c>
      <c r="CM2" s="71">
        <v>44572</v>
      </c>
      <c r="CN2" s="71">
        <v>44573</v>
      </c>
      <c r="CO2" s="71">
        <v>44574</v>
      </c>
      <c r="CP2" s="71">
        <v>44575</v>
      </c>
      <c r="CQ2" s="71">
        <v>44576</v>
      </c>
      <c r="CR2" s="71">
        <v>44577</v>
      </c>
      <c r="CS2" s="71">
        <v>44578</v>
      </c>
      <c r="CT2" s="71">
        <v>44579</v>
      </c>
      <c r="CU2" s="71">
        <v>44580</v>
      </c>
      <c r="CV2" s="71">
        <v>44581</v>
      </c>
      <c r="CW2" s="71">
        <v>44582</v>
      </c>
      <c r="CX2" s="71">
        <v>44583</v>
      </c>
      <c r="CY2" s="71">
        <v>44584</v>
      </c>
      <c r="CZ2" s="71">
        <v>44585</v>
      </c>
    </row>
    <row r="3" spans="1:201" s="1" customFormat="1" x14ac:dyDescent="0.3">
      <c r="A3" s="57"/>
      <c r="B3" s="10"/>
      <c r="C3" s="28" t="s">
        <v>7</v>
      </c>
      <c r="D3" s="29"/>
      <c r="E3" s="29" t="s">
        <v>14</v>
      </c>
      <c r="F3" s="29" t="s">
        <v>1</v>
      </c>
      <c r="G3" s="29" t="s">
        <v>2</v>
      </c>
      <c r="H3" s="39"/>
      <c r="I3" s="40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  <c r="AA3" s="40"/>
      <c r="AB3" s="40"/>
      <c r="AC3" s="40"/>
      <c r="AD3" s="40"/>
      <c r="AE3" s="40"/>
      <c r="AF3" s="40"/>
      <c r="AG3" s="57"/>
      <c r="AH3" s="64"/>
    </row>
    <row r="4" spans="1:201" x14ac:dyDescent="0.3">
      <c r="C4" s="67" t="s">
        <v>4</v>
      </c>
      <c r="D4" s="29" t="s">
        <v>21</v>
      </c>
      <c r="E4" s="68">
        <v>6000</v>
      </c>
      <c r="F4" s="69">
        <v>43466</v>
      </c>
      <c r="G4" s="69">
        <v>44562</v>
      </c>
      <c r="H4" s="33"/>
      <c r="I4" s="61">
        <f>IFERROR(IF(AND(I$1&gt;=(IF(YEAR($F4)&gt;2019,IF(AND(YEAR($F4)&gt;2019,((MONTH($F4)*2-(DAY($F4)&lt;16))*2)=48),((MONTH($F4)*2-(DAY($F4)&lt;16))*2)*(YEAR($F4)-2019),(YEAR($F4)-2019)*48+((MONTH($F4)*2-(DAY($F4)&lt;16))*2)),((MONTH($F4)*2-(DAY($F4)&lt;16))*2))),I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I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I$1)))/(VLOOKUP($C4,$F$9:$G$10,2,FALSE)-VLOOKUP($C4,$F$9:$G$10,2,FALSE)*HLOOKUP(I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J4" s="61">
        <f>IFERROR(IF(AND(J$1&gt;=(IF(YEAR($F4)&gt;2019,IF(AND(YEAR($F4)&gt;2019,((MONTH($F4)*2-(DAY($F4)&lt;16))*2)=48),((MONTH($F4)*2-(DAY($F4)&lt;16))*2)*(YEAR($F4)-2019),(YEAR($F4)-2019)*48+((MONTH($F4)*2-(DAY($F4)&lt;16))*2)),((MONTH($F4)*2-(DAY($F4)&lt;16))*2))),J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J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J$1)))/(VLOOKUP($C4,$F$9:$G$10,2,FALSE)-VLOOKUP($C4,$F$9:$G$10,2,FALSE)*HLOOKUP(J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K4" s="61">
        <f>IFERROR(IF(AND(K$1&gt;=(IF(YEAR($F4)&gt;2019,IF(AND(YEAR($F4)&gt;2019,((MONTH($F4)*2-(DAY($F4)&lt;16))*2)=48),((MONTH($F4)*2-(DAY($F4)&lt;16))*2)*(YEAR($F4)-2019),(YEAR($F4)-2019)*48+((MONTH($F4)*2-(DAY($F4)&lt;16))*2)),((MONTH($F4)*2-(DAY($F4)&lt;16))*2))),K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K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K$1)))/(VLOOKUP($C4,$F$9:$G$10,2,FALSE)-VLOOKUP($C4,$F$9:$G$10,2,FALSE)*HLOOKUP(K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L4" s="61">
        <f>IFERROR(IF(AND(L$1&gt;=(IF(YEAR($F4)&gt;2019,IF(AND(YEAR($F4)&gt;2019,((MONTH($F4)*2-(DAY($F4)&lt;16))*2)=48),((MONTH($F4)*2-(DAY($F4)&lt;16))*2)*(YEAR($F4)-2019),(YEAR($F4)-2019)*48+((MONTH($F4)*2-(DAY($F4)&lt;16))*2)),((MONTH($F4)*2-(DAY($F4)&lt;16))*2))),L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L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L$1)))/(VLOOKUP($C4,$F$9:$G$10,2,FALSE)-VLOOKUP($C4,$F$9:$G$10,2,FALSE)*HLOOKUP(L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M4" s="61">
        <f>IFERROR(IF(AND(M$1&gt;=(IF(YEAR($F4)&gt;2019,IF(AND(YEAR($F4)&gt;2019,((MONTH($F4)*2-(DAY($F4)&lt;16))*2)=48),((MONTH($F4)*2-(DAY($F4)&lt;16))*2)*(YEAR($F4)-2019),(YEAR($F4)-2019)*48+((MONTH($F4)*2-(DAY($F4)&lt;16))*2)),((MONTH($F4)*2-(DAY($F4)&lt;16))*2))),M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M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M$1)))/(VLOOKUP($C4,$F$9:$G$10,2,FALSE)-VLOOKUP($C4,$F$9:$G$10,2,FALSE)*HLOOKUP(M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N4" s="61">
        <f>IFERROR(IF(AND(N$1&gt;=(IF(YEAR($F4)&gt;2019,IF(AND(YEAR($F4)&gt;2019,((MONTH($F4)*2-(DAY($F4)&lt;16))*2)=48),((MONTH($F4)*2-(DAY($F4)&lt;16))*2)*(YEAR($F4)-2019),(YEAR($F4)-2019)*48+((MONTH($F4)*2-(DAY($F4)&lt;16))*2)),((MONTH($F4)*2-(DAY($F4)&lt;16))*2))),N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N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N$1)))/(VLOOKUP($C4,$F$9:$G$10,2,FALSE)-VLOOKUP($C4,$F$9:$G$10,2,FALSE)*HLOOKUP(N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O4" s="61">
        <f>IFERROR(IF(AND(O$1&gt;=(IF(YEAR($F4)&gt;2019,IF(AND(YEAR($F4)&gt;2019,((MONTH($F4)*2-(DAY($F4)&lt;16))*2)=48),((MONTH($F4)*2-(DAY($F4)&lt;16))*2)*(YEAR($F4)-2019),(YEAR($F4)-2019)*48+((MONTH($F4)*2-(DAY($F4)&lt;16))*2)),((MONTH($F4)*2-(DAY($F4)&lt;16))*2))),O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O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O$1)))/(VLOOKUP($C4,$F$9:$G$10,2,FALSE)-VLOOKUP($C4,$F$9:$G$10,2,FALSE)*HLOOKUP(O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P4" s="61">
        <f>IFERROR(IF(AND(P$1&gt;=(IF(YEAR($F4)&gt;2019,IF(AND(YEAR($F4)&gt;2019,((MONTH($F4)*2-(DAY($F4)&lt;16))*2)=48),((MONTH($F4)*2-(DAY($F4)&lt;16))*2)*(YEAR($F4)-2019),(YEAR($F4)-2019)*48+((MONTH($F4)*2-(DAY($F4)&lt;16))*2)),((MONTH($F4)*2-(DAY($F4)&lt;16))*2))),P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P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P$1)))/(VLOOKUP($C4,$F$9:$G$10,2,FALSE)-VLOOKUP($C4,$F$9:$G$10,2,FALSE)*HLOOKUP(P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Q4" s="61">
        <f>IFERROR(IF(AND(Q$1&gt;=(IF(YEAR($F4)&gt;2019,IF(AND(YEAR($F4)&gt;2019,((MONTH($F4)*2-(DAY($F4)&lt;16))*2)=48),((MONTH($F4)*2-(DAY($F4)&lt;16))*2)*(YEAR($F4)-2019),(YEAR($F4)-2019)*48+((MONTH($F4)*2-(DAY($F4)&lt;16))*2)),((MONTH($F4)*2-(DAY($F4)&lt;16))*2))),Q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Q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Q$1)))/(VLOOKUP($C4,$F$9:$G$10,2,FALSE)-VLOOKUP($C4,$F$9:$G$10,2,FALSE)*HLOOKUP(Q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R4" s="61">
        <f>IFERROR(IF(AND(R$1&gt;=(IF(YEAR($F4)&gt;2019,IF(AND(YEAR($F4)&gt;2019,((MONTH($F4)*2-(DAY($F4)&lt;16))*2)=48),((MONTH($F4)*2-(DAY($F4)&lt;16))*2)*(YEAR($F4)-2019),(YEAR($F4)-2019)*48+((MONTH($F4)*2-(DAY($F4)&lt;16))*2)),((MONTH($F4)*2-(DAY($F4)&lt;16))*2))),R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R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R$1)))/(VLOOKUP($C4,$F$9:$G$10,2,FALSE)-VLOOKUP($C4,$F$9:$G$10,2,FALSE)*HLOOKUP(R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S4" s="61">
        <f>IFERROR(IF(AND(S$1&gt;=(IF(YEAR($F4)&gt;2019,IF(AND(YEAR($F4)&gt;2019,((MONTH($F4)*2-(DAY($F4)&lt;16))*2)=48),((MONTH($F4)*2-(DAY($F4)&lt;16))*2)*(YEAR($F4)-2019),(YEAR($F4)-2019)*48+((MONTH($F4)*2-(DAY($F4)&lt;16))*2)),((MONTH($F4)*2-(DAY($F4)&lt;16))*2))),S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S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S$1)))/(VLOOKUP($C4,$F$9:$G$10,2,FALSE)-VLOOKUP($C4,$F$9:$G$10,2,FALSE)*HLOOKUP(S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T4" s="61">
        <f>IFERROR(IF(AND(T$1&gt;=(IF(YEAR($F4)&gt;2019,IF(AND(YEAR($F4)&gt;2019,((MONTH($F4)*2-(DAY($F4)&lt;16))*2)=48),((MONTH($F4)*2-(DAY($F4)&lt;16))*2)*(YEAR($F4)-2019),(YEAR($F4)-2019)*48+((MONTH($F4)*2-(DAY($F4)&lt;16))*2)),((MONTH($F4)*2-(DAY($F4)&lt;16))*2))),T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T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T$1)))/(VLOOKUP($C4,$F$9:$G$10,2,FALSE)-VLOOKUP($C4,$F$9:$G$10,2,FALSE)*HLOOKUP(T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U4" s="61">
        <f>IFERROR(IF(AND(U$1&gt;=(IF(YEAR($F4)&gt;2019,IF(AND(YEAR($F4)&gt;2019,((MONTH($F4)*2-(DAY($F4)&lt;16))*2)=48),((MONTH($F4)*2-(DAY($F4)&lt;16))*2)*(YEAR($F4)-2019),(YEAR($F4)-2019)*48+((MONTH($F4)*2-(DAY($F4)&lt;16))*2)),((MONTH($F4)*2-(DAY($F4)&lt;16))*2))),U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U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U$1)))/(VLOOKUP($C4,$F$9:$G$10,2,FALSE)-VLOOKUP($C4,$F$9:$G$10,2,FALSE)*HLOOKUP(U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V4" s="61">
        <f>IFERROR(IF(AND(V$1&gt;=(IF(YEAR($F4)&gt;2019,IF(AND(YEAR($F4)&gt;2019,((MONTH($F4)*2-(DAY($F4)&lt;16))*2)=48),((MONTH($F4)*2-(DAY($F4)&lt;16))*2)*(YEAR($F4)-2019),(YEAR($F4)-2019)*48+((MONTH($F4)*2-(DAY($F4)&lt;16))*2)),((MONTH($F4)*2-(DAY($F4)&lt;16))*2))),V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V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V$1)))/(VLOOKUP($C4,$F$9:$G$10,2,FALSE)-VLOOKUP($C4,$F$9:$G$10,2,FALSE)*HLOOKUP(V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W4" s="61">
        <f>IFERROR(IF(AND(W$1&gt;=(IF(YEAR($F4)&gt;2019,IF(AND(YEAR($F4)&gt;2019,((MONTH($F4)*2-(DAY($F4)&lt;16))*2)=48),((MONTH($F4)*2-(DAY($F4)&lt;16))*2)*(YEAR($F4)-2019),(YEAR($F4)-2019)*48+((MONTH($F4)*2-(DAY($F4)&lt;16))*2)),((MONTH($F4)*2-(DAY($F4)&lt;16))*2))),W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W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W$1)))/(VLOOKUP($C4,$F$9:$G$10,2,FALSE)-VLOOKUP($C4,$F$9:$G$10,2,FALSE)*HLOOKUP(W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X4" s="61">
        <f>IFERROR(IF(AND(X$1&gt;=(IF(YEAR($F4)&gt;2019,IF(AND(YEAR($F4)&gt;2019,((MONTH($F4)*2-(DAY($F4)&lt;16))*2)=48),((MONTH($F4)*2-(DAY($F4)&lt;16))*2)*(YEAR($F4)-2019),(YEAR($F4)-2019)*48+((MONTH($F4)*2-(DAY($F4)&lt;16))*2)),((MONTH($F4)*2-(DAY($F4)&lt;16))*2))),X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X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X$1)))/(VLOOKUP($C4,$F$9:$G$10,2,FALSE)-VLOOKUP($C4,$F$9:$G$10,2,FALSE)*HLOOKUP(X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Y4" s="61">
        <f>IFERROR(IF(AND(Y$1&gt;=(IF(YEAR($F4)&gt;2019,IF(AND(YEAR($F4)&gt;2019,((MONTH($F4)*2-(DAY($F4)&lt;16))*2)=48),((MONTH($F4)*2-(DAY($F4)&lt;16))*2)*(YEAR($F4)-2019),(YEAR($F4)-2019)*48+((MONTH($F4)*2-(DAY($F4)&lt;16))*2)),((MONTH($F4)*2-(DAY($F4)&lt;16))*2))),Y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Y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Y$1)))/(VLOOKUP($C4,$F$9:$G$10,2,FALSE)-VLOOKUP($C4,$F$9:$G$10,2,FALSE)*HLOOKUP(Y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Z4" s="61">
        <f>IFERROR(IF(AND(Z$1&gt;=(IF(YEAR($F4)&gt;2019,IF(AND(YEAR($F4)&gt;2019,((MONTH($F4)*2-(DAY($F4)&lt;16))*2)=48),((MONTH($F4)*2-(DAY($F4)&lt;16))*2)*(YEAR($F4)-2019),(YEAR($F4)-2019)*48+((MONTH($F4)*2-(DAY($F4)&lt;16))*2)),((MONTH($F4)*2-(DAY($F4)&lt;16))*2))),Z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Z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Z$1)))/(VLOOKUP($C4,$F$9:$G$10,2,FALSE)-VLOOKUP($C4,$F$9:$G$10,2,FALSE)*HLOOKUP(Z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AA4" s="61">
        <f>IFERROR(IF(AND(AA$1&gt;=(IF(YEAR($F4)&gt;2019,IF(AND(YEAR($F4)&gt;2019,((MONTH($F4)*2-(DAY($F4)&lt;16))*2)=48),((MONTH($F4)*2-(DAY($F4)&lt;16))*2)*(YEAR($F4)-2019),(YEAR($F4)-2019)*48+((MONTH($F4)*2-(DAY($F4)&lt;16))*2)),((MONTH($F4)*2-(DAY($F4)&lt;16))*2))),AA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AA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AA$1)))/(VLOOKUP($C4,$F$9:$G$10,2,FALSE)-VLOOKUP($C4,$F$9:$G$10,2,FALSE)*HLOOKUP(AA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AB4" s="61">
        <f>IFERROR(IF(AND(AB$1&gt;=(IF(YEAR($F4)&gt;2019,IF(AND(YEAR($F4)&gt;2019,((MONTH($F4)*2-(DAY($F4)&lt;16))*2)=48),((MONTH($F4)*2-(DAY($F4)&lt;16))*2)*(YEAR($F4)-2019),(YEAR($F4)-2019)*48+((MONTH($F4)*2-(DAY($F4)&lt;16))*2)),((MONTH($F4)*2-(DAY($F4)&lt;16))*2))),AB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AB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AB$1)))/(VLOOKUP($C4,$F$9:$G$10,2,FALSE)-VLOOKUP($C4,$F$9:$G$10,2,FALSE)*HLOOKUP(AB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AC4" s="61">
        <f>IFERROR(IF(AND(AC$1&gt;=(IF(YEAR($F4)&gt;2019,IF(AND(YEAR($F4)&gt;2019,((MONTH($F4)*2-(DAY($F4)&lt;16))*2)=48),((MONTH($F4)*2-(DAY($F4)&lt;16))*2)*(YEAR($F4)-2019),(YEAR($F4)-2019)*48+((MONTH($F4)*2-(DAY($F4)&lt;16))*2)),((MONTH($F4)*2-(DAY($F4)&lt;16))*2))),AC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AC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AC$1)))/(VLOOKUP($C4,$F$9:$G$10,2,FALSE)-VLOOKUP($C4,$F$9:$G$10,2,FALSE)*HLOOKUP(AC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AD4" s="61">
        <f>IFERROR(IF(AND(AD$1&gt;=(IF(YEAR($F4)&gt;2019,IF(AND(YEAR($F4)&gt;2019,((MONTH($F4)*2-(DAY($F4)&lt;16))*2)=48),((MONTH($F4)*2-(DAY($F4)&lt;16))*2)*(YEAR($F4)-2019),(YEAR($F4)-2019)*48+((MONTH($F4)*2-(DAY($F4)&lt;16))*2)),((MONTH($F4)*2-(DAY($F4)&lt;16))*2))),AD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AD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AD$1)))/(VLOOKUP($C4,$F$9:$G$10,2,FALSE)-VLOOKUP($C4,$F$9:$G$10,2,FALSE)*HLOOKUP(AD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AE4" s="61">
        <f>IFERROR(IF(AND(AE$1&gt;=(IF(YEAR($F4)&gt;2019,IF(AND(YEAR($F4)&gt;2019,((MONTH($F4)*2-(DAY($F4)&lt;16))*2)=48),((MONTH($F4)*2-(DAY($F4)&lt;16))*2)*(YEAR($F4)-2019),(YEAR($F4)-2019)*48+((MONTH($F4)*2-(DAY($F4)&lt;16))*2)),((MONTH($F4)*2-(DAY($F4)&lt;16))*2))),AE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AE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AE$1)))/(VLOOKUP($C4,$F$9:$G$10,2,FALSE)-VLOOKUP($C4,$F$9:$G$10,2,FALSE)*HLOOKUP(AE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AF4" s="61">
        <f>IFERROR(IF(AND(AF$1&gt;=(IF(YEAR($F4)&gt;2019,IF(AND(YEAR($F4)&gt;2019,((MONTH($F4)*2-(DAY($F4)&lt;16))*2)=48),((MONTH($F4)*2-(DAY($F4)&lt;16))*2)*(YEAR($F4)-2019),(YEAR($F4)-2019)*48+((MONTH($F4)*2-(DAY($F4)&lt;16))*2)),((MONTH($F4)*2-(DAY($F4)&lt;16))*2))),AF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AF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AF$1)))/(VLOOKUP($C4,$F$9:$G$10,2,FALSE)-VLOOKUP($C4,$F$9:$G$10,2,FALSE)*HLOOKUP(AF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AG4" s="61">
        <f>IFERROR(IF(AND(AG$1&gt;=(IF(YEAR($F4)&gt;2019,IF(AND(YEAR($F4)&gt;2019,((MONTH($F4)*2-(DAY($F4)&lt;16))*2)=48),((MONTH($F4)*2-(DAY($F4)&lt;16))*2)*(YEAR($F4)-2019),(YEAR($F4)-2019)*48+((MONTH($F4)*2-(DAY($F4)&lt;16))*2)),((MONTH($F4)*2-(DAY($F4)&lt;16))*2))),AG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AG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AG$1)))/(VLOOKUP($C4,$F$9:$G$10,2,FALSE)-VLOOKUP($C4,$F$9:$G$10,2,FALSE)*HLOOKUP(AG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AH4" s="61">
        <f>IFERROR(IF(AND(AH$1&gt;=(IF(YEAR($F4)&gt;2019,IF(AND(YEAR($F4)&gt;2019,((MONTH($F4)*2-(DAY($F4)&lt;16))*2)=48),((MONTH($F4)*2-(DAY($F4)&lt;16))*2)*(YEAR($F4)-2019),(YEAR($F4)-2019)*48+((MONTH($F4)*2-(DAY($F4)&lt;16))*2)),((MONTH($F4)*2-(DAY($F4)&lt;16))*2))),AH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AH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AH$1)))/(VLOOKUP($C4,$F$9:$G$10,2,FALSE)-VLOOKUP($C4,$F$9:$G$10,2,FALSE)*HLOOKUP(AH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AI4" s="61">
        <f>IFERROR(IF(AND(AI$1&gt;=(IF(YEAR($F4)&gt;2019,IF(AND(YEAR($F4)&gt;2019,((MONTH($F4)*2-(DAY($F4)&lt;16))*2)=48),((MONTH($F4)*2-(DAY($F4)&lt;16))*2)*(YEAR($F4)-2019),(YEAR($F4)-2019)*48+((MONTH($F4)*2-(DAY($F4)&lt;16))*2)),((MONTH($F4)*2-(DAY($F4)&lt;16))*2))),AI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AI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AI$1)))/(VLOOKUP($C4,$F$9:$G$10,2,FALSE)-VLOOKUP($C4,$F$9:$G$10,2,FALSE)*HLOOKUP(AI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AJ4" s="61">
        <f>IFERROR(IF(AND(AJ$1&gt;=(IF(YEAR($F4)&gt;2019,IF(AND(YEAR($F4)&gt;2019,((MONTH($F4)*2-(DAY($F4)&lt;16))*2)=48),((MONTH($F4)*2-(DAY($F4)&lt;16))*2)*(YEAR($F4)-2019),(YEAR($F4)-2019)*48+((MONTH($F4)*2-(DAY($F4)&lt;16))*2)),((MONTH($F4)*2-(DAY($F4)&lt;16))*2))),AJ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AJ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AJ$1)))/(VLOOKUP($C4,$F$9:$G$10,2,FALSE)-VLOOKUP($C4,$F$9:$G$10,2,FALSE)*HLOOKUP(AJ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AK4" s="61">
        <f>IFERROR(IF(AND(AK$1&gt;=(IF(YEAR($F4)&gt;2019,IF(AND(YEAR($F4)&gt;2019,((MONTH($F4)*2-(DAY($F4)&lt;16))*2)=48),((MONTH($F4)*2-(DAY($F4)&lt;16))*2)*(YEAR($F4)-2019),(YEAR($F4)-2019)*48+((MONTH($F4)*2-(DAY($F4)&lt;16))*2)),((MONTH($F4)*2-(DAY($F4)&lt;16))*2))),AK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AK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AK$1)))/(VLOOKUP($C4,$F$9:$G$10,2,FALSE)-VLOOKUP($C4,$F$9:$G$10,2,FALSE)*HLOOKUP(AK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AL4" s="61">
        <f>IFERROR(IF(AND(AL$1&gt;=(IF(YEAR($F4)&gt;2019,IF(AND(YEAR($F4)&gt;2019,((MONTH($F4)*2-(DAY($F4)&lt;16))*2)=48),((MONTH($F4)*2-(DAY($F4)&lt;16))*2)*(YEAR($F4)-2019),(YEAR($F4)-2019)*48+((MONTH($F4)*2-(DAY($F4)&lt;16))*2)),((MONTH($F4)*2-(DAY($F4)&lt;16))*2))),AL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AL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AL$1)))/(VLOOKUP($C4,$F$9:$G$10,2,FALSE)-VLOOKUP($C4,$F$9:$G$10,2,FALSE)*HLOOKUP(AL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AM4" s="61">
        <f>IFERROR(IF(AND(AM$1&gt;=(IF(YEAR($F4)&gt;2019,IF(AND(YEAR($F4)&gt;2019,((MONTH($F4)*2-(DAY($F4)&lt;16))*2)=48),((MONTH($F4)*2-(DAY($F4)&lt;16))*2)*(YEAR($F4)-2019),(YEAR($F4)-2019)*48+((MONTH($F4)*2-(DAY($F4)&lt;16))*2)),((MONTH($F4)*2-(DAY($F4)&lt;16))*2))),AM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AM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AM$1)))/(VLOOKUP($C4,$F$9:$G$10,2,FALSE)-VLOOKUP($C4,$F$9:$G$10,2,FALSE)*HLOOKUP(AM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AN4" s="61">
        <f>IFERROR(IF(AND(AN$1&gt;=(IF(YEAR($F4)&gt;2019,IF(AND(YEAR($F4)&gt;2019,((MONTH($F4)*2-(DAY($F4)&lt;16))*2)=48),((MONTH($F4)*2-(DAY($F4)&lt;16))*2)*(YEAR($F4)-2019),(YEAR($F4)-2019)*48+((MONTH($F4)*2-(DAY($F4)&lt;16))*2)),((MONTH($F4)*2-(DAY($F4)&lt;16))*2))),AN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AN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AN$1)))/(VLOOKUP($C4,$F$9:$G$10,2,FALSE)-VLOOKUP($C4,$F$9:$G$10,2,FALSE)*HLOOKUP(AN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AO4" s="61">
        <f>IFERROR(IF(AND(AO$1&gt;=(IF(YEAR($F4)&gt;2019,IF(AND(YEAR($F4)&gt;2019,((MONTH($F4)*2-(DAY($F4)&lt;16))*2)=48),((MONTH($F4)*2-(DAY($F4)&lt;16))*2)*(YEAR($F4)-2019),(YEAR($F4)-2019)*48+((MONTH($F4)*2-(DAY($F4)&lt;16))*2)),((MONTH($F4)*2-(DAY($F4)&lt;16))*2))),AO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AO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AO$1)))/(VLOOKUP($C4,$F$9:$G$10,2,FALSE)-VLOOKUP($C4,$F$9:$G$10,2,FALSE)*HLOOKUP(AO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AP4" s="61">
        <f>IFERROR(IF(AND(AP$1&gt;=(IF(YEAR($F4)&gt;2019,IF(AND(YEAR($F4)&gt;2019,((MONTH($F4)*2-(DAY($F4)&lt;16))*2)=48),((MONTH($F4)*2-(DAY($F4)&lt;16))*2)*(YEAR($F4)-2019),(YEAR($F4)-2019)*48+((MONTH($F4)*2-(DAY($F4)&lt;16))*2)),((MONTH($F4)*2-(DAY($F4)&lt;16))*2))),AP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AP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AP$1)))/(VLOOKUP($C4,$F$9:$G$10,2,FALSE)-VLOOKUP($C4,$F$9:$G$10,2,FALSE)*HLOOKUP(AP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AQ4" s="61">
        <f>IFERROR(IF(AND(AQ$1&gt;=(IF(YEAR($F4)&gt;2019,IF(AND(YEAR($F4)&gt;2019,((MONTH($F4)*2-(DAY($F4)&lt;16))*2)=48),((MONTH($F4)*2-(DAY($F4)&lt;16))*2)*(YEAR($F4)-2019),(YEAR($F4)-2019)*48+((MONTH($F4)*2-(DAY($F4)&lt;16))*2)),((MONTH($F4)*2-(DAY($F4)&lt;16))*2))),AQ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AQ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AQ$1)))/(VLOOKUP($C4,$F$9:$G$10,2,FALSE)-VLOOKUP($C4,$F$9:$G$10,2,FALSE)*HLOOKUP(AQ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AR4" s="61">
        <f>IFERROR(IF(AND(AR$1&gt;=(IF(YEAR($F4)&gt;2019,IF(AND(YEAR($F4)&gt;2019,((MONTH($F4)*2-(DAY($F4)&lt;16))*2)=48),((MONTH($F4)*2-(DAY($F4)&lt;16))*2)*(YEAR($F4)-2019),(YEAR($F4)-2019)*48+((MONTH($F4)*2-(DAY($F4)&lt;16))*2)),((MONTH($F4)*2-(DAY($F4)&lt;16))*2))),AR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AR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AR$1)))/(VLOOKUP($C4,$F$9:$G$10,2,FALSE)-VLOOKUP($C4,$F$9:$G$10,2,FALSE)*HLOOKUP(AR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AS4" s="61">
        <f>IFERROR(IF(AND(AS$1&gt;=(IF(YEAR($F4)&gt;2019,IF(AND(YEAR($F4)&gt;2019,((MONTH($F4)*2-(DAY($F4)&lt;16))*2)=48),((MONTH($F4)*2-(DAY($F4)&lt;16))*2)*(YEAR($F4)-2019),(YEAR($F4)-2019)*48+((MONTH($F4)*2-(DAY($F4)&lt;16))*2)),((MONTH($F4)*2-(DAY($F4)&lt;16))*2))),AS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AS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AS$1)))/(VLOOKUP($C4,$F$9:$G$10,2,FALSE)-VLOOKUP($C4,$F$9:$G$10,2,FALSE)*HLOOKUP(AS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AT4" s="61">
        <f>IFERROR(IF(AND(AT$1&gt;=(IF(YEAR($F4)&gt;2019,IF(AND(YEAR($F4)&gt;2019,((MONTH($F4)*2-(DAY($F4)&lt;16))*2)=48),((MONTH($F4)*2-(DAY($F4)&lt;16))*2)*(YEAR($F4)-2019),(YEAR($F4)-2019)*48+((MONTH($F4)*2-(DAY($F4)&lt;16))*2)),((MONTH($F4)*2-(DAY($F4)&lt;16))*2))),AT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AT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AT$1)))/(VLOOKUP($C4,$F$9:$G$10,2,FALSE)-VLOOKUP($C4,$F$9:$G$10,2,FALSE)*HLOOKUP(AT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AU4" s="61">
        <f>IFERROR(IF(AND(AU$1&gt;=(IF(YEAR($F4)&gt;2019,IF(AND(YEAR($F4)&gt;2019,((MONTH($F4)*2-(DAY($F4)&lt;16))*2)=48),((MONTH($F4)*2-(DAY($F4)&lt;16))*2)*(YEAR($F4)-2019),(YEAR($F4)-2019)*48+((MONTH($F4)*2-(DAY($F4)&lt;16))*2)),((MONTH($F4)*2-(DAY($F4)&lt;16))*2))),AU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AU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AU$1)))/(VLOOKUP($C4,$F$9:$G$10,2,FALSE)-VLOOKUP($C4,$F$9:$G$10,2,FALSE)*HLOOKUP(AU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AV4" s="61">
        <f>IFERROR(IF(AND(AV$1&gt;=(IF(YEAR($F4)&gt;2019,IF(AND(YEAR($F4)&gt;2019,((MONTH($F4)*2-(DAY($F4)&lt;16))*2)=48),((MONTH($F4)*2-(DAY($F4)&lt;16))*2)*(YEAR($F4)-2019),(YEAR($F4)-2019)*48+((MONTH($F4)*2-(DAY($F4)&lt;16))*2)),((MONTH($F4)*2-(DAY($F4)&lt;16))*2))),AV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AV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AV$1)))/(VLOOKUP($C4,$F$9:$G$10,2,FALSE)-VLOOKUP($C4,$F$9:$G$10,2,FALSE)*HLOOKUP(AV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AW4" s="61">
        <f>IFERROR(IF(AND(AW$1&gt;=(IF(YEAR($F4)&gt;2019,IF(AND(YEAR($F4)&gt;2019,((MONTH($F4)*2-(DAY($F4)&lt;16))*2)=48),((MONTH($F4)*2-(DAY($F4)&lt;16))*2)*(YEAR($F4)-2019),(YEAR($F4)-2019)*48+((MONTH($F4)*2-(DAY($F4)&lt;16))*2)),((MONTH($F4)*2-(DAY($F4)&lt;16))*2))),AW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AW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AW$1)))/(VLOOKUP($C4,$F$9:$G$10,2,FALSE)-VLOOKUP($C4,$F$9:$G$10,2,FALSE)*HLOOKUP(AW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AX4" s="61">
        <f>IFERROR(IF(AND(AX$1&gt;=(IF(YEAR($F4)&gt;2019,IF(AND(YEAR($F4)&gt;2019,((MONTH($F4)*2-(DAY($F4)&lt;16))*2)=48),((MONTH($F4)*2-(DAY($F4)&lt;16))*2)*(YEAR($F4)-2019),(YEAR($F4)-2019)*48+((MONTH($F4)*2-(DAY($F4)&lt;16))*2)),((MONTH($F4)*2-(DAY($F4)&lt;16))*2))),AX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AX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AX$1)))/(VLOOKUP($C4,$F$9:$G$10,2,FALSE)-VLOOKUP($C4,$F$9:$G$10,2,FALSE)*HLOOKUP(AX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AY4" s="61">
        <f>IFERROR(IF(AND(AY$1&gt;=(IF(YEAR($F4)&gt;2019,IF(AND(YEAR($F4)&gt;2019,((MONTH($F4)*2-(DAY($F4)&lt;16))*2)=48),((MONTH($F4)*2-(DAY($F4)&lt;16))*2)*(YEAR($F4)-2019),(YEAR($F4)-2019)*48+((MONTH($F4)*2-(DAY($F4)&lt;16))*2)),((MONTH($F4)*2-(DAY($F4)&lt;16))*2))),AY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AY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AY$1)))/(VLOOKUP($C4,$F$9:$G$10,2,FALSE)-VLOOKUP($C4,$F$9:$G$10,2,FALSE)*HLOOKUP(AY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AZ4" s="61">
        <f>IFERROR(IF(AND(AZ$1&gt;=(IF(YEAR($F4)&gt;2019,IF(AND(YEAR($F4)&gt;2019,((MONTH($F4)*2-(DAY($F4)&lt;16))*2)=48),((MONTH($F4)*2-(DAY($F4)&lt;16))*2)*(YEAR($F4)-2019),(YEAR($F4)-2019)*48+((MONTH($F4)*2-(DAY($F4)&lt;16))*2)),((MONTH($F4)*2-(DAY($F4)&lt;16))*2))),AZ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AZ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AZ$1)))/(VLOOKUP($C4,$F$9:$G$10,2,FALSE)-VLOOKUP($C4,$F$9:$G$10,2,FALSE)*HLOOKUP(AZ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BA4" s="61">
        <f>IFERROR(IF(AND(BA$1&gt;=(IF(YEAR($F4)&gt;2019,IF(AND(YEAR($F4)&gt;2019,((MONTH($F4)*2-(DAY($F4)&lt;16))*2)=48),((MONTH($F4)*2-(DAY($F4)&lt;16))*2)*(YEAR($F4)-2019),(YEAR($F4)-2019)*48+((MONTH($F4)*2-(DAY($F4)&lt;16))*2)),((MONTH($F4)*2-(DAY($F4)&lt;16))*2))),BA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BA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BA$1)))/(VLOOKUP($C4,$F$9:$G$10,2,FALSE)-VLOOKUP($C4,$F$9:$G$10,2,FALSE)*HLOOKUP(BA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BB4" s="61">
        <f>IFERROR(IF(AND(BB$1&gt;=(IF(YEAR($F4)&gt;2019,IF(AND(YEAR($F4)&gt;2019,((MONTH($F4)*2-(DAY($F4)&lt;16))*2)=48),((MONTH($F4)*2-(DAY($F4)&lt;16))*2)*(YEAR($F4)-2019),(YEAR($F4)-2019)*48+((MONTH($F4)*2-(DAY($F4)&lt;16))*2)),((MONTH($F4)*2-(DAY($F4)&lt;16))*2))),BB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BB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BB$1)))/(VLOOKUP($C4,$F$9:$G$10,2,FALSE)-VLOOKUP($C4,$F$9:$G$10,2,FALSE)*HLOOKUP(BB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BC4" s="61">
        <f>IFERROR(IF(AND(BC$1&gt;=(IF(YEAR($F4)&gt;2019,IF(AND(YEAR($F4)&gt;2019,((MONTH($F4)*2-(DAY($F4)&lt;16))*2)=48),((MONTH($F4)*2-(DAY($F4)&lt;16))*2)*(YEAR($F4)-2019),(YEAR($F4)-2019)*48+((MONTH($F4)*2-(DAY($F4)&lt;16))*2)),((MONTH($F4)*2-(DAY($F4)&lt;16))*2))),BC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BC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BC$1)))/(VLOOKUP($C4,$F$9:$G$10,2,FALSE)-VLOOKUP($C4,$F$9:$G$10,2,FALSE)*HLOOKUP(BC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BD4" s="61">
        <f>IFERROR(IF(AND(BD$1&gt;=(IF(YEAR($F4)&gt;2019,IF(AND(YEAR($F4)&gt;2019,((MONTH($F4)*2-(DAY($F4)&lt;16))*2)=48),((MONTH($F4)*2-(DAY($F4)&lt;16))*2)*(YEAR($F4)-2019),(YEAR($F4)-2019)*48+((MONTH($F4)*2-(DAY($F4)&lt;16))*2)),((MONTH($F4)*2-(DAY($F4)&lt;16))*2))),BD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BD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BD$1)))/(VLOOKUP($C4,$F$9:$G$10,2,FALSE)-VLOOKUP($C4,$F$9:$G$10,2,FALSE)*HLOOKUP(BD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BE4" s="61">
        <f>IFERROR(IF(AND(BE$1&gt;=(IF(YEAR($F4)&gt;2019,IF(AND(YEAR($F4)&gt;2019,((MONTH($F4)*2-(DAY($F4)&lt;16))*2)=48),((MONTH($F4)*2-(DAY($F4)&lt;16))*2)*(YEAR($F4)-2019),(YEAR($F4)-2019)*48+((MONTH($F4)*2-(DAY($F4)&lt;16))*2)),((MONTH($F4)*2-(DAY($F4)&lt;16))*2))),BE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BE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BE$1)))/(VLOOKUP($C4,$F$9:$G$10,2,FALSE)-VLOOKUP($C4,$F$9:$G$10,2,FALSE)*HLOOKUP(BE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BF4" s="61">
        <f>IFERROR(IF(AND(BF$1&gt;=(IF(YEAR($F4)&gt;2019,IF(AND(YEAR($F4)&gt;2019,((MONTH($F4)*2-(DAY($F4)&lt;16))*2)=48),((MONTH($F4)*2-(DAY($F4)&lt;16))*2)*(YEAR($F4)-2019),(YEAR($F4)-2019)*48+((MONTH($F4)*2-(DAY($F4)&lt;16))*2)),((MONTH($F4)*2-(DAY($F4)&lt;16))*2))),BF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BF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BF$1)))/(VLOOKUP($C4,$F$9:$G$10,2,FALSE)-VLOOKUP($C4,$F$9:$G$10,2,FALSE)*HLOOKUP(BF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BG4" s="61">
        <f>IFERROR(IF(AND(BG$1&gt;=(IF(YEAR($F4)&gt;2019,IF(AND(YEAR($F4)&gt;2019,((MONTH($F4)*2-(DAY($F4)&lt;16))*2)=48),((MONTH($F4)*2-(DAY($F4)&lt;16))*2)*(YEAR($F4)-2019),(YEAR($F4)-2019)*48+((MONTH($F4)*2-(DAY($F4)&lt;16))*2)),((MONTH($F4)*2-(DAY($F4)&lt;16))*2))),BG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BG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BG$1)))/(VLOOKUP($C4,$F$9:$G$10,2,FALSE)-VLOOKUP($C4,$F$9:$G$10,2,FALSE)*HLOOKUP(BG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BH4" s="61">
        <f>IFERROR(IF(AND(BH$1&gt;=(IF(YEAR($F4)&gt;2019,IF(AND(YEAR($F4)&gt;2019,((MONTH($F4)*2-(DAY($F4)&lt;16))*2)=48),((MONTH($F4)*2-(DAY($F4)&lt;16))*2)*(YEAR($F4)-2019),(YEAR($F4)-2019)*48+((MONTH($F4)*2-(DAY($F4)&lt;16))*2)),((MONTH($F4)*2-(DAY($F4)&lt;16))*2))),BH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BH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BH$1)))/(VLOOKUP($C4,$F$9:$G$10,2,FALSE)-VLOOKUP($C4,$F$9:$G$10,2,FALSE)*HLOOKUP(BH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BI4" s="61">
        <f>IFERROR(IF(AND(BI$1&gt;=(IF(YEAR($F4)&gt;2019,IF(AND(YEAR($F4)&gt;2019,((MONTH($F4)*2-(DAY($F4)&lt;16))*2)=48),((MONTH($F4)*2-(DAY($F4)&lt;16))*2)*(YEAR($F4)-2019),(YEAR($F4)-2019)*48+((MONTH($F4)*2-(DAY($F4)&lt;16))*2)),((MONTH($F4)*2-(DAY($F4)&lt;16))*2))),BI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BI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BI$1)))/(VLOOKUP($C4,$F$9:$G$10,2,FALSE)-VLOOKUP($C4,$F$9:$G$10,2,FALSE)*HLOOKUP(BI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BJ4" s="61">
        <f>IFERROR(IF(AND(BJ$1&gt;=(IF(YEAR($F4)&gt;2019,IF(AND(YEAR($F4)&gt;2019,((MONTH($F4)*2-(DAY($F4)&lt;16))*2)=48),((MONTH($F4)*2-(DAY($F4)&lt;16))*2)*(YEAR($F4)-2019),(YEAR($F4)-2019)*48+((MONTH($F4)*2-(DAY($F4)&lt;16))*2)),((MONTH($F4)*2-(DAY($F4)&lt;16))*2))),BJ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BJ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BJ$1)))/(VLOOKUP($C4,$F$9:$G$10,2,FALSE)-VLOOKUP($C4,$F$9:$G$10,2,FALSE)*HLOOKUP(BJ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BK4" s="61">
        <f>IFERROR(IF(AND(BK$1&gt;=(IF(YEAR($F4)&gt;2019,IF(AND(YEAR($F4)&gt;2019,((MONTH($F4)*2-(DAY($F4)&lt;16))*2)=48),((MONTH($F4)*2-(DAY($F4)&lt;16))*2)*(YEAR($F4)-2019),(YEAR($F4)-2019)*48+((MONTH($F4)*2-(DAY($F4)&lt;16))*2)),((MONTH($F4)*2-(DAY($F4)&lt;16))*2))),BK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BK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BK$1)))/(VLOOKUP($C4,$F$9:$G$10,2,FALSE)-VLOOKUP($C4,$F$9:$G$10,2,FALSE)*HLOOKUP(BK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BL4" s="61">
        <f>IFERROR(IF(AND(BL$1&gt;=(IF(YEAR($F4)&gt;2019,IF(AND(YEAR($F4)&gt;2019,((MONTH($F4)*2-(DAY($F4)&lt;16))*2)=48),((MONTH($F4)*2-(DAY($F4)&lt;16))*2)*(YEAR($F4)-2019),(YEAR($F4)-2019)*48+((MONTH($F4)*2-(DAY($F4)&lt;16))*2)),((MONTH($F4)*2-(DAY($F4)&lt;16))*2))),BL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BL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BL$1)))/(VLOOKUP($C4,$F$9:$G$10,2,FALSE)-VLOOKUP($C4,$F$9:$G$10,2,FALSE)*HLOOKUP(BL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BM4" s="61">
        <f>IFERROR(IF(AND(BM$1&gt;=(IF(YEAR($F4)&gt;2019,IF(AND(YEAR($F4)&gt;2019,((MONTH($F4)*2-(DAY($F4)&lt;16))*2)=48),((MONTH($F4)*2-(DAY($F4)&lt;16))*2)*(YEAR($F4)-2019),(YEAR($F4)-2019)*48+((MONTH($F4)*2-(DAY($F4)&lt;16))*2)),((MONTH($F4)*2-(DAY($F4)&lt;16))*2))),BM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BM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BM$1)))/(VLOOKUP($C4,$F$9:$G$10,2,FALSE)-VLOOKUP($C4,$F$9:$G$10,2,FALSE)*HLOOKUP(BM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BN4" s="61">
        <f>IFERROR(IF(AND(BN$1&gt;=(IF(YEAR($F4)&gt;2019,IF(AND(YEAR($F4)&gt;2019,((MONTH($F4)*2-(DAY($F4)&lt;16))*2)=48),((MONTH($F4)*2-(DAY($F4)&lt;16))*2)*(YEAR($F4)-2019),(YEAR($F4)-2019)*48+((MONTH($F4)*2-(DAY($F4)&lt;16))*2)),((MONTH($F4)*2-(DAY($F4)&lt;16))*2))),BN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BN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BN$1)))/(VLOOKUP($C4,$F$9:$G$10,2,FALSE)-VLOOKUP($C4,$F$9:$G$10,2,FALSE)*HLOOKUP(BN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BO4" s="61">
        <f>IFERROR(IF(AND(BO$1&gt;=(IF(YEAR($F4)&gt;2019,IF(AND(YEAR($F4)&gt;2019,((MONTH($F4)*2-(DAY($F4)&lt;16))*2)=48),((MONTH($F4)*2-(DAY($F4)&lt;16))*2)*(YEAR($F4)-2019),(YEAR($F4)-2019)*48+((MONTH($F4)*2-(DAY($F4)&lt;16))*2)),((MONTH($F4)*2-(DAY($F4)&lt;16))*2))),BO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BO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BO$1)))/(VLOOKUP($C4,$F$9:$G$10,2,FALSE)-VLOOKUP($C4,$F$9:$G$10,2,FALSE)*HLOOKUP(BO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BP4" s="61">
        <f>IFERROR(IF(AND(BP$1&gt;=(IF(YEAR($F4)&gt;2019,IF(AND(YEAR($F4)&gt;2019,((MONTH($F4)*2-(DAY($F4)&lt;16))*2)=48),((MONTH($F4)*2-(DAY($F4)&lt;16))*2)*(YEAR($F4)-2019),(YEAR($F4)-2019)*48+((MONTH($F4)*2-(DAY($F4)&lt;16))*2)),((MONTH($F4)*2-(DAY($F4)&lt;16))*2))),BP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BP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BP$1)))/(VLOOKUP($C4,$F$9:$G$10,2,FALSE)-VLOOKUP($C4,$F$9:$G$10,2,FALSE)*HLOOKUP(BP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BQ4" s="61">
        <f>IFERROR(IF(AND(BQ$1&gt;=(IF(YEAR($F4)&gt;2019,IF(AND(YEAR($F4)&gt;2019,((MONTH($F4)*2-(DAY($F4)&lt;16))*2)=48),((MONTH($F4)*2-(DAY($F4)&lt;16))*2)*(YEAR($F4)-2019),(YEAR($F4)-2019)*48+((MONTH($F4)*2-(DAY($F4)&lt;16))*2)),((MONTH($F4)*2-(DAY($F4)&lt;16))*2))),BQ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BQ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BQ$1)))/(VLOOKUP($C4,$F$9:$G$10,2,FALSE)-VLOOKUP($C4,$F$9:$G$10,2,FALSE)*HLOOKUP(BQ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BR4" s="61">
        <f>IFERROR(IF(AND(BR$1&gt;=(IF(YEAR($F4)&gt;2019,IF(AND(YEAR($F4)&gt;2019,((MONTH($F4)*2-(DAY($F4)&lt;16))*2)=48),((MONTH($F4)*2-(DAY($F4)&lt;16))*2)*(YEAR($F4)-2019),(YEAR($F4)-2019)*48+((MONTH($F4)*2-(DAY($F4)&lt;16))*2)),((MONTH($F4)*2-(DAY($F4)&lt;16))*2))),BR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BR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BR$1)))/(VLOOKUP($C4,$F$9:$G$10,2,FALSE)-VLOOKUP($C4,$F$9:$G$10,2,FALSE)*HLOOKUP(BR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BS4" s="61">
        <f>IFERROR(IF(AND(BS$1&gt;=(IF(YEAR($F4)&gt;2019,IF(AND(YEAR($F4)&gt;2019,((MONTH($F4)*2-(DAY($F4)&lt;16))*2)=48),((MONTH($F4)*2-(DAY($F4)&lt;16))*2)*(YEAR($F4)-2019),(YEAR($F4)-2019)*48+((MONTH($F4)*2-(DAY($F4)&lt;16))*2)),((MONTH($F4)*2-(DAY($F4)&lt;16))*2))),BS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BS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BS$1)))/(VLOOKUP($C4,$F$9:$G$10,2,FALSE)-VLOOKUP($C4,$F$9:$G$10,2,FALSE)*HLOOKUP(BS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BT4" s="61">
        <f>IFERROR(IF(AND(BT$1&gt;=(IF(YEAR($F4)&gt;2019,IF(AND(YEAR($F4)&gt;2019,((MONTH($F4)*2-(DAY($F4)&lt;16))*2)=48),((MONTH($F4)*2-(DAY($F4)&lt;16))*2)*(YEAR($F4)-2019),(YEAR($F4)-2019)*48+((MONTH($F4)*2-(DAY($F4)&lt;16))*2)),((MONTH($F4)*2-(DAY($F4)&lt;16))*2))),BT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BT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BT$1)))/(VLOOKUP($C4,$F$9:$G$10,2,FALSE)-VLOOKUP($C4,$F$9:$G$10,2,FALSE)*HLOOKUP(BT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BU4" s="61">
        <f>IFERROR(IF(AND(BU$1&gt;=(IF(YEAR($F4)&gt;2019,IF(AND(YEAR($F4)&gt;2019,((MONTH($F4)*2-(DAY($F4)&lt;16))*2)=48),((MONTH($F4)*2-(DAY($F4)&lt;16))*2)*(YEAR($F4)-2019),(YEAR($F4)-2019)*48+((MONTH($F4)*2-(DAY($F4)&lt;16))*2)),((MONTH($F4)*2-(DAY($F4)&lt;16))*2))),BU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BU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BU$1)))/(VLOOKUP($C4,$F$9:$G$10,2,FALSE)-VLOOKUP($C4,$F$9:$G$10,2,FALSE)*HLOOKUP(BU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BV4" s="61">
        <f>IFERROR(IF(AND(BV$1&gt;=(IF(YEAR($F4)&gt;2019,IF(AND(YEAR($F4)&gt;2019,((MONTH($F4)*2-(DAY($F4)&lt;16))*2)=48),((MONTH($F4)*2-(DAY($F4)&lt;16))*2)*(YEAR($F4)-2019),(YEAR($F4)-2019)*48+((MONTH($F4)*2-(DAY($F4)&lt;16))*2)),((MONTH($F4)*2-(DAY($F4)&lt;16))*2))),BV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BV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BV$1)))/(VLOOKUP($C4,$F$9:$G$10,2,FALSE)-VLOOKUP($C4,$F$9:$G$10,2,FALSE)*HLOOKUP(BV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BW4" s="61">
        <f>IFERROR(IF(AND(BW$1&gt;=(IF(YEAR($F4)&gt;2019,IF(AND(YEAR($F4)&gt;2019,((MONTH($F4)*2-(DAY($F4)&lt;16))*2)=48),((MONTH($F4)*2-(DAY($F4)&lt;16))*2)*(YEAR($F4)-2019),(YEAR($F4)-2019)*48+((MONTH($F4)*2-(DAY($F4)&lt;16))*2)),((MONTH($F4)*2-(DAY($F4)&lt;16))*2))),BW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BW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BW$1)))/(VLOOKUP($C4,$F$9:$G$10,2,FALSE)-VLOOKUP($C4,$F$9:$G$10,2,FALSE)*HLOOKUP(BW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BX4" s="61">
        <f>IFERROR(IF(AND(BX$1&gt;=(IF(YEAR($F4)&gt;2019,IF(AND(YEAR($F4)&gt;2019,((MONTH($F4)*2-(DAY($F4)&lt;16))*2)=48),((MONTH($F4)*2-(DAY($F4)&lt;16))*2)*(YEAR($F4)-2019),(YEAR($F4)-2019)*48+((MONTH($F4)*2-(DAY($F4)&lt;16))*2)),((MONTH($F4)*2-(DAY($F4)&lt;16))*2))),BX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BX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BX$1)))/(VLOOKUP($C4,$F$9:$G$10,2,FALSE)-VLOOKUP($C4,$F$9:$G$10,2,FALSE)*HLOOKUP(BX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BY4" s="61">
        <f>IFERROR(IF(AND(BY$1&gt;=(IF(YEAR($F4)&gt;2019,IF(AND(YEAR($F4)&gt;2019,((MONTH($F4)*2-(DAY($F4)&lt;16))*2)=48),((MONTH($F4)*2-(DAY($F4)&lt;16))*2)*(YEAR($F4)-2019),(YEAR($F4)-2019)*48+((MONTH($F4)*2-(DAY($F4)&lt;16))*2)),((MONTH($F4)*2-(DAY($F4)&lt;16))*2))),BY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BY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BY$1)))/(VLOOKUP($C4,$F$9:$G$10,2,FALSE)-VLOOKUP($C4,$F$9:$G$10,2,FALSE)*HLOOKUP(BY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BZ4" s="61">
        <f>IFERROR(IF(AND(BZ$1&gt;=(IF(YEAR($F4)&gt;2019,IF(AND(YEAR($F4)&gt;2019,((MONTH($F4)*2-(DAY($F4)&lt;16))*2)=48),((MONTH($F4)*2-(DAY($F4)&lt;16))*2)*(YEAR($F4)-2019),(YEAR($F4)-2019)*48+((MONTH($F4)*2-(DAY($F4)&lt;16))*2)),((MONTH($F4)*2-(DAY($F4)&lt;16))*2))),BZ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BZ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BZ$1)))/(VLOOKUP($C4,$F$9:$G$10,2,FALSE)-VLOOKUP($C4,$F$9:$G$10,2,FALSE)*HLOOKUP(BZ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CA4" s="61">
        <f>IFERROR(IF(AND(CA$1&gt;=(IF(YEAR($F4)&gt;2019,IF(AND(YEAR($F4)&gt;2019,((MONTH($F4)*2-(DAY($F4)&lt;16))*2)=48),((MONTH($F4)*2-(DAY($F4)&lt;16))*2)*(YEAR($F4)-2019),(YEAR($F4)-2019)*48+((MONTH($F4)*2-(DAY($F4)&lt;16))*2)),((MONTH($F4)*2-(DAY($F4)&lt;16))*2))),CA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CA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CA$1)))/(VLOOKUP($C4,$F$9:$G$10,2,FALSE)-VLOOKUP($C4,$F$9:$G$10,2,FALSE)*HLOOKUP(CA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CB4" s="61">
        <f>IFERROR(IF(AND(CB$1&gt;=(IF(YEAR($F4)&gt;2019,IF(AND(YEAR($F4)&gt;2019,((MONTH($F4)*2-(DAY($F4)&lt;16))*2)=48),((MONTH($F4)*2-(DAY($F4)&lt;16))*2)*(YEAR($F4)-2019),(YEAR($F4)-2019)*48+((MONTH($F4)*2-(DAY($F4)&lt;16))*2)),((MONTH($F4)*2-(DAY($F4)&lt;16))*2))),CB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CB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CB$1)))/(VLOOKUP($C4,$F$9:$G$10,2,FALSE)-VLOOKUP($C4,$F$9:$G$10,2,FALSE)*HLOOKUP(CB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CC4" s="61">
        <f>IFERROR(IF(AND(CC$1&gt;=(IF(YEAR($F4)&gt;2019,IF(AND(YEAR($F4)&gt;2019,((MONTH($F4)*2-(DAY($F4)&lt;16))*2)=48),((MONTH($F4)*2-(DAY($F4)&lt;16))*2)*(YEAR($F4)-2019),(YEAR($F4)-2019)*48+((MONTH($F4)*2-(DAY($F4)&lt;16))*2)),((MONTH($F4)*2-(DAY($F4)&lt;16))*2))),CC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CC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CC$1)))/(VLOOKUP($C4,$F$9:$G$10,2,FALSE)-VLOOKUP($C4,$F$9:$G$10,2,FALSE)*HLOOKUP(CC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82.191780821917803</v>
      </c>
      <c r="CD4" s="61">
        <f>IFERROR(IF(AND(CD$1&gt;=(IF(YEAR($F4)&gt;2019,IF(AND(YEAR($F4)&gt;2019,((MONTH($F4)*2-(DAY($F4)&lt;16))*2)=48),((MONTH($F4)*2-(DAY($F4)&lt;16))*2)*(YEAR($F4)-2019),(YEAR($F4)-2019)*48+((MONTH($F4)*2-(DAY($F4)&lt;16))*2)),((MONTH($F4)*2-(DAY($F4)&lt;16))*2))),CD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CD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CD$1)))/(VLOOKUP($C4,$F$9:$G$10,2,FALSE)-VLOOKUP($C4,$F$9:$G$10,2,FALSE)*HLOOKUP(CD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0</v>
      </c>
      <c r="CE4" s="61">
        <f>IFERROR(IF(AND(CE$1&gt;=(IF(YEAR($F4)&gt;2019,IF(AND(YEAR($F4)&gt;2019,((MONTH($F4)*2-(DAY($F4)&lt;16))*2)=48),((MONTH($F4)*2-(DAY($F4)&lt;16))*2)*(YEAR($F4)-2019),(YEAR($F4)-2019)*48+((MONTH($F4)*2-(DAY($F4)&lt;16))*2)),((MONTH($F4)*2-(DAY($F4)&lt;16))*2))),CE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CE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CE$1)))/(VLOOKUP($C4,$F$9:$G$10,2,FALSE)-VLOOKUP($C4,$F$9:$G$10,2,FALSE)*HLOOKUP(CE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0</v>
      </c>
      <c r="CF4" s="61">
        <f>IFERROR(IF(AND(CF$1&gt;=(IF(YEAR($F4)&gt;2019,IF(AND(YEAR($F4)&gt;2019,((MONTH($F4)*2-(DAY($F4)&lt;16))*2)=48),((MONTH($F4)*2-(DAY($F4)&lt;16))*2)*(YEAR($F4)-2019),(YEAR($F4)-2019)*48+((MONTH($F4)*2-(DAY($F4)&lt;16))*2)),((MONTH($F4)*2-(DAY($F4)&lt;16))*2))),CF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CF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CF$1)))/(VLOOKUP($C4,$F$9:$G$10,2,FALSE)-VLOOKUP($C4,$F$9:$G$10,2,FALSE)*HLOOKUP(CF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0</v>
      </c>
      <c r="CG4" s="61">
        <f>IFERROR(IF(AND(CG$1&gt;=(IF(YEAR($F4)&gt;2019,IF(AND(YEAR($F4)&gt;2019,((MONTH($F4)*2-(DAY($F4)&lt;16))*2)=48),((MONTH($F4)*2-(DAY($F4)&lt;16))*2)*(YEAR($F4)-2019),(YEAR($F4)-2019)*48+((MONTH($F4)*2-(DAY($F4)&lt;16))*2)),((MONTH($F4)*2-(DAY($F4)&lt;16))*2))),CG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CG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CG$1)))/(VLOOKUP($C4,$F$9:$G$10,2,FALSE)-VLOOKUP($C4,$F$9:$G$10,2,FALSE)*HLOOKUP(CG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0</v>
      </c>
      <c r="CH4" s="61">
        <f>IFERROR(IF(AND(CH$1&gt;=(IF(YEAR($F4)&gt;2019,IF(AND(YEAR($F4)&gt;2019,((MONTH($F4)*2-(DAY($F4)&lt;16))*2)=48),((MONTH($F4)*2-(DAY($F4)&lt;16))*2)*(YEAR($F4)-2019),(YEAR($F4)-2019)*48+((MONTH($F4)*2-(DAY($F4)&lt;16))*2)),((MONTH($F4)*2-(DAY($F4)&lt;16))*2))),CH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CH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CH$1)))/(VLOOKUP($C4,$F$9:$G$10,2,FALSE)-VLOOKUP($C4,$F$9:$G$10,2,FALSE)*HLOOKUP(CH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0</v>
      </c>
      <c r="CI4" s="61">
        <f>IFERROR(IF(AND(CI$1&gt;=(IF(YEAR($F4)&gt;2019,IF(AND(YEAR($F4)&gt;2019,((MONTH($F4)*2-(DAY($F4)&lt;16))*2)=48),((MONTH($F4)*2-(DAY($F4)&lt;16))*2)*(YEAR($F4)-2019),(YEAR($F4)-2019)*48+((MONTH($F4)*2-(DAY($F4)&lt;16))*2)),((MONTH($F4)*2-(DAY($F4)&lt;16))*2))),CI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CI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CI$1)))/(VLOOKUP($C4,$F$9:$G$10,2,FALSE)-VLOOKUP($C4,$F$9:$G$10,2,FALSE)*HLOOKUP(CI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0</v>
      </c>
      <c r="CJ4" s="61">
        <f>IFERROR(IF(AND(CJ$1&gt;=(IF(YEAR($F4)&gt;2019,IF(AND(YEAR($F4)&gt;2019,((MONTH($F4)*2-(DAY($F4)&lt;16))*2)=48),((MONTH($F4)*2-(DAY($F4)&lt;16))*2)*(YEAR($F4)-2019),(YEAR($F4)-2019)*48+((MONTH($F4)*2-(DAY($F4)&lt;16))*2)),((MONTH($F4)*2-(DAY($F4)&lt;16))*2))),CJ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CJ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CJ$1)))/(VLOOKUP($C4,$F$9:$G$10,2,FALSE)-VLOOKUP($C4,$F$9:$G$10,2,FALSE)*HLOOKUP(CJ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0</v>
      </c>
      <c r="CK4" s="61">
        <f>IFERROR(IF(AND(CK$1&gt;=(IF(YEAR($F4)&gt;2019,IF(AND(YEAR($F4)&gt;2019,((MONTH($F4)*2-(DAY($F4)&lt;16))*2)=48),((MONTH($F4)*2-(DAY($F4)&lt;16))*2)*(YEAR($F4)-2019),(YEAR($F4)-2019)*48+((MONTH($F4)*2-(DAY($F4)&lt;16))*2)),((MONTH($F4)*2-(DAY($F4)&lt;16))*2))),CK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CK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CK$1)))/(VLOOKUP($C4,$F$9:$G$10,2,FALSE)-VLOOKUP($C4,$F$9:$G$10,2,FALSE)*HLOOKUP(CK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0</v>
      </c>
      <c r="CL4" s="61">
        <f>IFERROR(IF(AND(CL$1&gt;=(IF(YEAR($F4)&gt;2019,IF(AND(YEAR($F4)&gt;2019,((MONTH($F4)*2-(DAY($F4)&lt;16))*2)=48),((MONTH($F4)*2-(DAY($F4)&lt;16))*2)*(YEAR($F4)-2019),(YEAR($F4)-2019)*48+((MONTH($F4)*2-(DAY($F4)&lt;16))*2)),((MONTH($F4)*2-(DAY($F4)&lt;16))*2))),CL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CL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CL$1)))/(VLOOKUP($C4,$F$9:$G$10,2,FALSE)-VLOOKUP($C4,$F$9:$G$10,2,FALSE)*HLOOKUP(CL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0</v>
      </c>
      <c r="CM4" s="61">
        <f>IFERROR(IF(AND(CM$1&gt;=(IF(YEAR($F4)&gt;2019,IF(AND(YEAR($F4)&gt;2019,((MONTH($F4)*2-(DAY($F4)&lt;16))*2)=48),((MONTH($F4)*2-(DAY($F4)&lt;16))*2)*(YEAR($F4)-2019),(YEAR($F4)-2019)*48+((MONTH($F4)*2-(DAY($F4)&lt;16))*2)),((MONTH($F4)*2-(DAY($F4)&lt;16))*2))),CM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CM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CM$1)))/(VLOOKUP($C4,$F$9:$G$10,2,FALSE)-VLOOKUP($C4,$F$9:$G$10,2,FALSE)*HLOOKUP(CM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0</v>
      </c>
      <c r="CN4" s="61">
        <f>IFERROR(IF(AND(CN$1&gt;=(IF(YEAR($F4)&gt;2019,IF(AND(YEAR($F4)&gt;2019,((MONTH($F4)*2-(DAY($F4)&lt;16))*2)=48),((MONTH($F4)*2-(DAY($F4)&lt;16))*2)*(YEAR($F4)-2019),(YEAR($F4)-2019)*48+((MONTH($F4)*2-(DAY($F4)&lt;16))*2)),((MONTH($F4)*2-(DAY($F4)&lt;16))*2))),CN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CN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CN$1)))/(VLOOKUP($C4,$F$9:$G$10,2,FALSE)-VLOOKUP($C4,$F$9:$G$10,2,FALSE)*HLOOKUP(CN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0</v>
      </c>
      <c r="CO4" s="61">
        <f>IFERROR(IF(AND(CO$1&gt;=(IF(YEAR($F4)&gt;2019,IF(AND(YEAR($F4)&gt;2019,((MONTH($F4)*2-(DAY($F4)&lt;16))*2)=48),((MONTH($F4)*2-(DAY($F4)&lt;16))*2)*(YEAR($F4)-2019),(YEAR($F4)-2019)*48+((MONTH($F4)*2-(DAY($F4)&lt;16))*2)),((MONTH($F4)*2-(DAY($F4)&lt;16))*2))),CO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CO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CO$1)))/(VLOOKUP($C4,$F$9:$G$10,2,FALSE)-VLOOKUP($C4,$F$9:$G$10,2,FALSE)*HLOOKUP(CO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0</v>
      </c>
      <c r="CP4" s="61">
        <f>IFERROR(IF(AND(CP$1&gt;=(IF(YEAR($F4)&gt;2019,IF(AND(YEAR($F4)&gt;2019,((MONTH($F4)*2-(DAY($F4)&lt;16))*2)=48),((MONTH($F4)*2-(DAY($F4)&lt;16))*2)*(YEAR($F4)-2019),(YEAR($F4)-2019)*48+((MONTH($F4)*2-(DAY($F4)&lt;16))*2)),((MONTH($F4)*2-(DAY($F4)&lt;16))*2))),CP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CP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CP$1)))/(VLOOKUP($C4,$F$9:$G$10,2,FALSE)-VLOOKUP($C4,$F$9:$G$10,2,FALSE)*HLOOKUP(CP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0</v>
      </c>
      <c r="CQ4" s="61">
        <f>IFERROR(IF(AND(CQ$1&gt;=(IF(YEAR($F4)&gt;2019,IF(AND(YEAR($F4)&gt;2019,((MONTH($F4)*2-(DAY($F4)&lt;16))*2)=48),((MONTH($F4)*2-(DAY($F4)&lt;16))*2)*(YEAR($F4)-2019),(YEAR($F4)-2019)*48+((MONTH($F4)*2-(DAY($F4)&lt;16))*2)),((MONTH($F4)*2-(DAY($F4)&lt;16))*2))),CQ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CQ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CQ$1)))/(VLOOKUP($C4,$F$9:$G$10,2,FALSE)-VLOOKUP($C4,$F$9:$G$10,2,FALSE)*HLOOKUP(CQ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0</v>
      </c>
      <c r="CR4" s="61">
        <f>IFERROR(IF(AND(CR$1&gt;=(IF(YEAR($F4)&gt;2019,IF(AND(YEAR($F4)&gt;2019,((MONTH($F4)*2-(DAY($F4)&lt;16))*2)=48),((MONTH($F4)*2-(DAY($F4)&lt;16))*2)*(YEAR($F4)-2019),(YEAR($F4)-2019)*48+((MONTH($F4)*2-(DAY($F4)&lt;16))*2)),((MONTH($F4)*2-(DAY($F4)&lt;16))*2))),CR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CR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CR$1)))/(VLOOKUP($C4,$F$9:$G$10,2,FALSE)-VLOOKUP($C4,$F$9:$G$10,2,FALSE)*HLOOKUP(CR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0</v>
      </c>
      <c r="CS4" s="61">
        <f>IFERROR(IF(AND(CS$1&gt;=(IF(YEAR($F4)&gt;2019,IF(AND(YEAR($F4)&gt;2019,((MONTH($F4)*2-(DAY($F4)&lt;16))*2)=48),((MONTH($F4)*2-(DAY($F4)&lt;16))*2)*(YEAR($F4)-2019),(YEAR($F4)-2019)*48+((MONTH($F4)*2-(DAY($F4)&lt;16))*2)),((MONTH($F4)*2-(DAY($F4)&lt;16))*2))),CS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CS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CS$1)))/(VLOOKUP($C4,$F$9:$G$10,2,FALSE)-VLOOKUP($C4,$F$9:$G$10,2,FALSE)*HLOOKUP(CS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0</v>
      </c>
      <c r="CT4" s="61">
        <f>IFERROR(IF(AND(CT$1&gt;=(IF(YEAR($F4)&gt;2019,IF(AND(YEAR($F4)&gt;2019,((MONTH($F4)*2-(DAY($F4)&lt;16))*2)=48),((MONTH($F4)*2-(DAY($F4)&lt;16))*2)*(YEAR($F4)-2019),(YEAR($F4)-2019)*48+((MONTH($F4)*2-(DAY($F4)&lt;16))*2)),((MONTH($F4)*2-(DAY($F4)&lt;16))*2))),CT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CT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CT$1)))/(VLOOKUP($C4,$F$9:$G$10,2,FALSE)-VLOOKUP($C4,$F$9:$G$10,2,FALSE)*HLOOKUP(CT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0</v>
      </c>
      <c r="CU4" s="61">
        <f>IFERROR(IF(AND(CU$1&gt;=(IF(YEAR($F4)&gt;2019,IF(AND(YEAR($F4)&gt;2019,((MONTH($F4)*2-(DAY($F4)&lt;16))*2)=48),((MONTH($F4)*2-(DAY($F4)&lt;16))*2)*(YEAR($F4)-2019),(YEAR($F4)-2019)*48+((MONTH($F4)*2-(DAY($F4)&lt;16))*2)),((MONTH($F4)*2-(DAY($F4)&lt;16))*2))),CU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CU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CU$1)))/(VLOOKUP($C4,$F$9:$G$10,2,FALSE)-VLOOKUP($C4,$F$9:$G$10,2,FALSE)*HLOOKUP(CU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0</v>
      </c>
      <c r="CV4" s="61">
        <f>IFERROR(IF(AND(CV$1&gt;=(IF(YEAR($F4)&gt;2019,IF(AND(YEAR($F4)&gt;2019,((MONTH($F4)*2-(DAY($F4)&lt;16))*2)=48),((MONTH($F4)*2-(DAY($F4)&lt;16))*2)*(YEAR($F4)-2019),(YEAR($F4)-2019)*48+((MONTH($F4)*2-(DAY($F4)&lt;16))*2)),((MONTH($F4)*2-(DAY($F4)&lt;16))*2))),CV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CV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CV$1)))/(VLOOKUP($C4,$F$9:$G$10,2,FALSE)-VLOOKUP($C4,$F$9:$G$10,2,FALSE)*HLOOKUP(CV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0</v>
      </c>
      <c r="CW4" s="61">
        <f>IFERROR(IF(AND(CW$1&gt;=(IF(YEAR($F4)&gt;2019,IF(AND(YEAR($F4)&gt;2019,((MONTH($F4)*2-(DAY($F4)&lt;16))*2)=48),((MONTH($F4)*2-(DAY($F4)&lt;16))*2)*(YEAR($F4)-2019),(YEAR($F4)-2019)*48+((MONTH($F4)*2-(DAY($F4)&lt;16))*2)),((MONTH($F4)*2-(DAY($F4)&lt;16))*2))),CW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CW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CW$1)))/(VLOOKUP($C4,$F$9:$G$10,2,FALSE)-VLOOKUP($C4,$F$9:$G$10,2,FALSE)*HLOOKUP(CW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0</v>
      </c>
      <c r="CX4" s="61">
        <f>IFERROR(IF(AND(CX$1&gt;=(IF(YEAR($F4)&gt;2019,IF(AND(YEAR($F4)&gt;2019,((MONTH($F4)*2-(DAY($F4)&lt;16))*2)=48),((MONTH($F4)*2-(DAY($F4)&lt;16))*2)*(YEAR($F4)-2019),(YEAR($F4)-2019)*48+((MONTH($F4)*2-(DAY($F4)&lt;16))*2)),((MONTH($F4)*2-(DAY($F4)&lt;16))*2))),CX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CX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CX$1)))/(VLOOKUP($C4,$F$9:$G$10,2,FALSE)-VLOOKUP($C4,$F$9:$G$10,2,FALSE)*HLOOKUP(CX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0</v>
      </c>
      <c r="CY4" s="61">
        <f>IFERROR(IF(AND(CY$1&gt;=(IF(YEAR($F4)&gt;2019,IF(AND(YEAR($F4)&gt;2019,((MONTH($F4)*2-(DAY($F4)&lt;16))*2)=48),((MONTH($F4)*2-(DAY($F4)&lt;16))*2)*(YEAR($F4)-2019),(YEAR($F4)-2019)*48+((MONTH($F4)*2-(DAY($F4)&lt;16))*2)),((MONTH($F4)*2-(DAY($F4)&lt;16))*2))),CY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CY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CY$1)))/(VLOOKUP($C4,$F$9:$G$10,2,FALSE)-VLOOKUP($C4,$F$9:$G$10,2,FALSE)*HLOOKUP(CY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0</v>
      </c>
      <c r="CZ4" s="61">
        <f>IFERROR(IF(AND(CZ$1&gt;=(IF(YEAR($F4)&gt;2019,IF(AND(YEAR($F4)&gt;2019,((MONTH($F4)*2-(DAY($F4)&lt;16))*2)=48),((MONTH($F4)*2-(DAY($F4)&lt;16))*2)*(YEAR($F4)-2019),(YEAR($F4)-2019)*48+((MONTH($F4)*2-(DAY($F4)&lt;16))*2)),((MONTH($F4)*2-(DAY($F4)&lt;16))*2))),CZ$1&lt;=(IF(YEAR($G4)&gt;2019,IF(AND(YEAR($G4)&gt;2019,((MONTH($G4)*2-(DAY($G4)&lt;16))*2)=48),((MONTH($G4)*2-(DAY($G4)&lt;16))*2)*(YEAR($G4)-2019),(YEAR($G4)-2019)*48+((MONTH($G4)*2-(DAY($G4)&lt;16))*2)),((MONTH($G4)*2-(DAY($G4)&lt;16))*2)))),($E4*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*(VLOOKUP($C4,$F$9:$G$10,2,FALSE)-VLOOKUP($C4,$F$9:$G$10,2,FALSE)*HLOOKUP(CZ$7,$F$7:$CZ$10,MATCH($C4,$F$9:$F$10,0)+2,FALSE))/SUMPRODUCT(($F$9:$F$10=$C4)*($DB$7:$GS$7&gt;=(IF(YEAR($F4)&gt;2019,IF(AND(YEAR($F4)&gt;2019,((MONTH($F4)*2-(DAY($F4)&lt;16))*2)=48),((MONTH($F4)*2-(DAY($F4)&lt;16))*2)*(YEAR($F4)-2019),(YEAR($F4)-2019)*48+((MONTH($F4)*2-(DAY($F4)&lt;16))*2)),((MONTH($F4)*2-(DAY($F4)&lt;16))*2))))*($DB$7:$GS$7&lt;=(IF(YEAR($G4)&gt;2019,IF(AND(YEAR($G4)&gt;2019,((MONTH($G4)*2-(DAY($G4)&lt;16))*2)=48),((MONTH($G4)*2-(DAY($G4)&lt;16))*2)*(YEAR($G4)-2019),(YEAR($G4)-2019)*48+((MONTH($G4)*2-(DAY($G4)&lt;16))*2)),((MONTH($G4)*2-(DAY($G4)&lt;16))*2))))*($DB$9:$GS$10))))*((SUMPRODUCT(($F$9:$F$10=$C4)*($DB$9:$GS$10)*($DB$7:$GS$7=CZ$1)))/(VLOOKUP($C4,$F$9:$G$10,2,FALSE)-VLOOKUP($C4,$F$9:$G$10,2,FALSE)*HLOOKUP(CZ$7,$F$7:$CZ$10,MATCH($C4,$F$9:$F$10,0)+2,FALSE)))/(((IF(YEAR($G4)&gt;2019,IF(AND(YEAR($G4)&gt;2019,((MONTH($G4)*2-(DAY($G4)&lt;16))*2)=48),((MONTH($G4)*2-(DAY($G4)&lt;16))*2)*(YEAR($G4)-2019),(YEAR($G4)-2019)*48+((MONTH($G4)*2-(DAY($G4)&lt;16))*2)),((MONTH($G4)*2-(DAY($G4)&lt;16))*2)))-(IF(YEAR($F4)&gt;2019,IF(AND(YEAR($F4)&gt;2019,((MONTH($F4)*2-(DAY($F4)&lt;16))*2)=48),((MONTH($F4)*2-(DAY($F4)&lt;16))*2)*(YEAR($F4)-2019),(YEAR($F4)-2019)*48+((MONTH($F4)*2-(DAY($F4)&lt;16))*2)),((MONTH($F4)*2-(DAY($F4)&lt;16))*2)))+1)),0),0)</f>
        <v>0</v>
      </c>
    </row>
    <row r="6" spans="1:201" ht="15" thickBot="1" x14ac:dyDescent="0.35">
      <c r="A6" s="2"/>
      <c r="B6" s="2"/>
      <c r="H6" s="7"/>
      <c r="I6" s="8"/>
      <c r="J6" s="8"/>
      <c r="K6" s="8"/>
      <c r="L6" s="8"/>
      <c r="M6" s="8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8"/>
    </row>
    <row r="7" spans="1:201" ht="15.6" thickTop="1" thickBot="1" x14ac:dyDescent="0.35">
      <c r="A7" s="11"/>
      <c r="B7" s="11"/>
      <c r="C7" s="73" t="s">
        <v>13</v>
      </c>
      <c r="D7" s="74"/>
      <c r="E7" s="74"/>
      <c r="F7" s="74"/>
      <c r="G7" s="75"/>
      <c r="H7" s="23" t="s">
        <v>3</v>
      </c>
      <c r="I7" s="24">
        <v>2</v>
      </c>
      <c r="J7" s="24">
        <v>4</v>
      </c>
      <c r="K7" s="24">
        <v>6</v>
      </c>
      <c r="L7" s="24">
        <v>8</v>
      </c>
      <c r="M7" s="24">
        <v>10</v>
      </c>
      <c r="N7" s="24">
        <v>12</v>
      </c>
      <c r="O7" s="24">
        <v>14</v>
      </c>
      <c r="P7" s="24">
        <v>16</v>
      </c>
      <c r="Q7" s="24">
        <v>18</v>
      </c>
      <c r="R7" s="24">
        <v>20</v>
      </c>
      <c r="S7" s="24">
        <v>22</v>
      </c>
      <c r="T7" s="24">
        <v>24</v>
      </c>
      <c r="U7" s="24">
        <v>26</v>
      </c>
      <c r="V7" s="24">
        <v>28</v>
      </c>
      <c r="W7" s="24">
        <v>30</v>
      </c>
      <c r="X7" s="24">
        <v>32</v>
      </c>
      <c r="Y7" s="24">
        <v>34</v>
      </c>
      <c r="Z7" s="24">
        <v>36</v>
      </c>
      <c r="AA7" s="24">
        <v>38</v>
      </c>
      <c r="AB7" s="24">
        <v>40</v>
      </c>
      <c r="AC7" s="24">
        <v>42</v>
      </c>
      <c r="AD7" s="24">
        <v>44</v>
      </c>
      <c r="AE7" s="24">
        <v>46</v>
      </c>
      <c r="AF7" s="24">
        <v>48</v>
      </c>
      <c r="AG7" s="24">
        <v>50</v>
      </c>
      <c r="AH7" s="24">
        <v>52</v>
      </c>
      <c r="AI7" s="24">
        <v>54</v>
      </c>
      <c r="AJ7" s="24">
        <v>56</v>
      </c>
      <c r="AK7" s="24">
        <v>58</v>
      </c>
      <c r="AL7" s="24">
        <v>60</v>
      </c>
      <c r="AM7" s="24">
        <v>62</v>
      </c>
      <c r="AN7" s="24">
        <v>64</v>
      </c>
      <c r="AO7" s="24">
        <v>66</v>
      </c>
      <c r="AP7" s="24">
        <v>68</v>
      </c>
      <c r="AQ7" s="24">
        <v>70</v>
      </c>
      <c r="AR7" s="24">
        <v>72</v>
      </c>
      <c r="AS7" s="24">
        <v>74</v>
      </c>
      <c r="AT7" s="24">
        <v>76</v>
      </c>
      <c r="AU7" s="24">
        <v>78</v>
      </c>
      <c r="AV7" s="24">
        <v>80</v>
      </c>
      <c r="AW7" s="24">
        <v>82</v>
      </c>
      <c r="AX7" s="24">
        <v>84</v>
      </c>
      <c r="AY7" s="24">
        <v>86</v>
      </c>
      <c r="AZ7" s="24">
        <v>88</v>
      </c>
      <c r="BA7" s="24">
        <v>90</v>
      </c>
      <c r="BB7" s="24">
        <v>92</v>
      </c>
      <c r="BC7" s="24">
        <v>94</v>
      </c>
      <c r="BD7" s="24">
        <v>96</v>
      </c>
      <c r="BE7" s="24">
        <v>98</v>
      </c>
      <c r="BF7" s="24">
        <v>100</v>
      </c>
      <c r="BG7" s="24">
        <v>102</v>
      </c>
      <c r="BH7" s="24">
        <v>104</v>
      </c>
      <c r="BI7" s="24">
        <v>106</v>
      </c>
      <c r="BJ7" s="24">
        <v>108</v>
      </c>
      <c r="BK7" s="24">
        <v>110</v>
      </c>
      <c r="BL7" s="24">
        <v>112</v>
      </c>
      <c r="BM7" s="24">
        <v>114</v>
      </c>
      <c r="BN7" s="24">
        <v>116</v>
      </c>
      <c r="BO7" s="24">
        <v>118</v>
      </c>
      <c r="BP7" s="24">
        <v>120</v>
      </c>
      <c r="BQ7" s="24">
        <v>122</v>
      </c>
      <c r="BR7" s="24">
        <v>124</v>
      </c>
      <c r="BS7" s="24">
        <v>126</v>
      </c>
      <c r="BT7" s="24">
        <v>128</v>
      </c>
      <c r="BU7" s="24">
        <v>130</v>
      </c>
      <c r="BV7" s="24">
        <v>132</v>
      </c>
      <c r="BW7" s="24">
        <v>134</v>
      </c>
      <c r="BX7" s="24">
        <v>136</v>
      </c>
      <c r="BY7" s="24">
        <v>138</v>
      </c>
      <c r="BZ7" s="24">
        <v>140</v>
      </c>
      <c r="CA7" s="24">
        <v>142</v>
      </c>
      <c r="CB7" s="24">
        <v>144</v>
      </c>
      <c r="CC7" s="24">
        <v>146</v>
      </c>
      <c r="CD7" s="24">
        <v>148</v>
      </c>
      <c r="CE7" s="24">
        <v>150</v>
      </c>
      <c r="CF7" s="24">
        <v>152</v>
      </c>
      <c r="CG7" s="24">
        <v>154</v>
      </c>
      <c r="CH7" s="24">
        <v>156</v>
      </c>
      <c r="CI7" s="24">
        <v>158</v>
      </c>
      <c r="CJ7" s="24">
        <v>160</v>
      </c>
      <c r="CK7" s="24">
        <v>162</v>
      </c>
      <c r="CL7" s="24">
        <v>164</v>
      </c>
      <c r="CM7" s="24">
        <v>166</v>
      </c>
      <c r="CN7" s="24">
        <v>168</v>
      </c>
      <c r="CO7" s="24">
        <v>170</v>
      </c>
      <c r="CP7" s="24">
        <v>172</v>
      </c>
      <c r="CQ7" s="24">
        <v>174</v>
      </c>
      <c r="CR7" s="24">
        <v>176</v>
      </c>
      <c r="CS7" s="24">
        <v>178</v>
      </c>
      <c r="CT7" s="24">
        <v>180</v>
      </c>
      <c r="CU7" s="24">
        <v>182</v>
      </c>
      <c r="CV7" s="24">
        <v>184</v>
      </c>
      <c r="CW7" s="24">
        <v>186</v>
      </c>
      <c r="CX7" s="24">
        <v>188</v>
      </c>
      <c r="CY7" s="24">
        <v>190</v>
      </c>
      <c r="CZ7" s="24">
        <v>192</v>
      </c>
      <c r="DA7" s="43" t="s">
        <v>3</v>
      </c>
      <c r="DB7" s="24">
        <v>2</v>
      </c>
      <c r="DC7" s="24">
        <v>4</v>
      </c>
      <c r="DD7" s="24">
        <v>6</v>
      </c>
      <c r="DE7" s="24">
        <v>8</v>
      </c>
      <c r="DF7" s="24">
        <v>10</v>
      </c>
      <c r="DG7" s="24">
        <v>12</v>
      </c>
      <c r="DH7" s="24">
        <v>14</v>
      </c>
      <c r="DI7" s="24">
        <v>16</v>
      </c>
      <c r="DJ7" s="24">
        <v>18</v>
      </c>
      <c r="DK7" s="24">
        <v>20</v>
      </c>
      <c r="DL7" s="24">
        <v>22</v>
      </c>
      <c r="DM7" s="24">
        <v>24</v>
      </c>
      <c r="DN7" s="24">
        <v>26</v>
      </c>
      <c r="DO7" s="24">
        <v>28</v>
      </c>
      <c r="DP7" s="24">
        <v>30</v>
      </c>
      <c r="DQ7" s="24">
        <v>32</v>
      </c>
      <c r="DR7" s="24">
        <v>34</v>
      </c>
      <c r="DS7" s="24">
        <v>36</v>
      </c>
      <c r="DT7" s="24">
        <v>38</v>
      </c>
      <c r="DU7" s="24">
        <v>40</v>
      </c>
      <c r="DV7" s="24">
        <v>42</v>
      </c>
      <c r="DW7" s="24">
        <v>44</v>
      </c>
      <c r="DX7" s="24">
        <v>46</v>
      </c>
      <c r="DY7" s="25">
        <v>48</v>
      </c>
      <c r="DZ7" s="25">
        <v>50</v>
      </c>
      <c r="EA7" s="25">
        <v>52</v>
      </c>
      <c r="EB7" s="25">
        <v>54</v>
      </c>
      <c r="EC7" s="25">
        <v>56</v>
      </c>
      <c r="ED7" s="25">
        <v>58</v>
      </c>
      <c r="EE7" s="25">
        <v>60</v>
      </c>
      <c r="EF7" s="25">
        <v>62</v>
      </c>
      <c r="EG7" s="25">
        <v>64</v>
      </c>
      <c r="EH7" s="25">
        <v>66</v>
      </c>
      <c r="EI7" s="25">
        <v>68</v>
      </c>
      <c r="EJ7" s="25">
        <v>70</v>
      </c>
      <c r="EK7" s="25">
        <v>72</v>
      </c>
      <c r="EL7" s="25">
        <v>74</v>
      </c>
      <c r="EM7" s="25">
        <v>76</v>
      </c>
      <c r="EN7" s="25">
        <v>78</v>
      </c>
      <c r="EO7" s="25">
        <v>80</v>
      </c>
      <c r="EP7" s="25">
        <v>82</v>
      </c>
      <c r="EQ7" s="25">
        <v>84</v>
      </c>
      <c r="ER7" s="25">
        <v>86</v>
      </c>
      <c r="ES7" s="25">
        <v>88</v>
      </c>
      <c r="ET7" s="25">
        <v>90</v>
      </c>
      <c r="EU7" s="25">
        <v>92</v>
      </c>
      <c r="EV7" s="25">
        <v>94</v>
      </c>
      <c r="EW7" s="25">
        <v>96</v>
      </c>
      <c r="EX7" s="25">
        <v>98</v>
      </c>
      <c r="EY7" s="25">
        <v>100</v>
      </c>
      <c r="EZ7" s="25">
        <v>102</v>
      </c>
      <c r="FA7" s="25">
        <v>104</v>
      </c>
      <c r="FB7" s="25">
        <v>106</v>
      </c>
      <c r="FC7" s="25">
        <v>108</v>
      </c>
      <c r="FD7" s="25">
        <v>110</v>
      </c>
      <c r="FE7" s="25">
        <v>112</v>
      </c>
      <c r="FF7" s="25">
        <v>114</v>
      </c>
      <c r="FG7" s="25">
        <v>116</v>
      </c>
      <c r="FH7" s="25">
        <v>118</v>
      </c>
      <c r="FI7" s="25">
        <v>120</v>
      </c>
      <c r="FJ7" s="25">
        <v>122</v>
      </c>
      <c r="FK7" s="25">
        <v>124</v>
      </c>
      <c r="FL7" s="25">
        <v>126</v>
      </c>
      <c r="FM7" s="25">
        <v>128</v>
      </c>
      <c r="FN7" s="25">
        <v>130</v>
      </c>
      <c r="FO7" s="25">
        <v>132</v>
      </c>
      <c r="FP7" s="25">
        <v>134</v>
      </c>
      <c r="FQ7" s="25">
        <v>136</v>
      </c>
      <c r="FR7" s="25">
        <v>138</v>
      </c>
      <c r="FS7" s="25">
        <v>140</v>
      </c>
      <c r="FT7" s="25">
        <v>142</v>
      </c>
      <c r="FU7" s="25">
        <v>144</v>
      </c>
      <c r="FV7" s="25">
        <v>146</v>
      </c>
      <c r="FW7" s="25">
        <v>148</v>
      </c>
      <c r="FX7" s="25">
        <v>150</v>
      </c>
      <c r="FY7" s="25">
        <v>152</v>
      </c>
      <c r="FZ7" s="25">
        <v>154</v>
      </c>
      <c r="GA7" s="25">
        <v>156</v>
      </c>
      <c r="GB7" s="25">
        <v>158</v>
      </c>
      <c r="GC7" s="25">
        <v>160</v>
      </c>
      <c r="GD7" s="25">
        <v>162</v>
      </c>
      <c r="GE7" s="25">
        <v>164</v>
      </c>
      <c r="GF7" s="25">
        <v>166</v>
      </c>
      <c r="GG7" s="25">
        <v>168</v>
      </c>
      <c r="GH7" s="25">
        <v>170</v>
      </c>
      <c r="GI7" s="25">
        <v>172</v>
      </c>
      <c r="GJ7" s="25">
        <v>174</v>
      </c>
      <c r="GK7" s="25">
        <v>176</v>
      </c>
      <c r="GL7" s="25">
        <v>178</v>
      </c>
      <c r="GM7" s="25">
        <v>180</v>
      </c>
      <c r="GN7" s="25">
        <v>182</v>
      </c>
      <c r="GO7" s="25">
        <v>184</v>
      </c>
      <c r="GP7" s="25">
        <v>186</v>
      </c>
      <c r="GQ7" s="25">
        <v>188</v>
      </c>
      <c r="GR7" s="25">
        <v>190</v>
      </c>
      <c r="GS7" s="25">
        <v>192</v>
      </c>
    </row>
    <row r="8" spans="1:201" x14ac:dyDescent="0.3">
      <c r="A8" s="11"/>
      <c r="B8" s="11"/>
      <c r="C8" s="44"/>
      <c r="D8" s="42"/>
      <c r="E8" s="42"/>
      <c r="F8" s="29" t="s">
        <v>7</v>
      </c>
      <c r="G8" s="42"/>
      <c r="H8" s="12" t="s">
        <v>0</v>
      </c>
      <c r="I8" s="72">
        <f>DATE(A2,1,1)</f>
        <v>43466</v>
      </c>
      <c r="J8" s="72" t="e">
        <f>DATE(#REF!,2,1)</f>
        <v>#REF!</v>
      </c>
      <c r="K8" s="72">
        <f>DATE(A2,2,1)</f>
        <v>43497</v>
      </c>
      <c r="L8" s="72" t="e">
        <f>DATE(#REF!,2,1)</f>
        <v>#REF!</v>
      </c>
      <c r="M8" s="72">
        <f>DATE(A2,3,1)</f>
        <v>43525</v>
      </c>
      <c r="N8" s="72" t="e">
        <f>DATE(#REF!,2,1)</f>
        <v>#REF!</v>
      </c>
      <c r="O8" s="72">
        <f>DATE(A2,4,1)</f>
        <v>43556</v>
      </c>
      <c r="P8" s="72" t="e">
        <f>DATE(#REF!,2,1)</f>
        <v>#REF!</v>
      </c>
      <c r="Q8" s="72">
        <f>DATE(A2,5,1)</f>
        <v>43586</v>
      </c>
      <c r="R8" s="72" t="e">
        <f>DATE(#REF!,2,1)</f>
        <v>#REF!</v>
      </c>
      <c r="S8" s="72">
        <f>DATE(A2,6,1)</f>
        <v>43617</v>
      </c>
      <c r="T8" s="72" t="e">
        <f>DATE(#REF!,2,1)</f>
        <v>#REF!</v>
      </c>
      <c r="U8" s="72">
        <f>DATE(A2,7,1)</f>
        <v>43647</v>
      </c>
      <c r="V8" s="72" t="e">
        <f>DATE(#REF!,2,1)</f>
        <v>#REF!</v>
      </c>
      <c r="W8" s="72">
        <f>DATE(A2,8,1)</f>
        <v>43678</v>
      </c>
      <c r="X8" s="72" t="e">
        <f>DATE(#REF!,2,1)</f>
        <v>#REF!</v>
      </c>
      <c r="Y8" s="72">
        <f>DATE(A2,9,1)</f>
        <v>43709</v>
      </c>
      <c r="Z8" s="72" t="e">
        <f>DATE(#REF!,2,1)</f>
        <v>#REF!</v>
      </c>
      <c r="AA8" s="72">
        <f>DATE(A2,10,1)</f>
        <v>43739</v>
      </c>
      <c r="AB8" s="72" t="e">
        <f>DATE(#REF!,2,1)</f>
        <v>#REF!</v>
      </c>
      <c r="AC8" s="72">
        <f>DATE(A2,11,1)</f>
        <v>43770</v>
      </c>
      <c r="AD8" s="72" t="e">
        <f>DATE(#REF!,2,1)</f>
        <v>#REF!</v>
      </c>
      <c r="AE8" s="72">
        <f>DATE(A2,12,1)</f>
        <v>43800</v>
      </c>
      <c r="AF8" s="72" t="e">
        <f>DATE(#REF!,2,1)</f>
        <v>#REF!</v>
      </c>
      <c r="AG8" s="72">
        <f>DATE(B2,12,1)</f>
        <v>44166</v>
      </c>
      <c r="AH8" s="72" t="e">
        <f>DATE(#REF!,2,1)</f>
        <v>#REF!</v>
      </c>
      <c r="AI8" s="70"/>
      <c r="AJ8" s="70"/>
      <c r="AK8" s="70"/>
      <c r="AL8" s="70"/>
      <c r="AM8" s="70"/>
      <c r="AN8" s="70"/>
      <c r="AO8" s="70"/>
      <c r="AP8" s="70"/>
      <c r="AQ8" s="70"/>
      <c r="AR8" s="70"/>
      <c r="AS8" s="70"/>
      <c r="AT8" s="70"/>
      <c r="AU8" s="70"/>
      <c r="AV8" s="70"/>
      <c r="AW8" s="70"/>
      <c r="AX8" s="70"/>
      <c r="AY8" s="70"/>
      <c r="AZ8" s="70"/>
      <c r="BA8" s="70"/>
      <c r="BB8" s="70"/>
      <c r="BC8" s="70"/>
      <c r="BD8" s="70"/>
      <c r="BE8" s="70"/>
      <c r="BF8" s="70"/>
      <c r="BG8" s="70"/>
      <c r="BH8" s="70"/>
      <c r="BI8" s="70"/>
      <c r="BJ8" s="70"/>
      <c r="BK8" s="70"/>
      <c r="BL8" s="70"/>
      <c r="BM8" s="70"/>
      <c r="BN8" s="70"/>
      <c r="BO8" s="70"/>
      <c r="BP8" s="70"/>
      <c r="BQ8" s="70"/>
      <c r="BR8" s="70"/>
      <c r="BS8" s="70"/>
      <c r="BT8" s="70"/>
      <c r="BU8" s="70"/>
      <c r="BV8" s="70"/>
      <c r="BW8" s="70"/>
      <c r="BX8" s="70"/>
      <c r="BY8" s="70"/>
      <c r="BZ8" s="70"/>
      <c r="CA8" s="70"/>
      <c r="CB8" s="70"/>
      <c r="CC8" s="70"/>
      <c r="CD8" s="70"/>
      <c r="CE8" s="70"/>
      <c r="CF8" s="70"/>
      <c r="CG8" s="70"/>
      <c r="CH8" s="70"/>
      <c r="CI8" s="70"/>
      <c r="CJ8" s="70"/>
      <c r="CK8" s="70"/>
      <c r="CL8" s="70"/>
      <c r="CM8" s="70"/>
      <c r="CN8" s="70"/>
      <c r="CO8" s="70"/>
      <c r="CP8" s="70"/>
      <c r="CQ8" s="70"/>
      <c r="CR8" s="70"/>
      <c r="CS8" s="70"/>
      <c r="CT8" s="70"/>
      <c r="CU8" s="70"/>
      <c r="CV8" s="70"/>
      <c r="CW8" s="70"/>
      <c r="CX8" s="70"/>
      <c r="CY8" s="70"/>
      <c r="CZ8" s="70"/>
      <c r="DA8" s="13" t="s">
        <v>0</v>
      </c>
      <c r="DB8" s="70">
        <f>DATE(A2,1,1)</f>
        <v>43466</v>
      </c>
      <c r="DC8" s="70" t="e">
        <f>DATE(#REF!,2,1)</f>
        <v>#REF!</v>
      </c>
      <c r="DD8" s="70">
        <f>DATE(A2,2,1)</f>
        <v>43497</v>
      </c>
      <c r="DE8" s="70" t="e">
        <f>DATE(#REF!,2,1)</f>
        <v>#REF!</v>
      </c>
      <c r="DF8" s="70">
        <f>DATE(A2,3,1)</f>
        <v>43525</v>
      </c>
      <c r="DG8" s="70" t="e">
        <f>DATE(#REF!,2,1)</f>
        <v>#REF!</v>
      </c>
      <c r="DH8" s="72">
        <f>DATE(A2,4,1)</f>
        <v>43556</v>
      </c>
      <c r="DI8" s="72" t="e">
        <f>DATE(#REF!,2,1)</f>
        <v>#REF!</v>
      </c>
      <c r="DJ8" s="72">
        <f>DATE(A2,5,1)</f>
        <v>43586</v>
      </c>
      <c r="DK8" s="72" t="e">
        <f>DATE(#REF!,2,1)</f>
        <v>#REF!</v>
      </c>
      <c r="DL8" s="72">
        <f>DATE(A2,6,1)</f>
        <v>43617</v>
      </c>
      <c r="DM8" s="72" t="e">
        <f>DATE(#REF!,2,1)</f>
        <v>#REF!</v>
      </c>
      <c r="DN8" s="72">
        <f>DATE(A2,7,1)</f>
        <v>43647</v>
      </c>
      <c r="DO8" s="72" t="e">
        <f>DATE(#REF!,2,1)</f>
        <v>#REF!</v>
      </c>
      <c r="DP8" s="72">
        <f>DATE(A2,8,1)</f>
        <v>43678</v>
      </c>
      <c r="DQ8" s="72" t="e">
        <f>DATE(#REF!,2,1)</f>
        <v>#REF!</v>
      </c>
      <c r="DR8" s="72">
        <f>DATE(A2,9,1)</f>
        <v>43709</v>
      </c>
      <c r="DS8" s="72" t="e">
        <f>DATE(#REF!,2,1)</f>
        <v>#REF!</v>
      </c>
      <c r="DT8" s="72">
        <f>DATE(A2,10,1)</f>
        <v>43739</v>
      </c>
      <c r="DU8" s="72" t="e">
        <f>DATE(#REF!,2,1)</f>
        <v>#REF!</v>
      </c>
      <c r="DV8" s="72">
        <f>DATE(A2,11,1)</f>
        <v>43770</v>
      </c>
      <c r="DW8" s="72" t="e">
        <f>DATE(#REF!,2,1)</f>
        <v>#REF!</v>
      </c>
      <c r="DX8" s="72">
        <f>DATE(A2,12,1)</f>
        <v>43800</v>
      </c>
      <c r="DY8" s="76" t="e">
        <f>DATE(#REF!,2,1)</f>
        <v>#REF!</v>
      </c>
      <c r="DZ8" s="72">
        <f>DATE(B2,12,1)</f>
        <v>44166</v>
      </c>
      <c r="EA8" s="76" t="e">
        <f>DATE(#REF!,2,1)</f>
        <v>#REF!</v>
      </c>
      <c r="EB8" s="72">
        <f t="shared" ref="EB8" si="0">DATE(D2,12,1)</f>
        <v>336</v>
      </c>
      <c r="EC8" s="76" t="e">
        <f>DATE(#REF!,2,1)</f>
        <v>#REF!</v>
      </c>
      <c r="ED8" s="72">
        <f t="shared" ref="ED8" si="1">DATE(F2,12,1)</f>
        <v>336</v>
      </c>
      <c r="EE8" s="76" t="e">
        <f>DATE(#REF!,2,1)</f>
        <v>#REF!</v>
      </c>
      <c r="EF8" s="72" t="e">
        <f t="shared" ref="EF8" si="2">DATE(H2,12,1)</f>
        <v>#VALUE!</v>
      </c>
      <c r="EG8" s="76" t="e">
        <f>DATE(#REF!,2,1)</f>
        <v>#REF!</v>
      </c>
      <c r="EH8" s="72" t="e">
        <f t="shared" ref="EH8" si="3">DATE(J2,12,1)</f>
        <v>#NUM!</v>
      </c>
      <c r="EI8" s="76" t="e">
        <f>DATE(#REF!,2,1)</f>
        <v>#REF!</v>
      </c>
      <c r="EJ8" s="72" t="e">
        <f t="shared" ref="EJ8" si="4">DATE(L2,12,1)</f>
        <v>#NUM!</v>
      </c>
      <c r="EK8" s="76" t="e">
        <f>DATE(#REF!,2,1)</f>
        <v>#REF!</v>
      </c>
      <c r="EL8" s="72" t="e">
        <f t="shared" ref="EL8" si="5">DATE(N2,12,1)</f>
        <v>#NUM!</v>
      </c>
      <c r="EM8" s="76" t="e">
        <f>DATE(#REF!,2,1)</f>
        <v>#REF!</v>
      </c>
      <c r="EN8" s="72" t="e">
        <f t="shared" ref="EN8" si="6">DATE(P2,12,1)</f>
        <v>#NUM!</v>
      </c>
      <c r="EO8" s="76" t="e">
        <f>DATE(#REF!,2,1)</f>
        <v>#REF!</v>
      </c>
      <c r="EP8" s="72" t="e">
        <f t="shared" ref="EP8" si="7">DATE(R2,12,1)</f>
        <v>#NUM!</v>
      </c>
      <c r="EQ8" s="76" t="e">
        <f>DATE(#REF!,2,1)</f>
        <v>#REF!</v>
      </c>
      <c r="ER8" s="72" t="e">
        <f t="shared" ref="ER8" si="8">DATE(T2,12,1)</f>
        <v>#NUM!</v>
      </c>
      <c r="ES8" s="76" t="e">
        <f>DATE(#REF!,2,1)</f>
        <v>#REF!</v>
      </c>
      <c r="ET8" s="72" t="e">
        <f t="shared" ref="ET8" si="9">DATE(V2,12,1)</f>
        <v>#NUM!</v>
      </c>
      <c r="EU8" s="76" t="e">
        <f>DATE(#REF!,2,1)</f>
        <v>#REF!</v>
      </c>
      <c r="EV8" s="72" t="e">
        <f t="shared" ref="EV8" si="10">DATE(X2,12,1)</f>
        <v>#NUM!</v>
      </c>
      <c r="EW8" s="76" t="e">
        <f>DATE(#REF!,2,1)</f>
        <v>#REF!</v>
      </c>
      <c r="EX8" s="72" t="e">
        <f t="shared" ref="EX8" si="11">DATE(Z2,12,1)</f>
        <v>#NUM!</v>
      </c>
      <c r="EY8" s="76" t="e">
        <f>DATE(#REF!,2,1)</f>
        <v>#REF!</v>
      </c>
      <c r="EZ8" s="72" t="e">
        <f t="shared" ref="EZ8" si="12">DATE(AB2,12,1)</f>
        <v>#NUM!</v>
      </c>
      <c r="FA8" s="76" t="e">
        <f>DATE(#REF!,2,1)</f>
        <v>#REF!</v>
      </c>
      <c r="FB8" s="72" t="e">
        <f>DATE(AD2,12,1)</f>
        <v>#NUM!</v>
      </c>
      <c r="FC8" s="76" t="e">
        <f>DATE(#REF!,2,1)</f>
        <v>#REF!</v>
      </c>
      <c r="FD8" s="72" t="e">
        <f t="shared" ref="FD8" si="13">DATE(AF2,12,1)</f>
        <v>#NUM!</v>
      </c>
      <c r="FE8" s="76" t="e">
        <f>DATE(#REF!,2,1)</f>
        <v>#REF!</v>
      </c>
      <c r="FF8" s="72" t="e">
        <f t="shared" ref="FF8" si="14">DATE(AH2,12,1)</f>
        <v>#NUM!</v>
      </c>
      <c r="FG8" s="76" t="e">
        <f>DATE(#REF!,2,1)</f>
        <v>#REF!</v>
      </c>
      <c r="FH8" s="72" t="e">
        <f t="shared" ref="FH8" si="15">DATE(AJ2,12,1)</f>
        <v>#NUM!</v>
      </c>
      <c r="FI8" s="76" t="e">
        <f>DATE(#REF!,2,1)</f>
        <v>#REF!</v>
      </c>
      <c r="FJ8" s="72" t="e">
        <f t="shared" ref="FJ8" si="16">DATE(AL2,12,1)</f>
        <v>#NUM!</v>
      </c>
      <c r="FK8" s="76" t="e">
        <f>DATE(#REF!,2,1)</f>
        <v>#REF!</v>
      </c>
      <c r="FL8" s="72" t="e">
        <f t="shared" ref="FL8" si="17">DATE(AN2,12,1)</f>
        <v>#NUM!</v>
      </c>
      <c r="FM8" s="76" t="e">
        <f>DATE(#REF!,2,1)</f>
        <v>#REF!</v>
      </c>
      <c r="FN8" s="72" t="e">
        <f t="shared" ref="FN8" si="18">DATE(AP2,12,1)</f>
        <v>#NUM!</v>
      </c>
      <c r="FO8" s="76" t="e">
        <f>DATE(#REF!,2,1)</f>
        <v>#REF!</v>
      </c>
      <c r="FP8" s="72" t="e">
        <f t="shared" ref="FP8" si="19">DATE(AR2,12,1)</f>
        <v>#NUM!</v>
      </c>
      <c r="FQ8" s="76" t="e">
        <f>DATE(#REF!,2,1)</f>
        <v>#REF!</v>
      </c>
      <c r="FR8" s="72" t="e">
        <f t="shared" ref="FR8" si="20">DATE(AT2,12,1)</f>
        <v>#NUM!</v>
      </c>
      <c r="FS8" s="76" t="e">
        <f>DATE(#REF!,2,1)</f>
        <v>#REF!</v>
      </c>
      <c r="FT8" s="72" t="e">
        <f t="shared" ref="FT8" si="21">DATE(AV2,12,1)</f>
        <v>#NUM!</v>
      </c>
      <c r="FU8" s="76" t="e">
        <f>DATE(#REF!,2,1)</f>
        <v>#REF!</v>
      </c>
      <c r="FV8" s="72" t="e">
        <f t="shared" ref="FV8" si="22">DATE(AX2,12,1)</f>
        <v>#NUM!</v>
      </c>
      <c r="FW8" s="76" t="e">
        <f>DATE(#REF!,2,1)</f>
        <v>#REF!</v>
      </c>
      <c r="FX8" s="72" t="e">
        <f t="shared" ref="FX8" si="23">DATE(AZ2,12,1)</f>
        <v>#NUM!</v>
      </c>
      <c r="FY8" s="76" t="e">
        <f>DATE(#REF!,2,1)</f>
        <v>#REF!</v>
      </c>
      <c r="FZ8" s="72" t="e">
        <f t="shared" ref="FZ8" si="24">DATE(BB2,12,1)</f>
        <v>#NUM!</v>
      </c>
      <c r="GA8" s="76" t="e">
        <f>DATE(#REF!,2,1)</f>
        <v>#REF!</v>
      </c>
      <c r="GB8" s="72" t="e">
        <f t="shared" ref="GB8" si="25">DATE(BD2,12,1)</f>
        <v>#NUM!</v>
      </c>
      <c r="GC8" s="76" t="e">
        <f>DATE(#REF!,2,1)</f>
        <v>#REF!</v>
      </c>
      <c r="GD8" s="72" t="e">
        <f>DATE(BF2,12,1)</f>
        <v>#NUM!</v>
      </c>
      <c r="GE8" s="76" t="e">
        <f>DATE(#REF!,2,1)</f>
        <v>#REF!</v>
      </c>
      <c r="GF8" s="72" t="e">
        <f t="shared" ref="GF8" si="26">DATE(BH2,12,1)</f>
        <v>#NUM!</v>
      </c>
      <c r="GG8" s="76" t="e">
        <f>DATE(#REF!,2,1)</f>
        <v>#REF!</v>
      </c>
      <c r="GH8" s="72" t="e">
        <f t="shared" ref="GH8" si="27">DATE(BJ2,12,1)</f>
        <v>#NUM!</v>
      </c>
      <c r="GI8" s="76" t="e">
        <f>DATE(#REF!,2,1)</f>
        <v>#REF!</v>
      </c>
      <c r="GJ8" s="72" t="e">
        <f t="shared" ref="GJ8" si="28">DATE(BL2,12,1)</f>
        <v>#NUM!</v>
      </c>
      <c r="GK8" s="76" t="e">
        <f>DATE(#REF!,2,1)</f>
        <v>#REF!</v>
      </c>
      <c r="GL8" s="72" t="e">
        <f t="shared" ref="GL8" si="29">DATE(BN2,12,1)</f>
        <v>#NUM!</v>
      </c>
      <c r="GM8" s="76" t="e">
        <f>DATE(#REF!,2,1)</f>
        <v>#REF!</v>
      </c>
      <c r="GN8" s="72" t="e">
        <f t="shared" ref="GN8" si="30">DATE(BP2,12,1)</f>
        <v>#NUM!</v>
      </c>
      <c r="GO8" s="76" t="e">
        <f>DATE(#REF!,2,1)</f>
        <v>#REF!</v>
      </c>
      <c r="GP8" s="72" t="e">
        <f t="shared" ref="GP8" si="31">DATE(BR2,12,1)</f>
        <v>#NUM!</v>
      </c>
      <c r="GQ8" s="76" t="e">
        <f>DATE(#REF!,2,1)</f>
        <v>#REF!</v>
      </c>
      <c r="GR8" s="72" t="e">
        <f t="shared" ref="GR8" si="32">DATE(BT2,12,1)</f>
        <v>#NUM!</v>
      </c>
      <c r="GS8" s="76" t="e">
        <f>DATE(#REF!,2,1)</f>
        <v>#REF!</v>
      </c>
    </row>
    <row r="9" spans="1:201" x14ac:dyDescent="0.3">
      <c r="A9" s="2"/>
      <c r="B9" s="2"/>
      <c r="C9" s="44"/>
      <c r="D9" s="42"/>
      <c r="E9" s="42"/>
      <c r="F9" s="50" t="s">
        <v>4</v>
      </c>
      <c r="G9" s="19">
        <v>76</v>
      </c>
      <c r="H9" s="14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15"/>
      <c r="CG9" s="15"/>
      <c r="CH9" s="15"/>
      <c r="CI9" s="15"/>
      <c r="CJ9" s="15"/>
      <c r="CK9" s="15"/>
      <c r="CL9" s="15"/>
      <c r="CM9" s="15"/>
      <c r="CN9" s="15"/>
      <c r="CO9" s="15"/>
      <c r="CP9" s="15"/>
      <c r="CQ9" s="15"/>
      <c r="CR9" s="15"/>
      <c r="CS9" s="15"/>
      <c r="CT9" s="15"/>
      <c r="CU9" s="15"/>
      <c r="CV9" s="15"/>
      <c r="CW9" s="15"/>
      <c r="CX9" s="15"/>
      <c r="CY9" s="15"/>
      <c r="CZ9" s="15"/>
      <c r="DA9" s="59"/>
      <c r="DB9" s="17">
        <f>$G9-$G9*I9</f>
        <v>76</v>
      </c>
      <c r="DC9" s="17">
        <f>$G9-$G9*J9</f>
        <v>76</v>
      </c>
      <c r="DD9" s="17">
        <f>$G9-$G9*K9</f>
        <v>76</v>
      </c>
      <c r="DE9" s="17">
        <f>$G9-$G9*L9</f>
        <v>76</v>
      </c>
      <c r="DF9" s="17">
        <f>$G9-$G9*M9</f>
        <v>76</v>
      </c>
      <c r="DG9" s="17">
        <f>$G9-$G9*N9</f>
        <v>76</v>
      </c>
      <c r="DH9" s="17">
        <f>$G9-$G9*O9</f>
        <v>76</v>
      </c>
      <c r="DI9" s="17">
        <f>$G9-$G9*P9</f>
        <v>76</v>
      </c>
      <c r="DJ9" s="17">
        <f>$G9-$G9*Q9</f>
        <v>76</v>
      </c>
      <c r="DK9" s="17">
        <f>$G9-$G9*R9</f>
        <v>76</v>
      </c>
      <c r="DL9" s="17">
        <f>$G9-$G9*S9</f>
        <v>76</v>
      </c>
      <c r="DM9" s="17">
        <f>$G9-$G9*T9</f>
        <v>76</v>
      </c>
      <c r="DN9" s="17">
        <f>$G9-$G9*U9</f>
        <v>76</v>
      </c>
      <c r="DO9" s="17">
        <f>$G9-$G9*V9</f>
        <v>76</v>
      </c>
      <c r="DP9" s="17">
        <f>$G9-$G9*W9</f>
        <v>76</v>
      </c>
      <c r="DQ9" s="17">
        <f>$G9-$G9*X9</f>
        <v>76</v>
      </c>
      <c r="DR9" s="17">
        <f>$G9-$G9*Y9</f>
        <v>76</v>
      </c>
      <c r="DS9" s="17">
        <f>$G9-$G9*Z9</f>
        <v>76</v>
      </c>
      <c r="DT9" s="17">
        <f>$G9-$G9*AA9</f>
        <v>76</v>
      </c>
      <c r="DU9" s="17">
        <f>$G9-$G9*AB9</f>
        <v>76</v>
      </c>
      <c r="DV9" s="17">
        <f>$G9-$G9*AC9</f>
        <v>76</v>
      </c>
      <c r="DW9" s="17">
        <f>$G9-$G9*AD9</f>
        <v>76</v>
      </c>
      <c r="DX9" s="17">
        <f>$G9-$G9*AE9</f>
        <v>76</v>
      </c>
      <c r="DY9" s="45">
        <f>$G9-$G9*AF9</f>
        <v>76</v>
      </c>
      <c r="DZ9" s="45">
        <f>$G9-$G9*AG9</f>
        <v>76</v>
      </c>
      <c r="EA9" s="45">
        <f>$G9-$G9*AH9</f>
        <v>76</v>
      </c>
      <c r="EB9" s="45">
        <f t="shared" ref="EB9:FA10" si="33">$G9-$G9*AI9</f>
        <v>76</v>
      </c>
      <c r="EC9" s="45">
        <f t="shared" si="33"/>
        <v>76</v>
      </c>
      <c r="ED9" s="45">
        <f t="shared" si="33"/>
        <v>76</v>
      </c>
      <c r="EE9" s="45">
        <f t="shared" si="33"/>
        <v>76</v>
      </c>
      <c r="EF9" s="45">
        <f t="shared" si="33"/>
        <v>76</v>
      </c>
      <c r="EG9" s="45">
        <f t="shared" si="33"/>
        <v>76</v>
      </c>
      <c r="EH9" s="45">
        <f t="shared" si="33"/>
        <v>76</v>
      </c>
      <c r="EI9" s="45">
        <f t="shared" si="33"/>
        <v>76</v>
      </c>
      <c r="EJ9" s="45">
        <f t="shared" si="33"/>
        <v>76</v>
      </c>
      <c r="EK9" s="45">
        <f t="shared" si="33"/>
        <v>76</v>
      </c>
      <c r="EL9" s="45">
        <f t="shared" si="33"/>
        <v>76</v>
      </c>
      <c r="EM9" s="45">
        <f t="shared" si="33"/>
        <v>76</v>
      </c>
      <c r="EN9" s="45">
        <f t="shared" si="33"/>
        <v>76</v>
      </c>
      <c r="EO9" s="45">
        <f t="shared" si="33"/>
        <v>76</v>
      </c>
      <c r="EP9" s="45">
        <f t="shared" si="33"/>
        <v>76</v>
      </c>
      <c r="EQ9" s="45">
        <f t="shared" si="33"/>
        <v>76</v>
      </c>
      <c r="ER9" s="45">
        <f t="shared" si="33"/>
        <v>76</v>
      </c>
      <c r="ES9" s="45">
        <f t="shared" si="33"/>
        <v>76</v>
      </c>
      <c r="ET9" s="45">
        <f t="shared" si="33"/>
        <v>76</v>
      </c>
      <c r="EU9" s="45">
        <f t="shared" si="33"/>
        <v>76</v>
      </c>
      <c r="EV9" s="45">
        <f t="shared" si="33"/>
        <v>76</v>
      </c>
      <c r="EW9" s="45">
        <f t="shared" si="33"/>
        <v>76</v>
      </c>
      <c r="EX9" s="45">
        <f t="shared" si="33"/>
        <v>76</v>
      </c>
      <c r="EY9" s="45">
        <f t="shared" si="33"/>
        <v>76</v>
      </c>
      <c r="EZ9" s="45">
        <f t="shared" si="33"/>
        <v>76</v>
      </c>
      <c r="FA9" s="45">
        <f t="shared" si="33"/>
        <v>76</v>
      </c>
      <c r="FB9" s="45">
        <f>$G9-$G9*BI9</f>
        <v>76</v>
      </c>
      <c r="FC9" s="45">
        <f>$G9-$G9*BJ9</f>
        <v>76</v>
      </c>
      <c r="FD9" s="45">
        <f t="shared" ref="FD9:FD10" si="34">$G9-$G9*BK9</f>
        <v>76</v>
      </c>
      <c r="FE9" s="45">
        <f t="shared" ref="FE9:FE10" si="35">$G9-$G9*BL9</f>
        <v>76</v>
      </c>
      <c r="FF9" s="45">
        <f t="shared" ref="FF9:FF10" si="36">$G9-$G9*BM9</f>
        <v>76</v>
      </c>
      <c r="FG9" s="45">
        <f t="shared" ref="FG9:FG10" si="37">$G9-$G9*BN9</f>
        <v>76</v>
      </c>
      <c r="FH9" s="45">
        <f t="shared" ref="FH9:FH10" si="38">$G9-$G9*BO9</f>
        <v>76</v>
      </c>
      <c r="FI9" s="45">
        <f t="shared" ref="FI9:FI10" si="39">$G9-$G9*BP9</f>
        <v>76</v>
      </c>
      <c r="FJ9" s="45">
        <f t="shared" ref="FJ9:FJ10" si="40">$G9-$G9*BQ9</f>
        <v>76</v>
      </c>
      <c r="FK9" s="45">
        <f t="shared" ref="FK9:FK10" si="41">$G9-$G9*BR9</f>
        <v>76</v>
      </c>
      <c r="FL9" s="45">
        <f t="shared" ref="FL9:FL10" si="42">$G9-$G9*BS9</f>
        <v>76</v>
      </c>
      <c r="FM9" s="45">
        <f t="shared" ref="FM9:FM10" si="43">$G9-$G9*BT9</f>
        <v>76</v>
      </c>
      <c r="FN9" s="45">
        <f t="shared" ref="FN9:FN10" si="44">$G9-$G9*BU9</f>
        <v>76</v>
      </c>
      <c r="FO9" s="45">
        <f t="shared" ref="FO9:FO10" si="45">$G9-$G9*BV9</f>
        <v>76</v>
      </c>
      <c r="FP9" s="45">
        <f t="shared" ref="FP9:FP10" si="46">$G9-$G9*BW9</f>
        <v>76</v>
      </c>
      <c r="FQ9" s="45">
        <f t="shared" ref="FQ9:FQ10" si="47">$G9-$G9*BX9</f>
        <v>76</v>
      </c>
      <c r="FR9" s="45">
        <f t="shared" ref="FR9:FR10" si="48">$G9-$G9*BY9</f>
        <v>76</v>
      </c>
      <c r="FS9" s="45">
        <f t="shared" ref="FS9:FS10" si="49">$G9-$G9*BZ9</f>
        <v>76</v>
      </c>
      <c r="FT9" s="45">
        <f t="shared" ref="FT9:FT10" si="50">$G9-$G9*CA9</f>
        <v>76</v>
      </c>
      <c r="FU9" s="45">
        <f t="shared" ref="FU9:FU10" si="51">$G9-$G9*CB9</f>
        <v>76</v>
      </c>
      <c r="FV9" s="45">
        <f t="shared" ref="FV9:FV10" si="52">$G9-$G9*CC9</f>
        <v>76</v>
      </c>
      <c r="FW9" s="45">
        <f t="shared" ref="FW9:FW10" si="53">$G9-$G9*CD9</f>
        <v>76</v>
      </c>
      <c r="FX9" s="45">
        <f t="shared" ref="FX9:FX10" si="54">$G9-$G9*CE9</f>
        <v>76</v>
      </c>
      <c r="FY9" s="45">
        <f t="shared" ref="FY9:FY10" si="55">$G9-$G9*CF9</f>
        <v>76</v>
      </c>
      <c r="FZ9" s="45">
        <f t="shared" ref="FZ9:FZ10" si="56">$G9-$G9*CG9</f>
        <v>76</v>
      </c>
      <c r="GA9" s="45">
        <f t="shared" ref="GA9:GA10" si="57">$G9-$G9*CH9</f>
        <v>76</v>
      </c>
      <c r="GB9" s="45">
        <f t="shared" ref="GB9:GB10" si="58">$G9-$G9*CI9</f>
        <v>76</v>
      </c>
      <c r="GC9" s="45">
        <f t="shared" ref="GC9:GC10" si="59">$G9-$G9*CJ9</f>
        <v>76</v>
      </c>
      <c r="GD9" s="45">
        <f>$G9-$G9*CK9</f>
        <v>76</v>
      </c>
      <c r="GE9" s="45">
        <f>$G9-$G9*CL9</f>
        <v>76</v>
      </c>
      <c r="GF9" s="45">
        <f t="shared" ref="GF9:GF10" si="60">$G9-$G9*CM9</f>
        <v>76</v>
      </c>
      <c r="GG9" s="45">
        <f t="shared" ref="GG9:GG10" si="61">$G9-$G9*CN9</f>
        <v>76</v>
      </c>
      <c r="GH9" s="45">
        <f t="shared" ref="GH9:GH10" si="62">$G9-$G9*CO9</f>
        <v>76</v>
      </c>
      <c r="GI9" s="45">
        <f t="shared" ref="GI9:GI10" si="63">$G9-$G9*CP9</f>
        <v>76</v>
      </c>
      <c r="GJ9" s="45">
        <f t="shared" ref="GJ9:GJ10" si="64">$G9-$G9*CQ9</f>
        <v>76</v>
      </c>
      <c r="GK9" s="45">
        <f t="shared" ref="GK9:GK10" si="65">$G9-$G9*CR9</f>
        <v>76</v>
      </c>
      <c r="GL9" s="45">
        <f t="shared" ref="GL9:GL10" si="66">$G9-$G9*CS9</f>
        <v>76</v>
      </c>
      <c r="GM9" s="45">
        <f t="shared" ref="GM9:GM10" si="67">$G9-$G9*CT9</f>
        <v>76</v>
      </c>
      <c r="GN9" s="45">
        <f t="shared" ref="GN9:GN10" si="68">$G9-$G9*CU9</f>
        <v>76</v>
      </c>
      <c r="GO9" s="45">
        <f t="shared" ref="GO9:GO10" si="69">$G9-$G9*CV9</f>
        <v>76</v>
      </c>
      <c r="GP9" s="45">
        <f t="shared" ref="GP9:GP10" si="70">$G9-$G9*CW9</f>
        <v>76</v>
      </c>
      <c r="GQ9" s="45">
        <f t="shared" ref="GQ9:GQ10" si="71">$G9-$G9*CX9</f>
        <v>76</v>
      </c>
      <c r="GR9" s="45">
        <f t="shared" ref="GR9:GR10" si="72">$G9-$G9*CY9</f>
        <v>76</v>
      </c>
      <c r="GS9" s="45">
        <f t="shared" ref="GS9:GS10" si="73">$G9-$G9*CZ9</f>
        <v>76</v>
      </c>
    </row>
    <row r="10" spans="1:201" x14ac:dyDescent="0.3">
      <c r="A10" s="2"/>
      <c r="B10" s="2"/>
      <c r="C10" s="44"/>
      <c r="D10" s="42"/>
      <c r="E10" s="42"/>
      <c r="F10" s="51" t="s">
        <v>6</v>
      </c>
      <c r="G10" s="19">
        <v>76</v>
      </c>
      <c r="H10" s="14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5"/>
      <c r="BN10" s="15"/>
      <c r="BO10" s="15"/>
      <c r="BP10" s="15"/>
      <c r="BQ10" s="15"/>
      <c r="BR10" s="15"/>
      <c r="BS10" s="15"/>
      <c r="BT10" s="15"/>
      <c r="BU10" s="15"/>
      <c r="BV10" s="15"/>
      <c r="BW10" s="15"/>
      <c r="BX10" s="15"/>
      <c r="BY10" s="15"/>
      <c r="BZ10" s="15"/>
      <c r="CA10" s="15"/>
      <c r="CB10" s="15"/>
      <c r="CC10" s="15"/>
      <c r="CD10" s="15"/>
      <c r="CE10" s="15"/>
      <c r="CF10" s="15"/>
      <c r="CG10" s="15"/>
      <c r="CH10" s="15"/>
      <c r="CI10" s="15"/>
      <c r="CJ10" s="15"/>
      <c r="CK10" s="15"/>
      <c r="CL10" s="15"/>
      <c r="CM10" s="15"/>
      <c r="CN10" s="15"/>
      <c r="CO10" s="15"/>
      <c r="CP10" s="15"/>
      <c r="CQ10" s="15"/>
      <c r="CR10" s="15"/>
      <c r="CS10" s="15"/>
      <c r="CT10" s="15"/>
      <c r="CU10" s="15"/>
      <c r="CV10" s="15"/>
      <c r="CW10" s="15"/>
      <c r="CX10" s="15"/>
      <c r="CY10" s="15"/>
      <c r="CZ10" s="15"/>
      <c r="DA10" s="59"/>
      <c r="DB10" s="17">
        <f>$G10-$G10*I10</f>
        <v>76</v>
      </c>
      <c r="DC10" s="17">
        <f>$G10-$G10*J10</f>
        <v>76</v>
      </c>
      <c r="DD10" s="17">
        <f>$G10-$G10*K10</f>
        <v>76</v>
      </c>
      <c r="DE10" s="17">
        <f>$G10-$G10*L10</f>
        <v>76</v>
      </c>
      <c r="DF10" s="17">
        <f>$G10-$G10*M10</f>
        <v>76</v>
      </c>
      <c r="DG10" s="17">
        <f>$G10-$G10*N10</f>
        <v>76</v>
      </c>
      <c r="DH10" s="17">
        <f>$G10-$G10*O10</f>
        <v>76</v>
      </c>
      <c r="DI10" s="17">
        <f>$G10-$G10*P10</f>
        <v>76</v>
      </c>
      <c r="DJ10" s="17">
        <f>$G10-$G10*Q10</f>
        <v>76</v>
      </c>
      <c r="DK10" s="17">
        <f>$G10-$G10*R10</f>
        <v>76</v>
      </c>
      <c r="DL10" s="17">
        <f>$G10-$G10*S10</f>
        <v>76</v>
      </c>
      <c r="DM10" s="17">
        <f>$G10-$G10*T10</f>
        <v>76</v>
      </c>
      <c r="DN10" s="17">
        <f>$G10-$G10*U10</f>
        <v>76</v>
      </c>
      <c r="DO10" s="17">
        <f>$G10-$G10*V10</f>
        <v>76</v>
      </c>
      <c r="DP10" s="17">
        <f>$G10-$G10*W10</f>
        <v>76</v>
      </c>
      <c r="DQ10" s="17">
        <f>$G10-$G10*X10</f>
        <v>76</v>
      </c>
      <c r="DR10" s="17">
        <f>$G10-$G10*Y10</f>
        <v>76</v>
      </c>
      <c r="DS10" s="17">
        <f>$G10-$G10*Z10</f>
        <v>76</v>
      </c>
      <c r="DT10" s="17">
        <f>$G10-$G10*AA10</f>
        <v>76</v>
      </c>
      <c r="DU10" s="17">
        <f>$G10-$G10*AB10</f>
        <v>76</v>
      </c>
      <c r="DV10" s="17">
        <f>$G10-$G10*AC10</f>
        <v>76</v>
      </c>
      <c r="DW10" s="17">
        <f>$G10-$G10*AD10</f>
        <v>76</v>
      </c>
      <c r="DX10" s="17">
        <f>$G10-$G10*AE10</f>
        <v>76</v>
      </c>
      <c r="DY10" s="45">
        <f>$G10-$G10*AF10</f>
        <v>76</v>
      </c>
      <c r="DZ10" s="45">
        <f>$G10-$G10*AG10</f>
        <v>76</v>
      </c>
      <c r="EA10" s="45">
        <f>$G10-$G10*AH10</f>
        <v>76</v>
      </c>
      <c r="EB10" s="45">
        <f t="shared" si="33"/>
        <v>76</v>
      </c>
      <c r="EC10" s="45">
        <f t="shared" si="33"/>
        <v>76</v>
      </c>
      <c r="ED10" s="45">
        <f t="shared" si="33"/>
        <v>76</v>
      </c>
      <c r="EE10" s="45">
        <f t="shared" si="33"/>
        <v>76</v>
      </c>
      <c r="EF10" s="45">
        <f t="shared" si="33"/>
        <v>76</v>
      </c>
      <c r="EG10" s="45">
        <f t="shared" si="33"/>
        <v>76</v>
      </c>
      <c r="EH10" s="45">
        <f t="shared" si="33"/>
        <v>76</v>
      </c>
      <c r="EI10" s="45">
        <f t="shared" si="33"/>
        <v>76</v>
      </c>
      <c r="EJ10" s="45">
        <f t="shared" si="33"/>
        <v>76</v>
      </c>
      <c r="EK10" s="45">
        <f t="shared" si="33"/>
        <v>76</v>
      </c>
      <c r="EL10" s="45">
        <f t="shared" si="33"/>
        <v>76</v>
      </c>
      <c r="EM10" s="45">
        <f t="shared" si="33"/>
        <v>76</v>
      </c>
      <c r="EN10" s="45">
        <f t="shared" si="33"/>
        <v>76</v>
      </c>
      <c r="EO10" s="45">
        <f t="shared" si="33"/>
        <v>76</v>
      </c>
      <c r="EP10" s="45">
        <f t="shared" si="33"/>
        <v>76</v>
      </c>
      <c r="EQ10" s="45">
        <f t="shared" si="33"/>
        <v>76</v>
      </c>
      <c r="ER10" s="45">
        <f t="shared" si="33"/>
        <v>76</v>
      </c>
      <c r="ES10" s="45">
        <f t="shared" si="33"/>
        <v>76</v>
      </c>
      <c r="ET10" s="45">
        <f t="shared" si="33"/>
        <v>76</v>
      </c>
      <c r="EU10" s="45">
        <f t="shared" si="33"/>
        <v>76</v>
      </c>
      <c r="EV10" s="45">
        <f t="shared" si="33"/>
        <v>76</v>
      </c>
      <c r="EW10" s="45">
        <f t="shared" si="33"/>
        <v>76</v>
      </c>
      <c r="EX10" s="45">
        <f t="shared" si="33"/>
        <v>76</v>
      </c>
      <c r="EY10" s="45">
        <f t="shared" si="33"/>
        <v>76</v>
      </c>
      <c r="EZ10" s="45">
        <f t="shared" si="33"/>
        <v>76</v>
      </c>
      <c r="FA10" s="45">
        <f t="shared" si="33"/>
        <v>76</v>
      </c>
      <c r="FB10" s="45">
        <f>$G10-$G10*BI10</f>
        <v>76</v>
      </c>
      <c r="FC10" s="45">
        <f>$G10-$G10*BJ10</f>
        <v>76</v>
      </c>
      <c r="FD10" s="45">
        <f t="shared" si="34"/>
        <v>76</v>
      </c>
      <c r="FE10" s="45">
        <f t="shared" si="35"/>
        <v>76</v>
      </c>
      <c r="FF10" s="45">
        <f t="shared" si="36"/>
        <v>76</v>
      </c>
      <c r="FG10" s="45">
        <f t="shared" si="37"/>
        <v>76</v>
      </c>
      <c r="FH10" s="45">
        <f t="shared" si="38"/>
        <v>76</v>
      </c>
      <c r="FI10" s="45">
        <f t="shared" si="39"/>
        <v>76</v>
      </c>
      <c r="FJ10" s="45">
        <f t="shared" si="40"/>
        <v>76</v>
      </c>
      <c r="FK10" s="45">
        <f t="shared" si="41"/>
        <v>76</v>
      </c>
      <c r="FL10" s="45">
        <f t="shared" si="42"/>
        <v>76</v>
      </c>
      <c r="FM10" s="45">
        <f t="shared" si="43"/>
        <v>76</v>
      </c>
      <c r="FN10" s="45">
        <f t="shared" si="44"/>
        <v>76</v>
      </c>
      <c r="FO10" s="45">
        <f t="shared" si="45"/>
        <v>76</v>
      </c>
      <c r="FP10" s="45">
        <f t="shared" si="46"/>
        <v>76</v>
      </c>
      <c r="FQ10" s="45">
        <f t="shared" si="47"/>
        <v>76</v>
      </c>
      <c r="FR10" s="45">
        <f t="shared" si="48"/>
        <v>76</v>
      </c>
      <c r="FS10" s="45">
        <f t="shared" si="49"/>
        <v>76</v>
      </c>
      <c r="FT10" s="45">
        <f t="shared" si="50"/>
        <v>76</v>
      </c>
      <c r="FU10" s="45">
        <f t="shared" si="51"/>
        <v>76</v>
      </c>
      <c r="FV10" s="45">
        <f t="shared" si="52"/>
        <v>76</v>
      </c>
      <c r="FW10" s="45">
        <f t="shared" si="53"/>
        <v>76</v>
      </c>
      <c r="FX10" s="45">
        <f t="shared" si="54"/>
        <v>76</v>
      </c>
      <c r="FY10" s="45">
        <f t="shared" si="55"/>
        <v>76</v>
      </c>
      <c r="FZ10" s="45">
        <f t="shared" si="56"/>
        <v>76</v>
      </c>
      <c r="GA10" s="45">
        <f t="shared" si="57"/>
        <v>76</v>
      </c>
      <c r="GB10" s="45">
        <f t="shared" si="58"/>
        <v>76</v>
      </c>
      <c r="GC10" s="45">
        <f t="shared" si="59"/>
        <v>76</v>
      </c>
      <c r="GD10" s="45">
        <f>$G10-$G10*CK10</f>
        <v>76</v>
      </c>
      <c r="GE10" s="45">
        <f>$G10-$G10*CL10</f>
        <v>76</v>
      </c>
      <c r="GF10" s="45">
        <f t="shared" si="60"/>
        <v>76</v>
      </c>
      <c r="GG10" s="45">
        <f t="shared" si="61"/>
        <v>76</v>
      </c>
      <c r="GH10" s="45">
        <f t="shared" si="62"/>
        <v>76</v>
      </c>
      <c r="GI10" s="45">
        <f t="shared" si="63"/>
        <v>76</v>
      </c>
      <c r="GJ10" s="45">
        <f t="shared" si="64"/>
        <v>76</v>
      </c>
      <c r="GK10" s="45">
        <f t="shared" si="65"/>
        <v>76</v>
      </c>
      <c r="GL10" s="45">
        <f t="shared" si="66"/>
        <v>76</v>
      </c>
      <c r="GM10" s="45">
        <f t="shared" si="67"/>
        <v>76</v>
      </c>
      <c r="GN10" s="45">
        <f t="shared" si="68"/>
        <v>76</v>
      </c>
      <c r="GO10" s="45">
        <f t="shared" si="69"/>
        <v>76</v>
      </c>
      <c r="GP10" s="45">
        <f t="shared" si="70"/>
        <v>76</v>
      </c>
      <c r="GQ10" s="45">
        <f t="shared" si="71"/>
        <v>76</v>
      </c>
      <c r="GR10" s="45">
        <f t="shared" si="72"/>
        <v>76</v>
      </c>
      <c r="GS10" s="45">
        <f t="shared" si="73"/>
        <v>76</v>
      </c>
    </row>
    <row r="11" spans="1:201" x14ac:dyDescent="0.3">
      <c r="A11" s="2"/>
      <c r="B11" s="2"/>
      <c r="C11" s="44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/>
      <c r="V11" s="42"/>
      <c r="W11" s="42"/>
      <c r="X11" s="42"/>
      <c r="Y11" s="42"/>
      <c r="Z11" s="42"/>
      <c r="AA11" s="42"/>
      <c r="AB11" s="42"/>
      <c r="AC11" s="42"/>
      <c r="AD11" s="42"/>
      <c r="AE11" s="42"/>
      <c r="AF11" s="42"/>
      <c r="AG11" s="60"/>
      <c r="AH11" s="60"/>
      <c r="AI11" s="42"/>
      <c r="AJ11" s="42"/>
      <c r="AK11" s="42"/>
      <c r="AL11" s="42"/>
      <c r="AM11" s="42"/>
      <c r="AN11" s="42"/>
      <c r="AO11" s="42"/>
      <c r="AP11" s="42"/>
      <c r="AQ11" s="42"/>
      <c r="AR11" s="42"/>
      <c r="AS11" s="42"/>
      <c r="AT11" s="42"/>
      <c r="AU11" s="42"/>
      <c r="AV11" s="42"/>
      <c r="AW11" s="42"/>
      <c r="AX11" s="42"/>
      <c r="AY11" s="42"/>
      <c r="AZ11" s="42"/>
      <c r="BA11" s="42"/>
      <c r="BB11" s="42"/>
      <c r="BC11" s="42"/>
      <c r="BD11" s="42"/>
      <c r="BE11" s="62"/>
      <c r="BF11" s="62"/>
      <c r="BG11" s="62"/>
      <c r="BH11" s="62"/>
      <c r="BI11" s="63"/>
    </row>
    <row r="12" spans="1:201" x14ac:dyDescent="0.3">
      <c r="A12" s="2"/>
      <c r="B12" s="2"/>
      <c r="C12" s="44"/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2"/>
      <c r="W12" s="42"/>
      <c r="X12" s="42"/>
      <c r="Y12" s="42"/>
      <c r="Z12" s="42"/>
      <c r="AA12" s="42"/>
      <c r="AB12" s="42"/>
      <c r="AC12" s="42"/>
      <c r="AD12" s="42"/>
      <c r="AE12" s="42"/>
      <c r="AF12" s="42"/>
      <c r="AG12" s="60"/>
      <c r="AH12" s="60"/>
      <c r="AI12" s="42"/>
      <c r="AJ12" s="42"/>
      <c r="AK12" s="42"/>
      <c r="AL12" s="42"/>
      <c r="AM12" s="42"/>
      <c r="AN12" s="42"/>
      <c r="AO12" s="42"/>
      <c r="AP12" s="42"/>
      <c r="AQ12" s="42"/>
      <c r="AR12" s="42"/>
      <c r="AS12" s="42"/>
      <c r="AT12" s="42"/>
      <c r="AU12" s="42"/>
      <c r="AV12" s="42"/>
      <c r="AW12" s="42"/>
      <c r="AX12" s="42"/>
      <c r="AY12" s="42"/>
      <c r="AZ12" s="42"/>
      <c r="BA12" s="42"/>
      <c r="BB12" s="42"/>
      <c r="BC12" s="42"/>
      <c r="BD12" s="42"/>
      <c r="BE12" s="42"/>
      <c r="BF12" s="42"/>
      <c r="BG12" s="42"/>
      <c r="BH12" s="42"/>
      <c r="BI12" s="46"/>
    </row>
    <row r="13" spans="1:201" ht="15" thickBot="1" x14ac:dyDescent="0.35">
      <c r="C13" s="34"/>
      <c r="D13" s="35"/>
      <c r="E13" s="35"/>
      <c r="F13" s="47"/>
      <c r="G13" s="35"/>
      <c r="H13" s="35"/>
      <c r="I13" s="48"/>
      <c r="J13" s="48"/>
      <c r="K13" s="48"/>
      <c r="L13" s="48"/>
      <c r="M13" s="48"/>
      <c r="N13" s="48"/>
      <c r="O13" s="48"/>
      <c r="P13" s="48"/>
      <c r="Q13" s="48"/>
      <c r="R13" s="48"/>
      <c r="S13" s="48"/>
      <c r="T13" s="48"/>
      <c r="U13" s="48"/>
      <c r="V13" s="48"/>
      <c r="W13" s="48"/>
      <c r="X13" s="48"/>
      <c r="Y13" s="48"/>
      <c r="Z13" s="48"/>
      <c r="AA13" s="48"/>
      <c r="AB13" s="48"/>
      <c r="AC13" s="48"/>
      <c r="AD13" s="48"/>
      <c r="AE13" s="48"/>
      <c r="AF13" s="48"/>
      <c r="AG13" s="48"/>
      <c r="AH13" s="48"/>
      <c r="AI13" s="35"/>
      <c r="AJ13" s="35"/>
      <c r="AK13" s="35"/>
      <c r="AL13" s="35"/>
      <c r="AM13" s="35"/>
      <c r="AN13" s="35"/>
      <c r="AO13" s="35"/>
      <c r="AP13" s="35"/>
      <c r="AQ13" s="35"/>
      <c r="AR13" s="35"/>
      <c r="AS13" s="35"/>
      <c r="AT13" s="35"/>
      <c r="AU13" s="35"/>
      <c r="AV13" s="35"/>
      <c r="AW13" s="35"/>
      <c r="AX13" s="35"/>
      <c r="AY13" s="35"/>
      <c r="AZ13" s="35"/>
      <c r="BA13" s="35"/>
      <c r="BB13" s="35"/>
      <c r="BC13" s="35"/>
      <c r="BD13" s="35"/>
      <c r="BE13" s="35"/>
      <c r="BF13" s="35"/>
      <c r="BG13" s="35"/>
      <c r="BH13" s="35"/>
      <c r="BI13" s="49"/>
    </row>
    <row r="14" spans="1:201" ht="15" thickTop="1" x14ac:dyDescent="0.3">
      <c r="F14" s="8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</row>
    <row r="15" spans="1:201" x14ac:dyDescent="0.3">
      <c r="D15" s="5"/>
      <c r="H15" s="65" t="s">
        <v>20</v>
      </c>
      <c r="I15" s="66">
        <f>(IF(YEAR($F4)&gt;2019,IF(AND(YEAR($F4)&gt;2019,((MONTH($F4)*2-(DAY($F4)&lt;16))*2)=48),((MONTH($F4)*2-(DAY($F4)&lt;16))*2)*(YEAR($F4)-2019),(YEAR($F4)-2019)*48+((MONTH($F4)*2-(DAY($F4)&lt;16))*2)),((MONTH($F4)*2-(DAY($F4)&lt;16))*2)))</f>
        <v>2</v>
      </c>
      <c r="J15" s="66"/>
      <c r="K15" s="66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</row>
    <row r="16" spans="1:201" x14ac:dyDescent="0.3">
      <c r="H16" s="65" t="s">
        <v>19</v>
      </c>
      <c r="I16" s="66">
        <f>(IF(YEAR($G4)&gt;2019,IF(AND(YEAR($G4)&gt;2019,((MONTH($G4)*2-(DAY($G4)&lt;16))*2)=48),((MONTH($G4)*2-(DAY($G4)&lt;16))*2)*(YEAR($G4)-2019),(YEAR($G4)-2019)*48+((MONTH($G4)*2-(DAY($G4)&lt;16))*2)),((MONTH($G4)*2-(DAY($G4)&lt;16))*2)))</f>
        <v>146</v>
      </c>
      <c r="J16" s="66"/>
      <c r="K16" s="66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</row>
    <row r="17" spans="7:10" x14ac:dyDescent="0.3">
      <c r="G17" s="20"/>
      <c r="H17" s="3" t="s">
        <v>10</v>
      </c>
      <c r="J17" s="5"/>
    </row>
    <row r="18" spans="7:10" x14ac:dyDescent="0.3">
      <c r="G18" s="21"/>
      <c r="H18" s="3" t="s">
        <v>11</v>
      </c>
    </row>
    <row r="19" spans="7:10" x14ac:dyDescent="0.3">
      <c r="G19" s="16"/>
      <c r="H19" s="3" t="s">
        <v>8</v>
      </c>
    </row>
    <row r="20" spans="7:10" x14ac:dyDescent="0.3">
      <c r="G20" s="18"/>
      <c r="H20" s="3" t="s">
        <v>9</v>
      </c>
    </row>
  </sheetData>
  <mergeCells count="60">
    <mergeCell ref="GJ8:GK8"/>
    <mergeCell ref="GL8:GM8"/>
    <mergeCell ref="GN8:GO8"/>
    <mergeCell ref="GP8:GQ8"/>
    <mergeCell ref="GR8:GS8"/>
    <mergeCell ref="FZ8:GA8"/>
    <mergeCell ref="GB8:GC8"/>
    <mergeCell ref="GD8:GE8"/>
    <mergeCell ref="GF8:GG8"/>
    <mergeCell ref="GH8:GI8"/>
    <mergeCell ref="FP8:FQ8"/>
    <mergeCell ref="FR8:FS8"/>
    <mergeCell ref="FT8:FU8"/>
    <mergeCell ref="FV8:FW8"/>
    <mergeCell ref="FX8:FY8"/>
    <mergeCell ref="FF8:FG8"/>
    <mergeCell ref="FH8:FI8"/>
    <mergeCell ref="FJ8:FK8"/>
    <mergeCell ref="FL8:FM8"/>
    <mergeCell ref="FN8:FO8"/>
    <mergeCell ref="EV8:EW8"/>
    <mergeCell ref="EX8:EY8"/>
    <mergeCell ref="EZ8:FA8"/>
    <mergeCell ref="FB8:FC8"/>
    <mergeCell ref="FD8:FE8"/>
    <mergeCell ref="EL8:EM8"/>
    <mergeCell ref="EN8:EO8"/>
    <mergeCell ref="EP8:EQ8"/>
    <mergeCell ref="ER8:ES8"/>
    <mergeCell ref="ET8:EU8"/>
    <mergeCell ref="EB8:EC8"/>
    <mergeCell ref="ED8:EE8"/>
    <mergeCell ref="EF8:EG8"/>
    <mergeCell ref="EH8:EI8"/>
    <mergeCell ref="EJ8:EK8"/>
    <mergeCell ref="DR8:DS8"/>
    <mergeCell ref="DT8:DU8"/>
    <mergeCell ref="DV8:DW8"/>
    <mergeCell ref="DX8:DY8"/>
    <mergeCell ref="DZ8:EA8"/>
    <mergeCell ref="DP8:DQ8"/>
    <mergeCell ref="AA8:AB8"/>
    <mergeCell ref="AC8:AD8"/>
    <mergeCell ref="AE8:AF8"/>
    <mergeCell ref="AG8:AH8"/>
    <mergeCell ref="DH8:DI8"/>
    <mergeCell ref="DJ8:DK8"/>
    <mergeCell ref="DL8:DM8"/>
    <mergeCell ref="DN8:DO8"/>
    <mergeCell ref="Y8:Z8"/>
    <mergeCell ref="C1:G1"/>
    <mergeCell ref="C7:G7"/>
    <mergeCell ref="I8:J8"/>
    <mergeCell ref="K8:L8"/>
    <mergeCell ref="M8:N8"/>
    <mergeCell ref="O8:P8"/>
    <mergeCell ref="Q8:R8"/>
    <mergeCell ref="S8:T8"/>
    <mergeCell ref="U8:V8"/>
    <mergeCell ref="W8:X8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8"/>
  <sheetViews>
    <sheetView workbookViewId="0">
      <selection activeCell="K13" sqref="K13"/>
    </sheetView>
  </sheetViews>
  <sheetFormatPr baseColWidth="10" defaultRowHeight="14.4" x14ac:dyDescent="0.3"/>
  <cols>
    <col min="3" max="3" width="14.44140625" bestFit="1" customWidth="1"/>
    <col min="6" max="6" width="9.33203125" bestFit="1" customWidth="1"/>
    <col min="7" max="7" width="5.44140625" customWidth="1"/>
    <col min="8" max="8" width="5.77734375" customWidth="1"/>
    <col min="9" max="10" width="5.6640625" customWidth="1"/>
    <col min="11" max="12" width="6.44140625" customWidth="1"/>
    <col min="13" max="14" width="4.33203125" customWidth="1"/>
    <col min="15" max="16" width="4.88671875" customWidth="1"/>
    <col min="17" max="18" width="4" customWidth="1"/>
    <col min="19" max="20" width="5.109375" customWidth="1"/>
    <col min="21" max="22" width="4.5546875" customWidth="1"/>
    <col min="23" max="24" width="4.88671875" customWidth="1"/>
    <col min="25" max="26" width="4.77734375" customWidth="1"/>
    <col min="27" max="28" width="6.44140625" customWidth="1"/>
    <col min="29" max="30" width="5.5546875" customWidth="1"/>
  </cols>
  <sheetData>
    <row r="1" spans="1:30" ht="15.6" thickTop="1" thickBot="1" x14ac:dyDescent="0.35">
      <c r="A1" s="73" t="s">
        <v>12</v>
      </c>
      <c r="B1" s="74"/>
      <c r="C1" s="74"/>
      <c r="D1" s="74"/>
      <c r="E1" s="75"/>
      <c r="F1" s="23" t="s">
        <v>3</v>
      </c>
      <c r="G1" s="24">
        <v>2</v>
      </c>
      <c r="H1" s="24">
        <v>4</v>
      </c>
      <c r="I1" s="24">
        <v>6</v>
      </c>
      <c r="J1" s="24">
        <v>8</v>
      </c>
      <c r="K1" s="24">
        <v>10</v>
      </c>
      <c r="L1" s="24">
        <v>12</v>
      </c>
      <c r="M1" s="24">
        <v>14</v>
      </c>
      <c r="N1" s="24">
        <v>16</v>
      </c>
      <c r="O1" s="24">
        <v>18</v>
      </c>
      <c r="P1" s="24">
        <v>20</v>
      </c>
      <c r="Q1" s="24">
        <v>22</v>
      </c>
      <c r="R1" s="24">
        <v>24</v>
      </c>
      <c r="S1" s="24">
        <v>26</v>
      </c>
      <c r="T1" s="24">
        <v>28</v>
      </c>
      <c r="U1" s="24">
        <v>30</v>
      </c>
      <c r="V1" s="24">
        <v>32</v>
      </c>
      <c r="W1" s="24">
        <v>34</v>
      </c>
      <c r="X1" s="24">
        <v>36</v>
      </c>
      <c r="Y1" s="24">
        <v>38</v>
      </c>
      <c r="Z1" s="24">
        <v>40</v>
      </c>
      <c r="AA1" s="24">
        <v>42</v>
      </c>
      <c r="AB1" s="24">
        <v>44</v>
      </c>
      <c r="AC1" s="24">
        <v>46</v>
      </c>
      <c r="AD1" s="25">
        <v>48</v>
      </c>
    </row>
    <row r="2" spans="1:30" ht="15" thickBot="1" x14ac:dyDescent="0.35">
      <c r="A2" s="26"/>
      <c r="B2" s="27"/>
      <c r="C2" s="27"/>
      <c r="D2" s="22"/>
      <c r="E2" s="22"/>
      <c r="F2" s="6" t="s">
        <v>0</v>
      </c>
      <c r="G2" s="77">
        <v>43466</v>
      </c>
      <c r="H2" s="77" t="e">
        <v>#REF!</v>
      </c>
      <c r="I2" s="77">
        <v>43497</v>
      </c>
      <c r="J2" s="77" t="e">
        <v>#REF!</v>
      </c>
      <c r="K2" s="77">
        <v>43525</v>
      </c>
      <c r="L2" s="77" t="e">
        <v>#REF!</v>
      </c>
      <c r="M2" s="77">
        <v>43556</v>
      </c>
      <c r="N2" s="77" t="e">
        <v>#REF!</v>
      </c>
      <c r="O2" s="77">
        <v>43586</v>
      </c>
      <c r="P2" s="77" t="e">
        <v>#REF!</v>
      </c>
      <c r="Q2" s="77">
        <v>43617</v>
      </c>
      <c r="R2" s="77" t="e">
        <v>#REF!</v>
      </c>
      <c r="S2" s="77">
        <v>43647</v>
      </c>
      <c r="T2" s="77" t="e">
        <v>#REF!</v>
      </c>
      <c r="U2" s="77">
        <v>43678</v>
      </c>
      <c r="V2" s="77" t="e">
        <v>#REF!</v>
      </c>
      <c r="W2" s="77">
        <v>43709</v>
      </c>
      <c r="X2" s="77" t="e">
        <v>#REF!</v>
      </c>
      <c r="Y2" s="77">
        <v>43739</v>
      </c>
      <c r="Z2" s="77" t="e">
        <v>#REF!</v>
      </c>
      <c r="AA2" s="77">
        <v>43770</v>
      </c>
      <c r="AB2" s="77" t="e">
        <v>#REF!</v>
      </c>
      <c r="AC2" s="77">
        <v>43800</v>
      </c>
      <c r="AD2" s="78" t="e">
        <v>#REF!</v>
      </c>
    </row>
    <row r="3" spans="1:30" x14ac:dyDescent="0.3">
      <c r="A3" s="28" t="s">
        <v>7</v>
      </c>
      <c r="B3" s="29"/>
      <c r="C3" s="29" t="s">
        <v>14</v>
      </c>
      <c r="D3" s="29" t="s">
        <v>1</v>
      </c>
      <c r="E3" s="29" t="s">
        <v>2</v>
      </c>
      <c r="F3" s="39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  <c r="AA3" s="40"/>
      <c r="AB3" s="40"/>
      <c r="AC3" s="40"/>
      <c r="AD3" s="41"/>
    </row>
    <row r="4" spans="1:30" x14ac:dyDescent="0.3">
      <c r="A4" s="30" t="s">
        <v>4</v>
      </c>
      <c r="B4" s="29" t="s">
        <v>5</v>
      </c>
      <c r="C4" s="31">
        <v>240</v>
      </c>
      <c r="D4" s="32">
        <v>43466</v>
      </c>
      <c r="E4" s="32">
        <v>43830</v>
      </c>
      <c r="F4" s="33"/>
      <c r="G4" s="52">
        <v>10.666666666666668</v>
      </c>
      <c r="H4" s="52">
        <v>10.666666666666668</v>
      </c>
      <c r="I4" s="52">
        <v>0</v>
      </c>
      <c r="J4" s="52">
        <v>5.3333333333333339</v>
      </c>
      <c r="K4" s="52">
        <v>10.666666666666668</v>
      </c>
      <c r="L4" s="52">
        <v>10.666666666666668</v>
      </c>
      <c r="M4" s="52">
        <v>10.666666666666668</v>
      </c>
      <c r="N4" s="52">
        <v>10.666666666666668</v>
      </c>
      <c r="O4" s="52">
        <v>10.666666666666668</v>
      </c>
      <c r="P4" s="52">
        <v>10.666666666666668</v>
      </c>
      <c r="Q4" s="52">
        <v>10.666666666666668</v>
      </c>
      <c r="R4" s="52">
        <v>10.666666666666668</v>
      </c>
      <c r="S4" s="52">
        <v>10.666666666666668</v>
      </c>
      <c r="T4" s="52">
        <v>10.666666666666668</v>
      </c>
      <c r="U4" s="52">
        <v>10.666666666666668</v>
      </c>
      <c r="V4" s="52">
        <v>10.666666666666668</v>
      </c>
      <c r="W4" s="52">
        <v>10.666666666666668</v>
      </c>
      <c r="X4" s="52">
        <v>10.666666666666668</v>
      </c>
      <c r="Y4" s="52">
        <v>10.666666666666668</v>
      </c>
      <c r="Z4" s="52">
        <v>10.666666666666668</v>
      </c>
      <c r="AA4" s="52">
        <v>10.666666666666668</v>
      </c>
      <c r="AB4" s="52">
        <v>10.666666666666668</v>
      </c>
      <c r="AC4" s="52">
        <v>10.666666666666668</v>
      </c>
      <c r="AD4" s="53">
        <v>10.666666666666668</v>
      </c>
    </row>
    <row r="5" spans="1:30" s="3" customFormat="1" x14ac:dyDescent="0.3">
      <c r="A5" s="30" t="s">
        <v>15</v>
      </c>
      <c r="B5" s="29" t="s">
        <v>17</v>
      </c>
      <c r="C5" s="31">
        <v>100</v>
      </c>
      <c r="D5" s="32">
        <v>43466</v>
      </c>
      <c r="E5" s="32">
        <v>43525</v>
      </c>
      <c r="F5" s="33"/>
      <c r="G5" s="55">
        <v>20</v>
      </c>
      <c r="H5" s="55">
        <v>20</v>
      </c>
      <c r="I5" s="55">
        <v>20</v>
      </c>
      <c r="J5" s="55">
        <v>20</v>
      </c>
      <c r="K5" s="55">
        <v>20</v>
      </c>
      <c r="L5" s="55">
        <v>0</v>
      </c>
      <c r="M5" s="55">
        <v>0</v>
      </c>
      <c r="N5" s="55">
        <v>0</v>
      </c>
      <c r="O5" s="55">
        <v>0</v>
      </c>
      <c r="P5" s="55">
        <v>0</v>
      </c>
      <c r="Q5" s="55">
        <v>0</v>
      </c>
      <c r="R5" s="55">
        <v>0</v>
      </c>
      <c r="S5" s="55">
        <v>0</v>
      </c>
      <c r="T5" s="55">
        <v>0</v>
      </c>
      <c r="U5" s="55">
        <v>0</v>
      </c>
      <c r="V5" s="55">
        <v>0</v>
      </c>
      <c r="W5" s="55">
        <v>0</v>
      </c>
      <c r="X5" s="55">
        <v>0</v>
      </c>
      <c r="Y5" s="55">
        <v>0</v>
      </c>
      <c r="Z5" s="55">
        <v>0</v>
      </c>
      <c r="AA5" s="55">
        <v>0</v>
      </c>
      <c r="AB5" s="55">
        <v>0</v>
      </c>
      <c r="AC5" s="55">
        <v>0</v>
      </c>
      <c r="AD5" s="56">
        <v>0</v>
      </c>
    </row>
    <row r="6" spans="1:30" s="3" customFormat="1" x14ac:dyDescent="0.3">
      <c r="A6" s="30" t="s">
        <v>16</v>
      </c>
      <c r="B6" s="29" t="s">
        <v>18</v>
      </c>
      <c r="C6" s="31">
        <v>500</v>
      </c>
      <c r="D6" s="32">
        <v>43466</v>
      </c>
      <c r="E6" s="32">
        <v>43830</v>
      </c>
      <c r="F6" s="33"/>
      <c r="G6" s="52">
        <v>0</v>
      </c>
      <c r="H6" s="52">
        <v>0</v>
      </c>
      <c r="I6" s="52">
        <v>0</v>
      </c>
      <c r="J6" s="52">
        <v>0</v>
      </c>
      <c r="K6" s="52">
        <v>0</v>
      </c>
      <c r="L6" s="52">
        <v>0</v>
      </c>
      <c r="M6" s="52">
        <v>0</v>
      </c>
      <c r="N6" s="52">
        <v>0</v>
      </c>
      <c r="O6" s="52">
        <v>55.555555555555557</v>
      </c>
      <c r="P6" s="52">
        <v>55.555555555555557</v>
      </c>
      <c r="Q6" s="52">
        <v>55.555555555555557</v>
      </c>
      <c r="R6" s="52">
        <v>55.555555555555557</v>
      </c>
      <c r="S6" s="52">
        <v>55.555555555555557</v>
      </c>
      <c r="T6" s="52">
        <v>55.555555555555557</v>
      </c>
      <c r="U6" s="52">
        <v>55.555555555555557</v>
      </c>
      <c r="V6" s="52">
        <v>55.555555555555557</v>
      </c>
      <c r="W6" s="52">
        <v>55.555555555555557</v>
      </c>
      <c r="X6" s="52">
        <v>0</v>
      </c>
      <c r="Y6" s="52">
        <v>0</v>
      </c>
      <c r="Z6" s="52">
        <v>0</v>
      </c>
      <c r="AA6" s="52">
        <v>0</v>
      </c>
      <c r="AB6" s="52">
        <v>0</v>
      </c>
      <c r="AC6" s="52">
        <v>0</v>
      </c>
      <c r="AD6" s="53">
        <v>0</v>
      </c>
    </row>
    <row r="7" spans="1:30" s="3" customFormat="1" x14ac:dyDescent="0.3">
      <c r="A7" s="30"/>
      <c r="B7" s="29"/>
      <c r="C7" s="31"/>
      <c r="D7" s="32"/>
      <c r="E7" s="32"/>
      <c r="F7" s="33"/>
      <c r="G7" s="52"/>
      <c r="H7" s="52"/>
      <c r="I7" s="52"/>
      <c r="J7" s="52"/>
      <c r="K7" s="52"/>
      <c r="L7" s="52"/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  <c r="X7" s="52"/>
      <c r="Y7" s="52"/>
      <c r="Z7" s="52"/>
      <c r="AA7" s="52"/>
      <c r="AB7" s="52"/>
      <c r="AC7" s="52"/>
      <c r="AD7" s="53"/>
    </row>
    <row r="8" spans="1:30" s="3" customFormat="1" x14ac:dyDescent="0.3">
      <c r="A8" s="30"/>
      <c r="B8" s="29"/>
      <c r="C8" s="31"/>
      <c r="D8" s="32"/>
      <c r="E8" s="32"/>
      <c r="F8" s="33"/>
      <c r="G8" s="52"/>
      <c r="H8" s="52"/>
      <c r="I8" s="52"/>
      <c r="J8" s="52"/>
      <c r="K8" s="52"/>
      <c r="L8" s="52"/>
      <c r="M8" s="52"/>
      <c r="N8" s="52"/>
      <c r="O8" s="52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3"/>
    </row>
    <row r="9" spans="1:30" s="3" customFormat="1" x14ac:dyDescent="0.3">
      <c r="A9" s="30"/>
      <c r="B9" s="29"/>
      <c r="C9" s="31"/>
      <c r="D9" s="32"/>
      <c r="E9" s="32"/>
      <c r="F9" s="33"/>
      <c r="G9" s="52"/>
      <c r="H9" s="52"/>
      <c r="I9" s="52"/>
      <c r="J9" s="52"/>
      <c r="K9" s="52"/>
      <c r="L9" s="52"/>
      <c r="M9" s="52"/>
      <c r="N9" s="52"/>
      <c r="O9" s="52"/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3"/>
    </row>
    <row r="10" spans="1:30" s="3" customFormat="1" x14ac:dyDescent="0.3">
      <c r="A10" s="30"/>
      <c r="B10" s="29"/>
      <c r="C10" s="31"/>
      <c r="D10" s="32"/>
      <c r="E10" s="32"/>
      <c r="F10" s="33"/>
      <c r="G10" s="52"/>
      <c r="H10" s="52"/>
      <c r="I10" s="52"/>
      <c r="J10" s="52"/>
      <c r="K10" s="52"/>
      <c r="L10" s="52"/>
      <c r="M10" s="52"/>
      <c r="N10" s="52"/>
      <c r="O10" s="52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3"/>
    </row>
    <row r="11" spans="1:30" s="3" customFormat="1" x14ac:dyDescent="0.3">
      <c r="A11" s="30"/>
      <c r="B11" s="29"/>
      <c r="C11" s="31"/>
      <c r="D11" s="32"/>
      <c r="E11" s="32"/>
      <c r="F11" s="33"/>
      <c r="G11" s="52"/>
      <c r="H11" s="52"/>
      <c r="I11" s="52"/>
      <c r="J11" s="52"/>
      <c r="K11" s="52"/>
      <c r="L11" s="52"/>
      <c r="M11" s="52"/>
      <c r="N11" s="52"/>
      <c r="O11" s="52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3"/>
    </row>
    <row r="12" spans="1:30" s="3" customFormat="1" x14ac:dyDescent="0.3">
      <c r="A12" s="30"/>
      <c r="B12" s="29"/>
      <c r="C12" s="31"/>
      <c r="D12" s="32"/>
      <c r="E12" s="32"/>
      <c r="F12" s="33"/>
      <c r="G12" s="52"/>
      <c r="H12" s="52"/>
      <c r="I12" s="52"/>
      <c r="J12" s="52"/>
      <c r="K12" s="52"/>
      <c r="L12" s="52"/>
      <c r="M12" s="52"/>
      <c r="N12" s="52"/>
      <c r="O12" s="52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  <c r="AD12" s="53"/>
    </row>
    <row r="13" spans="1:30" s="3" customFormat="1" x14ac:dyDescent="0.3">
      <c r="A13" s="30"/>
      <c r="B13" s="29"/>
      <c r="C13" s="31"/>
      <c r="D13" s="32"/>
      <c r="E13" s="32"/>
      <c r="F13" s="33"/>
      <c r="G13" s="52"/>
      <c r="H13" s="52"/>
      <c r="I13" s="52"/>
      <c r="J13" s="52"/>
      <c r="K13" s="52"/>
      <c r="L13" s="52"/>
      <c r="M13" s="52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3"/>
    </row>
    <row r="14" spans="1:30" s="3" customFormat="1" x14ac:dyDescent="0.3">
      <c r="A14" s="30"/>
      <c r="B14" s="29"/>
      <c r="C14" s="31"/>
      <c r="D14" s="32"/>
      <c r="E14" s="32"/>
      <c r="F14" s="33"/>
      <c r="G14" s="52"/>
      <c r="H14" s="52"/>
      <c r="I14" s="52"/>
      <c r="J14" s="52"/>
      <c r="K14" s="52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3"/>
    </row>
    <row r="15" spans="1:30" s="3" customFormat="1" x14ac:dyDescent="0.3">
      <c r="A15" s="30"/>
      <c r="B15" s="29"/>
      <c r="C15" s="31"/>
      <c r="D15" s="32"/>
      <c r="E15" s="32"/>
      <c r="F15" s="33"/>
      <c r="G15" s="52"/>
      <c r="H15" s="52"/>
      <c r="I15" s="52"/>
      <c r="J15" s="52"/>
      <c r="K15" s="5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3"/>
    </row>
    <row r="16" spans="1:30" s="3" customFormat="1" x14ac:dyDescent="0.3">
      <c r="A16" s="30"/>
      <c r="B16" s="29"/>
      <c r="C16" s="31"/>
      <c r="D16" s="32"/>
      <c r="E16" s="32"/>
      <c r="F16" s="33"/>
      <c r="G16" s="52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3"/>
    </row>
    <row r="17" spans="1:30" ht="15" thickBot="1" x14ac:dyDescent="0.35">
      <c r="A17" s="34"/>
      <c r="B17" s="35"/>
      <c r="C17" s="35"/>
      <c r="D17" s="35"/>
      <c r="E17" s="36"/>
      <c r="F17" s="37"/>
      <c r="G17" s="37"/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7"/>
      <c r="S17" s="37"/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38"/>
    </row>
    <row r="18" spans="1:30" ht="15" thickTop="1" x14ac:dyDescent="0.3"/>
  </sheetData>
  <mergeCells count="13">
    <mergeCell ref="O2:P2"/>
    <mergeCell ref="A1:E1"/>
    <mergeCell ref="G2:H2"/>
    <mergeCell ref="I2:J2"/>
    <mergeCell ref="K2:L2"/>
    <mergeCell ref="M2:N2"/>
    <mergeCell ref="AC2:AD2"/>
    <mergeCell ref="Q2:R2"/>
    <mergeCell ref="S2:T2"/>
    <mergeCell ref="U2:V2"/>
    <mergeCell ref="W2:X2"/>
    <mergeCell ref="Y2:Z2"/>
    <mergeCell ref="AA2:AB2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 (2)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2019-05-05T18:47:07Z</dcterms:modified>
</cp:coreProperties>
</file>