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/>
  <mc:AlternateContent xmlns:mc="http://schemas.openxmlformats.org/markup-compatibility/2006">
    <mc:Choice Requires="x15">
      <x15ac:absPath xmlns:x15ac="http://schemas.microsoft.com/office/spreadsheetml/2010/11/ac" url="P:\pCloud Sync\appli_planing\"/>
    </mc:Choice>
  </mc:AlternateContent>
  <xr:revisionPtr revIDLastSave="0" documentId="13_ncr:1_{F66DEFB5-13EC-4E72-98BE-6C6CE4A7A568}" xr6:coauthVersionLast="43" xr6:coauthVersionMax="43" xr10:uidLastSave="{00000000-0000-0000-0000-000000000000}"/>
  <bookViews>
    <workbookView xWindow="-120" yWindow="-120" windowWidth="21840" windowHeight="13140" firstSheet="1" activeTab="1" xr2:uid="{00000000-000D-0000-FFFF-FFFF00000000}"/>
  </bookViews>
  <sheets>
    <sheet name="données" sheetId="5" state="hidden" r:id="rId1"/>
    <sheet name="1 trimestre" sheetId="1" r:id="rId2"/>
  </sheets>
  <definedNames>
    <definedName name="_xlcn.WorksheetConnection_planning_type.xlsmjanvier" hidden="1">janvier[]</definedName>
    <definedName name="annee">données!$A$2</definedName>
    <definedName name="janvier_1">données!$A$3</definedName>
    <definedName name="numMois">données!$V$1:$V$12</definedName>
    <definedName name="numSemaine">données!$T$1:$T$53</definedName>
    <definedName name="premier_jour">données!$A$5</definedName>
  </definedNames>
  <calcPr calcId="181029"/>
  <extLst>
    <ext xmlns:x15="http://schemas.microsoft.com/office/spreadsheetml/2010/11/main" uri="{FCE2AD5D-F65C-4FA6-A056-5C36A1767C68}">
      <x15:dataModel>
        <x15:modelTables>
          <x15:modelTable id="janvier" name="janvier" connection="WorksheetConnection_planning_type.xlsm!janvier"/>
        </x15:modelTables>
      </x15:dataModel>
    </ext>
  </extLst>
</workbook>
</file>

<file path=xl/calcChain.xml><?xml version="1.0" encoding="utf-8"?>
<calcChain xmlns="http://schemas.openxmlformats.org/spreadsheetml/2006/main">
  <c r="E10" i="1" l="1"/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A3" i="5" l="1"/>
  <c r="H4" i="5" s="1"/>
  <c r="H6" i="5" l="1"/>
  <c r="H1" i="5"/>
  <c r="H7" i="5"/>
  <c r="H5" i="5"/>
  <c r="H2" i="5"/>
  <c r="H3" i="5"/>
  <c r="A4" i="5"/>
  <c r="A5" i="5" l="1"/>
  <c r="D5" i="1" s="1"/>
  <c r="E5" i="1" s="1"/>
  <c r="K2" i="5" l="1"/>
  <c r="K6" i="5"/>
  <c r="K10" i="5"/>
  <c r="K14" i="5"/>
  <c r="K18" i="5"/>
  <c r="K22" i="5"/>
  <c r="K26" i="5"/>
  <c r="K30" i="5"/>
  <c r="K34" i="5"/>
  <c r="K38" i="5"/>
  <c r="K42" i="5"/>
  <c r="K46" i="5"/>
  <c r="K50" i="5"/>
  <c r="K54" i="5"/>
  <c r="K58" i="5"/>
  <c r="K62" i="5"/>
  <c r="K66" i="5"/>
  <c r="K70" i="5"/>
  <c r="K74" i="5"/>
  <c r="K78" i="5"/>
  <c r="K82" i="5"/>
  <c r="K86" i="5"/>
  <c r="K90" i="5"/>
  <c r="K94" i="5"/>
  <c r="K98" i="5"/>
  <c r="K102" i="5"/>
  <c r="K106" i="5"/>
  <c r="K110" i="5"/>
  <c r="K114" i="5"/>
  <c r="K118" i="5"/>
  <c r="K122" i="5"/>
  <c r="K126" i="5"/>
  <c r="K130" i="5"/>
  <c r="K134" i="5"/>
  <c r="K138" i="5"/>
  <c r="K142" i="5"/>
  <c r="K146" i="5"/>
  <c r="K150" i="5"/>
  <c r="K154" i="5"/>
  <c r="K158" i="5"/>
  <c r="K162" i="5"/>
  <c r="K166" i="5"/>
  <c r="K170" i="5"/>
  <c r="K174" i="5"/>
  <c r="K178" i="5"/>
  <c r="K182" i="5"/>
  <c r="K186" i="5"/>
  <c r="K190" i="5"/>
  <c r="K194" i="5"/>
  <c r="K198" i="5"/>
  <c r="K202" i="5"/>
  <c r="K206" i="5"/>
  <c r="K210" i="5"/>
  <c r="K214" i="5"/>
  <c r="K218" i="5"/>
  <c r="K222" i="5"/>
  <c r="K226" i="5"/>
  <c r="K230" i="5"/>
  <c r="K234" i="5"/>
  <c r="K238" i="5"/>
  <c r="K242" i="5"/>
  <c r="K246" i="5"/>
  <c r="K250" i="5"/>
  <c r="K254" i="5"/>
  <c r="K258" i="5"/>
  <c r="K262" i="5"/>
  <c r="K266" i="5"/>
  <c r="K270" i="5"/>
  <c r="K274" i="5"/>
  <c r="K278" i="5"/>
  <c r="K282" i="5"/>
  <c r="K286" i="5"/>
  <c r="K290" i="5"/>
  <c r="K294" i="5"/>
  <c r="K298" i="5"/>
  <c r="K302" i="5"/>
  <c r="K3" i="5"/>
  <c r="K7" i="5"/>
  <c r="K11" i="5"/>
  <c r="K15" i="5"/>
  <c r="K19" i="5"/>
  <c r="K23" i="5"/>
  <c r="K27" i="5"/>
  <c r="K31" i="5"/>
  <c r="K35" i="5"/>
  <c r="K39" i="5"/>
  <c r="K43" i="5"/>
  <c r="K47" i="5"/>
  <c r="K51" i="5"/>
  <c r="K55" i="5"/>
  <c r="K59" i="5"/>
  <c r="K63" i="5"/>
  <c r="K67" i="5"/>
  <c r="K71" i="5"/>
  <c r="K75" i="5"/>
  <c r="K79" i="5"/>
  <c r="K83" i="5"/>
  <c r="K87" i="5"/>
  <c r="K91" i="5"/>
  <c r="K95" i="5"/>
  <c r="K99" i="5"/>
  <c r="K103" i="5"/>
  <c r="K107" i="5"/>
  <c r="K111" i="5"/>
  <c r="K115" i="5"/>
  <c r="K119" i="5"/>
  <c r="K123" i="5"/>
  <c r="K127" i="5"/>
  <c r="K131" i="5"/>
  <c r="K135" i="5"/>
  <c r="K139" i="5"/>
  <c r="K143" i="5"/>
  <c r="K147" i="5"/>
  <c r="K151" i="5"/>
  <c r="K155" i="5"/>
  <c r="K159" i="5"/>
  <c r="K163" i="5"/>
  <c r="K167" i="5"/>
  <c r="K171" i="5"/>
  <c r="K175" i="5"/>
  <c r="K179" i="5"/>
  <c r="K183" i="5"/>
  <c r="K187" i="5"/>
  <c r="K191" i="5"/>
  <c r="K195" i="5"/>
  <c r="K199" i="5"/>
  <c r="K203" i="5"/>
  <c r="K207" i="5"/>
  <c r="K211" i="5"/>
  <c r="K215" i="5"/>
  <c r="K219" i="5"/>
  <c r="K223" i="5"/>
  <c r="K227" i="5"/>
  <c r="K231" i="5"/>
  <c r="K235" i="5"/>
  <c r="K239" i="5"/>
  <c r="K243" i="5"/>
  <c r="K247" i="5"/>
  <c r="K251" i="5"/>
  <c r="K255" i="5"/>
  <c r="K259" i="5"/>
  <c r="K263" i="5"/>
  <c r="K267" i="5"/>
  <c r="K271" i="5"/>
  <c r="K275" i="5"/>
  <c r="K279" i="5"/>
  <c r="K283" i="5"/>
  <c r="K287" i="5"/>
  <c r="K291" i="5"/>
  <c r="K295" i="5"/>
  <c r="K299" i="5"/>
  <c r="K303" i="5"/>
  <c r="K4" i="5"/>
  <c r="K8" i="5"/>
  <c r="K12" i="5"/>
  <c r="K16" i="5"/>
  <c r="K20" i="5"/>
  <c r="K24" i="5"/>
  <c r="K28" i="5"/>
  <c r="K32" i="5"/>
  <c r="K36" i="5"/>
  <c r="K40" i="5"/>
  <c r="K44" i="5"/>
  <c r="K48" i="5"/>
  <c r="K52" i="5"/>
  <c r="K56" i="5"/>
  <c r="K60" i="5"/>
  <c r="K64" i="5"/>
  <c r="K68" i="5"/>
  <c r="K72" i="5"/>
  <c r="K76" i="5"/>
  <c r="K80" i="5"/>
  <c r="K84" i="5"/>
  <c r="K88" i="5"/>
  <c r="K92" i="5"/>
  <c r="K96" i="5"/>
  <c r="K100" i="5"/>
  <c r="K104" i="5"/>
  <c r="K108" i="5"/>
  <c r="K112" i="5"/>
  <c r="K116" i="5"/>
  <c r="K120" i="5"/>
  <c r="K124" i="5"/>
  <c r="K128" i="5"/>
  <c r="K132" i="5"/>
  <c r="K136" i="5"/>
  <c r="K140" i="5"/>
  <c r="K144" i="5"/>
  <c r="K148" i="5"/>
  <c r="K152" i="5"/>
  <c r="K156" i="5"/>
  <c r="K160" i="5"/>
  <c r="K164" i="5"/>
  <c r="K168" i="5"/>
  <c r="K172" i="5"/>
  <c r="K176" i="5"/>
  <c r="K180" i="5"/>
  <c r="K184" i="5"/>
  <c r="K188" i="5"/>
  <c r="K192" i="5"/>
  <c r="K196" i="5"/>
  <c r="K200" i="5"/>
  <c r="K204" i="5"/>
  <c r="K208" i="5"/>
  <c r="K212" i="5"/>
  <c r="K216" i="5"/>
  <c r="K220" i="5"/>
  <c r="K224" i="5"/>
  <c r="K228" i="5"/>
  <c r="K232" i="5"/>
  <c r="K236" i="5"/>
  <c r="K240" i="5"/>
  <c r="K244" i="5"/>
  <c r="K248" i="5"/>
  <c r="K252" i="5"/>
  <c r="K256" i="5"/>
  <c r="K260" i="5"/>
  <c r="K264" i="5"/>
  <c r="K268" i="5"/>
  <c r="K272" i="5"/>
  <c r="K276" i="5"/>
  <c r="K280" i="5"/>
  <c r="K284" i="5"/>
  <c r="K288" i="5"/>
  <c r="K292" i="5"/>
  <c r="K296" i="5"/>
  <c r="K300" i="5"/>
  <c r="K304" i="5"/>
  <c r="K17" i="5"/>
  <c r="K33" i="5"/>
  <c r="K49" i="5"/>
  <c r="K65" i="5"/>
  <c r="K81" i="5"/>
  <c r="K97" i="5"/>
  <c r="K113" i="5"/>
  <c r="K129" i="5"/>
  <c r="K145" i="5"/>
  <c r="K161" i="5"/>
  <c r="K177" i="5"/>
  <c r="K193" i="5"/>
  <c r="K209" i="5"/>
  <c r="K225" i="5"/>
  <c r="K241" i="5"/>
  <c r="K257" i="5"/>
  <c r="K273" i="5"/>
  <c r="K289" i="5"/>
  <c r="K305" i="5"/>
  <c r="K309" i="5"/>
  <c r="K313" i="5"/>
  <c r="K317" i="5"/>
  <c r="K321" i="5"/>
  <c r="K325" i="5"/>
  <c r="K329" i="5"/>
  <c r="K333" i="5"/>
  <c r="K337" i="5"/>
  <c r="K341" i="5"/>
  <c r="K345" i="5"/>
  <c r="K349" i="5"/>
  <c r="K353" i="5"/>
  <c r="K357" i="5"/>
  <c r="K361" i="5"/>
  <c r="K365" i="5"/>
  <c r="K369" i="5"/>
  <c r="K339" i="5"/>
  <c r="K351" i="5"/>
  <c r="K367" i="5"/>
  <c r="K13" i="5"/>
  <c r="K29" i="5"/>
  <c r="K45" i="5"/>
  <c r="K93" i="5"/>
  <c r="K141" i="5"/>
  <c r="K189" i="5"/>
  <c r="K237" i="5"/>
  <c r="K301" i="5"/>
  <c r="K312" i="5"/>
  <c r="K324" i="5"/>
  <c r="K336" i="5"/>
  <c r="K348" i="5"/>
  <c r="K360" i="5"/>
  <c r="K5" i="5"/>
  <c r="K21" i="5"/>
  <c r="K37" i="5"/>
  <c r="K53" i="5"/>
  <c r="K69" i="5"/>
  <c r="K85" i="5"/>
  <c r="K101" i="5"/>
  <c r="K117" i="5"/>
  <c r="K133" i="5"/>
  <c r="K149" i="5"/>
  <c r="K165" i="5"/>
  <c r="K181" i="5"/>
  <c r="K197" i="5"/>
  <c r="K213" i="5"/>
  <c r="K229" i="5"/>
  <c r="K245" i="5"/>
  <c r="K261" i="5"/>
  <c r="K277" i="5"/>
  <c r="K293" i="5"/>
  <c r="K306" i="5"/>
  <c r="K310" i="5"/>
  <c r="K314" i="5"/>
  <c r="K318" i="5"/>
  <c r="K322" i="5"/>
  <c r="K326" i="5"/>
  <c r="K330" i="5"/>
  <c r="K334" i="5"/>
  <c r="K338" i="5"/>
  <c r="K342" i="5"/>
  <c r="K346" i="5"/>
  <c r="K350" i="5"/>
  <c r="K354" i="5"/>
  <c r="K358" i="5"/>
  <c r="K362" i="5"/>
  <c r="K366" i="5"/>
  <c r="K370" i="5"/>
  <c r="K335" i="5"/>
  <c r="K343" i="5"/>
  <c r="K355" i="5"/>
  <c r="K363" i="5"/>
  <c r="K77" i="5"/>
  <c r="K125" i="5"/>
  <c r="K173" i="5"/>
  <c r="K221" i="5"/>
  <c r="K269" i="5"/>
  <c r="K308" i="5"/>
  <c r="K320" i="5"/>
  <c r="K328" i="5"/>
  <c r="K344" i="5"/>
  <c r="K356" i="5"/>
  <c r="K368" i="5"/>
  <c r="K9" i="5"/>
  <c r="K25" i="5"/>
  <c r="K41" i="5"/>
  <c r="K57" i="5"/>
  <c r="K73" i="5"/>
  <c r="K89" i="5"/>
  <c r="K105" i="5"/>
  <c r="K121" i="5"/>
  <c r="K137" i="5"/>
  <c r="K153" i="5"/>
  <c r="K169" i="5"/>
  <c r="K185" i="5"/>
  <c r="K201" i="5"/>
  <c r="K217" i="5"/>
  <c r="K233" i="5"/>
  <c r="K249" i="5"/>
  <c r="K265" i="5"/>
  <c r="K281" i="5"/>
  <c r="K297" i="5"/>
  <c r="K307" i="5"/>
  <c r="K311" i="5"/>
  <c r="K315" i="5"/>
  <c r="K319" i="5"/>
  <c r="K323" i="5"/>
  <c r="K327" i="5"/>
  <c r="K331" i="5"/>
  <c r="K347" i="5"/>
  <c r="K359" i="5"/>
  <c r="K371" i="5"/>
  <c r="K61" i="5"/>
  <c r="K109" i="5"/>
  <c r="K157" i="5"/>
  <c r="K205" i="5"/>
  <c r="K253" i="5"/>
  <c r="K285" i="5"/>
  <c r="K316" i="5"/>
  <c r="K332" i="5"/>
  <c r="K340" i="5"/>
  <c r="K352" i="5"/>
  <c r="K364" i="5"/>
  <c r="C5" i="1"/>
  <c r="J316" i="5" l="1"/>
  <c r="L316" i="5"/>
  <c r="J359" i="5"/>
  <c r="L359" i="5"/>
  <c r="J307" i="5"/>
  <c r="L307" i="5"/>
  <c r="J185" i="5"/>
  <c r="L185" i="5"/>
  <c r="J57" i="5"/>
  <c r="L57" i="5"/>
  <c r="J320" i="5"/>
  <c r="L320" i="5"/>
  <c r="J355" i="5"/>
  <c r="L355" i="5"/>
  <c r="J350" i="5"/>
  <c r="L350" i="5"/>
  <c r="J318" i="5"/>
  <c r="L318" i="5"/>
  <c r="J229" i="5"/>
  <c r="L229" i="5"/>
  <c r="J101" i="5"/>
  <c r="L101" i="5"/>
  <c r="J348" i="5"/>
  <c r="L348" i="5"/>
  <c r="J93" i="5"/>
  <c r="L93" i="5"/>
  <c r="J365" i="5"/>
  <c r="L365" i="5"/>
  <c r="J333" i="5"/>
  <c r="L333" i="5"/>
  <c r="J289" i="5"/>
  <c r="L289" i="5"/>
  <c r="J161" i="5"/>
  <c r="L161" i="5"/>
  <c r="J33" i="5"/>
  <c r="L33" i="5"/>
  <c r="J280" i="5"/>
  <c r="L280" i="5"/>
  <c r="J248" i="5"/>
  <c r="L248" i="5"/>
  <c r="J216" i="5"/>
  <c r="L216" i="5"/>
  <c r="J184" i="5"/>
  <c r="L184" i="5"/>
  <c r="J152" i="5"/>
  <c r="L152" i="5"/>
  <c r="J120" i="5"/>
  <c r="L120" i="5"/>
  <c r="J88" i="5"/>
  <c r="L88" i="5"/>
  <c r="J56" i="5"/>
  <c r="L56" i="5"/>
  <c r="J24" i="5"/>
  <c r="L24" i="5"/>
  <c r="J295" i="5"/>
  <c r="L295" i="5"/>
  <c r="J263" i="5"/>
  <c r="L263" i="5"/>
  <c r="J231" i="5"/>
  <c r="L231" i="5"/>
  <c r="J215" i="5"/>
  <c r="L215" i="5"/>
  <c r="J183" i="5"/>
  <c r="L183" i="5"/>
  <c r="J151" i="5"/>
  <c r="L151" i="5"/>
  <c r="J119" i="5"/>
  <c r="L119" i="5"/>
  <c r="J87" i="5"/>
  <c r="L87" i="5"/>
  <c r="J39" i="5"/>
  <c r="L39" i="5"/>
  <c r="J7" i="5"/>
  <c r="L7" i="5"/>
  <c r="J278" i="5"/>
  <c r="L278" i="5"/>
  <c r="J230" i="5"/>
  <c r="L230" i="5"/>
  <c r="J198" i="5"/>
  <c r="L198" i="5"/>
  <c r="J150" i="5"/>
  <c r="L150" i="5"/>
  <c r="J134" i="5"/>
  <c r="L134" i="5"/>
  <c r="J102" i="5"/>
  <c r="L102" i="5"/>
  <c r="J54" i="5"/>
  <c r="L54" i="5"/>
  <c r="J38" i="5"/>
  <c r="L38" i="5"/>
  <c r="J6" i="5"/>
  <c r="L6" i="5"/>
  <c r="J285" i="5"/>
  <c r="L285" i="5"/>
  <c r="J347" i="5"/>
  <c r="L347" i="5"/>
  <c r="J297" i="5"/>
  <c r="L297" i="5"/>
  <c r="J105" i="5"/>
  <c r="L105" i="5"/>
  <c r="J41" i="5"/>
  <c r="L41" i="5"/>
  <c r="J125" i="5"/>
  <c r="L125" i="5"/>
  <c r="J362" i="5"/>
  <c r="L362" i="5"/>
  <c r="J330" i="5"/>
  <c r="L330" i="5"/>
  <c r="J277" i="5"/>
  <c r="L277" i="5"/>
  <c r="J213" i="5"/>
  <c r="L213" i="5"/>
  <c r="J85" i="5"/>
  <c r="L85" i="5"/>
  <c r="J336" i="5"/>
  <c r="L336" i="5"/>
  <c r="J45" i="5"/>
  <c r="L45" i="5"/>
  <c r="J361" i="5"/>
  <c r="L361" i="5"/>
  <c r="J345" i="5"/>
  <c r="L345" i="5"/>
  <c r="J313" i="5"/>
  <c r="L313" i="5"/>
  <c r="J209" i="5"/>
  <c r="L209" i="5"/>
  <c r="J81" i="5"/>
  <c r="L81" i="5"/>
  <c r="J276" i="5"/>
  <c r="L276" i="5"/>
  <c r="J244" i="5"/>
  <c r="L244" i="5"/>
  <c r="J212" i="5"/>
  <c r="L212" i="5"/>
  <c r="J196" i="5"/>
  <c r="L196" i="5"/>
  <c r="J148" i="5"/>
  <c r="L148" i="5"/>
  <c r="J116" i="5"/>
  <c r="L116" i="5"/>
  <c r="J84" i="5"/>
  <c r="L84" i="5"/>
  <c r="J52" i="5"/>
  <c r="L52" i="5"/>
  <c r="J20" i="5"/>
  <c r="L20" i="5"/>
  <c r="J291" i="5"/>
  <c r="L291" i="5"/>
  <c r="J275" i="5"/>
  <c r="L275" i="5"/>
  <c r="J243" i="5"/>
  <c r="L243" i="5"/>
  <c r="J211" i="5"/>
  <c r="L211" i="5"/>
  <c r="J179" i="5"/>
  <c r="L179" i="5"/>
  <c r="J163" i="5"/>
  <c r="L163" i="5"/>
  <c r="J131" i="5"/>
  <c r="L131" i="5"/>
  <c r="J99" i="5"/>
  <c r="L99" i="5"/>
  <c r="J67" i="5"/>
  <c r="L67" i="5"/>
  <c r="J35" i="5"/>
  <c r="L35" i="5"/>
  <c r="J3" i="5"/>
  <c r="L3" i="5"/>
  <c r="J274" i="5"/>
  <c r="L274" i="5"/>
  <c r="J242" i="5"/>
  <c r="L242" i="5"/>
  <c r="J210" i="5"/>
  <c r="L210" i="5"/>
  <c r="J162" i="5"/>
  <c r="L162" i="5"/>
  <c r="J146" i="5"/>
  <c r="L146" i="5"/>
  <c r="J114" i="5"/>
  <c r="L114" i="5"/>
  <c r="J66" i="5"/>
  <c r="L66" i="5"/>
  <c r="J50" i="5"/>
  <c r="L50" i="5"/>
  <c r="J18" i="5"/>
  <c r="L18" i="5"/>
  <c r="J253" i="5"/>
  <c r="L253" i="5"/>
  <c r="J61" i="5"/>
  <c r="L61" i="5"/>
  <c r="J331" i="5"/>
  <c r="L331" i="5"/>
  <c r="J315" i="5"/>
  <c r="L315" i="5"/>
  <c r="J281" i="5"/>
  <c r="L281" i="5"/>
  <c r="J217" i="5"/>
  <c r="L217" i="5"/>
  <c r="J153" i="5"/>
  <c r="L153" i="5"/>
  <c r="J89" i="5"/>
  <c r="L89" i="5"/>
  <c r="J25" i="5"/>
  <c r="L25" i="5"/>
  <c r="J344" i="5"/>
  <c r="L344" i="5"/>
  <c r="J269" i="5"/>
  <c r="L269" i="5"/>
  <c r="J77" i="5"/>
  <c r="L77" i="5"/>
  <c r="J335" i="5"/>
  <c r="L335" i="5"/>
  <c r="J358" i="5"/>
  <c r="L358" i="5"/>
  <c r="J342" i="5"/>
  <c r="L342" i="5"/>
  <c r="J326" i="5"/>
  <c r="L326" i="5"/>
  <c r="J310" i="5"/>
  <c r="L310" i="5"/>
  <c r="J261" i="5"/>
  <c r="L261" i="5"/>
  <c r="J197" i="5"/>
  <c r="L197" i="5"/>
  <c r="J133" i="5"/>
  <c r="L133" i="5"/>
  <c r="J69" i="5"/>
  <c r="L69" i="5"/>
  <c r="J5" i="5"/>
  <c r="L5" i="5"/>
  <c r="J324" i="5"/>
  <c r="L324" i="5"/>
  <c r="J189" i="5"/>
  <c r="L189" i="5"/>
  <c r="J29" i="5"/>
  <c r="L29" i="5"/>
  <c r="J339" i="5"/>
  <c r="L339" i="5"/>
  <c r="J357" i="5"/>
  <c r="L357" i="5"/>
  <c r="J341" i="5"/>
  <c r="L341" i="5"/>
  <c r="J325" i="5"/>
  <c r="L325" i="5"/>
  <c r="J309" i="5"/>
  <c r="L309" i="5"/>
  <c r="J257" i="5"/>
  <c r="L257" i="5"/>
  <c r="J193" i="5"/>
  <c r="L193" i="5"/>
  <c r="J129" i="5"/>
  <c r="L129" i="5"/>
  <c r="J65" i="5"/>
  <c r="L65" i="5"/>
  <c r="J304" i="5"/>
  <c r="L304" i="5"/>
  <c r="J288" i="5"/>
  <c r="L288" i="5"/>
  <c r="J272" i="5"/>
  <c r="L272" i="5"/>
  <c r="J256" i="5"/>
  <c r="L256" i="5"/>
  <c r="J240" i="5"/>
  <c r="L240" i="5"/>
  <c r="J224" i="5"/>
  <c r="L224" i="5"/>
  <c r="J208" i="5"/>
  <c r="L208" i="5"/>
  <c r="J192" i="5"/>
  <c r="L192" i="5"/>
  <c r="J176" i="5"/>
  <c r="L176" i="5"/>
  <c r="J160" i="5"/>
  <c r="L160" i="5"/>
  <c r="J144" i="5"/>
  <c r="L144" i="5"/>
  <c r="J128" i="5"/>
  <c r="L128" i="5"/>
  <c r="J112" i="5"/>
  <c r="L112" i="5"/>
  <c r="J96" i="5"/>
  <c r="L96" i="5"/>
  <c r="J80" i="5"/>
  <c r="L80" i="5"/>
  <c r="J64" i="5"/>
  <c r="L64" i="5"/>
  <c r="J48" i="5"/>
  <c r="L48" i="5"/>
  <c r="J32" i="5"/>
  <c r="L32" i="5"/>
  <c r="J16" i="5"/>
  <c r="L16" i="5"/>
  <c r="J303" i="5"/>
  <c r="L303" i="5"/>
  <c r="J287" i="5"/>
  <c r="L287" i="5"/>
  <c r="J271" i="5"/>
  <c r="L271" i="5"/>
  <c r="J255" i="5"/>
  <c r="L255" i="5"/>
  <c r="J239" i="5"/>
  <c r="L239" i="5"/>
  <c r="J223" i="5"/>
  <c r="L223" i="5"/>
  <c r="J207" i="5"/>
  <c r="L207" i="5"/>
  <c r="J191" i="5"/>
  <c r="L191" i="5"/>
  <c r="J175" i="5"/>
  <c r="L175" i="5"/>
  <c r="J159" i="5"/>
  <c r="L159" i="5"/>
  <c r="J143" i="5"/>
  <c r="L143" i="5"/>
  <c r="J127" i="5"/>
  <c r="L127" i="5"/>
  <c r="J111" i="5"/>
  <c r="L111" i="5"/>
  <c r="J95" i="5"/>
  <c r="L95" i="5"/>
  <c r="J79" i="5"/>
  <c r="L79" i="5"/>
  <c r="J63" i="5"/>
  <c r="L63" i="5"/>
  <c r="J47" i="5"/>
  <c r="L47" i="5"/>
  <c r="J31" i="5"/>
  <c r="L31" i="5"/>
  <c r="J15" i="5"/>
  <c r="L15" i="5"/>
  <c r="J302" i="5"/>
  <c r="L302" i="5"/>
  <c r="J286" i="5"/>
  <c r="L286" i="5"/>
  <c r="J270" i="5"/>
  <c r="L270" i="5"/>
  <c r="J254" i="5"/>
  <c r="L254" i="5"/>
  <c r="J238" i="5"/>
  <c r="L238" i="5"/>
  <c r="J222" i="5"/>
  <c r="L222" i="5"/>
  <c r="J206" i="5"/>
  <c r="L206" i="5"/>
  <c r="J190" i="5"/>
  <c r="L190" i="5"/>
  <c r="J174" i="5"/>
  <c r="L174" i="5"/>
  <c r="J158" i="5"/>
  <c r="L158" i="5"/>
  <c r="J142" i="5"/>
  <c r="L142" i="5"/>
  <c r="J126" i="5"/>
  <c r="L126" i="5"/>
  <c r="J110" i="5"/>
  <c r="L110" i="5"/>
  <c r="J94" i="5"/>
  <c r="L94" i="5"/>
  <c r="J78" i="5"/>
  <c r="L78" i="5"/>
  <c r="J62" i="5"/>
  <c r="L62" i="5"/>
  <c r="J46" i="5"/>
  <c r="L46" i="5"/>
  <c r="J30" i="5"/>
  <c r="L30" i="5"/>
  <c r="J14" i="5"/>
  <c r="L14" i="5"/>
  <c r="J364" i="5"/>
  <c r="L364" i="5"/>
  <c r="J157" i="5"/>
  <c r="L157" i="5"/>
  <c r="J323" i="5"/>
  <c r="L323" i="5"/>
  <c r="J249" i="5"/>
  <c r="L249" i="5"/>
  <c r="J121" i="5"/>
  <c r="L121" i="5"/>
  <c r="J368" i="5"/>
  <c r="L368" i="5"/>
  <c r="J173" i="5"/>
  <c r="L173" i="5"/>
  <c r="J366" i="5"/>
  <c r="L366" i="5"/>
  <c r="J334" i="5"/>
  <c r="L334" i="5"/>
  <c r="J293" i="5"/>
  <c r="L293" i="5"/>
  <c r="J165" i="5"/>
  <c r="L165" i="5"/>
  <c r="J37" i="5"/>
  <c r="L37" i="5"/>
  <c r="J301" i="5"/>
  <c r="L301" i="5"/>
  <c r="J367" i="5"/>
  <c r="L367" i="5"/>
  <c r="J349" i="5"/>
  <c r="L349" i="5"/>
  <c r="J317" i="5"/>
  <c r="L317" i="5"/>
  <c r="J225" i="5"/>
  <c r="L225" i="5"/>
  <c r="J97" i="5"/>
  <c r="L97" i="5"/>
  <c r="J296" i="5"/>
  <c r="L296" i="5"/>
  <c r="J264" i="5"/>
  <c r="L264" i="5"/>
  <c r="J232" i="5"/>
  <c r="L232" i="5"/>
  <c r="J200" i="5"/>
  <c r="L200" i="5"/>
  <c r="J168" i="5"/>
  <c r="L168" i="5"/>
  <c r="J136" i="5"/>
  <c r="L136" i="5"/>
  <c r="J104" i="5"/>
  <c r="L104" i="5"/>
  <c r="J72" i="5"/>
  <c r="L72" i="5"/>
  <c r="J40" i="5"/>
  <c r="L40" i="5"/>
  <c r="J8" i="5"/>
  <c r="L8" i="5"/>
  <c r="J279" i="5"/>
  <c r="L279" i="5"/>
  <c r="J247" i="5"/>
  <c r="L247" i="5"/>
  <c r="J199" i="5"/>
  <c r="L199" i="5"/>
  <c r="J167" i="5"/>
  <c r="L167" i="5"/>
  <c r="J135" i="5"/>
  <c r="L135" i="5"/>
  <c r="J103" i="5"/>
  <c r="L103" i="5"/>
  <c r="J71" i="5"/>
  <c r="L71" i="5"/>
  <c r="J55" i="5"/>
  <c r="L55" i="5"/>
  <c r="J23" i="5"/>
  <c r="L23" i="5"/>
  <c r="J294" i="5"/>
  <c r="L294" i="5"/>
  <c r="J262" i="5"/>
  <c r="L262" i="5"/>
  <c r="J246" i="5"/>
  <c r="L246" i="5"/>
  <c r="J214" i="5"/>
  <c r="L214" i="5"/>
  <c r="J182" i="5"/>
  <c r="L182" i="5"/>
  <c r="J166" i="5"/>
  <c r="L166" i="5"/>
  <c r="J118" i="5"/>
  <c r="L118" i="5"/>
  <c r="J86" i="5"/>
  <c r="L86" i="5"/>
  <c r="J70" i="5"/>
  <c r="L70" i="5"/>
  <c r="J22" i="5"/>
  <c r="L22" i="5"/>
  <c r="J352" i="5"/>
  <c r="L352" i="5"/>
  <c r="J109" i="5"/>
  <c r="L109" i="5"/>
  <c r="J319" i="5"/>
  <c r="L319" i="5"/>
  <c r="J233" i="5"/>
  <c r="L233" i="5"/>
  <c r="J169" i="5"/>
  <c r="L169" i="5"/>
  <c r="J356" i="5"/>
  <c r="L356" i="5"/>
  <c r="J308" i="5"/>
  <c r="L308" i="5"/>
  <c r="J343" i="5"/>
  <c r="L343" i="5"/>
  <c r="J346" i="5"/>
  <c r="L346" i="5"/>
  <c r="J314" i="5"/>
  <c r="L314" i="5"/>
  <c r="J149" i="5"/>
  <c r="L149" i="5"/>
  <c r="J21" i="5"/>
  <c r="L21" i="5"/>
  <c r="J237" i="5"/>
  <c r="L237" i="5"/>
  <c r="J351" i="5"/>
  <c r="L351" i="5"/>
  <c r="J329" i="5"/>
  <c r="L329" i="5"/>
  <c r="J273" i="5"/>
  <c r="L273" i="5"/>
  <c r="J145" i="5"/>
  <c r="L145" i="5"/>
  <c r="J17" i="5"/>
  <c r="L17" i="5"/>
  <c r="J292" i="5"/>
  <c r="L292" i="5"/>
  <c r="J260" i="5"/>
  <c r="L260" i="5"/>
  <c r="J228" i="5"/>
  <c r="L228" i="5"/>
  <c r="J180" i="5"/>
  <c r="L180" i="5"/>
  <c r="J164" i="5"/>
  <c r="L164" i="5"/>
  <c r="J132" i="5"/>
  <c r="L132" i="5"/>
  <c r="J100" i="5"/>
  <c r="L100" i="5"/>
  <c r="J68" i="5"/>
  <c r="L68" i="5"/>
  <c r="J36" i="5"/>
  <c r="L36" i="5"/>
  <c r="J4" i="5"/>
  <c r="L4" i="5"/>
  <c r="J259" i="5"/>
  <c r="L259" i="5"/>
  <c r="J227" i="5"/>
  <c r="L227" i="5"/>
  <c r="J195" i="5"/>
  <c r="L195" i="5"/>
  <c r="J147" i="5"/>
  <c r="L147" i="5"/>
  <c r="J115" i="5"/>
  <c r="L115" i="5"/>
  <c r="J83" i="5"/>
  <c r="L83" i="5"/>
  <c r="J51" i="5"/>
  <c r="L51" i="5"/>
  <c r="J19" i="5"/>
  <c r="L19" i="5"/>
  <c r="J290" i="5"/>
  <c r="L290" i="5"/>
  <c r="J258" i="5"/>
  <c r="L258" i="5"/>
  <c r="J226" i="5"/>
  <c r="L226" i="5"/>
  <c r="J194" i="5"/>
  <c r="L194" i="5"/>
  <c r="J178" i="5"/>
  <c r="L178" i="5"/>
  <c r="J130" i="5"/>
  <c r="L130" i="5"/>
  <c r="J98" i="5"/>
  <c r="L98" i="5"/>
  <c r="J82" i="5"/>
  <c r="L82" i="5"/>
  <c r="J34" i="5"/>
  <c r="L34" i="5"/>
  <c r="J2" i="5"/>
  <c r="L2" i="5"/>
  <c r="J340" i="5"/>
  <c r="L340" i="5"/>
  <c r="J332" i="5"/>
  <c r="L332" i="5"/>
  <c r="J205" i="5"/>
  <c r="L205" i="5"/>
  <c r="J371" i="5"/>
  <c r="L371" i="5"/>
  <c r="J327" i="5"/>
  <c r="L327" i="5"/>
  <c r="J311" i="5"/>
  <c r="L311" i="5"/>
  <c r="J265" i="5"/>
  <c r="L265" i="5"/>
  <c r="J201" i="5"/>
  <c r="L201" i="5"/>
  <c r="J137" i="5"/>
  <c r="L137" i="5"/>
  <c r="J73" i="5"/>
  <c r="L73" i="5"/>
  <c r="J9" i="5"/>
  <c r="L9" i="5"/>
  <c r="J328" i="5"/>
  <c r="L328" i="5"/>
  <c r="J221" i="5"/>
  <c r="L221" i="5"/>
  <c r="J363" i="5"/>
  <c r="L363" i="5"/>
  <c r="J370" i="5"/>
  <c r="L370" i="5"/>
  <c r="J354" i="5"/>
  <c r="L354" i="5"/>
  <c r="J338" i="5"/>
  <c r="L338" i="5"/>
  <c r="J322" i="5"/>
  <c r="L322" i="5"/>
  <c r="J306" i="5"/>
  <c r="L306" i="5"/>
  <c r="J245" i="5"/>
  <c r="L245" i="5"/>
  <c r="J181" i="5"/>
  <c r="L181" i="5"/>
  <c r="J117" i="5"/>
  <c r="L117" i="5"/>
  <c r="J53" i="5"/>
  <c r="L53" i="5"/>
  <c r="J360" i="5"/>
  <c r="L360" i="5"/>
  <c r="J312" i="5"/>
  <c r="L312" i="5"/>
  <c r="J141" i="5"/>
  <c r="L141" i="5"/>
  <c r="J13" i="5"/>
  <c r="L13" i="5"/>
  <c r="J369" i="5"/>
  <c r="L369" i="5"/>
  <c r="J353" i="5"/>
  <c r="L353" i="5"/>
  <c r="J337" i="5"/>
  <c r="L337" i="5"/>
  <c r="J321" i="5"/>
  <c r="L321" i="5"/>
  <c r="J305" i="5"/>
  <c r="L305" i="5"/>
  <c r="J241" i="5"/>
  <c r="L241" i="5"/>
  <c r="J177" i="5"/>
  <c r="L177" i="5"/>
  <c r="J113" i="5"/>
  <c r="L113" i="5"/>
  <c r="J49" i="5"/>
  <c r="L49" i="5"/>
  <c r="J300" i="5"/>
  <c r="L300" i="5"/>
  <c r="J284" i="5"/>
  <c r="L284" i="5"/>
  <c r="J268" i="5"/>
  <c r="L268" i="5"/>
  <c r="J252" i="5"/>
  <c r="L252" i="5"/>
  <c r="J236" i="5"/>
  <c r="L236" i="5"/>
  <c r="J220" i="5"/>
  <c r="L220" i="5"/>
  <c r="J204" i="5"/>
  <c r="L204" i="5"/>
  <c r="J188" i="5"/>
  <c r="L188" i="5"/>
  <c r="J172" i="5"/>
  <c r="L172" i="5"/>
  <c r="J156" i="5"/>
  <c r="L156" i="5"/>
  <c r="J140" i="5"/>
  <c r="L140" i="5"/>
  <c r="J124" i="5"/>
  <c r="L124" i="5"/>
  <c r="J108" i="5"/>
  <c r="L108" i="5"/>
  <c r="J92" i="5"/>
  <c r="L92" i="5"/>
  <c r="J76" i="5"/>
  <c r="L76" i="5"/>
  <c r="J60" i="5"/>
  <c r="L60" i="5"/>
  <c r="J44" i="5"/>
  <c r="L44" i="5"/>
  <c r="J28" i="5"/>
  <c r="L28" i="5"/>
  <c r="J12" i="5"/>
  <c r="L12" i="5"/>
  <c r="J299" i="5"/>
  <c r="L299" i="5"/>
  <c r="J283" i="5"/>
  <c r="L283" i="5"/>
  <c r="J267" i="5"/>
  <c r="L267" i="5"/>
  <c r="J251" i="5"/>
  <c r="L251" i="5"/>
  <c r="J235" i="5"/>
  <c r="L235" i="5"/>
  <c r="J219" i="5"/>
  <c r="L219" i="5"/>
  <c r="J203" i="5"/>
  <c r="L203" i="5"/>
  <c r="J187" i="5"/>
  <c r="L187" i="5"/>
  <c r="J171" i="5"/>
  <c r="L171" i="5"/>
  <c r="J155" i="5"/>
  <c r="L155" i="5"/>
  <c r="J139" i="5"/>
  <c r="L139" i="5"/>
  <c r="J123" i="5"/>
  <c r="L123" i="5"/>
  <c r="J107" i="5"/>
  <c r="L107" i="5"/>
  <c r="J91" i="5"/>
  <c r="L91" i="5"/>
  <c r="J75" i="5"/>
  <c r="L75" i="5"/>
  <c r="J59" i="5"/>
  <c r="L59" i="5"/>
  <c r="J43" i="5"/>
  <c r="L43" i="5"/>
  <c r="J27" i="5"/>
  <c r="L27" i="5"/>
  <c r="J11" i="5"/>
  <c r="L11" i="5"/>
  <c r="J298" i="5"/>
  <c r="L298" i="5"/>
  <c r="J282" i="5"/>
  <c r="L282" i="5"/>
  <c r="J266" i="5"/>
  <c r="L266" i="5"/>
  <c r="J250" i="5"/>
  <c r="L250" i="5"/>
  <c r="J234" i="5"/>
  <c r="L234" i="5"/>
  <c r="J218" i="5"/>
  <c r="L218" i="5"/>
  <c r="J202" i="5"/>
  <c r="L202" i="5"/>
  <c r="J186" i="5"/>
  <c r="L186" i="5"/>
  <c r="J170" i="5"/>
  <c r="L170" i="5"/>
  <c r="J154" i="5"/>
  <c r="L154" i="5"/>
  <c r="J138" i="5"/>
  <c r="L138" i="5"/>
  <c r="J122" i="5"/>
  <c r="L122" i="5"/>
  <c r="J106" i="5"/>
  <c r="L106" i="5"/>
  <c r="J90" i="5"/>
  <c r="L90" i="5"/>
  <c r="J74" i="5"/>
  <c r="L74" i="5"/>
  <c r="J58" i="5"/>
  <c r="L58" i="5"/>
  <c r="J42" i="5"/>
  <c r="L42" i="5"/>
  <c r="J26" i="5"/>
  <c r="L26" i="5"/>
  <c r="J10" i="5"/>
  <c r="L10" i="5"/>
  <c r="D6" i="1"/>
  <c r="C6" i="1" l="1"/>
  <c r="E6" i="1"/>
  <c r="D7" i="1"/>
  <c r="D8" i="1" l="1"/>
  <c r="E8" i="1" s="1"/>
  <c r="E7" i="1"/>
  <c r="C7" i="1"/>
  <c r="C8" i="1"/>
  <c r="D9" i="1" l="1"/>
  <c r="E9" i="1" s="1"/>
  <c r="C9" i="1" l="1"/>
  <c r="D10" i="1"/>
  <c r="D11" i="1"/>
  <c r="E11" i="1" s="1"/>
  <c r="C10" i="1"/>
  <c r="D12" i="1" l="1"/>
  <c r="E12" i="1" s="1"/>
  <c r="C11" i="1"/>
  <c r="D13" i="1" l="1"/>
  <c r="E13" i="1" s="1"/>
  <c r="C12" i="1"/>
  <c r="D14" i="1" l="1"/>
  <c r="E14" i="1" s="1"/>
  <c r="C13" i="1"/>
  <c r="D15" i="1" l="1"/>
  <c r="E15" i="1" s="1"/>
  <c r="C14" i="1"/>
  <c r="D16" i="1" l="1"/>
  <c r="E16" i="1" s="1"/>
  <c r="C15" i="1"/>
  <c r="D17" i="1" l="1"/>
  <c r="E17" i="1" s="1"/>
  <c r="C16" i="1"/>
  <c r="D18" i="1" l="1"/>
  <c r="E18" i="1" s="1"/>
  <c r="C17" i="1"/>
  <c r="D19" i="1" l="1"/>
  <c r="E19" i="1" s="1"/>
  <c r="C18" i="1"/>
  <c r="D20" i="1" l="1"/>
  <c r="E20" i="1" s="1"/>
  <c r="C19" i="1"/>
  <c r="D21" i="1" l="1"/>
  <c r="E21" i="1" s="1"/>
  <c r="C20" i="1"/>
  <c r="D22" i="1" l="1"/>
  <c r="E22" i="1" s="1"/>
  <c r="C21" i="1"/>
  <c r="D23" i="1" l="1"/>
  <c r="E23" i="1" s="1"/>
  <c r="C22" i="1"/>
  <c r="D24" i="1" l="1"/>
  <c r="E24" i="1" s="1"/>
  <c r="C23" i="1"/>
  <c r="D25" i="1" l="1"/>
  <c r="E25" i="1" s="1"/>
  <c r="C24" i="1"/>
  <c r="D26" i="1" l="1"/>
  <c r="E26" i="1" s="1"/>
  <c r="C25" i="1"/>
  <c r="D27" i="1" l="1"/>
  <c r="E27" i="1" s="1"/>
  <c r="C26" i="1"/>
  <c r="D28" i="1" l="1"/>
  <c r="E28" i="1" s="1"/>
  <c r="C27" i="1"/>
  <c r="D29" i="1" l="1"/>
  <c r="E29" i="1" s="1"/>
  <c r="C28" i="1"/>
  <c r="D30" i="1" l="1"/>
  <c r="E30" i="1" s="1"/>
  <c r="C29" i="1"/>
  <c r="D31" i="1" l="1"/>
  <c r="E31" i="1" s="1"/>
  <c r="C30" i="1"/>
  <c r="D32" i="1" l="1"/>
  <c r="E32" i="1" s="1"/>
  <c r="C31" i="1"/>
  <c r="D33" i="1" l="1"/>
  <c r="E33" i="1" s="1"/>
  <c r="C32" i="1"/>
  <c r="D34" i="1" l="1"/>
  <c r="E34" i="1" s="1"/>
  <c r="C33" i="1"/>
  <c r="D35" i="1" l="1"/>
  <c r="E35" i="1" s="1"/>
  <c r="C34" i="1"/>
  <c r="D36" i="1" l="1"/>
  <c r="E36" i="1" s="1"/>
  <c r="C35" i="1"/>
  <c r="D37" i="1" l="1"/>
  <c r="E37" i="1" s="1"/>
  <c r="C36" i="1"/>
  <c r="D38" i="1" l="1"/>
  <c r="E38" i="1" s="1"/>
  <c r="C37" i="1"/>
  <c r="D39" i="1" l="1"/>
  <c r="C38" i="1"/>
  <c r="C39" i="1" l="1"/>
  <c r="E3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EA20" authorId="0" shapeId="0" xr:uid="{00000000-0006-0000-0100-000001000000}">
      <text>
        <r>
          <rPr>
            <sz val="10"/>
            <color rgb="FF000000"/>
            <rFont val="Arial"/>
          </rPr>
          <t>Conduite FCO 13H 20H
	-fabien durand</t>
        </r>
      </text>
    </comment>
    <comment ref="EM20" authorId="0" shapeId="0" xr:uid="{00000000-0006-0000-0100-000002000000}">
      <text>
        <r>
          <rPr>
            <sz val="10"/>
            <color rgb="FF000000"/>
            <rFont val="Arial"/>
          </rPr>
          <t>Conduite FCO 6H/13H
	-fabien durand</t>
        </r>
      </text>
    </comment>
    <comment ref="EP20" authorId="0" shapeId="0" xr:uid="{00000000-0006-0000-0100-000003000000}">
      <text>
        <r>
          <rPr>
            <sz val="10"/>
            <color rgb="FF000000"/>
            <rFont val="Arial"/>
          </rPr>
          <t>D Poste
	-fabien durand
6h + 2h après 13h
	-fabien durand</t>
        </r>
      </text>
    </comment>
    <comment ref="ED26" authorId="0" shapeId="0" xr:uid="{00000000-0006-0000-0100-000004000000}">
      <text>
        <r>
          <rPr>
            <sz val="10"/>
            <color rgb="FF000000"/>
            <rFont val="Arial"/>
          </rPr>
          <t>8h30 théorie Caces
	-fabien durand</t>
        </r>
      </text>
    </comment>
    <comment ref="EM26" authorId="0" shapeId="0" xr:uid="{00000000-0006-0000-0100-000005000000}">
      <text>
        <r>
          <rPr>
            <sz val="10"/>
            <color rgb="FF000000"/>
            <rFont val="Arial"/>
          </rPr>
          <t>D poste
	-fabien durand</t>
        </r>
      </text>
    </comment>
    <comment ref="ES26" authorId="0" shapeId="0" xr:uid="{00000000-0006-0000-0100-000006000000}">
      <text>
        <r>
          <rPr>
            <sz val="10"/>
            <color rgb="FF000000"/>
            <rFont val="Arial"/>
          </rPr>
          <t>Formateur AE OK Validé
	-fabien durand</t>
        </r>
      </text>
    </comment>
    <comment ref="ER28" authorId="0" shapeId="0" xr:uid="{00000000-0006-0000-0100-000007000000}">
      <text>
        <r>
          <rPr>
            <sz val="10"/>
            <color rgb="FF000000"/>
            <rFont val="Arial"/>
          </rPr>
          <t>Testeur OK AE Validé
	-fabien durand</t>
        </r>
      </text>
    </comment>
    <comment ref="ES28" authorId="0" shapeId="0" xr:uid="{00000000-0006-0000-0100-000008000000}">
      <text>
        <r>
          <rPr>
            <sz val="10"/>
            <color rgb="FF000000"/>
            <rFont val="Arial"/>
          </rPr>
          <t>Véolia
	-fabien durand
Formateur NF
	-fabien durand</t>
        </r>
      </text>
    </comment>
    <comment ref="DY29" authorId="0" shapeId="0" xr:uid="{00000000-0006-0000-0100-000009000000}">
      <text>
        <r>
          <rPr>
            <sz val="10"/>
            <color rgb="FF000000"/>
            <rFont val="Arial"/>
          </rPr>
          <t>Evaluation de conduite TP CTCR
	-fabien durand</t>
        </r>
      </text>
    </comment>
    <comment ref="EA29" authorId="0" shapeId="0" xr:uid="{00000000-0006-0000-0100-00000A000000}">
      <text>
        <r>
          <rPr>
            <sz val="10"/>
            <color rgb="FF000000"/>
            <rFont val="Arial"/>
          </rPr>
          <t>Conduite FIMO 13h 20h
	-fabien durand
12H19H
	-fabien durand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96EE6F5-7608-4A29-A8A8-FE3129B7B902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5E8D5FAC-D634-417D-A296-185B77688186}" name="WorksheetConnection_planning_type.xlsm!janvier" type="102" refreshedVersion="6" minRefreshableVersion="5">
    <extLst>
      <ext xmlns:x15="http://schemas.microsoft.com/office/spreadsheetml/2010/11/main" uri="{DE250136-89BD-433C-8126-D09CA5730AF9}">
        <x15:connection id="janvier">
          <x15:rangePr sourceName="_xlcn.WorksheetConnection_planning_type.xlsmjanvier"/>
        </x15:connection>
      </ext>
    </extLst>
  </connection>
</connections>
</file>

<file path=xl/sharedStrings.xml><?xml version="1.0" encoding="utf-8"?>
<sst xmlns="http://schemas.openxmlformats.org/spreadsheetml/2006/main" count="1997" uniqueCount="180">
  <si>
    <t>C</t>
  </si>
  <si>
    <t>JANVIER</t>
  </si>
  <si>
    <t>EC</t>
  </si>
  <si>
    <t>D</t>
  </si>
  <si>
    <t>BE / B96</t>
  </si>
  <si>
    <t>FIMO M</t>
  </si>
  <si>
    <t>FIMO V</t>
  </si>
  <si>
    <t>FCO M</t>
  </si>
  <si>
    <t>FCO V</t>
  </si>
  <si>
    <t>TP V</t>
  </si>
  <si>
    <t>TP P2</t>
  </si>
  <si>
    <t>TP TV</t>
  </si>
  <si>
    <t>TP LOG PDC</t>
  </si>
  <si>
    <t>FEVRIER</t>
  </si>
  <si>
    <t>MARS</t>
  </si>
  <si>
    <t>TP LOG CARISTE</t>
  </si>
  <si>
    <t>CACES R389</t>
  </si>
  <si>
    <t>CACES R390 / R 372</t>
  </si>
  <si>
    <t>CACES R386</t>
  </si>
  <si>
    <t>TP EDC 95</t>
  </si>
  <si>
    <t>PAP / MD / SST</t>
  </si>
  <si>
    <t>EXAMEN</t>
  </si>
  <si>
    <t>DIVERS</t>
  </si>
  <si>
    <t>CLAPTIEN</t>
  </si>
  <si>
    <t>JEREMY</t>
  </si>
  <si>
    <t>TP PORTEUR OPCA 16 + 8</t>
  </si>
  <si>
    <t>TP P1</t>
  </si>
  <si>
    <t>TP OPEN TOUR</t>
  </si>
  <si>
    <t>TP TVS</t>
  </si>
  <si>
    <t>TP LOG PCDE KN</t>
  </si>
  <si>
    <t>ID LOGISTIQUE</t>
  </si>
  <si>
    <t>TP GAT 95</t>
  </si>
  <si>
    <t>TP EDC 77</t>
  </si>
  <si>
    <t>MOUSSAJEE</t>
  </si>
  <si>
    <t>ALVES</t>
  </si>
  <si>
    <t>POUGET</t>
  </si>
  <si>
    <t>VIARD</t>
  </si>
  <si>
    <t>GRIMALT</t>
  </si>
  <si>
    <t>ASSUNCAO</t>
  </si>
  <si>
    <t>DECOUDIER</t>
  </si>
  <si>
    <t>VALENTIN</t>
  </si>
  <si>
    <t>BOUNAB</t>
  </si>
  <si>
    <t>ANTOINET</t>
  </si>
  <si>
    <t>CHAVES</t>
  </si>
  <si>
    <t>DEMESURES</t>
  </si>
  <si>
    <t>BOUNAD</t>
  </si>
  <si>
    <t>CHARLET</t>
  </si>
  <si>
    <t>R2 CHAMAILLARD</t>
  </si>
  <si>
    <t>R3 POGGI</t>
  </si>
  <si>
    <t>R2</t>
  </si>
  <si>
    <t>MARCHAL</t>
  </si>
  <si>
    <t>R4 THIRIOUX</t>
  </si>
  <si>
    <t>R1 VANDENABEELE</t>
  </si>
  <si>
    <t>R5</t>
  </si>
  <si>
    <t>TESTS EXT</t>
  </si>
  <si>
    <t>Séverine</t>
  </si>
  <si>
    <t>FORMATEUR EXT</t>
  </si>
  <si>
    <t>Franck GAVARD</t>
  </si>
  <si>
    <t>6h13</t>
  </si>
  <si>
    <t>13H20</t>
  </si>
  <si>
    <t>13h20</t>
  </si>
  <si>
    <t>L</t>
  </si>
  <si>
    <t>8h30</t>
  </si>
  <si>
    <t>S1</t>
  </si>
  <si>
    <t>FIMO</t>
  </si>
  <si>
    <t>BE</t>
  </si>
  <si>
    <t>TPV</t>
  </si>
  <si>
    <t>TPM2</t>
  </si>
  <si>
    <t>TPTVS</t>
  </si>
  <si>
    <t>6H13</t>
  </si>
  <si>
    <t>TP PREP</t>
  </si>
  <si>
    <t>TP M</t>
  </si>
  <si>
    <t>TP CAR</t>
  </si>
  <si>
    <t>MD</t>
  </si>
  <si>
    <t>CP</t>
  </si>
  <si>
    <t>COND</t>
  </si>
  <si>
    <t>R389</t>
  </si>
  <si>
    <t>R386</t>
  </si>
  <si>
    <t>EDC</t>
  </si>
  <si>
    <t>S6</t>
  </si>
  <si>
    <t>M</t>
  </si>
  <si>
    <t>C2</t>
  </si>
  <si>
    <t>EC2</t>
  </si>
  <si>
    <t>SST</t>
  </si>
  <si>
    <t>Glafayette</t>
  </si>
  <si>
    <t>Me</t>
  </si>
  <si>
    <t>ETG</t>
  </si>
  <si>
    <t>IESM</t>
  </si>
  <si>
    <t>indispo</t>
  </si>
  <si>
    <t>TPM 5</t>
  </si>
  <si>
    <t>TPM 1</t>
  </si>
  <si>
    <t>TPPREP</t>
  </si>
  <si>
    <t>TPCARI</t>
  </si>
  <si>
    <t>J</t>
  </si>
  <si>
    <t>SALLE</t>
  </si>
  <si>
    <t>GAT 95</t>
  </si>
  <si>
    <t>EDC77</t>
  </si>
  <si>
    <t>STAGE</t>
  </si>
  <si>
    <t>V</t>
  </si>
  <si>
    <t>TEST</t>
  </si>
  <si>
    <t>S</t>
  </si>
  <si>
    <t>ETG/IESM</t>
  </si>
  <si>
    <t>S10</t>
  </si>
  <si>
    <t>C3</t>
  </si>
  <si>
    <t>EC3</t>
  </si>
  <si>
    <t>EXA</t>
  </si>
  <si>
    <t>Gefor</t>
  </si>
  <si>
    <t>R372</t>
  </si>
  <si>
    <t>EXAMEN PERMIS</t>
  </si>
  <si>
    <t>Gonesse</t>
  </si>
  <si>
    <t>FCO</t>
  </si>
  <si>
    <t>Incendie</t>
  </si>
  <si>
    <t>COND/IE</t>
  </si>
  <si>
    <t>3 Formateurs EXA</t>
  </si>
  <si>
    <t>IMPLAN</t>
  </si>
  <si>
    <t>MPO</t>
  </si>
  <si>
    <t>SIMU</t>
  </si>
  <si>
    <t>OPEN</t>
  </si>
  <si>
    <t>AT</t>
  </si>
  <si>
    <t>EC1</t>
  </si>
  <si>
    <t>PREPA</t>
  </si>
  <si>
    <t>R390</t>
  </si>
  <si>
    <t>,</t>
  </si>
  <si>
    <t>DP</t>
  </si>
  <si>
    <t>RAT</t>
  </si>
  <si>
    <t>Code TP V 10 heures</t>
  </si>
  <si>
    <t>Chenoise</t>
  </si>
  <si>
    <t>Echaffaudage</t>
  </si>
  <si>
    <t>journée</t>
  </si>
  <si>
    <t>6h13h</t>
  </si>
  <si>
    <t>S2</t>
  </si>
  <si>
    <t>C1</t>
  </si>
  <si>
    <t>PRAT</t>
  </si>
  <si>
    <t>S7</t>
  </si>
  <si>
    <t>S11</t>
  </si>
  <si>
    <t>RMD</t>
  </si>
  <si>
    <t>ID</t>
  </si>
  <si>
    <t>ECF</t>
  </si>
  <si>
    <t>6H13H</t>
  </si>
  <si>
    <t>12h19</t>
  </si>
  <si>
    <t>S3</t>
  </si>
  <si>
    <t>EDC95</t>
  </si>
  <si>
    <t>S8</t>
  </si>
  <si>
    <t>GONESSE</t>
  </si>
  <si>
    <t>S12</t>
  </si>
  <si>
    <t>TPCAR</t>
  </si>
  <si>
    <t>S. MD</t>
  </si>
  <si>
    <t>B96</t>
  </si>
  <si>
    <t>ECCF</t>
  </si>
  <si>
    <t>ABSENT</t>
  </si>
  <si>
    <t>R.SST</t>
  </si>
  <si>
    <t>Pont Roulant</t>
  </si>
  <si>
    <t>08h30</t>
  </si>
  <si>
    <t>S4</t>
  </si>
  <si>
    <t>TRE</t>
  </si>
  <si>
    <t>S9</t>
  </si>
  <si>
    <t>Bordeaux</t>
  </si>
  <si>
    <t>salle</t>
  </si>
  <si>
    <t>S13</t>
  </si>
  <si>
    <t>MURIEL</t>
  </si>
  <si>
    <t>AIPR</t>
  </si>
  <si>
    <t>ARAN</t>
  </si>
  <si>
    <t>CACES</t>
  </si>
  <si>
    <t>S5</t>
  </si>
  <si>
    <t>FIN 01/03/2019</t>
  </si>
  <si>
    <t>mois</t>
  </si>
  <si>
    <t>année</t>
  </si>
  <si>
    <t>date 1er jour</t>
  </si>
  <si>
    <t>jour du premier jour</t>
  </si>
  <si>
    <t>1er lundi de premère semaine</t>
  </si>
  <si>
    <t>date</t>
  </si>
  <si>
    <t>semaine</t>
  </si>
  <si>
    <t>np</t>
  </si>
  <si>
    <t>codeM</t>
  </si>
  <si>
    <t>couleurM</t>
  </si>
  <si>
    <t>tpcari</t>
  </si>
  <si>
    <t>jour</t>
  </si>
  <si>
    <t>TP TV2</t>
  </si>
  <si>
    <t>TP LOG PDC3</t>
  </si>
  <si>
    <t>DIVERS4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</si>
</sst>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\-mmm"/>
    <numFmt numFmtId="165" formatCode="d\-mmmm"/>
    <numFmt numFmtId="166" formatCode="[$-F800]dddd\,\ mmmm\ dd\,\ yyyy"/>
    <numFmt numFmtId="167" formatCode="ddd"/>
  </numFmts>
  <fonts count="14" x14ac:knownFonts="1">
    <font>
      <sz val="10"/>
      <color rgb="FF000000"/>
      <name val="Arial"/>
    </font>
    <font>
      <sz val="11"/>
      <color rgb="FF000000"/>
      <name val="Calibri"/>
    </font>
    <font>
      <b/>
      <sz val="18"/>
      <color rgb="FF000000"/>
      <name val="Calibri"/>
    </font>
    <font>
      <sz val="10"/>
      <name val="Arial"/>
    </font>
    <font>
      <b/>
      <sz val="8"/>
      <name val="Arial"/>
    </font>
    <font>
      <sz val="10"/>
      <name val="Arial"/>
    </font>
    <font>
      <sz val="8"/>
      <name val="Arial"/>
    </font>
    <font>
      <b/>
      <sz val="12"/>
      <name val="Arial"/>
    </font>
    <font>
      <sz val="8"/>
      <color rgb="FFFFFFFF"/>
      <name val="Arial"/>
    </font>
    <font>
      <b/>
      <sz val="8"/>
      <color rgb="FFFFFFFF"/>
      <name val="Arial"/>
    </font>
    <font>
      <sz val="10"/>
      <color rgb="FFFF0000"/>
      <name val="Arial"/>
    </font>
    <font>
      <sz val="22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8"/>
      <color theme="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92D050"/>
        <bgColor rgb="FF92D050"/>
      </patternFill>
    </fill>
    <fill>
      <patternFill patternType="solid">
        <fgColor rgb="FFF79646"/>
        <bgColor rgb="FFF79646"/>
      </patternFill>
    </fill>
    <fill>
      <patternFill patternType="solid">
        <fgColor rgb="FFFF9900"/>
        <bgColor rgb="FFFF9900"/>
      </patternFill>
    </fill>
    <fill>
      <patternFill patternType="solid">
        <fgColor rgb="FFFF5050"/>
        <bgColor rgb="FFFF5050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AEC7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rgb="FF00FF00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107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>
      <alignment horizontal="center"/>
    </xf>
    <xf numFmtId="0" fontId="4" fillId="0" borderId="4" xfId="0" applyFont="1" applyBorder="1" applyAlignment="1"/>
    <xf numFmtId="0" fontId="4" fillId="0" borderId="5" xfId="0" applyFont="1" applyBorder="1" applyAlignment="1">
      <alignment horizontal="left"/>
    </xf>
    <xf numFmtId="0" fontId="4" fillId="2" borderId="5" xfId="0" applyFont="1" applyFill="1" applyBorder="1" applyAlignment="1"/>
    <xf numFmtId="0" fontId="4" fillId="3" borderId="5" xfId="0" applyFont="1" applyFill="1" applyBorder="1" applyAlignment="1"/>
    <xf numFmtId="0" fontId="4" fillId="2" borderId="6" xfId="0" applyFont="1" applyFill="1" applyBorder="1" applyAlignment="1"/>
    <xf numFmtId="0" fontId="4" fillId="0" borderId="5" xfId="0" applyFont="1" applyBorder="1" applyAlignment="1"/>
    <xf numFmtId="0" fontId="5" fillId="0" borderId="0" xfId="0" applyFont="1" applyAlignment="1"/>
    <xf numFmtId="0" fontId="4" fillId="0" borderId="6" xfId="0" applyFont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4" borderId="6" xfId="0" applyFont="1" applyFill="1" applyBorder="1" applyAlignment="1"/>
    <xf numFmtId="0" fontId="4" fillId="0" borderId="5" xfId="0" applyFont="1" applyBorder="1" applyAlignment="1"/>
    <xf numFmtId="0" fontId="1" fillId="0" borderId="0" xfId="0" applyFont="1" applyAlignment="1"/>
    <xf numFmtId="14" fontId="5" fillId="0" borderId="0" xfId="0" applyNumberFormat="1" applyFont="1" applyAlignment="1">
      <alignment horizontal="right"/>
    </xf>
    <xf numFmtId="0" fontId="11" fillId="0" borderId="0" xfId="0" applyFont="1" applyAlignment="1">
      <alignment horizontal="center" vertical="center"/>
    </xf>
    <xf numFmtId="0" fontId="12" fillId="0" borderId="0" xfId="0" applyFont="1" applyAlignment="1"/>
    <xf numFmtId="0" fontId="12" fillId="0" borderId="0" xfId="0" applyFont="1" applyAlignment="1">
      <alignment horizontal="center"/>
    </xf>
    <xf numFmtId="166" fontId="12" fillId="0" borderId="0" xfId="0" applyNumberFormat="1" applyFont="1" applyAlignment="1">
      <alignment horizontal="left"/>
    </xf>
    <xf numFmtId="0" fontId="12" fillId="0" borderId="0" xfId="0" applyFont="1" applyAlignment="1">
      <alignment horizontal="center" vertical="center"/>
    </xf>
    <xf numFmtId="166" fontId="12" fillId="0" borderId="0" xfId="0" applyNumberFormat="1" applyFont="1" applyAlignment="1"/>
    <xf numFmtId="0" fontId="12" fillId="0" borderId="0" xfId="0" applyFont="1" applyAlignment="1">
      <alignment vertical="center"/>
    </xf>
    <xf numFmtId="166" fontId="12" fillId="0" borderId="0" xfId="0" applyNumberFormat="1" applyFont="1" applyAlignment="1">
      <alignment horizontal="left" vertical="center" indent="1"/>
    </xf>
    <xf numFmtId="0" fontId="12" fillId="0" borderId="0" xfId="0" applyFont="1" applyAlignment="1">
      <alignment horizontal="left" vertical="center"/>
    </xf>
    <xf numFmtId="0" fontId="0" fillId="0" borderId="0" xfId="0" applyFont="1" applyAlignment="1"/>
    <xf numFmtId="0" fontId="6" fillId="0" borderId="6" xfId="0" applyFont="1" applyFill="1" applyBorder="1" applyAlignment="1">
      <alignment horizontal="center"/>
    </xf>
    <xf numFmtId="0" fontId="5" fillId="0" borderId="0" xfId="0" applyFont="1" applyFill="1" applyAlignment="1"/>
    <xf numFmtId="0" fontId="6" fillId="0" borderId="8" xfId="0" applyFont="1" applyFill="1" applyBorder="1" applyAlignment="1">
      <alignment horizontal="center"/>
    </xf>
    <xf numFmtId="0" fontId="1" fillId="0" borderId="0" xfId="0" applyFont="1" applyFill="1" applyAlignment="1"/>
    <xf numFmtId="0" fontId="6" fillId="0" borderId="6" xfId="0" applyFont="1" applyFill="1" applyBorder="1" applyAlignment="1">
      <alignment horizontal="left"/>
    </xf>
    <xf numFmtId="164" fontId="6" fillId="0" borderId="6" xfId="0" applyNumberFormat="1" applyFont="1" applyFill="1" applyBorder="1" applyAlignment="1">
      <alignment horizontal="left"/>
    </xf>
    <xf numFmtId="0" fontId="8" fillId="0" borderId="6" xfId="0" applyFont="1" applyFill="1" applyBorder="1" applyAlignment="1">
      <alignment horizontal="center"/>
    </xf>
    <xf numFmtId="165" fontId="6" fillId="0" borderId="6" xfId="0" applyNumberFormat="1" applyFont="1" applyFill="1" applyBorder="1" applyAlignment="1">
      <alignment horizontal="left"/>
    </xf>
    <xf numFmtId="0" fontId="4" fillId="0" borderId="6" xfId="0" applyFont="1" applyFill="1" applyBorder="1" applyAlignment="1">
      <alignment horizontal="center"/>
    </xf>
    <xf numFmtId="0" fontId="6" fillId="0" borderId="6" xfId="0" applyFont="1" applyFill="1" applyBorder="1" applyAlignment="1"/>
    <xf numFmtId="0" fontId="1" fillId="0" borderId="0" xfId="0" applyFont="1" applyFill="1" applyAlignment="1"/>
    <xf numFmtId="0" fontId="1" fillId="0" borderId="6" xfId="0" applyFont="1" applyFill="1" applyBorder="1" applyAlignment="1">
      <alignment horizontal="center"/>
    </xf>
    <xf numFmtId="164" fontId="6" fillId="0" borderId="6" xfId="0" applyNumberFormat="1" applyFont="1" applyFill="1" applyBorder="1" applyAlignment="1">
      <alignment horizontal="center"/>
    </xf>
    <xf numFmtId="0" fontId="1" fillId="0" borderId="6" xfId="0" applyFont="1" applyFill="1" applyBorder="1" applyAlignment="1"/>
    <xf numFmtId="0" fontId="9" fillId="0" borderId="6" xfId="0" applyFont="1" applyFill="1" applyBorder="1" applyAlignment="1">
      <alignment horizontal="center"/>
    </xf>
    <xf numFmtId="0" fontId="5" fillId="0" borderId="6" xfId="0" applyFont="1" applyFill="1" applyBorder="1" applyAlignment="1"/>
    <xf numFmtId="0" fontId="2" fillId="0" borderId="0" xfId="0" applyFont="1" applyFill="1" applyAlignment="1">
      <alignment horizontal="center"/>
    </xf>
    <xf numFmtId="0" fontId="5" fillId="0" borderId="0" xfId="0" applyFont="1" applyFill="1" applyAlignment="1">
      <alignment horizontal="right"/>
    </xf>
    <xf numFmtId="0" fontId="0" fillId="0" borderId="0" xfId="0" applyFont="1" applyFill="1" applyAlignment="1"/>
    <xf numFmtId="0" fontId="4" fillId="0" borderId="0" xfId="0" applyFont="1" applyFill="1" applyBorder="1" applyAlignment="1"/>
    <xf numFmtId="0" fontId="6" fillId="0" borderId="0" xfId="0" applyFont="1" applyFill="1" applyBorder="1" applyAlignment="1">
      <alignment horizontal="center"/>
    </xf>
    <xf numFmtId="0" fontId="12" fillId="7" borderId="0" xfId="0" applyFont="1" applyFill="1" applyAlignment="1"/>
    <xf numFmtId="0" fontId="12" fillId="8" borderId="0" xfId="0" applyFont="1" applyFill="1" applyAlignment="1"/>
    <xf numFmtId="0" fontId="12" fillId="10" borderId="0" xfId="0" applyFont="1" applyFill="1" applyAlignment="1"/>
    <xf numFmtId="0" fontId="12" fillId="11" borderId="0" xfId="0" applyFont="1" applyFill="1" applyAlignment="1"/>
    <xf numFmtId="0" fontId="12" fillId="9" borderId="0" xfId="0" applyFont="1" applyFill="1" applyAlignment="1"/>
    <xf numFmtId="0" fontId="12" fillId="12" borderId="0" xfId="0" applyFont="1" applyFill="1" applyAlignment="1"/>
    <xf numFmtId="0" fontId="12" fillId="13" borderId="0" xfId="0" applyFont="1" applyFill="1" applyAlignment="1"/>
    <xf numFmtId="0" fontId="12" fillId="14" borderId="0" xfId="0" applyFont="1" applyFill="1" applyAlignment="1"/>
    <xf numFmtId="0" fontId="12" fillId="15" borderId="0" xfId="0" applyFont="1" applyFill="1" applyAlignment="1"/>
    <xf numFmtId="0" fontId="12" fillId="16" borderId="0" xfId="0" applyFont="1" applyFill="1" applyAlignment="1"/>
    <xf numFmtId="0" fontId="12" fillId="17" borderId="0" xfId="0" applyFont="1" applyFill="1" applyAlignment="1"/>
    <xf numFmtId="0" fontId="12" fillId="18" borderId="0" xfId="0" applyFont="1" applyFill="1" applyAlignment="1"/>
    <xf numFmtId="0" fontId="6" fillId="0" borderId="2" xfId="0" applyFont="1" applyFill="1" applyBorder="1" applyAlignment="1">
      <alignment horizontal="center"/>
    </xf>
    <xf numFmtId="0" fontId="3" fillId="0" borderId="3" xfId="0" applyFont="1" applyFill="1" applyBorder="1"/>
    <xf numFmtId="167" fontId="6" fillId="0" borderId="3" xfId="0" applyNumberFormat="1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/>
    <xf numFmtId="167" fontId="6" fillId="0" borderId="5" xfId="0" applyNumberFormat="1" applyFont="1" applyFill="1" applyBorder="1" applyAlignment="1">
      <alignment horizontal="left"/>
    </xf>
    <xf numFmtId="164" fontId="6" fillId="0" borderId="4" xfId="0" applyNumberFormat="1" applyFont="1" applyFill="1" applyBorder="1" applyAlignment="1">
      <alignment horizontal="left"/>
    </xf>
    <xf numFmtId="0" fontId="6" fillId="0" borderId="4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13" fillId="0" borderId="7" xfId="0" applyFont="1" applyFill="1" applyBorder="1" applyAlignment="1"/>
    <xf numFmtId="0" fontId="13" fillId="0" borderId="7" xfId="0" applyFont="1" applyFill="1" applyBorder="1" applyAlignment="1">
      <alignment horizontal="left"/>
    </xf>
    <xf numFmtId="0" fontId="13" fillId="0" borderId="9" xfId="0" applyFont="1" applyFill="1" applyBorder="1" applyAlignment="1"/>
    <xf numFmtId="0" fontId="13" fillId="0" borderId="0" xfId="0" applyFont="1" applyFill="1" applyBorder="1" applyAlignment="1"/>
    <xf numFmtId="0" fontId="6" fillId="0" borderId="3" xfId="0" applyFont="1" applyFill="1" applyBorder="1" applyAlignment="1">
      <alignment horizontal="left"/>
    </xf>
    <xf numFmtId="0" fontId="6" fillId="0" borderId="5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6" fillId="0" borderId="6" xfId="0" applyNumberFormat="1" applyFont="1" applyFill="1" applyBorder="1" applyAlignment="1">
      <alignment horizontal="left"/>
    </xf>
    <xf numFmtId="0" fontId="6" fillId="0" borderId="4" xfId="0" applyNumberFormat="1" applyFont="1" applyFill="1" applyBorder="1" applyAlignment="1">
      <alignment horizontal="left"/>
    </xf>
    <xf numFmtId="0" fontId="12" fillId="19" borderId="0" xfId="0" applyFont="1" applyFill="1" applyAlignment="1"/>
    <xf numFmtId="0" fontId="1" fillId="0" borderId="0" xfId="0" applyFont="1" applyFill="1" applyAlignment="1"/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vertical="center"/>
    </xf>
    <xf numFmtId="0" fontId="3" fillId="0" borderId="3" xfId="0" applyFont="1" applyFill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7" fillId="0" borderId="4" xfId="0" applyFont="1" applyFill="1" applyBorder="1" applyAlignment="1">
      <alignment horizontal="center"/>
    </xf>
    <xf numFmtId="0" fontId="3" fillId="0" borderId="10" xfId="0" applyFont="1" applyFill="1" applyBorder="1"/>
    <xf numFmtId="0" fontId="3" fillId="0" borderId="9" xfId="0" applyFont="1" applyFill="1" applyBorder="1"/>
    <xf numFmtId="0" fontId="1" fillId="0" borderId="0" xfId="0" applyFont="1" applyFill="1" applyAlignment="1"/>
    <xf numFmtId="0" fontId="0" fillId="0" borderId="0" xfId="0" applyFont="1" applyFill="1" applyAlignment="1"/>
    <xf numFmtId="0" fontId="7" fillId="0" borderId="4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vertical="center"/>
    </xf>
    <xf numFmtId="0" fontId="3" fillId="0" borderId="9" xfId="0" applyFont="1" applyFill="1" applyBorder="1" applyAlignment="1">
      <alignment vertical="center"/>
    </xf>
    <xf numFmtId="0" fontId="7" fillId="0" borderId="10" xfId="0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0" fontId="3" fillId="0" borderId="9" xfId="0" applyFont="1" applyBorder="1" applyAlignment="1">
      <alignment vertical="center"/>
    </xf>
    <xf numFmtId="0" fontId="7" fillId="0" borderId="4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3" fillId="0" borderId="3" xfId="0" applyFont="1" applyFill="1" applyBorder="1"/>
    <xf numFmtId="0" fontId="7" fillId="0" borderId="10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/>
    </xf>
    <xf numFmtId="0" fontId="10" fillId="0" borderId="0" xfId="0" applyFont="1" applyAlignment="1"/>
    <xf numFmtId="0" fontId="0" fillId="0" borderId="0" xfId="0" applyFont="1" applyAlignment="1"/>
  </cellXfs>
  <cellStyles count="1">
    <cellStyle name="Normal" xfId="0" builtinId="0"/>
  </cellStyles>
  <dxfs count="1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d\-mmm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7" formatCode="ddd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>
          <bgColor rgb="FF00FF00"/>
        </patternFill>
      </fill>
    </dxf>
    <dxf>
      <fill>
        <patternFill>
          <bgColor rgb="FFCC0099"/>
        </patternFill>
      </fill>
    </dxf>
    <dxf>
      <fill>
        <patternFill>
          <bgColor rgb="FFFF00FF"/>
        </patternFill>
      </fill>
    </dxf>
    <dxf>
      <fill>
        <patternFill>
          <bgColor rgb="FF00B0F0"/>
        </patternFill>
      </fill>
    </dxf>
    <dxf>
      <fill>
        <patternFill>
          <bgColor rgb="FFCC66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7AEC7F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8EA9DB" tint="0.39997558519241921"/>
        </patternFill>
      </fill>
    </dxf>
    <dxf>
      <fill>
        <patternFill>
          <bgColor rgb="FFFF0000"/>
        </patternFill>
      </fill>
    </dxf>
    <dxf>
      <fill>
        <patternFill>
          <bgColor rgb="FFFFD966" tint="0.39997558519241921"/>
        </patternFill>
      </fill>
    </dxf>
    <dxf>
      <fill>
        <patternFill>
          <bgColor rgb="FFCC0099"/>
        </patternFill>
      </fill>
    </dxf>
    <dxf>
      <fill>
        <patternFill>
          <bgColor rgb="FFFF00FF"/>
        </patternFill>
      </fill>
    </dxf>
    <dxf>
      <fill>
        <patternFill>
          <bgColor rgb="FF00B0F0"/>
        </patternFill>
      </fill>
    </dxf>
    <dxf>
      <fill>
        <patternFill>
          <bgColor rgb="FFCC66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7AEC7F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8EA9DB" tint="0.39997558519241921"/>
        </patternFill>
      </fill>
    </dxf>
    <dxf>
      <fill>
        <patternFill>
          <bgColor rgb="FFFF0000"/>
        </patternFill>
      </fill>
    </dxf>
    <dxf>
      <fill>
        <patternFill>
          <bgColor rgb="FFFFD966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6" formatCode="[$-F800]dddd\,\ mmmm\ dd\,\ yyyy"/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rgb="FFCC0099"/>
        </patternFill>
      </fill>
    </dxf>
    <dxf>
      <fill>
        <patternFill>
          <bgColor rgb="FFFF00FF"/>
        </patternFill>
      </fill>
    </dxf>
    <dxf>
      <fill>
        <patternFill>
          <bgColor rgb="FF00B0F0"/>
        </patternFill>
      </fill>
    </dxf>
    <dxf>
      <fill>
        <patternFill>
          <bgColor rgb="FFCC6600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7AEC7F"/>
        </patternFill>
      </fill>
    </dxf>
    <dxf>
      <fill>
        <patternFill>
          <bgColor rgb="FF92D050"/>
        </patternFill>
      </fill>
    </dxf>
    <dxf>
      <fill>
        <patternFill>
          <bgColor rgb="FF7030A0"/>
        </patternFill>
      </fill>
    </dxf>
    <dxf>
      <fill>
        <patternFill>
          <bgColor rgb="FF8EA9DB" tint="0.39997558519241921"/>
        </patternFill>
      </fill>
    </dxf>
    <dxf>
      <fill>
        <patternFill>
          <bgColor rgb="FFFF0000"/>
        </patternFill>
      </fill>
    </dxf>
    <dxf>
      <fill>
        <patternFill>
          <bgColor rgb="FFFFD966" tint="0.39997558519241921"/>
        </patternFill>
      </fill>
    </dxf>
  </dxfs>
  <tableStyles count="0" defaultTableStyle="TableStyleMedium2" defaultPivotStyle="PivotStyleLight16"/>
  <colors>
    <mruColors>
      <color rgb="FF00FF00"/>
      <color rgb="FFCC0099"/>
      <color rgb="FFFF00FF"/>
      <color rgb="FFCC6600"/>
      <color rgb="FFFFFF00"/>
      <color rgb="FF00FFFF"/>
      <color rgb="FF7AEC7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3" Type="http://schemas.openxmlformats.org/officeDocument/2006/relationships/theme" Target="theme/theme1.xml"/><Relationship Id="rId21" Type="http://schemas.openxmlformats.org/officeDocument/2006/relationships/customXml" Target="../customXml/item13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styles" Target="style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J1:L371" totalsRowShown="0" headerRowDxfId="98" dataDxfId="97">
  <autoFilter ref="J1:L371" xr:uid="{00000000-0009-0000-0100-000001000000}"/>
  <tableColumns count="3">
    <tableColumn id="1" xr3:uid="{00000000-0010-0000-0000-000001000000}" name="semaine" dataDxfId="96">
      <calculatedColumnFormula>_xlfn.ISOWEEKNUM(Tableau1[[#This Row],[date]])</calculatedColumnFormula>
    </tableColumn>
    <tableColumn id="2" xr3:uid="{00000000-0010-0000-0000-000002000000}" name="date" dataDxfId="95">
      <calculatedColumnFormula>premier_jour+ROW(Tableau1[[#This Row],[semaine]])-2</calculatedColumnFormula>
    </tableColumn>
    <tableColumn id="3" xr3:uid="{00000000-0010-0000-0000-000003000000}" name="np" dataDxfId="94">
      <calculatedColumnFormula>WEEKNUM(Tableau1[[#This Row],[date]],2)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56ADF2-4CFB-4F75-96D8-66E7AE0341D5}" name="janvier" displayName="janvier" ref="C4:AH39" totalsRowShown="0" headerRowDxfId="68" dataDxfId="67" tableBorderDxfId="66">
  <autoFilter ref="C4:AH39" xr:uid="{3EEA47D0-945D-468A-B698-A1DD5AD20629}"/>
  <tableColumns count="32">
    <tableColumn id="1" xr3:uid="{F7B0952E-4E50-40E9-87EA-AB46CBF02BF6}" name="jour" dataDxfId="65">
      <calculatedColumnFormula>D5</calculatedColumnFormula>
    </tableColumn>
    <tableColumn id="2" xr3:uid="{90B8E813-424B-450C-B918-767E75E3C1C2}" name="date" dataDxfId="64">
      <calculatedColumnFormula>D4+1</calculatedColumnFormula>
    </tableColumn>
    <tableColumn id="31" xr3:uid="{D55E2C0C-1940-4D8D-9750-CDADCE998DF7}" name="semaine" dataDxfId="63">
      <calculatedColumnFormula>_xlfn.ISOWEEKNUM(janvier[[#This Row],[date]])</calculatedColumnFormula>
    </tableColumn>
    <tableColumn id="32" xr3:uid="{EBF4A0FC-004E-48C9-931A-A0775E5DAC8E}" name="mois" dataDxfId="62">
      <calculatedColumnFormula>MONTH(janvier[[#This Row],[date]])</calculatedColumnFormula>
    </tableColumn>
    <tableColumn id="3" xr3:uid="{90AB4B5F-17DB-40FC-A10F-692699DA05CC}" name="C" dataDxfId="61"/>
    <tableColumn id="4" xr3:uid="{50576C5B-C3BA-4EAF-90BF-940B7708293B}" name="EC" dataDxfId="60"/>
    <tableColumn id="5" xr3:uid="{2592400D-8852-44B3-B293-9FA529D7A1F1}" name="D" dataDxfId="59"/>
    <tableColumn id="6" xr3:uid="{AA2D72F7-84CD-4D57-95BB-FA00AF65642F}" name="BE / B96" dataDxfId="58"/>
    <tableColumn id="7" xr3:uid="{D867A8D7-E44E-4953-8436-19CB0DE70524}" name="FIMO" dataDxfId="57"/>
    <tableColumn id="8" xr3:uid="{7242985F-1514-4D89-AC4B-067A1D23E45E}" name="FIMO M" dataDxfId="56"/>
    <tableColumn id="9" xr3:uid="{29002BA9-ECF2-4450-8446-3E4FBF964607}" name="FIMO V" dataDxfId="55"/>
    <tableColumn id="10" xr3:uid="{80B27175-F784-47E0-B42B-6A0C7E9D17A9}" name="FCO M" dataDxfId="54"/>
    <tableColumn id="11" xr3:uid="{8A32B25E-F154-47B5-9233-DDC639BA0093}" name="FCO V" dataDxfId="53"/>
    <tableColumn id="12" xr3:uid="{A2DB3379-7CF0-47AF-A368-373FFED055E7}" name="TP V" dataDxfId="52"/>
    <tableColumn id="13" xr3:uid="{CABEBB87-8C09-4CF2-B6B9-726FDB5875F8}" name="TP PORTEUR OPCA 16 + 8" dataDxfId="51"/>
    <tableColumn id="14" xr3:uid="{2A1CDE2E-D5FB-42EA-ACB6-D801D48AA896}" name="TP P1" dataDxfId="50"/>
    <tableColumn id="15" xr3:uid="{E0EA33CB-9390-4ED3-AFB0-13F20BCF8CA9}" name="TP TV" dataDxfId="49"/>
    <tableColumn id="16" xr3:uid="{091A9F2F-0AAA-477A-98DB-9C1C8C71EC49}" name="TP OPEN TOUR" dataDxfId="48"/>
    <tableColumn id="17" xr3:uid="{C1A3A797-79A5-4A46-9668-32DE0ABABA9F}" name="TP TVS" dataDxfId="47"/>
    <tableColumn id="18" xr3:uid="{4360DBDB-51AF-485C-A439-FE3787DCC0FE}" name="TP LOG PCDE KN" dataDxfId="46"/>
    <tableColumn id="19" xr3:uid="{D99F05CD-6534-4CBE-AA2F-1D9F72E327A2}" name="TP LOG CARISTE" dataDxfId="45"/>
    <tableColumn id="20" xr3:uid="{AB03B1E0-9DBE-480E-8C2B-354EBAB8D4EC}" name="TP LOG PDC" dataDxfId="44"/>
    <tableColumn id="21" xr3:uid="{99A59273-3FEF-4435-B567-900BF8E4CD69}" name="CACES R389" dataDxfId="43"/>
    <tableColumn id="22" xr3:uid="{C8BF25C8-C879-41B8-B912-214B8FE1D3C5}" name="ID LOGISTIQUE" dataDxfId="42"/>
    <tableColumn id="23" xr3:uid="{62B7C645-1D26-4F0C-9156-FAE4F5D05E35}" name="CACES R390 / R 372" dataDxfId="41"/>
    <tableColumn id="24" xr3:uid="{5DE1BB64-767B-41AF-B27E-615CEDAA5668}" name="CACES R386" dataDxfId="40"/>
    <tableColumn id="25" xr3:uid="{7F6A680C-9EDD-4108-A117-DBC385105DA6}" name="TP GAT 95" dataDxfId="39"/>
    <tableColumn id="26" xr3:uid="{B64621B1-CB00-4CF9-8B3A-623D924C3B52}" name="TP EDC 77" dataDxfId="38"/>
    <tableColumn id="27" xr3:uid="{74769285-457C-4D88-9A0D-9AC54CBEADF6}" name="TP EDC 95" dataDxfId="37"/>
    <tableColumn id="28" xr3:uid="{5B5908E5-F22A-4182-BD77-90F0F9E97C32}" name="PAP / MD / SST" dataDxfId="36"/>
    <tableColumn id="29" xr3:uid="{64289CBF-9D2E-427D-A33A-48EFF47F14F4}" name="EXAMEN" dataDxfId="35"/>
    <tableColumn id="30" xr3:uid="{920A25DC-14A4-48B5-9D6C-A3590270CFB6}" name="DIVERS" dataDxfId="34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78E0D79-9616-4BFE-A9E3-2179B0361408}" name="février" displayName="février" ref="AM4:BQ39" totalsRowShown="0" headerRowDxfId="33" dataDxfId="32" tableBorderDxfId="31">
  <autoFilter ref="AM4:BQ39" xr:uid="{3648DD08-BF72-4118-9EF7-E3DF13A518FA}"/>
  <tableColumns count="31">
    <tableColumn id="1" xr3:uid="{7622660E-A636-4DB9-867E-BEB9AD655BEE}" name="jour" dataDxfId="30"/>
    <tableColumn id="2" xr3:uid="{8C2320F5-9C4A-4C3B-9096-1FDC3BD4ED74}" name="date" dataDxfId="29"/>
    <tableColumn id="3" xr3:uid="{D67B96A6-EF97-4B37-ADE0-2ABA2623EE11}" name="C" dataDxfId="28"/>
    <tableColumn id="4" xr3:uid="{0EEFE5C0-BE12-40DB-ACB7-2B7B3A580C92}" name="EC" dataDxfId="27"/>
    <tableColumn id="5" xr3:uid="{34624E7F-EAD2-410D-9239-0DA9C7669E19}" name="D" dataDxfId="26"/>
    <tableColumn id="6" xr3:uid="{CA31A22A-F6D7-4EDF-8C5B-CA38D09516CC}" name="BE / B96" dataDxfId="25"/>
    <tableColumn id="7" xr3:uid="{32DBDFD9-40BF-479A-871D-9975BC61F06E}" name="FIMO M" dataDxfId="24"/>
    <tableColumn id="8" xr3:uid="{31E64A9F-D0F7-4F3E-8A84-D87C44429505}" name="FIMO V" dataDxfId="23"/>
    <tableColumn id="9" xr3:uid="{9C3CACD0-C1C3-4E04-83BD-F00C8A8B2507}" name="FCO M" dataDxfId="22"/>
    <tableColumn id="10" xr3:uid="{C8FBFB94-B8E5-4EA7-A9A6-4035993BE544}" name="FCO V" dataDxfId="21"/>
    <tableColumn id="11" xr3:uid="{2B518207-B017-4D9E-A8DF-9DFFD6F703F6}" name="TP OPEN TOUR" dataDxfId="20"/>
    <tableColumn id="12" xr3:uid="{736B0889-BF8D-4C1C-A4A9-5334DF6C80C1}" name="TP TV" dataDxfId="19"/>
    <tableColumn id="13" xr3:uid="{0233683D-63F5-4865-95D3-94B55DCD6A10}" name="TP V" dataDxfId="18"/>
    <tableColumn id="14" xr3:uid="{7AE745DF-8FE2-4D36-98BC-2C3DD9E9969F}" name="TP PORTEUR OPCA 16 + 8" dataDxfId="17"/>
    <tableColumn id="15" xr3:uid="{5A892A33-08EC-415E-9977-E61227C18013}" name="TP TVS" dataDxfId="16"/>
    <tableColumn id="16" xr3:uid="{6B9E64AF-6BDF-4CFE-BDDD-2AB4381904ED}" name="TP P1" dataDxfId="15"/>
    <tableColumn id="17" xr3:uid="{33293E8A-297D-41C4-89B0-D5E16D76E956}" name="TP LOG PCDE KN" dataDxfId="14"/>
    <tableColumn id="18" xr3:uid="{A416D7FA-1AC2-4E51-BD31-CFEA41A03E45}" name="TP LOG CARISTE" dataDxfId="13"/>
    <tableColumn id="19" xr3:uid="{D7668816-D46C-4027-9F62-DA17880EB9B9}" name="TP LOG PDC" dataDxfId="12"/>
    <tableColumn id="20" xr3:uid="{4E69292C-F182-40E5-843A-37F96D3EED80}" name="TP TV2" dataDxfId="11"/>
    <tableColumn id="21" xr3:uid="{DCFCC836-B395-4DE4-B5BE-1A51DEE0DFA4}" name="TP LOG PDC3" dataDxfId="10"/>
    <tableColumn id="22" xr3:uid="{8DF9D23E-78B0-4DED-B1DF-9126965BBCC3}" name="CACES R389" dataDxfId="9"/>
    <tableColumn id="23" xr3:uid="{071F5F16-E60D-4C94-B40E-63E9A8CF3C46}" name="CACES R390 / R 372" dataDxfId="8"/>
    <tableColumn id="24" xr3:uid="{05424193-374B-46DC-8E8A-F0EE5E72C391}" name="CACES R386" dataDxfId="7"/>
    <tableColumn id="25" xr3:uid="{16A1B981-8A55-44AB-9619-529D281ACB36}" name="TP GAT 95" dataDxfId="6"/>
    <tableColumn id="26" xr3:uid="{49509270-B751-463C-88F5-E748C31F784F}" name="TP EDC 77" dataDxfId="5"/>
    <tableColumn id="27" xr3:uid="{E4CC6244-DBCE-4E1B-B861-D25734CECDC0}" name="TP EDC 95" dataDxfId="4"/>
    <tableColumn id="28" xr3:uid="{F49F6D1A-B4F1-4DE6-8FCB-B7895F8FD8E6}" name="PAP / MD / SST" dataDxfId="3"/>
    <tableColumn id="29" xr3:uid="{946B12B8-9DB1-4447-BAB9-C64E9E54AF57}" name="EXAMEN" dataDxfId="2"/>
    <tableColumn id="30" xr3:uid="{094856B5-8F6D-45BB-B270-66279EC2E50C}" name="DIVERS" dataDxfId="1"/>
    <tableColumn id="31" xr3:uid="{7890D707-9269-4B13-A743-3BA9A59BA160}" name="DIVERS4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donnees">
    <outlinePr summaryBelow="0" summaryRight="0"/>
  </sheetPr>
  <dimension ref="A1:V371"/>
  <sheetViews>
    <sheetView topLeftCell="E1" workbookViewId="0">
      <selection activeCell="P14" sqref="P14"/>
    </sheetView>
  </sheetViews>
  <sheetFormatPr baseColWidth="10" defaultColWidth="14.42578125" defaultRowHeight="15.75" customHeight="1" x14ac:dyDescent="0.25"/>
  <cols>
    <col min="1" max="1" width="27.7109375" style="20" customWidth="1"/>
    <col min="2" max="2" width="21.140625" style="20" customWidth="1"/>
    <col min="3" max="3" width="14.42578125" style="20"/>
    <col min="4" max="6" width="2" style="20" customWidth="1"/>
    <col min="7" max="7" width="14.42578125" style="20" customWidth="1"/>
    <col min="8" max="8" width="28.5703125" style="20" customWidth="1"/>
    <col min="9" max="9" width="14.42578125" style="20"/>
    <col min="10" max="10" width="13.5703125" style="25" customWidth="1"/>
    <col min="11" max="11" width="32.28515625" style="27" customWidth="1"/>
    <col min="12" max="12" width="12.7109375" style="20" customWidth="1"/>
    <col min="13" max="16384" width="14.42578125" style="20"/>
  </cols>
  <sheetData>
    <row r="1" spans="1:22" ht="15.75" customHeight="1" x14ac:dyDescent="0.25">
      <c r="A1" s="20">
        <v>1</v>
      </c>
      <c r="B1" s="20" t="s">
        <v>165</v>
      </c>
      <c r="G1" s="21">
        <v>7</v>
      </c>
      <c r="H1" s="22">
        <f>janvier_1+1</f>
        <v>42737</v>
      </c>
      <c r="J1" s="23" t="s">
        <v>171</v>
      </c>
      <c r="K1" s="23" t="s">
        <v>170</v>
      </c>
      <c r="L1" s="23" t="s">
        <v>172</v>
      </c>
      <c r="O1" s="20" t="s">
        <v>173</v>
      </c>
      <c r="P1" s="20" t="s">
        <v>174</v>
      </c>
      <c r="T1" s="20">
        <v>1</v>
      </c>
      <c r="V1" s="20">
        <v>1</v>
      </c>
    </row>
    <row r="2" spans="1:22" ht="15.75" customHeight="1" x14ac:dyDescent="0.25">
      <c r="A2" s="23">
        <v>2017</v>
      </c>
      <c r="B2" s="23" t="s">
        <v>166</v>
      </c>
      <c r="G2" s="21">
        <v>6</v>
      </c>
      <c r="H2" s="22">
        <f>janvier_1+2</f>
        <v>42738</v>
      </c>
      <c r="J2" s="25">
        <f>_xlfn.ISOWEEKNUM(Tableau1[[#This Row],[date]])</f>
        <v>1</v>
      </c>
      <c r="K2" s="26">
        <f>premier_jour+ROW(Tableau1[[#This Row],[semaine]])-2</f>
        <v>42737</v>
      </c>
      <c r="L2" s="25">
        <f>WEEKNUM(Tableau1[[#This Row],[date]],2)</f>
        <v>2</v>
      </c>
      <c r="O2" t="s">
        <v>131</v>
      </c>
      <c r="P2" s="51"/>
      <c r="T2" s="20">
        <v>2</v>
      </c>
      <c r="V2" s="20">
        <v>2</v>
      </c>
    </row>
    <row r="3" spans="1:22" ht="15.75" customHeight="1" x14ac:dyDescent="0.25">
      <c r="A3" s="24">
        <f>DATE(A2,1,1)</f>
        <v>42736</v>
      </c>
      <c r="B3" s="20" t="s">
        <v>167</v>
      </c>
      <c r="G3" s="21">
        <v>5</v>
      </c>
      <c r="H3" s="22">
        <f>janvier_1+3</f>
        <v>42739</v>
      </c>
      <c r="J3" s="25">
        <f>_xlfn.ISOWEEKNUM(Tableau1[[#This Row],[date]])</f>
        <v>1</v>
      </c>
      <c r="K3" s="26">
        <f>premier_jour+ROW(Tableau1[[#This Row],[semaine]])-2</f>
        <v>42738</v>
      </c>
      <c r="L3" s="25">
        <f>WEEKNUM(Tableau1[[#This Row],[date]],2)</f>
        <v>2</v>
      </c>
      <c r="O3" s="28" t="s">
        <v>119</v>
      </c>
      <c r="P3" s="52"/>
      <c r="T3" s="20">
        <v>3</v>
      </c>
      <c r="V3" s="20">
        <v>3</v>
      </c>
    </row>
    <row r="4" spans="1:22" ht="15.75" customHeight="1" x14ac:dyDescent="0.25">
      <c r="A4" s="20">
        <f>WEEKDAY(A3,2)</f>
        <v>7</v>
      </c>
      <c r="B4" s="20" t="s">
        <v>168</v>
      </c>
      <c r="G4" s="21">
        <v>4</v>
      </c>
      <c r="H4" s="22">
        <f>janvier_1-3</f>
        <v>42733</v>
      </c>
      <c r="J4" s="25">
        <f>_xlfn.ISOWEEKNUM(Tableau1[[#This Row],[date]])</f>
        <v>1</v>
      </c>
      <c r="K4" s="26">
        <f>premier_jour+ROW(Tableau1[[#This Row],[semaine]])-2</f>
        <v>42739</v>
      </c>
      <c r="L4" s="25">
        <f>WEEKNUM(Tableau1[[#This Row],[date]],2)</f>
        <v>2</v>
      </c>
      <c r="O4" s="28" t="s">
        <v>64</v>
      </c>
      <c r="P4" s="53"/>
      <c r="T4" s="20">
        <v>4</v>
      </c>
      <c r="V4" s="20">
        <v>4</v>
      </c>
    </row>
    <row r="5" spans="1:22" ht="15.75" customHeight="1" x14ac:dyDescent="0.25">
      <c r="A5" s="24">
        <f>VLOOKUP(A4,G1:H7,2,FALSE)</f>
        <v>42737</v>
      </c>
      <c r="B5" s="20" t="s">
        <v>169</v>
      </c>
      <c r="G5" s="21">
        <v>3</v>
      </c>
      <c r="H5" s="22">
        <f>janvier_1-2</f>
        <v>42734</v>
      </c>
      <c r="J5" s="25">
        <f>_xlfn.ISOWEEKNUM(Tableau1[[#This Row],[date]])</f>
        <v>1</v>
      </c>
      <c r="K5" s="26">
        <f>premier_jour+ROW(Tableau1[[#This Row],[semaine]])-2</f>
        <v>42740</v>
      </c>
      <c r="L5" s="25">
        <f>WEEKNUM(Tableau1[[#This Row],[date]],2)</f>
        <v>2</v>
      </c>
      <c r="O5" s="28" t="s">
        <v>154</v>
      </c>
      <c r="P5" s="54"/>
      <c r="T5" s="20">
        <v>5</v>
      </c>
      <c r="V5" s="20">
        <v>5</v>
      </c>
    </row>
    <row r="6" spans="1:22" ht="15.75" customHeight="1" x14ac:dyDescent="0.25">
      <c r="G6" s="21">
        <v>2</v>
      </c>
      <c r="H6" s="22">
        <f>janvier_1-1</f>
        <v>42735</v>
      </c>
      <c r="J6" s="25">
        <f>_xlfn.ISOWEEKNUM(Tableau1[[#This Row],[date]])</f>
        <v>1</v>
      </c>
      <c r="K6" s="26">
        <f>premier_jour+ROW(Tableau1[[#This Row],[semaine]])-2</f>
        <v>42741</v>
      </c>
      <c r="L6" s="25">
        <f>WEEKNUM(Tableau1[[#This Row],[date]],2)</f>
        <v>2</v>
      </c>
      <c r="O6" s="28" t="s">
        <v>7</v>
      </c>
      <c r="P6" s="55"/>
      <c r="T6" s="20">
        <v>6</v>
      </c>
      <c r="V6" s="20">
        <v>6</v>
      </c>
    </row>
    <row r="7" spans="1:22" ht="15.75" customHeight="1" x14ac:dyDescent="0.25">
      <c r="G7" s="21">
        <v>1</v>
      </c>
      <c r="H7" s="22">
        <f>janvier_1</f>
        <v>42736</v>
      </c>
      <c r="J7" s="25">
        <f>_xlfn.ISOWEEKNUM(Tableau1[[#This Row],[date]])</f>
        <v>1</v>
      </c>
      <c r="K7" s="26">
        <f>premier_jour+ROW(Tableau1[[#This Row],[semaine]])-2</f>
        <v>42742</v>
      </c>
      <c r="L7" s="25">
        <f>WEEKNUM(Tableau1[[#This Row],[date]],2)</f>
        <v>2</v>
      </c>
      <c r="O7" s="28" t="s">
        <v>89</v>
      </c>
      <c r="P7" s="56"/>
      <c r="T7" s="20">
        <v>7</v>
      </c>
      <c r="V7" s="20">
        <v>7</v>
      </c>
    </row>
    <row r="8" spans="1:22" ht="15.75" customHeight="1" x14ac:dyDescent="0.25">
      <c r="G8" s="21"/>
      <c r="H8" s="22"/>
      <c r="J8" s="25">
        <f>_xlfn.ISOWEEKNUM(Tableau1[[#This Row],[date]])</f>
        <v>1</v>
      </c>
      <c r="K8" s="26">
        <f>premier_jour+ROW(Tableau1[[#This Row],[semaine]])-2</f>
        <v>42743</v>
      </c>
      <c r="L8" s="25">
        <f>WEEKNUM(Tableau1[[#This Row],[date]],2)</f>
        <v>2</v>
      </c>
      <c r="O8" s="28" t="s">
        <v>66</v>
      </c>
      <c r="P8" s="57"/>
      <c r="T8" s="20">
        <v>8</v>
      </c>
      <c r="V8" s="20">
        <v>8</v>
      </c>
    </row>
    <row r="9" spans="1:22" ht="15.75" customHeight="1" x14ac:dyDescent="0.25">
      <c r="J9" s="25">
        <f>_xlfn.ISOWEEKNUM(Tableau1[[#This Row],[date]])</f>
        <v>2</v>
      </c>
      <c r="K9" s="26">
        <f>premier_jour+ROW(Tableau1[[#This Row],[semaine]])-2</f>
        <v>42744</v>
      </c>
      <c r="L9" s="25">
        <f>WEEKNUM(Tableau1[[#This Row],[date]],2)</f>
        <v>3</v>
      </c>
      <c r="O9" s="28" t="s">
        <v>117</v>
      </c>
      <c r="P9" s="58"/>
      <c r="T9" s="20">
        <v>9</v>
      </c>
      <c r="V9" s="20">
        <v>9</v>
      </c>
    </row>
    <row r="10" spans="1:22" ht="15.75" customHeight="1" x14ac:dyDescent="0.25">
      <c r="J10" s="25">
        <f>_xlfn.ISOWEEKNUM(Tableau1[[#This Row],[date]])</f>
        <v>2</v>
      </c>
      <c r="K10" s="26">
        <f>premier_jour+ROW(Tableau1[[#This Row],[semaine]])-2</f>
        <v>42745</v>
      </c>
      <c r="L10" s="25">
        <f>WEEKNUM(Tableau1[[#This Row],[date]],2)</f>
        <v>3</v>
      </c>
      <c r="O10" s="20" t="s">
        <v>92</v>
      </c>
      <c r="P10" s="59"/>
      <c r="T10" s="20">
        <v>10</v>
      </c>
      <c r="V10" s="20">
        <v>10</v>
      </c>
    </row>
    <row r="11" spans="1:22" ht="15.75" customHeight="1" x14ac:dyDescent="0.25">
      <c r="J11" s="25">
        <f>_xlfn.ISOWEEKNUM(Tableau1[[#This Row],[date]])</f>
        <v>2</v>
      </c>
      <c r="K11" s="26">
        <f>premier_jour+ROW(Tableau1[[#This Row],[semaine]])-2</f>
        <v>42746</v>
      </c>
      <c r="L11" s="25">
        <f>WEEKNUM(Tableau1[[#This Row],[date]],2)</f>
        <v>3</v>
      </c>
      <c r="O11" s="28" t="s">
        <v>76</v>
      </c>
      <c r="P11" s="50"/>
      <c r="T11" s="20">
        <v>11</v>
      </c>
      <c r="V11" s="20">
        <v>11</v>
      </c>
    </row>
    <row r="12" spans="1:22" ht="15.75" customHeight="1" x14ac:dyDescent="0.25">
      <c r="J12" s="25">
        <f>_xlfn.ISOWEEKNUM(Tableau1[[#This Row],[date]])</f>
        <v>2</v>
      </c>
      <c r="K12" s="26">
        <f>premier_jour+ROW(Tableau1[[#This Row],[semaine]])-2</f>
        <v>42747</v>
      </c>
      <c r="L12" s="25">
        <f>WEEKNUM(Tableau1[[#This Row],[date]],2)</f>
        <v>3</v>
      </c>
      <c r="O12" s="28" t="s">
        <v>107</v>
      </c>
      <c r="P12" s="60"/>
      <c r="T12" s="20">
        <v>12</v>
      </c>
      <c r="V12" s="20">
        <v>12</v>
      </c>
    </row>
    <row r="13" spans="1:22" ht="15.75" customHeight="1" x14ac:dyDescent="0.25">
      <c r="J13" s="25">
        <f>_xlfn.ISOWEEKNUM(Tableau1[[#This Row],[date]])</f>
        <v>2</v>
      </c>
      <c r="K13" s="26">
        <f>premier_jour+ROW(Tableau1[[#This Row],[semaine]])-2</f>
        <v>42748</v>
      </c>
      <c r="L13" s="25">
        <f>WEEKNUM(Tableau1[[#This Row],[date]],2)</f>
        <v>3</v>
      </c>
      <c r="O13" s="28" t="s">
        <v>68</v>
      </c>
      <c r="P13" s="61"/>
      <c r="T13" s="20">
        <v>13</v>
      </c>
    </row>
    <row r="14" spans="1:22" ht="15.75" customHeight="1" x14ac:dyDescent="0.25">
      <c r="J14" s="25">
        <f>_xlfn.ISOWEEKNUM(Tableau1[[#This Row],[date]])</f>
        <v>2</v>
      </c>
      <c r="K14" s="26">
        <f>premier_jour+ROW(Tableau1[[#This Row],[semaine]])-2</f>
        <v>42749</v>
      </c>
      <c r="L14" s="25">
        <f>WEEKNUM(Tableau1[[#This Row],[date]],2)</f>
        <v>3</v>
      </c>
      <c r="O14" s="28" t="s">
        <v>91</v>
      </c>
      <c r="P14" s="80"/>
      <c r="T14" s="20">
        <v>14</v>
      </c>
    </row>
    <row r="15" spans="1:22" ht="15.75" customHeight="1" x14ac:dyDescent="0.25">
      <c r="J15" s="25">
        <f>_xlfn.ISOWEEKNUM(Tableau1[[#This Row],[date]])</f>
        <v>2</v>
      </c>
      <c r="K15" s="26">
        <f>premier_jour+ROW(Tableau1[[#This Row],[semaine]])-2</f>
        <v>42750</v>
      </c>
      <c r="L15" s="25">
        <f>WEEKNUM(Tableau1[[#This Row],[date]],2)</f>
        <v>3</v>
      </c>
      <c r="O15" s="28"/>
      <c r="T15" s="20">
        <v>15</v>
      </c>
    </row>
    <row r="16" spans="1:22" ht="15.75" customHeight="1" x14ac:dyDescent="0.25">
      <c r="J16" s="25">
        <f>_xlfn.ISOWEEKNUM(Tableau1[[#This Row],[date]])</f>
        <v>3</v>
      </c>
      <c r="K16" s="26">
        <f>premier_jour+ROW(Tableau1[[#This Row],[semaine]])-2</f>
        <v>42751</v>
      </c>
      <c r="L16" s="25">
        <f>WEEKNUM(Tableau1[[#This Row],[date]],2)</f>
        <v>4</v>
      </c>
      <c r="O16" s="28"/>
      <c r="T16" s="20">
        <v>16</v>
      </c>
    </row>
    <row r="17" spans="10:20" ht="15.75" customHeight="1" x14ac:dyDescent="0.25">
      <c r="J17" s="25">
        <f>_xlfn.ISOWEEKNUM(Tableau1[[#This Row],[date]])</f>
        <v>3</v>
      </c>
      <c r="K17" s="26">
        <f>premier_jour+ROW(Tableau1[[#This Row],[semaine]])-2</f>
        <v>42752</v>
      </c>
      <c r="L17" s="25">
        <f>WEEKNUM(Tableau1[[#This Row],[date]],2)</f>
        <v>4</v>
      </c>
      <c r="O17" s="28"/>
      <c r="T17" s="20">
        <v>17</v>
      </c>
    </row>
    <row r="18" spans="10:20" ht="15.75" customHeight="1" x14ac:dyDescent="0.25">
      <c r="J18" s="25">
        <f>_xlfn.ISOWEEKNUM(Tableau1[[#This Row],[date]])</f>
        <v>3</v>
      </c>
      <c r="K18" s="26">
        <f>premier_jour+ROW(Tableau1[[#This Row],[semaine]])-2</f>
        <v>42753</v>
      </c>
      <c r="L18" s="25">
        <f>WEEKNUM(Tableau1[[#This Row],[date]],2)</f>
        <v>4</v>
      </c>
      <c r="O18" s="28"/>
      <c r="T18" s="20">
        <v>18</v>
      </c>
    </row>
    <row r="19" spans="10:20" ht="15.75" customHeight="1" x14ac:dyDescent="0.25">
      <c r="J19" s="25">
        <f>_xlfn.ISOWEEKNUM(Tableau1[[#This Row],[date]])</f>
        <v>3</v>
      </c>
      <c r="K19" s="26">
        <f>premier_jour+ROW(Tableau1[[#This Row],[semaine]])-2</f>
        <v>42754</v>
      </c>
      <c r="L19" s="25">
        <f>WEEKNUM(Tableau1[[#This Row],[date]],2)</f>
        <v>4</v>
      </c>
      <c r="O19" s="28"/>
      <c r="T19" s="20">
        <v>19</v>
      </c>
    </row>
    <row r="20" spans="10:20" ht="15.75" customHeight="1" x14ac:dyDescent="0.25">
      <c r="J20" s="25">
        <f>_xlfn.ISOWEEKNUM(Tableau1[[#This Row],[date]])</f>
        <v>3</v>
      </c>
      <c r="K20" s="26">
        <f>premier_jour+ROW(Tableau1[[#This Row],[semaine]])-2</f>
        <v>42755</v>
      </c>
      <c r="L20" s="25">
        <f>WEEKNUM(Tableau1[[#This Row],[date]],2)</f>
        <v>4</v>
      </c>
      <c r="O20" s="28"/>
      <c r="T20" s="20">
        <v>20</v>
      </c>
    </row>
    <row r="21" spans="10:20" ht="15.75" customHeight="1" x14ac:dyDescent="0.25">
      <c r="J21" s="25">
        <f>_xlfn.ISOWEEKNUM(Tableau1[[#This Row],[date]])</f>
        <v>3</v>
      </c>
      <c r="K21" s="26">
        <f>premier_jour+ROW(Tableau1[[#This Row],[semaine]])-2</f>
        <v>42756</v>
      </c>
      <c r="L21" s="25">
        <f>WEEKNUM(Tableau1[[#This Row],[date]],2)</f>
        <v>4</v>
      </c>
      <c r="O21" s="28"/>
      <c r="T21" s="20">
        <v>21</v>
      </c>
    </row>
    <row r="22" spans="10:20" ht="15.75" customHeight="1" x14ac:dyDescent="0.25">
      <c r="J22" s="25">
        <f>_xlfn.ISOWEEKNUM(Tableau1[[#This Row],[date]])</f>
        <v>3</v>
      </c>
      <c r="K22" s="26">
        <f>premier_jour+ROW(Tableau1[[#This Row],[semaine]])-2</f>
        <v>42757</v>
      </c>
      <c r="L22" s="25">
        <f>WEEKNUM(Tableau1[[#This Row],[date]],2)</f>
        <v>4</v>
      </c>
      <c r="O22" s="28"/>
      <c r="T22" s="20">
        <v>22</v>
      </c>
    </row>
    <row r="23" spans="10:20" ht="15.75" customHeight="1" x14ac:dyDescent="0.25">
      <c r="J23" s="25">
        <f>_xlfn.ISOWEEKNUM(Tableau1[[#This Row],[date]])</f>
        <v>4</v>
      </c>
      <c r="K23" s="26">
        <f>premier_jour+ROW(Tableau1[[#This Row],[semaine]])-2</f>
        <v>42758</v>
      </c>
      <c r="L23" s="25">
        <f>WEEKNUM(Tableau1[[#This Row],[date]],2)</f>
        <v>5</v>
      </c>
      <c r="O23" s="28"/>
      <c r="T23" s="20">
        <v>23</v>
      </c>
    </row>
    <row r="24" spans="10:20" ht="15.75" customHeight="1" x14ac:dyDescent="0.25">
      <c r="J24" s="25">
        <f>_xlfn.ISOWEEKNUM(Tableau1[[#This Row],[date]])</f>
        <v>4</v>
      </c>
      <c r="K24" s="26">
        <f>premier_jour+ROW(Tableau1[[#This Row],[semaine]])-2</f>
        <v>42759</v>
      </c>
      <c r="L24" s="25">
        <f>WEEKNUM(Tableau1[[#This Row],[date]],2)</f>
        <v>5</v>
      </c>
      <c r="O24" s="28"/>
      <c r="T24" s="20">
        <v>24</v>
      </c>
    </row>
    <row r="25" spans="10:20" ht="15.75" customHeight="1" x14ac:dyDescent="0.25">
      <c r="J25" s="25">
        <f>_xlfn.ISOWEEKNUM(Tableau1[[#This Row],[date]])</f>
        <v>4</v>
      </c>
      <c r="K25" s="26">
        <f>premier_jour+ROW(Tableau1[[#This Row],[semaine]])-2</f>
        <v>42760</v>
      </c>
      <c r="L25" s="25">
        <f>WEEKNUM(Tableau1[[#This Row],[date]],2)</f>
        <v>5</v>
      </c>
      <c r="O25" s="28"/>
      <c r="T25" s="20">
        <v>25</v>
      </c>
    </row>
    <row r="26" spans="10:20" ht="15.75" customHeight="1" x14ac:dyDescent="0.25">
      <c r="J26" s="25">
        <f>_xlfn.ISOWEEKNUM(Tableau1[[#This Row],[date]])</f>
        <v>4</v>
      </c>
      <c r="K26" s="26">
        <f>premier_jour+ROW(Tableau1[[#This Row],[semaine]])-2</f>
        <v>42761</v>
      </c>
      <c r="L26" s="25">
        <f>WEEKNUM(Tableau1[[#This Row],[date]],2)</f>
        <v>5</v>
      </c>
      <c r="O26" s="28"/>
      <c r="T26" s="20">
        <v>26</v>
      </c>
    </row>
    <row r="27" spans="10:20" ht="15.75" customHeight="1" x14ac:dyDescent="0.25">
      <c r="J27" s="25">
        <f>_xlfn.ISOWEEKNUM(Tableau1[[#This Row],[date]])</f>
        <v>4</v>
      </c>
      <c r="K27" s="26">
        <f>premier_jour+ROW(Tableau1[[#This Row],[semaine]])-2</f>
        <v>42762</v>
      </c>
      <c r="L27" s="25">
        <f>WEEKNUM(Tableau1[[#This Row],[date]],2)</f>
        <v>5</v>
      </c>
      <c r="O27" s="28"/>
      <c r="T27" s="20">
        <v>27</v>
      </c>
    </row>
    <row r="28" spans="10:20" ht="15.75" customHeight="1" x14ac:dyDescent="0.25">
      <c r="J28" s="25">
        <f>_xlfn.ISOWEEKNUM(Tableau1[[#This Row],[date]])</f>
        <v>4</v>
      </c>
      <c r="K28" s="26">
        <f>premier_jour+ROW(Tableau1[[#This Row],[semaine]])-2</f>
        <v>42763</v>
      </c>
      <c r="L28" s="25">
        <f>WEEKNUM(Tableau1[[#This Row],[date]],2)</f>
        <v>5</v>
      </c>
      <c r="O28" s="28"/>
      <c r="T28" s="20">
        <v>28</v>
      </c>
    </row>
    <row r="29" spans="10:20" ht="15.75" customHeight="1" x14ac:dyDescent="0.25">
      <c r="J29" s="25">
        <f>_xlfn.ISOWEEKNUM(Tableau1[[#This Row],[date]])</f>
        <v>4</v>
      </c>
      <c r="K29" s="26">
        <f>premier_jour+ROW(Tableau1[[#This Row],[semaine]])-2</f>
        <v>42764</v>
      </c>
      <c r="L29" s="25">
        <f>WEEKNUM(Tableau1[[#This Row],[date]],2)</f>
        <v>5</v>
      </c>
      <c r="O29" s="28"/>
      <c r="T29" s="20">
        <v>29</v>
      </c>
    </row>
    <row r="30" spans="10:20" ht="15.75" customHeight="1" x14ac:dyDescent="0.25">
      <c r="J30" s="25">
        <f>_xlfn.ISOWEEKNUM(Tableau1[[#This Row],[date]])</f>
        <v>5</v>
      </c>
      <c r="K30" s="26">
        <f>premier_jour+ROW(Tableau1[[#This Row],[semaine]])-2</f>
        <v>42765</v>
      </c>
      <c r="L30" s="25">
        <f>WEEKNUM(Tableau1[[#This Row],[date]],2)</f>
        <v>6</v>
      </c>
      <c r="O30" s="28"/>
      <c r="T30" s="20">
        <v>30</v>
      </c>
    </row>
    <row r="31" spans="10:20" ht="15.75" customHeight="1" x14ac:dyDescent="0.25">
      <c r="J31" s="25">
        <f>_xlfn.ISOWEEKNUM(Tableau1[[#This Row],[date]])</f>
        <v>5</v>
      </c>
      <c r="K31" s="26">
        <f>premier_jour+ROW(Tableau1[[#This Row],[semaine]])-2</f>
        <v>42766</v>
      </c>
      <c r="L31" s="25">
        <f>WEEKNUM(Tableau1[[#This Row],[date]],2)</f>
        <v>6</v>
      </c>
      <c r="O31" s="28"/>
      <c r="T31" s="20">
        <v>31</v>
      </c>
    </row>
    <row r="32" spans="10:20" ht="15.75" customHeight="1" x14ac:dyDescent="0.25">
      <c r="J32" s="25">
        <f>_xlfn.ISOWEEKNUM(Tableau1[[#This Row],[date]])</f>
        <v>5</v>
      </c>
      <c r="K32" s="26">
        <f>premier_jour+ROW(Tableau1[[#This Row],[semaine]])-2</f>
        <v>42767</v>
      </c>
      <c r="L32" s="25">
        <f>WEEKNUM(Tableau1[[#This Row],[date]],2)</f>
        <v>6</v>
      </c>
      <c r="O32" s="28"/>
      <c r="T32" s="20">
        <v>32</v>
      </c>
    </row>
    <row r="33" spans="10:20" ht="15.75" customHeight="1" x14ac:dyDescent="0.25">
      <c r="J33" s="25">
        <f>_xlfn.ISOWEEKNUM(Tableau1[[#This Row],[date]])</f>
        <v>5</v>
      </c>
      <c r="K33" s="26">
        <f>premier_jour+ROW(Tableau1[[#This Row],[semaine]])-2</f>
        <v>42768</v>
      </c>
      <c r="L33" s="25">
        <f>WEEKNUM(Tableau1[[#This Row],[date]],2)</f>
        <v>6</v>
      </c>
      <c r="O33" s="28"/>
      <c r="T33" s="20">
        <v>33</v>
      </c>
    </row>
    <row r="34" spans="10:20" ht="15.75" customHeight="1" x14ac:dyDescent="0.25">
      <c r="J34" s="25">
        <f>_xlfn.ISOWEEKNUM(Tableau1[[#This Row],[date]])</f>
        <v>5</v>
      </c>
      <c r="K34" s="26">
        <f>premier_jour+ROW(Tableau1[[#This Row],[semaine]])-2</f>
        <v>42769</v>
      </c>
      <c r="L34" s="25">
        <f>WEEKNUM(Tableau1[[#This Row],[date]],2)</f>
        <v>6</v>
      </c>
      <c r="O34" s="28"/>
      <c r="T34" s="20">
        <v>34</v>
      </c>
    </row>
    <row r="35" spans="10:20" ht="15.75" customHeight="1" x14ac:dyDescent="0.25">
      <c r="J35" s="25">
        <f>_xlfn.ISOWEEKNUM(Tableau1[[#This Row],[date]])</f>
        <v>5</v>
      </c>
      <c r="K35" s="26">
        <f>premier_jour+ROW(Tableau1[[#This Row],[semaine]])-2</f>
        <v>42770</v>
      </c>
      <c r="L35" s="25">
        <f>WEEKNUM(Tableau1[[#This Row],[date]],2)</f>
        <v>6</v>
      </c>
      <c r="O35" s="28"/>
      <c r="T35" s="20">
        <v>35</v>
      </c>
    </row>
    <row r="36" spans="10:20" ht="15.75" customHeight="1" x14ac:dyDescent="0.25">
      <c r="J36" s="25">
        <f>_xlfn.ISOWEEKNUM(Tableau1[[#This Row],[date]])</f>
        <v>5</v>
      </c>
      <c r="K36" s="26">
        <f>premier_jour+ROW(Tableau1[[#This Row],[semaine]])-2</f>
        <v>42771</v>
      </c>
      <c r="L36" s="25">
        <f>WEEKNUM(Tableau1[[#This Row],[date]],2)</f>
        <v>6</v>
      </c>
      <c r="O36" s="28"/>
      <c r="T36" s="20">
        <v>36</v>
      </c>
    </row>
    <row r="37" spans="10:20" ht="15.75" customHeight="1" x14ac:dyDescent="0.25">
      <c r="J37" s="25">
        <f>_xlfn.ISOWEEKNUM(Tableau1[[#This Row],[date]])</f>
        <v>6</v>
      </c>
      <c r="K37" s="26">
        <f>premier_jour+ROW(Tableau1[[#This Row],[semaine]])-2</f>
        <v>42772</v>
      </c>
      <c r="L37" s="25">
        <f>WEEKNUM(Tableau1[[#This Row],[date]],2)</f>
        <v>7</v>
      </c>
      <c r="O37" s="28"/>
      <c r="T37" s="20">
        <v>37</v>
      </c>
    </row>
    <row r="38" spans="10:20" ht="15.75" customHeight="1" x14ac:dyDescent="0.25">
      <c r="J38" s="25">
        <f>_xlfn.ISOWEEKNUM(Tableau1[[#This Row],[date]])</f>
        <v>6</v>
      </c>
      <c r="K38" s="26">
        <f>premier_jour+ROW(Tableau1[[#This Row],[semaine]])-2</f>
        <v>42773</v>
      </c>
      <c r="L38" s="25">
        <f>WEEKNUM(Tableau1[[#This Row],[date]],2)</f>
        <v>7</v>
      </c>
      <c r="O38" s="28"/>
      <c r="T38" s="20">
        <v>38</v>
      </c>
    </row>
    <row r="39" spans="10:20" ht="15.75" customHeight="1" x14ac:dyDescent="0.25">
      <c r="J39" s="25">
        <f>_xlfn.ISOWEEKNUM(Tableau1[[#This Row],[date]])</f>
        <v>6</v>
      </c>
      <c r="K39" s="26">
        <f>premier_jour+ROW(Tableau1[[#This Row],[semaine]])-2</f>
        <v>42774</v>
      </c>
      <c r="L39" s="25">
        <f>WEEKNUM(Tableau1[[#This Row],[date]],2)</f>
        <v>7</v>
      </c>
      <c r="O39" s="28"/>
      <c r="T39" s="20">
        <v>39</v>
      </c>
    </row>
    <row r="40" spans="10:20" ht="15.75" customHeight="1" x14ac:dyDescent="0.25">
      <c r="J40" s="25">
        <f>_xlfn.ISOWEEKNUM(Tableau1[[#This Row],[date]])</f>
        <v>6</v>
      </c>
      <c r="K40" s="26">
        <f>premier_jour+ROW(Tableau1[[#This Row],[semaine]])-2</f>
        <v>42775</v>
      </c>
      <c r="L40" s="25">
        <f>WEEKNUM(Tableau1[[#This Row],[date]],2)</f>
        <v>7</v>
      </c>
      <c r="O40" s="28"/>
      <c r="T40" s="20">
        <v>40</v>
      </c>
    </row>
    <row r="41" spans="10:20" ht="15.75" customHeight="1" x14ac:dyDescent="0.25">
      <c r="J41" s="25">
        <f>_xlfn.ISOWEEKNUM(Tableau1[[#This Row],[date]])</f>
        <v>6</v>
      </c>
      <c r="K41" s="26">
        <f>premier_jour+ROW(Tableau1[[#This Row],[semaine]])-2</f>
        <v>42776</v>
      </c>
      <c r="L41" s="25">
        <f>WEEKNUM(Tableau1[[#This Row],[date]],2)</f>
        <v>7</v>
      </c>
      <c r="O41" s="28"/>
      <c r="T41" s="20">
        <v>41</v>
      </c>
    </row>
    <row r="42" spans="10:20" ht="15.75" customHeight="1" x14ac:dyDescent="0.25">
      <c r="J42" s="25">
        <f>_xlfn.ISOWEEKNUM(Tableau1[[#This Row],[date]])</f>
        <v>6</v>
      </c>
      <c r="K42" s="26">
        <f>premier_jour+ROW(Tableau1[[#This Row],[semaine]])-2</f>
        <v>42777</v>
      </c>
      <c r="L42" s="25">
        <f>WEEKNUM(Tableau1[[#This Row],[date]],2)</f>
        <v>7</v>
      </c>
      <c r="O42" s="28"/>
      <c r="T42" s="20">
        <v>42</v>
      </c>
    </row>
    <row r="43" spans="10:20" ht="15.75" customHeight="1" x14ac:dyDescent="0.25">
      <c r="J43" s="25">
        <f>_xlfn.ISOWEEKNUM(Tableau1[[#This Row],[date]])</f>
        <v>6</v>
      </c>
      <c r="K43" s="26">
        <f>premier_jour+ROW(Tableau1[[#This Row],[semaine]])-2</f>
        <v>42778</v>
      </c>
      <c r="L43" s="25">
        <f>WEEKNUM(Tableau1[[#This Row],[date]],2)</f>
        <v>7</v>
      </c>
      <c r="O43" s="28"/>
      <c r="T43" s="20">
        <v>43</v>
      </c>
    </row>
    <row r="44" spans="10:20" ht="15.75" customHeight="1" x14ac:dyDescent="0.25">
      <c r="J44" s="25">
        <f>_xlfn.ISOWEEKNUM(Tableau1[[#This Row],[date]])</f>
        <v>7</v>
      </c>
      <c r="K44" s="26">
        <f>premier_jour+ROW(Tableau1[[#This Row],[semaine]])-2</f>
        <v>42779</v>
      </c>
      <c r="L44" s="25">
        <f>WEEKNUM(Tableau1[[#This Row],[date]],2)</f>
        <v>8</v>
      </c>
      <c r="O44" s="28"/>
      <c r="T44" s="20">
        <v>44</v>
      </c>
    </row>
    <row r="45" spans="10:20" ht="15.75" customHeight="1" x14ac:dyDescent="0.25">
      <c r="J45" s="25">
        <f>_xlfn.ISOWEEKNUM(Tableau1[[#This Row],[date]])</f>
        <v>7</v>
      </c>
      <c r="K45" s="26">
        <f>premier_jour+ROW(Tableau1[[#This Row],[semaine]])-2</f>
        <v>42780</v>
      </c>
      <c r="L45" s="25">
        <f>WEEKNUM(Tableau1[[#This Row],[date]],2)</f>
        <v>8</v>
      </c>
      <c r="O45" s="28"/>
      <c r="T45" s="20">
        <v>45</v>
      </c>
    </row>
    <row r="46" spans="10:20" ht="15.75" customHeight="1" x14ac:dyDescent="0.25">
      <c r="J46" s="25">
        <f>_xlfn.ISOWEEKNUM(Tableau1[[#This Row],[date]])</f>
        <v>7</v>
      </c>
      <c r="K46" s="26">
        <f>premier_jour+ROW(Tableau1[[#This Row],[semaine]])-2</f>
        <v>42781</v>
      </c>
      <c r="L46" s="25">
        <f>WEEKNUM(Tableau1[[#This Row],[date]],2)</f>
        <v>8</v>
      </c>
      <c r="O46" s="28"/>
      <c r="T46" s="20">
        <v>46</v>
      </c>
    </row>
    <row r="47" spans="10:20" ht="15.75" customHeight="1" x14ac:dyDescent="0.25">
      <c r="J47" s="25">
        <f>_xlfn.ISOWEEKNUM(Tableau1[[#This Row],[date]])</f>
        <v>7</v>
      </c>
      <c r="K47" s="26">
        <f>premier_jour+ROW(Tableau1[[#This Row],[semaine]])-2</f>
        <v>42782</v>
      </c>
      <c r="L47" s="25">
        <f>WEEKNUM(Tableau1[[#This Row],[date]],2)</f>
        <v>8</v>
      </c>
      <c r="O47" s="28"/>
      <c r="T47" s="20">
        <v>47</v>
      </c>
    </row>
    <row r="48" spans="10:20" ht="15.75" customHeight="1" x14ac:dyDescent="0.25">
      <c r="J48" s="25">
        <f>_xlfn.ISOWEEKNUM(Tableau1[[#This Row],[date]])</f>
        <v>7</v>
      </c>
      <c r="K48" s="26">
        <f>premier_jour+ROW(Tableau1[[#This Row],[semaine]])-2</f>
        <v>42783</v>
      </c>
      <c r="L48" s="25">
        <f>WEEKNUM(Tableau1[[#This Row],[date]],2)</f>
        <v>8</v>
      </c>
      <c r="O48" s="28"/>
      <c r="T48" s="20">
        <v>48</v>
      </c>
    </row>
    <row r="49" spans="10:20" ht="15.75" customHeight="1" x14ac:dyDescent="0.25">
      <c r="J49" s="25">
        <f>_xlfn.ISOWEEKNUM(Tableau1[[#This Row],[date]])</f>
        <v>7</v>
      </c>
      <c r="K49" s="26">
        <f>premier_jour+ROW(Tableau1[[#This Row],[semaine]])-2</f>
        <v>42784</v>
      </c>
      <c r="L49" s="25">
        <f>WEEKNUM(Tableau1[[#This Row],[date]],2)</f>
        <v>8</v>
      </c>
      <c r="O49" s="28"/>
      <c r="T49" s="20">
        <v>49</v>
      </c>
    </row>
    <row r="50" spans="10:20" ht="15.75" customHeight="1" x14ac:dyDescent="0.25">
      <c r="J50" s="25">
        <f>_xlfn.ISOWEEKNUM(Tableau1[[#This Row],[date]])</f>
        <v>7</v>
      </c>
      <c r="K50" s="26">
        <f>premier_jour+ROW(Tableau1[[#This Row],[semaine]])-2</f>
        <v>42785</v>
      </c>
      <c r="L50" s="25">
        <f>WEEKNUM(Tableau1[[#This Row],[date]],2)</f>
        <v>8</v>
      </c>
      <c r="O50" s="28"/>
      <c r="T50" s="20">
        <v>50</v>
      </c>
    </row>
    <row r="51" spans="10:20" ht="15.75" customHeight="1" x14ac:dyDescent="0.25">
      <c r="J51" s="25">
        <f>_xlfn.ISOWEEKNUM(Tableau1[[#This Row],[date]])</f>
        <v>8</v>
      </c>
      <c r="K51" s="26">
        <f>premier_jour+ROW(Tableau1[[#This Row],[semaine]])-2</f>
        <v>42786</v>
      </c>
      <c r="L51" s="25">
        <f>WEEKNUM(Tableau1[[#This Row],[date]],2)</f>
        <v>9</v>
      </c>
      <c r="O51" s="28"/>
      <c r="T51" s="20">
        <v>51</v>
      </c>
    </row>
    <row r="52" spans="10:20" ht="15.75" customHeight="1" x14ac:dyDescent="0.25">
      <c r="J52" s="25">
        <f>_xlfn.ISOWEEKNUM(Tableau1[[#This Row],[date]])</f>
        <v>8</v>
      </c>
      <c r="K52" s="26">
        <f>premier_jour+ROW(Tableau1[[#This Row],[semaine]])-2</f>
        <v>42787</v>
      </c>
      <c r="L52" s="25">
        <f>WEEKNUM(Tableau1[[#This Row],[date]],2)</f>
        <v>9</v>
      </c>
      <c r="O52" s="28"/>
      <c r="T52" s="20">
        <v>52</v>
      </c>
    </row>
    <row r="53" spans="10:20" ht="15.75" customHeight="1" x14ac:dyDescent="0.25">
      <c r="J53" s="25">
        <f>_xlfn.ISOWEEKNUM(Tableau1[[#This Row],[date]])</f>
        <v>8</v>
      </c>
      <c r="K53" s="26">
        <f>premier_jour+ROW(Tableau1[[#This Row],[semaine]])-2</f>
        <v>42788</v>
      </c>
      <c r="L53" s="25">
        <f>WEEKNUM(Tableau1[[#This Row],[date]],2)</f>
        <v>9</v>
      </c>
      <c r="O53" s="28"/>
      <c r="T53" s="20">
        <v>53</v>
      </c>
    </row>
    <row r="54" spans="10:20" ht="15.75" customHeight="1" x14ac:dyDescent="0.25">
      <c r="J54" s="25">
        <f>_xlfn.ISOWEEKNUM(Tableau1[[#This Row],[date]])</f>
        <v>8</v>
      </c>
      <c r="K54" s="26">
        <f>premier_jour+ROW(Tableau1[[#This Row],[semaine]])-2</f>
        <v>42789</v>
      </c>
      <c r="L54" s="25">
        <f>WEEKNUM(Tableau1[[#This Row],[date]],2)</f>
        <v>9</v>
      </c>
      <c r="O54" s="28"/>
    </row>
    <row r="55" spans="10:20" ht="15.75" customHeight="1" x14ac:dyDescent="0.25">
      <c r="J55" s="25">
        <f>_xlfn.ISOWEEKNUM(Tableau1[[#This Row],[date]])</f>
        <v>8</v>
      </c>
      <c r="K55" s="26">
        <f>premier_jour+ROW(Tableau1[[#This Row],[semaine]])-2</f>
        <v>42790</v>
      </c>
      <c r="L55" s="25">
        <f>WEEKNUM(Tableau1[[#This Row],[date]],2)</f>
        <v>9</v>
      </c>
      <c r="O55" s="28"/>
    </row>
    <row r="56" spans="10:20" ht="15.75" customHeight="1" x14ac:dyDescent="0.25">
      <c r="J56" s="25">
        <f>_xlfn.ISOWEEKNUM(Tableau1[[#This Row],[date]])</f>
        <v>8</v>
      </c>
      <c r="K56" s="26">
        <f>premier_jour+ROW(Tableau1[[#This Row],[semaine]])-2</f>
        <v>42791</v>
      </c>
      <c r="L56" s="25">
        <f>WEEKNUM(Tableau1[[#This Row],[date]],2)</f>
        <v>9</v>
      </c>
      <c r="O56" s="28"/>
    </row>
    <row r="57" spans="10:20" ht="15.75" customHeight="1" x14ac:dyDescent="0.25">
      <c r="J57" s="25">
        <f>_xlfn.ISOWEEKNUM(Tableau1[[#This Row],[date]])</f>
        <v>8</v>
      </c>
      <c r="K57" s="26">
        <f>premier_jour+ROW(Tableau1[[#This Row],[semaine]])-2</f>
        <v>42792</v>
      </c>
      <c r="L57" s="25">
        <f>WEEKNUM(Tableau1[[#This Row],[date]],2)</f>
        <v>9</v>
      </c>
      <c r="O57" s="28"/>
    </row>
    <row r="58" spans="10:20" ht="15.75" customHeight="1" x14ac:dyDescent="0.25">
      <c r="J58" s="25">
        <f>_xlfn.ISOWEEKNUM(Tableau1[[#This Row],[date]])</f>
        <v>9</v>
      </c>
      <c r="K58" s="26">
        <f>premier_jour+ROW(Tableau1[[#This Row],[semaine]])-2</f>
        <v>42793</v>
      </c>
      <c r="L58" s="25">
        <f>WEEKNUM(Tableau1[[#This Row],[date]],2)</f>
        <v>10</v>
      </c>
      <c r="O58" s="28"/>
    </row>
    <row r="59" spans="10:20" ht="15.75" customHeight="1" x14ac:dyDescent="0.25">
      <c r="J59" s="25">
        <f>_xlfn.ISOWEEKNUM(Tableau1[[#This Row],[date]])</f>
        <v>9</v>
      </c>
      <c r="K59" s="26">
        <f>premier_jour+ROW(Tableau1[[#This Row],[semaine]])-2</f>
        <v>42794</v>
      </c>
      <c r="L59" s="25">
        <f>WEEKNUM(Tableau1[[#This Row],[date]],2)</f>
        <v>10</v>
      </c>
      <c r="O59" s="28"/>
    </row>
    <row r="60" spans="10:20" ht="15.75" customHeight="1" x14ac:dyDescent="0.25">
      <c r="J60" s="25">
        <f>_xlfn.ISOWEEKNUM(Tableau1[[#This Row],[date]])</f>
        <v>9</v>
      </c>
      <c r="K60" s="26">
        <f>premier_jour+ROW(Tableau1[[#This Row],[semaine]])-2</f>
        <v>42795</v>
      </c>
      <c r="L60" s="25">
        <f>WEEKNUM(Tableau1[[#This Row],[date]],2)</f>
        <v>10</v>
      </c>
      <c r="O60" s="28"/>
    </row>
    <row r="61" spans="10:20" ht="15.75" customHeight="1" x14ac:dyDescent="0.25">
      <c r="J61" s="25">
        <f>_xlfn.ISOWEEKNUM(Tableau1[[#This Row],[date]])</f>
        <v>9</v>
      </c>
      <c r="K61" s="26">
        <f>premier_jour+ROW(Tableau1[[#This Row],[semaine]])-2</f>
        <v>42796</v>
      </c>
      <c r="L61" s="25">
        <f>WEEKNUM(Tableau1[[#This Row],[date]],2)</f>
        <v>10</v>
      </c>
      <c r="O61" s="28"/>
    </row>
    <row r="62" spans="10:20" ht="15.75" customHeight="1" x14ac:dyDescent="0.25">
      <c r="J62" s="25">
        <f>_xlfn.ISOWEEKNUM(Tableau1[[#This Row],[date]])</f>
        <v>9</v>
      </c>
      <c r="K62" s="26">
        <f>premier_jour+ROW(Tableau1[[#This Row],[semaine]])-2</f>
        <v>42797</v>
      </c>
      <c r="L62" s="25">
        <f>WEEKNUM(Tableau1[[#This Row],[date]],2)</f>
        <v>10</v>
      </c>
      <c r="O62" s="28"/>
    </row>
    <row r="63" spans="10:20" ht="15.75" customHeight="1" x14ac:dyDescent="0.25">
      <c r="J63" s="25">
        <f>_xlfn.ISOWEEKNUM(Tableau1[[#This Row],[date]])</f>
        <v>9</v>
      </c>
      <c r="K63" s="26">
        <f>premier_jour+ROW(Tableau1[[#This Row],[semaine]])-2</f>
        <v>42798</v>
      </c>
      <c r="L63" s="25">
        <f>WEEKNUM(Tableau1[[#This Row],[date]],2)</f>
        <v>10</v>
      </c>
      <c r="O63" s="28"/>
    </row>
    <row r="64" spans="10:20" ht="15.75" customHeight="1" x14ac:dyDescent="0.25">
      <c r="J64" s="25">
        <f>_xlfn.ISOWEEKNUM(Tableau1[[#This Row],[date]])</f>
        <v>9</v>
      </c>
      <c r="K64" s="26">
        <f>premier_jour+ROW(Tableau1[[#This Row],[semaine]])-2</f>
        <v>42799</v>
      </c>
      <c r="L64" s="25">
        <f>WEEKNUM(Tableau1[[#This Row],[date]],2)</f>
        <v>10</v>
      </c>
      <c r="O64" s="28"/>
    </row>
    <row r="65" spans="10:15" ht="15.75" customHeight="1" x14ac:dyDescent="0.25">
      <c r="J65" s="25">
        <f>_xlfn.ISOWEEKNUM(Tableau1[[#This Row],[date]])</f>
        <v>10</v>
      </c>
      <c r="K65" s="26">
        <f>premier_jour+ROW(Tableau1[[#This Row],[semaine]])-2</f>
        <v>42800</v>
      </c>
      <c r="L65" s="25">
        <f>WEEKNUM(Tableau1[[#This Row],[date]],2)</f>
        <v>11</v>
      </c>
      <c r="O65" s="28"/>
    </row>
    <row r="66" spans="10:15" ht="15.75" customHeight="1" x14ac:dyDescent="0.25">
      <c r="J66" s="25">
        <f>_xlfn.ISOWEEKNUM(Tableau1[[#This Row],[date]])</f>
        <v>10</v>
      </c>
      <c r="K66" s="26">
        <f>premier_jour+ROW(Tableau1[[#This Row],[semaine]])-2</f>
        <v>42801</v>
      </c>
      <c r="L66" s="25">
        <f>WEEKNUM(Tableau1[[#This Row],[date]],2)</f>
        <v>11</v>
      </c>
      <c r="O66" s="28"/>
    </row>
    <row r="67" spans="10:15" ht="15.75" customHeight="1" x14ac:dyDescent="0.25">
      <c r="J67" s="25">
        <f>_xlfn.ISOWEEKNUM(Tableau1[[#This Row],[date]])</f>
        <v>10</v>
      </c>
      <c r="K67" s="26">
        <f>premier_jour+ROW(Tableau1[[#This Row],[semaine]])-2</f>
        <v>42802</v>
      </c>
      <c r="L67" s="25">
        <f>WEEKNUM(Tableau1[[#This Row],[date]],2)</f>
        <v>11</v>
      </c>
      <c r="O67" s="28"/>
    </row>
    <row r="68" spans="10:15" ht="15.75" customHeight="1" x14ac:dyDescent="0.25">
      <c r="J68" s="25">
        <f>_xlfn.ISOWEEKNUM(Tableau1[[#This Row],[date]])</f>
        <v>10</v>
      </c>
      <c r="K68" s="26">
        <f>premier_jour+ROW(Tableau1[[#This Row],[semaine]])-2</f>
        <v>42803</v>
      </c>
      <c r="L68" s="25">
        <f>WEEKNUM(Tableau1[[#This Row],[date]],2)</f>
        <v>11</v>
      </c>
      <c r="O68" s="28"/>
    </row>
    <row r="69" spans="10:15" ht="15.75" customHeight="1" x14ac:dyDescent="0.25">
      <c r="J69" s="25">
        <f>_xlfn.ISOWEEKNUM(Tableau1[[#This Row],[date]])</f>
        <v>10</v>
      </c>
      <c r="K69" s="26">
        <f>premier_jour+ROW(Tableau1[[#This Row],[semaine]])-2</f>
        <v>42804</v>
      </c>
      <c r="L69" s="25">
        <f>WEEKNUM(Tableau1[[#This Row],[date]],2)</f>
        <v>11</v>
      </c>
      <c r="O69" s="28"/>
    </row>
    <row r="70" spans="10:15" ht="15.75" customHeight="1" x14ac:dyDescent="0.25">
      <c r="J70" s="25">
        <f>_xlfn.ISOWEEKNUM(Tableau1[[#This Row],[date]])</f>
        <v>10</v>
      </c>
      <c r="K70" s="26">
        <f>premier_jour+ROW(Tableau1[[#This Row],[semaine]])-2</f>
        <v>42805</v>
      </c>
      <c r="L70" s="25">
        <f>WEEKNUM(Tableau1[[#This Row],[date]],2)</f>
        <v>11</v>
      </c>
      <c r="O70" s="28"/>
    </row>
    <row r="71" spans="10:15" ht="15.75" customHeight="1" x14ac:dyDescent="0.25">
      <c r="J71" s="25">
        <f>_xlfn.ISOWEEKNUM(Tableau1[[#This Row],[date]])</f>
        <v>10</v>
      </c>
      <c r="K71" s="26">
        <f>premier_jour+ROW(Tableau1[[#This Row],[semaine]])-2</f>
        <v>42806</v>
      </c>
      <c r="L71" s="25">
        <f>WEEKNUM(Tableau1[[#This Row],[date]],2)</f>
        <v>11</v>
      </c>
      <c r="O71" s="28"/>
    </row>
    <row r="72" spans="10:15" ht="15.75" customHeight="1" x14ac:dyDescent="0.25">
      <c r="J72" s="25">
        <f>_xlfn.ISOWEEKNUM(Tableau1[[#This Row],[date]])</f>
        <v>11</v>
      </c>
      <c r="K72" s="26">
        <f>premier_jour+ROW(Tableau1[[#This Row],[semaine]])-2</f>
        <v>42807</v>
      </c>
      <c r="L72" s="25">
        <f>WEEKNUM(Tableau1[[#This Row],[date]],2)</f>
        <v>12</v>
      </c>
      <c r="O72" s="28"/>
    </row>
    <row r="73" spans="10:15" ht="15.75" customHeight="1" x14ac:dyDescent="0.25">
      <c r="J73" s="25">
        <f>_xlfn.ISOWEEKNUM(Tableau1[[#This Row],[date]])</f>
        <v>11</v>
      </c>
      <c r="K73" s="26">
        <f>premier_jour+ROW(Tableau1[[#This Row],[semaine]])-2</f>
        <v>42808</v>
      </c>
      <c r="L73" s="25">
        <f>WEEKNUM(Tableau1[[#This Row],[date]],2)</f>
        <v>12</v>
      </c>
      <c r="O73" s="28"/>
    </row>
    <row r="74" spans="10:15" ht="15.75" customHeight="1" x14ac:dyDescent="0.25">
      <c r="J74" s="25">
        <f>_xlfn.ISOWEEKNUM(Tableau1[[#This Row],[date]])</f>
        <v>11</v>
      </c>
      <c r="K74" s="26">
        <f>premier_jour+ROW(Tableau1[[#This Row],[semaine]])-2</f>
        <v>42809</v>
      </c>
      <c r="L74" s="25">
        <f>WEEKNUM(Tableau1[[#This Row],[date]],2)</f>
        <v>12</v>
      </c>
      <c r="O74" s="28"/>
    </row>
    <row r="75" spans="10:15" ht="15.75" customHeight="1" x14ac:dyDescent="0.25">
      <c r="J75" s="25">
        <f>_xlfn.ISOWEEKNUM(Tableau1[[#This Row],[date]])</f>
        <v>11</v>
      </c>
      <c r="K75" s="26">
        <f>premier_jour+ROW(Tableau1[[#This Row],[semaine]])-2</f>
        <v>42810</v>
      </c>
      <c r="L75" s="25">
        <f>WEEKNUM(Tableau1[[#This Row],[date]],2)</f>
        <v>12</v>
      </c>
      <c r="O75" s="28"/>
    </row>
    <row r="76" spans="10:15" ht="15.75" customHeight="1" x14ac:dyDescent="0.25">
      <c r="J76" s="25">
        <f>_xlfn.ISOWEEKNUM(Tableau1[[#This Row],[date]])</f>
        <v>11</v>
      </c>
      <c r="K76" s="26">
        <f>premier_jour+ROW(Tableau1[[#This Row],[semaine]])-2</f>
        <v>42811</v>
      </c>
      <c r="L76" s="25">
        <f>WEEKNUM(Tableau1[[#This Row],[date]],2)</f>
        <v>12</v>
      </c>
      <c r="O76" s="28"/>
    </row>
    <row r="77" spans="10:15" ht="15.75" customHeight="1" x14ac:dyDescent="0.25">
      <c r="J77" s="25">
        <f>_xlfn.ISOWEEKNUM(Tableau1[[#This Row],[date]])</f>
        <v>11</v>
      </c>
      <c r="K77" s="26">
        <f>premier_jour+ROW(Tableau1[[#This Row],[semaine]])-2</f>
        <v>42812</v>
      </c>
      <c r="L77" s="25">
        <f>WEEKNUM(Tableau1[[#This Row],[date]],2)</f>
        <v>12</v>
      </c>
      <c r="O77" s="28"/>
    </row>
    <row r="78" spans="10:15" ht="15.75" customHeight="1" x14ac:dyDescent="0.25">
      <c r="J78" s="25">
        <f>_xlfn.ISOWEEKNUM(Tableau1[[#This Row],[date]])</f>
        <v>11</v>
      </c>
      <c r="K78" s="26">
        <f>premier_jour+ROW(Tableau1[[#This Row],[semaine]])-2</f>
        <v>42813</v>
      </c>
      <c r="L78" s="25">
        <f>WEEKNUM(Tableau1[[#This Row],[date]],2)</f>
        <v>12</v>
      </c>
      <c r="O78" s="28"/>
    </row>
    <row r="79" spans="10:15" ht="15.75" customHeight="1" x14ac:dyDescent="0.25">
      <c r="J79" s="25">
        <f>_xlfn.ISOWEEKNUM(Tableau1[[#This Row],[date]])</f>
        <v>12</v>
      </c>
      <c r="K79" s="26">
        <f>premier_jour+ROW(Tableau1[[#This Row],[semaine]])-2</f>
        <v>42814</v>
      </c>
      <c r="L79" s="25">
        <f>WEEKNUM(Tableau1[[#This Row],[date]],2)</f>
        <v>13</v>
      </c>
      <c r="O79" s="28"/>
    </row>
    <row r="80" spans="10:15" ht="15.75" customHeight="1" x14ac:dyDescent="0.25">
      <c r="J80" s="25">
        <f>_xlfn.ISOWEEKNUM(Tableau1[[#This Row],[date]])</f>
        <v>12</v>
      </c>
      <c r="K80" s="26">
        <f>premier_jour+ROW(Tableau1[[#This Row],[semaine]])-2</f>
        <v>42815</v>
      </c>
      <c r="L80" s="25">
        <f>WEEKNUM(Tableau1[[#This Row],[date]],2)</f>
        <v>13</v>
      </c>
      <c r="O80" s="28"/>
    </row>
    <row r="81" spans="10:15" ht="15.75" customHeight="1" x14ac:dyDescent="0.25">
      <c r="J81" s="25">
        <f>_xlfn.ISOWEEKNUM(Tableau1[[#This Row],[date]])</f>
        <v>12</v>
      </c>
      <c r="K81" s="26">
        <f>premier_jour+ROW(Tableau1[[#This Row],[semaine]])-2</f>
        <v>42816</v>
      </c>
      <c r="L81" s="25">
        <f>WEEKNUM(Tableau1[[#This Row],[date]],2)</f>
        <v>13</v>
      </c>
      <c r="O81" s="28"/>
    </row>
    <row r="82" spans="10:15" ht="15.75" customHeight="1" x14ac:dyDescent="0.25">
      <c r="J82" s="25">
        <f>_xlfn.ISOWEEKNUM(Tableau1[[#This Row],[date]])</f>
        <v>12</v>
      </c>
      <c r="K82" s="26">
        <f>premier_jour+ROW(Tableau1[[#This Row],[semaine]])-2</f>
        <v>42817</v>
      </c>
      <c r="L82" s="25">
        <f>WEEKNUM(Tableau1[[#This Row],[date]],2)</f>
        <v>13</v>
      </c>
      <c r="O82" s="28"/>
    </row>
    <row r="83" spans="10:15" ht="15.75" customHeight="1" x14ac:dyDescent="0.25">
      <c r="J83" s="25">
        <f>_xlfn.ISOWEEKNUM(Tableau1[[#This Row],[date]])</f>
        <v>12</v>
      </c>
      <c r="K83" s="26">
        <f>premier_jour+ROW(Tableau1[[#This Row],[semaine]])-2</f>
        <v>42818</v>
      </c>
      <c r="L83" s="25">
        <f>WEEKNUM(Tableau1[[#This Row],[date]],2)</f>
        <v>13</v>
      </c>
      <c r="O83" s="28"/>
    </row>
    <row r="84" spans="10:15" ht="15.75" customHeight="1" x14ac:dyDescent="0.25">
      <c r="J84" s="25">
        <f>_xlfn.ISOWEEKNUM(Tableau1[[#This Row],[date]])</f>
        <v>12</v>
      </c>
      <c r="K84" s="26">
        <f>premier_jour+ROW(Tableau1[[#This Row],[semaine]])-2</f>
        <v>42819</v>
      </c>
      <c r="L84" s="25">
        <f>WEEKNUM(Tableau1[[#This Row],[date]],2)</f>
        <v>13</v>
      </c>
      <c r="O84" s="28"/>
    </row>
    <row r="85" spans="10:15" ht="15.75" customHeight="1" x14ac:dyDescent="0.25">
      <c r="J85" s="25">
        <f>_xlfn.ISOWEEKNUM(Tableau1[[#This Row],[date]])</f>
        <v>12</v>
      </c>
      <c r="K85" s="26">
        <f>premier_jour+ROW(Tableau1[[#This Row],[semaine]])-2</f>
        <v>42820</v>
      </c>
      <c r="L85" s="25">
        <f>WEEKNUM(Tableau1[[#This Row],[date]],2)</f>
        <v>13</v>
      </c>
      <c r="O85" s="28"/>
    </row>
    <row r="86" spans="10:15" ht="15.75" customHeight="1" x14ac:dyDescent="0.25">
      <c r="J86" s="25">
        <f>_xlfn.ISOWEEKNUM(Tableau1[[#This Row],[date]])</f>
        <v>13</v>
      </c>
      <c r="K86" s="26">
        <f>premier_jour+ROW(Tableau1[[#This Row],[semaine]])-2</f>
        <v>42821</v>
      </c>
      <c r="L86" s="25">
        <f>WEEKNUM(Tableau1[[#This Row],[date]],2)</f>
        <v>14</v>
      </c>
      <c r="O86" s="28"/>
    </row>
    <row r="87" spans="10:15" ht="15.75" customHeight="1" x14ac:dyDescent="0.25">
      <c r="J87" s="25">
        <f>_xlfn.ISOWEEKNUM(Tableau1[[#This Row],[date]])</f>
        <v>13</v>
      </c>
      <c r="K87" s="26">
        <f>premier_jour+ROW(Tableau1[[#This Row],[semaine]])-2</f>
        <v>42822</v>
      </c>
      <c r="L87" s="25">
        <f>WEEKNUM(Tableau1[[#This Row],[date]],2)</f>
        <v>14</v>
      </c>
      <c r="O87" s="28"/>
    </row>
    <row r="88" spans="10:15" ht="15.75" customHeight="1" x14ac:dyDescent="0.25">
      <c r="J88" s="25">
        <f>_xlfn.ISOWEEKNUM(Tableau1[[#This Row],[date]])</f>
        <v>13</v>
      </c>
      <c r="K88" s="26">
        <f>premier_jour+ROW(Tableau1[[#This Row],[semaine]])-2</f>
        <v>42823</v>
      </c>
      <c r="L88" s="25">
        <f>WEEKNUM(Tableau1[[#This Row],[date]],2)</f>
        <v>14</v>
      </c>
      <c r="O88" s="28"/>
    </row>
    <row r="89" spans="10:15" ht="15.75" customHeight="1" x14ac:dyDescent="0.25">
      <c r="J89" s="25">
        <f>_xlfn.ISOWEEKNUM(Tableau1[[#This Row],[date]])</f>
        <v>13</v>
      </c>
      <c r="K89" s="26">
        <f>premier_jour+ROW(Tableau1[[#This Row],[semaine]])-2</f>
        <v>42824</v>
      </c>
      <c r="L89" s="25">
        <f>WEEKNUM(Tableau1[[#This Row],[date]],2)</f>
        <v>14</v>
      </c>
      <c r="O89" s="28"/>
    </row>
    <row r="90" spans="10:15" ht="15.75" customHeight="1" x14ac:dyDescent="0.25">
      <c r="J90" s="25">
        <f>_xlfn.ISOWEEKNUM(Tableau1[[#This Row],[date]])</f>
        <v>13</v>
      </c>
      <c r="K90" s="26">
        <f>premier_jour+ROW(Tableau1[[#This Row],[semaine]])-2</f>
        <v>42825</v>
      </c>
      <c r="L90" s="25">
        <f>WEEKNUM(Tableau1[[#This Row],[date]],2)</f>
        <v>14</v>
      </c>
      <c r="O90" s="28"/>
    </row>
    <row r="91" spans="10:15" ht="15.75" customHeight="1" x14ac:dyDescent="0.25">
      <c r="J91" s="25">
        <f>_xlfn.ISOWEEKNUM(Tableau1[[#This Row],[date]])</f>
        <v>13</v>
      </c>
      <c r="K91" s="26">
        <f>premier_jour+ROW(Tableau1[[#This Row],[semaine]])-2</f>
        <v>42826</v>
      </c>
      <c r="L91" s="25">
        <f>WEEKNUM(Tableau1[[#This Row],[date]],2)</f>
        <v>14</v>
      </c>
      <c r="O91" s="28"/>
    </row>
    <row r="92" spans="10:15" ht="15.75" customHeight="1" x14ac:dyDescent="0.25">
      <c r="J92" s="25">
        <f>_xlfn.ISOWEEKNUM(Tableau1[[#This Row],[date]])</f>
        <v>13</v>
      </c>
      <c r="K92" s="26">
        <f>premier_jour+ROW(Tableau1[[#This Row],[semaine]])-2</f>
        <v>42827</v>
      </c>
      <c r="L92" s="25">
        <f>WEEKNUM(Tableau1[[#This Row],[date]],2)</f>
        <v>14</v>
      </c>
      <c r="O92" s="28"/>
    </row>
    <row r="93" spans="10:15" ht="15.75" customHeight="1" x14ac:dyDescent="0.25">
      <c r="J93" s="25">
        <f>_xlfn.ISOWEEKNUM(Tableau1[[#This Row],[date]])</f>
        <v>14</v>
      </c>
      <c r="K93" s="26">
        <f>premier_jour+ROW(Tableau1[[#This Row],[semaine]])-2</f>
        <v>42828</v>
      </c>
      <c r="L93" s="25">
        <f>WEEKNUM(Tableau1[[#This Row],[date]],2)</f>
        <v>15</v>
      </c>
      <c r="O93" s="28"/>
    </row>
    <row r="94" spans="10:15" ht="15.75" customHeight="1" x14ac:dyDescent="0.25">
      <c r="J94" s="25">
        <f>_xlfn.ISOWEEKNUM(Tableau1[[#This Row],[date]])</f>
        <v>14</v>
      </c>
      <c r="K94" s="26">
        <f>premier_jour+ROW(Tableau1[[#This Row],[semaine]])-2</f>
        <v>42829</v>
      </c>
      <c r="L94" s="25">
        <f>WEEKNUM(Tableau1[[#This Row],[date]],2)</f>
        <v>15</v>
      </c>
      <c r="O94" s="28"/>
    </row>
    <row r="95" spans="10:15" ht="15.75" customHeight="1" x14ac:dyDescent="0.25">
      <c r="J95" s="25">
        <f>_xlfn.ISOWEEKNUM(Tableau1[[#This Row],[date]])</f>
        <v>14</v>
      </c>
      <c r="K95" s="26">
        <f>premier_jour+ROW(Tableau1[[#This Row],[semaine]])-2</f>
        <v>42830</v>
      </c>
      <c r="L95" s="25">
        <f>WEEKNUM(Tableau1[[#This Row],[date]],2)</f>
        <v>15</v>
      </c>
      <c r="O95" s="28"/>
    </row>
    <row r="96" spans="10:15" ht="15.75" customHeight="1" x14ac:dyDescent="0.25">
      <c r="J96" s="25">
        <f>_xlfn.ISOWEEKNUM(Tableau1[[#This Row],[date]])</f>
        <v>14</v>
      </c>
      <c r="K96" s="26">
        <f>premier_jour+ROW(Tableau1[[#This Row],[semaine]])-2</f>
        <v>42831</v>
      </c>
      <c r="L96" s="25">
        <f>WEEKNUM(Tableau1[[#This Row],[date]],2)</f>
        <v>15</v>
      </c>
      <c r="O96" s="28"/>
    </row>
    <row r="97" spans="10:15" ht="15.75" customHeight="1" x14ac:dyDescent="0.25">
      <c r="J97" s="25">
        <f>_xlfn.ISOWEEKNUM(Tableau1[[#This Row],[date]])</f>
        <v>14</v>
      </c>
      <c r="K97" s="26">
        <f>premier_jour+ROW(Tableau1[[#This Row],[semaine]])-2</f>
        <v>42832</v>
      </c>
      <c r="L97" s="25">
        <f>WEEKNUM(Tableau1[[#This Row],[date]],2)</f>
        <v>15</v>
      </c>
      <c r="O97" s="28"/>
    </row>
    <row r="98" spans="10:15" ht="15.75" customHeight="1" x14ac:dyDescent="0.25">
      <c r="J98" s="25">
        <f>_xlfn.ISOWEEKNUM(Tableau1[[#This Row],[date]])</f>
        <v>14</v>
      </c>
      <c r="K98" s="26">
        <f>premier_jour+ROW(Tableau1[[#This Row],[semaine]])-2</f>
        <v>42833</v>
      </c>
      <c r="L98" s="25">
        <f>WEEKNUM(Tableau1[[#This Row],[date]],2)</f>
        <v>15</v>
      </c>
      <c r="O98" s="28"/>
    </row>
    <row r="99" spans="10:15" ht="15.75" customHeight="1" x14ac:dyDescent="0.25">
      <c r="J99" s="25">
        <f>_xlfn.ISOWEEKNUM(Tableau1[[#This Row],[date]])</f>
        <v>14</v>
      </c>
      <c r="K99" s="26">
        <f>premier_jour+ROW(Tableau1[[#This Row],[semaine]])-2</f>
        <v>42834</v>
      </c>
      <c r="L99" s="25">
        <f>WEEKNUM(Tableau1[[#This Row],[date]],2)</f>
        <v>15</v>
      </c>
      <c r="O99" s="28"/>
    </row>
    <row r="100" spans="10:15" ht="15.75" customHeight="1" x14ac:dyDescent="0.25">
      <c r="J100" s="25">
        <f>_xlfn.ISOWEEKNUM(Tableau1[[#This Row],[date]])</f>
        <v>15</v>
      </c>
      <c r="K100" s="26">
        <f>premier_jour+ROW(Tableau1[[#This Row],[semaine]])-2</f>
        <v>42835</v>
      </c>
      <c r="L100" s="25">
        <f>WEEKNUM(Tableau1[[#This Row],[date]],2)</f>
        <v>16</v>
      </c>
      <c r="O100" s="28"/>
    </row>
    <row r="101" spans="10:15" ht="15.75" customHeight="1" x14ac:dyDescent="0.25">
      <c r="J101" s="25">
        <f>_xlfn.ISOWEEKNUM(Tableau1[[#This Row],[date]])</f>
        <v>15</v>
      </c>
      <c r="K101" s="26">
        <f>premier_jour+ROW(Tableau1[[#This Row],[semaine]])-2</f>
        <v>42836</v>
      </c>
      <c r="L101" s="25">
        <f>WEEKNUM(Tableau1[[#This Row],[date]],2)</f>
        <v>16</v>
      </c>
      <c r="O101" s="28"/>
    </row>
    <row r="102" spans="10:15" ht="15.75" customHeight="1" x14ac:dyDescent="0.25">
      <c r="J102" s="25">
        <f>_xlfn.ISOWEEKNUM(Tableau1[[#This Row],[date]])</f>
        <v>15</v>
      </c>
      <c r="K102" s="26">
        <f>premier_jour+ROW(Tableau1[[#This Row],[semaine]])-2</f>
        <v>42837</v>
      </c>
      <c r="L102" s="25">
        <f>WEEKNUM(Tableau1[[#This Row],[date]],2)</f>
        <v>16</v>
      </c>
      <c r="O102" s="28"/>
    </row>
    <row r="103" spans="10:15" ht="15.75" customHeight="1" x14ac:dyDescent="0.25">
      <c r="J103" s="25">
        <f>_xlfn.ISOWEEKNUM(Tableau1[[#This Row],[date]])</f>
        <v>15</v>
      </c>
      <c r="K103" s="26">
        <f>premier_jour+ROW(Tableau1[[#This Row],[semaine]])-2</f>
        <v>42838</v>
      </c>
      <c r="L103" s="25">
        <f>WEEKNUM(Tableau1[[#This Row],[date]],2)</f>
        <v>16</v>
      </c>
      <c r="O103" s="28"/>
    </row>
    <row r="104" spans="10:15" ht="15.75" customHeight="1" x14ac:dyDescent="0.25">
      <c r="J104" s="25">
        <f>_xlfn.ISOWEEKNUM(Tableau1[[#This Row],[date]])</f>
        <v>15</v>
      </c>
      <c r="K104" s="26">
        <f>premier_jour+ROW(Tableau1[[#This Row],[semaine]])-2</f>
        <v>42839</v>
      </c>
      <c r="L104" s="25">
        <f>WEEKNUM(Tableau1[[#This Row],[date]],2)</f>
        <v>16</v>
      </c>
      <c r="O104" s="28"/>
    </row>
    <row r="105" spans="10:15" ht="15.75" customHeight="1" x14ac:dyDescent="0.25">
      <c r="J105" s="25">
        <f>_xlfn.ISOWEEKNUM(Tableau1[[#This Row],[date]])</f>
        <v>15</v>
      </c>
      <c r="K105" s="26">
        <f>premier_jour+ROW(Tableau1[[#This Row],[semaine]])-2</f>
        <v>42840</v>
      </c>
      <c r="L105" s="25">
        <f>WEEKNUM(Tableau1[[#This Row],[date]],2)</f>
        <v>16</v>
      </c>
      <c r="O105" s="28"/>
    </row>
    <row r="106" spans="10:15" ht="15.75" customHeight="1" x14ac:dyDescent="0.25">
      <c r="J106" s="25">
        <f>_xlfn.ISOWEEKNUM(Tableau1[[#This Row],[date]])</f>
        <v>15</v>
      </c>
      <c r="K106" s="26">
        <f>premier_jour+ROW(Tableau1[[#This Row],[semaine]])-2</f>
        <v>42841</v>
      </c>
      <c r="L106" s="25">
        <f>WEEKNUM(Tableau1[[#This Row],[date]],2)</f>
        <v>16</v>
      </c>
      <c r="O106" s="28"/>
    </row>
    <row r="107" spans="10:15" ht="15.75" customHeight="1" x14ac:dyDescent="0.25">
      <c r="J107" s="25">
        <f>_xlfn.ISOWEEKNUM(Tableau1[[#This Row],[date]])</f>
        <v>16</v>
      </c>
      <c r="K107" s="26">
        <f>premier_jour+ROW(Tableau1[[#This Row],[semaine]])-2</f>
        <v>42842</v>
      </c>
      <c r="L107" s="25">
        <f>WEEKNUM(Tableau1[[#This Row],[date]],2)</f>
        <v>17</v>
      </c>
      <c r="O107" s="28"/>
    </row>
    <row r="108" spans="10:15" ht="15.75" customHeight="1" x14ac:dyDescent="0.25">
      <c r="J108" s="25">
        <f>_xlfn.ISOWEEKNUM(Tableau1[[#This Row],[date]])</f>
        <v>16</v>
      </c>
      <c r="K108" s="26">
        <f>premier_jour+ROW(Tableau1[[#This Row],[semaine]])-2</f>
        <v>42843</v>
      </c>
      <c r="L108" s="25">
        <f>WEEKNUM(Tableau1[[#This Row],[date]],2)</f>
        <v>17</v>
      </c>
      <c r="O108" s="28"/>
    </row>
    <row r="109" spans="10:15" ht="15.75" customHeight="1" x14ac:dyDescent="0.25">
      <c r="J109" s="25">
        <f>_xlfn.ISOWEEKNUM(Tableau1[[#This Row],[date]])</f>
        <v>16</v>
      </c>
      <c r="K109" s="26">
        <f>premier_jour+ROW(Tableau1[[#This Row],[semaine]])-2</f>
        <v>42844</v>
      </c>
      <c r="L109" s="25">
        <f>WEEKNUM(Tableau1[[#This Row],[date]],2)</f>
        <v>17</v>
      </c>
      <c r="O109" s="28"/>
    </row>
    <row r="110" spans="10:15" ht="15.75" customHeight="1" x14ac:dyDescent="0.25">
      <c r="J110" s="25">
        <f>_xlfn.ISOWEEKNUM(Tableau1[[#This Row],[date]])</f>
        <v>16</v>
      </c>
      <c r="K110" s="26">
        <f>premier_jour+ROW(Tableau1[[#This Row],[semaine]])-2</f>
        <v>42845</v>
      </c>
      <c r="L110" s="25">
        <f>WEEKNUM(Tableau1[[#This Row],[date]],2)</f>
        <v>17</v>
      </c>
      <c r="O110" s="28"/>
    </row>
    <row r="111" spans="10:15" ht="15.75" customHeight="1" x14ac:dyDescent="0.25">
      <c r="J111" s="25">
        <f>_xlfn.ISOWEEKNUM(Tableau1[[#This Row],[date]])</f>
        <v>16</v>
      </c>
      <c r="K111" s="26">
        <f>premier_jour+ROW(Tableau1[[#This Row],[semaine]])-2</f>
        <v>42846</v>
      </c>
      <c r="L111" s="25">
        <f>WEEKNUM(Tableau1[[#This Row],[date]],2)</f>
        <v>17</v>
      </c>
      <c r="O111" s="28"/>
    </row>
    <row r="112" spans="10:15" ht="15.75" customHeight="1" x14ac:dyDescent="0.25">
      <c r="J112" s="25">
        <f>_xlfn.ISOWEEKNUM(Tableau1[[#This Row],[date]])</f>
        <v>16</v>
      </c>
      <c r="K112" s="26">
        <f>premier_jour+ROW(Tableau1[[#This Row],[semaine]])-2</f>
        <v>42847</v>
      </c>
      <c r="L112" s="25">
        <f>WEEKNUM(Tableau1[[#This Row],[date]],2)</f>
        <v>17</v>
      </c>
      <c r="O112" s="28"/>
    </row>
    <row r="113" spans="10:15" ht="15.75" customHeight="1" x14ac:dyDescent="0.25">
      <c r="J113" s="25">
        <f>_xlfn.ISOWEEKNUM(Tableau1[[#This Row],[date]])</f>
        <v>16</v>
      </c>
      <c r="K113" s="26">
        <f>premier_jour+ROW(Tableau1[[#This Row],[semaine]])-2</f>
        <v>42848</v>
      </c>
      <c r="L113" s="25">
        <f>WEEKNUM(Tableau1[[#This Row],[date]],2)</f>
        <v>17</v>
      </c>
      <c r="O113" s="28"/>
    </row>
    <row r="114" spans="10:15" ht="15.75" customHeight="1" x14ac:dyDescent="0.25">
      <c r="J114" s="25">
        <f>_xlfn.ISOWEEKNUM(Tableau1[[#This Row],[date]])</f>
        <v>17</v>
      </c>
      <c r="K114" s="26">
        <f>premier_jour+ROW(Tableau1[[#This Row],[semaine]])-2</f>
        <v>42849</v>
      </c>
      <c r="L114" s="25">
        <f>WEEKNUM(Tableau1[[#This Row],[date]],2)</f>
        <v>18</v>
      </c>
      <c r="O114" s="28"/>
    </row>
    <row r="115" spans="10:15" ht="15.75" customHeight="1" x14ac:dyDescent="0.25">
      <c r="J115" s="25">
        <f>_xlfn.ISOWEEKNUM(Tableau1[[#This Row],[date]])</f>
        <v>17</v>
      </c>
      <c r="K115" s="26">
        <f>premier_jour+ROW(Tableau1[[#This Row],[semaine]])-2</f>
        <v>42850</v>
      </c>
      <c r="L115" s="25">
        <f>WEEKNUM(Tableau1[[#This Row],[date]],2)</f>
        <v>18</v>
      </c>
      <c r="O115" s="28"/>
    </row>
    <row r="116" spans="10:15" ht="15.75" customHeight="1" x14ac:dyDescent="0.25">
      <c r="J116" s="25">
        <f>_xlfn.ISOWEEKNUM(Tableau1[[#This Row],[date]])</f>
        <v>17</v>
      </c>
      <c r="K116" s="26">
        <f>premier_jour+ROW(Tableau1[[#This Row],[semaine]])-2</f>
        <v>42851</v>
      </c>
      <c r="L116" s="25">
        <f>WEEKNUM(Tableau1[[#This Row],[date]],2)</f>
        <v>18</v>
      </c>
      <c r="O116" s="28"/>
    </row>
    <row r="117" spans="10:15" ht="15.75" customHeight="1" x14ac:dyDescent="0.25">
      <c r="J117" s="25">
        <f>_xlfn.ISOWEEKNUM(Tableau1[[#This Row],[date]])</f>
        <v>17</v>
      </c>
      <c r="K117" s="26">
        <f>premier_jour+ROW(Tableau1[[#This Row],[semaine]])-2</f>
        <v>42852</v>
      </c>
      <c r="L117" s="25">
        <f>WEEKNUM(Tableau1[[#This Row],[date]],2)</f>
        <v>18</v>
      </c>
      <c r="O117" s="28"/>
    </row>
    <row r="118" spans="10:15" ht="15.75" customHeight="1" x14ac:dyDescent="0.25">
      <c r="J118" s="25">
        <f>_xlfn.ISOWEEKNUM(Tableau1[[#This Row],[date]])</f>
        <v>17</v>
      </c>
      <c r="K118" s="26">
        <f>premier_jour+ROW(Tableau1[[#This Row],[semaine]])-2</f>
        <v>42853</v>
      </c>
      <c r="L118" s="25">
        <f>WEEKNUM(Tableau1[[#This Row],[date]],2)</f>
        <v>18</v>
      </c>
      <c r="O118" s="28"/>
    </row>
    <row r="119" spans="10:15" ht="15.75" customHeight="1" x14ac:dyDescent="0.25">
      <c r="J119" s="25">
        <f>_xlfn.ISOWEEKNUM(Tableau1[[#This Row],[date]])</f>
        <v>17</v>
      </c>
      <c r="K119" s="26">
        <f>premier_jour+ROW(Tableau1[[#This Row],[semaine]])-2</f>
        <v>42854</v>
      </c>
      <c r="L119" s="25">
        <f>WEEKNUM(Tableau1[[#This Row],[date]],2)</f>
        <v>18</v>
      </c>
      <c r="O119" s="28"/>
    </row>
    <row r="120" spans="10:15" ht="15.75" customHeight="1" x14ac:dyDescent="0.25">
      <c r="J120" s="25">
        <f>_xlfn.ISOWEEKNUM(Tableau1[[#This Row],[date]])</f>
        <v>17</v>
      </c>
      <c r="K120" s="26">
        <f>premier_jour+ROW(Tableau1[[#This Row],[semaine]])-2</f>
        <v>42855</v>
      </c>
      <c r="L120" s="25">
        <f>WEEKNUM(Tableau1[[#This Row],[date]],2)</f>
        <v>18</v>
      </c>
      <c r="O120" s="28"/>
    </row>
    <row r="121" spans="10:15" ht="15.75" customHeight="1" x14ac:dyDescent="0.25">
      <c r="J121" s="25">
        <f>_xlfn.ISOWEEKNUM(Tableau1[[#This Row],[date]])</f>
        <v>18</v>
      </c>
      <c r="K121" s="26">
        <f>premier_jour+ROW(Tableau1[[#This Row],[semaine]])-2</f>
        <v>42856</v>
      </c>
      <c r="L121" s="25">
        <f>WEEKNUM(Tableau1[[#This Row],[date]],2)</f>
        <v>19</v>
      </c>
      <c r="O121" s="28"/>
    </row>
    <row r="122" spans="10:15" ht="15.75" customHeight="1" x14ac:dyDescent="0.25">
      <c r="J122" s="25">
        <f>_xlfn.ISOWEEKNUM(Tableau1[[#This Row],[date]])</f>
        <v>18</v>
      </c>
      <c r="K122" s="26">
        <f>premier_jour+ROW(Tableau1[[#This Row],[semaine]])-2</f>
        <v>42857</v>
      </c>
      <c r="L122" s="25">
        <f>WEEKNUM(Tableau1[[#This Row],[date]],2)</f>
        <v>19</v>
      </c>
      <c r="O122" s="28"/>
    </row>
    <row r="123" spans="10:15" ht="15.75" customHeight="1" x14ac:dyDescent="0.25">
      <c r="J123" s="25">
        <f>_xlfn.ISOWEEKNUM(Tableau1[[#This Row],[date]])</f>
        <v>18</v>
      </c>
      <c r="K123" s="26">
        <f>premier_jour+ROW(Tableau1[[#This Row],[semaine]])-2</f>
        <v>42858</v>
      </c>
      <c r="L123" s="25">
        <f>WEEKNUM(Tableau1[[#This Row],[date]],2)</f>
        <v>19</v>
      </c>
      <c r="O123" s="28"/>
    </row>
    <row r="124" spans="10:15" ht="15.75" customHeight="1" x14ac:dyDescent="0.25">
      <c r="J124" s="25">
        <f>_xlfn.ISOWEEKNUM(Tableau1[[#This Row],[date]])</f>
        <v>18</v>
      </c>
      <c r="K124" s="26">
        <f>premier_jour+ROW(Tableau1[[#This Row],[semaine]])-2</f>
        <v>42859</v>
      </c>
      <c r="L124" s="25">
        <f>WEEKNUM(Tableau1[[#This Row],[date]],2)</f>
        <v>19</v>
      </c>
      <c r="O124" s="28"/>
    </row>
    <row r="125" spans="10:15" ht="15.75" customHeight="1" x14ac:dyDescent="0.25">
      <c r="J125" s="25">
        <f>_xlfn.ISOWEEKNUM(Tableau1[[#This Row],[date]])</f>
        <v>18</v>
      </c>
      <c r="K125" s="26">
        <f>premier_jour+ROW(Tableau1[[#This Row],[semaine]])-2</f>
        <v>42860</v>
      </c>
      <c r="L125" s="25">
        <f>WEEKNUM(Tableau1[[#This Row],[date]],2)</f>
        <v>19</v>
      </c>
      <c r="O125" s="28"/>
    </row>
    <row r="126" spans="10:15" ht="15.75" customHeight="1" x14ac:dyDescent="0.25">
      <c r="J126" s="25">
        <f>_xlfn.ISOWEEKNUM(Tableau1[[#This Row],[date]])</f>
        <v>18</v>
      </c>
      <c r="K126" s="26">
        <f>premier_jour+ROW(Tableau1[[#This Row],[semaine]])-2</f>
        <v>42861</v>
      </c>
      <c r="L126" s="25">
        <f>WEEKNUM(Tableau1[[#This Row],[date]],2)</f>
        <v>19</v>
      </c>
      <c r="O126" s="28"/>
    </row>
    <row r="127" spans="10:15" ht="15.75" customHeight="1" x14ac:dyDescent="0.25">
      <c r="J127" s="25">
        <f>_xlfn.ISOWEEKNUM(Tableau1[[#This Row],[date]])</f>
        <v>18</v>
      </c>
      <c r="K127" s="26">
        <f>premier_jour+ROW(Tableau1[[#This Row],[semaine]])-2</f>
        <v>42862</v>
      </c>
      <c r="L127" s="25">
        <f>WEEKNUM(Tableau1[[#This Row],[date]],2)</f>
        <v>19</v>
      </c>
      <c r="O127" s="28"/>
    </row>
    <row r="128" spans="10:15" ht="15.75" customHeight="1" x14ac:dyDescent="0.25">
      <c r="J128" s="25">
        <f>_xlfn.ISOWEEKNUM(Tableau1[[#This Row],[date]])</f>
        <v>19</v>
      </c>
      <c r="K128" s="26">
        <f>premier_jour+ROW(Tableau1[[#This Row],[semaine]])-2</f>
        <v>42863</v>
      </c>
      <c r="L128" s="25">
        <f>WEEKNUM(Tableau1[[#This Row],[date]],2)</f>
        <v>20</v>
      </c>
      <c r="O128" s="28"/>
    </row>
    <row r="129" spans="10:15" ht="15.75" customHeight="1" x14ac:dyDescent="0.25">
      <c r="J129" s="25">
        <f>_xlfn.ISOWEEKNUM(Tableau1[[#This Row],[date]])</f>
        <v>19</v>
      </c>
      <c r="K129" s="26">
        <f>premier_jour+ROW(Tableau1[[#This Row],[semaine]])-2</f>
        <v>42864</v>
      </c>
      <c r="L129" s="25">
        <f>WEEKNUM(Tableau1[[#This Row],[date]],2)</f>
        <v>20</v>
      </c>
      <c r="O129" s="28"/>
    </row>
    <row r="130" spans="10:15" ht="15.75" customHeight="1" x14ac:dyDescent="0.25">
      <c r="J130" s="25">
        <f>_xlfn.ISOWEEKNUM(Tableau1[[#This Row],[date]])</f>
        <v>19</v>
      </c>
      <c r="K130" s="26">
        <f>premier_jour+ROW(Tableau1[[#This Row],[semaine]])-2</f>
        <v>42865</v>
      </c>
      <c r="L130" s="25">
        <f>WEEKNUM(Tableau1[[#This Row],[date]],2)</f>
        <v>20</v>
      </c>
      <c r="O130" s="28"/>
    </row>
    <row r="131" spans="10:15" ht="15.75" customHeight="1" x14ac:dyDescent="0.25">
      <c r="J131" s="25">
        <f>_xlfn.ISOWEEKNUM(Tableau1[[#This Row],[date]])</f>
        <v>19</v>
      </c>
      <c r="K131" s="26">
        <f>premier_jour+ROW(Tableau1[[#This Row],[semaine]])-2</f>
        <v>42866</v>
      </c>
      <c r="L131" s="25">
        <f>WEEKNUM(Tableau1[[#This Row],[date]],2)</f>
        <v>20</v>
      </c>
      <c r="O131" s="28"/>
    </row>
    <row r="132" spans="10:15" ht="15.75" customHeight="1" x14ac:dyDescent="0.25">
      <c r="J132" s="25">
        <f>_xlfn.ISOWEEKNUM(Tableau1[[#This Row],[date]])</f>
        <v>19</v>
      </c>
      <c r="K132" s="26">
        <f>premier_jour+ROW(Tableau1[[#This Row],[semaine]])-2</f>
        <v>42867</v>
      </c>
      <c r="L132" s="25">
        <f>WEEKNUM(Tableau1[[#This Row],[date]],2)</f>
        <v>20</v>
      </c>
      <c r="O132" s="28"/>
    </row>
    <row r="133" spans="10:15" ht="15.75" customHeight="1" x14ac:dyDescent="0.25">
      <c r="J133" s="25">
        <f>_xlfn.ISOWEEKNUM(Tableau1[[#This Row],[date]])</f>
        <v>19</v>
      </c>
      <c r="K133" s="26">
        <f>premier_jour+ROW(Tableau1[[#This Row],[semaine]])-2</f>
        <v>42868</v>
      </c>
      <c r="L133" s="25">
        <f>WEEKNUM(Tableau1[[#This Row],[date]],2)</f>
        <v>20</v>
      </c>
      <c r="O133" s="28"/>
    </row>
    <row r="134" spans="10:15" ht="15.75" customHeight="1" x14ac:dyDescent="0.25">
      <c r="J134" s="25">
        <f>_xlfn.ISOWEEKNUM(Tableau1[[#This Row],[date]])</f>
        <v>19</v>
      </c>
      <c r="K134" s="26">
        <f>premier_jour+ROW(Tableau1[[#This Row],[semaine]])-2</f>
        <v>42869</v>
      </c>
      <c r="L134" s="25">
        <f>WEEKNUM(Tableau1[[#This Row],[date]],2)</f>
        <v>20</v>
      </c>
      <c r="O134" s="28"/>
    </row>
    <row r="135" spans="10:15" ht="15.75" customHeight="1" x14ac:dyDescent="0.25">
      <c r="J135" s="25">
        <f>_xlfn.ISOWEEKNUM(Tableau1[[#This Row],[date]])</f>
        <v>20</v>
      </c>
      <c r="K135" s="26">
        <f>premier_jour+ROW(Tableau1[[#This Row],[semaine]])-2</f>
        <v>42870</v>
      </c>
      <c r="L135" s="25">
        <f>WEEKNUM(Tableau1[[#This Row],[date]],2)</f>
        <v>21</v>
      </c>
      <c r="O135" s="28"/>
    </row>
    <row r="136" spans="10:15" ht="15.75" customHeight="1" x14ac:dyDescent="0.25">
      <c r="J136" s="25">
        <f>_xlfn.ISOWEEKNUM(Tableau1[[#This Row],[date]])</f>
        <v>20</v>
      </c>
      <c r="K136" s="26">
        <f>premier_jour+ROW(Tableau1[[#This Row],[semaine]])-2</f>
        <v>42871</v>
      </c>
      <c r="L136" s="25">
        <f>WEEKNUM(Tableau1[[#This Row],[date]],2)</f>
        <v>21</v>
      </c>
      <c r="O136" s="28"/>
    </row>
    <row r="137" spans="10:15" ht="15.75" customHeight="1" x14ac:dyDescent="0.25">
      <c r="J137" s="25">
        <f>_xlfn.ISOWEEKNUM(Tableau1[[#This Row],[date]])</f>
        <v>20</v>
      </c>
      <c r="K137" s="26">
        <f>premier_jour+ROW(Tableau1[[#This Row],[semaine]])-2</f>
        <v>42872</v>
      </c>
      <c r="L137" s="25">
        <f>WEEKNUM(Tableau1[[#This Row],[date]],2)</f>
        <v>21</v>
      </c>
      <c r="O137" s="28"/>
    </row>
    <row r="138" spans="10:15" ht="15.75" customHeight="1" x14ac:dyDescent="0.25">
      <c r="J138" s="25">
        <f>_xlfn.ISOWEEKNUM(Tableau1[[#This Row],[date]])</f>
        <v>20</v>
      </c>
      <c r="K138" s="26">
        <f>premier_jour+ROW(Tableau1[[#This Row],[semaine]])-2</f>
        <v>42873</v>
      </c>
      <c r="L138" s="25">
        <f>WEEKNUM(Tableau1[[#This Row],[date]],2)</f>
        <v>21</v>
      </c>
      <c r="O138" s="28"/>
    </row>
    <row r="139" spans="10:15" ht="15.75" customHeight="1" x14ac:dyDescent="0.25">
      <c r="J139" s="25">
        <f>_xlfn.ISOWEEKNUM(Tableau1[[#This Row],[date]])</f>
        <v>20</v>
      </c>
      <c r="K139" s="26">
        <f>premier_jour+ROW(Tableau1[[#This Row],[semaine]])-2</f>
        <v>42874</v>
      </c>
      <c r="L139" s="25">
        <f>WEEKNUM(Tableau1[[#This Row],[date]],2)</f>
        <v>21</v>
      </c>
      <c r="O139" s="28"/>
    </row>
    <row r="140" spans="10:15" ht="15.75" customHeight="1" x14ac:dyDescent="0.25">
      <c r="J140" s="25">
        <f>_xlfn.ISOWEEKNUM(Tableau1[[#This Row],[date]])</f>
        <v>20</v>
      </c>
      <c r="K140" s="26">
        <f>premier_jour+ROW(Tableau1[[#This Row],[semaine]])-2</f>
        <v>42875</v>
      </c>
      <c r="L140" s="25">
        <f>WEEKNUM(Tableau1[[#This Row],[date]],2)</f>
        <v>21</v>
      </c>
      <c r="O140" s="28"/>
    </row>
    <row r="141" spans="10:15" ht="15.75" customHeight="1" x14ac:dyDescent="0.25">
      <c r="J141" s="25">
        <f>_xlfn.ISOWEEKNUM(Tableau1[[#This Row],[date]])</f>
        <v>20</v>
      </c>
      <c r="K141" s="26">
        <f>premier_jour+ROW(Tableau1[[#This Row],[semaine]])-2</f>
        <v>42876</v>
      </c>
      <c r="L141" s="25">
        <f>WEEKNUM(Tableau1[[#This Row],[date]],2)</f>
        <v>21</v>
      </c>
      <c r="O141" s="28"/>
    </row>
    <row r="142" spans="10:15" ht="15.75" customHeight="1" x14ac:dyDescent="0.25">
      <c r="J142" s="25">
        <f>_xlfn.ISOWEEKNUM(Tableau1[[#This Row],[date]])</f>
        <v>21</v>
      </c>
      <c r="K142" s="26">
        <f>premier_jour+ROW(Tableau1[[#This Row],[semaine]])-2</f>
        <v>42877</v>
      </c>
      <c r="L142" s="25">
        <f>WEEKNUM(Tableau1[[#This Row],[date]],2)</f>
        <v>22</v>
      </c>
      <c r="O142" s="28"/>
    </row>
    <row r="143" spans="10:15" ht="15.75" customHeight="1" x14ac:dyDescent="0.25">
      <c r="J143" s="25">
        <f>_xlfn.ISOWEEKNUM(Tableau1[[#This Row],[date]])</f>
        <v>21</v>
      </c>
      <c r="K143" s="26">
        <f>premier_jour+ROW(Tableau1[[#This Row],[semaine]])-2</f>
        <v>42878</v>
      </c>
      <c r="L143" s="25">
        <f>WEEKNUM(Tableau1[[#This Row],[date]],2)</f>
        <v>22</v>
      </c>
      <c r="O143" s="28"/>
    </row>
    <row r="144" spans="10:15" ht="15.75" customHeight="1" x14ac:dyDescent="0.25">
      <c r="J144" s="25">
        <f>_xlfn.ISOWEEKNUM(Tableau1[[#This Row],[date]])</f>
        <v>21</v>
      </c>
      <c r="K144" s="26">
        <f>premier_jour+ROW(Tableau1[[#This Row],[semaine]])-2</f>
        <v>42879</v>
      </c>
      <c r="L144" s="25">
        <f>WEEKNUM(Tableau1[[#This Row],[date]],2)</f>
        <v>22</v>
      </c>
      <c r="O144" s="28"/>
    </row>
    <row r="145" spans="10:15" ht="15.75" customHeight="1" x14ac:dyDescent="0.25">
      <c r="J145" s="25">
        <f>_xlfn.ISOWEEKNUM(Tableau1[[#This Row],[date]])</f>
        <v>21</v>
      </c>
      <c r="K145" s="26">
        <f>premier_jour+ROW(Tableau1[[#This Row],[semaine]])-2</f>
        <v>42880</v>
      </c>
      <c r="L145" s="25">
        <f>WEEKNUM(Tableau1[[#This Row],[date]],2)</f>
        <v>22</v>
      </c>
      <c r="O145" s="28"/>
    </row>
    <row r="146" spans="10:15" ht="15.75" customHeight="1" x14ac:dyDescent="0.25">
      <c r="J146" s="25">
        <f>_xlfn.ISOWEEKNUM(Tableau1[[#This Row],[date]])</f>
        <v>21</v>
      </c>
      <c r="K146" s="26">
        <f>premier_jour+ROW(Tableau1[[#This Row],[semaine]])-2</f>
        <v>42881</v>
      </c>
      <c r="L146" s="25">
        <f>WEEKNUM(Tableau1[[#This Row],[date]],2)</f>
        <v>22</v>
      </c>
      <c r="O146" s="28"/>
    </row>
    <row r="147" spans="10:15" ht="15.75" customHeight="1" x14ac:dyDescent="0.25">
      <c r="J147" s="25">
        <f>_xlfn.ISOWEEKNUM(Tableau1[[#This Row],[date]])</f>
        <v>21</v>
      </c>
      <c r="K147" s="26">
        <f>premier_jour+ROW(Tableau1[[#This Row],[semaine]])-2</f>
        <v>42882</v>
      </c>
      <c r="L147" s="25">
        <f>WEEKNUM(Tableau1[[#This Row],[date]],2)</f>
        <v>22</v>
      </c>
      <c r="O147" s="28"/>
    </row>
    <row r="148" spans="10:15" ht="15.75" customHeight="1" x14ac:dyDescent="0.25">
      <c r="J148" s="25">
        <f>_xlfn.ISOWEEKNUM(Tableau1[[#This Row],[date]])</f>
        <v>21</v>
      </c>
      <c r="K148" s="26">
        <f>premier_jour+ROW(Tableau1[[#This Row],[semaine]])-2</f>
        <v>42883</v>
      </c>
      <c r="L148" s="25">
        <f>WEEKNUM(Tableau1[[#This Row],[date]],2)</f>
        <v>22</v>
      </c>
      <c r="O148" s="28"/>
    </row>
    <row r="149" spans="10:15" ht="15.75" customHeight="1" x14ac:dyDescent="0.25">
      <c r="J149" s="25">
        <f>_xlfn.ISOWEEKNUM(Tableau1[[#This Row],[date]])</f>
        <v>22</v>
      </c>
      <c r="K149" s="26">
        <f>premier_jour+ROW(Tableau1[[#This Row],[semaine]])-2</f>
        <v>42884</v>
      </c>
      <c r="L149" s="25">
        <f>WEEKNUM(Tableau1[[#This Row],[date]],2)</f>
        <v>23</v>
      </c>
      <c r="O149" s="28"/>
    </row>
    <row r="150" spans="10:15" ht="15.75" customHeight="1" x14ac:dyDescent="0.25">
      <c r="J150" s="25">
        <f>_xlfn.ISOWEEKNUM(Tableau1[[#This Row],[date]])</f>
        <v>22</v>
      </c>
      <c r="K150" s="26">
        <f>premier_jour+ROW(Tableau1[[#This Row],[semaine]])-2</f>
        <v>42885</v>
      </c>
      <c r="L150" s="25">
        <f>WEEKNUM(Tableau1[[#This Row],[date]],2)</f>
        <v>23</v>
      </c>
      <c r="O150" s="28"/>
    </row>
    <row r="151" spans="10:15" ht="15.75" customHeight="1" x14ac:dyDescent="0.25">
      <c r="J151" s="25">
        <f>_xlfn.ISOWEEKNUM(Tableau1[[#This Row],[date]])</f>
        <v>22</v>
      </c>
      <c r="K151" s="26">
        <f>premier_jour+ROW(Tableau1[[#This Row],[semaine]])-2</f>
        <v>42886</v>
      </c>
      <c r="L151" s="25">
        <f>WEEKNUM(Tableau1[[#This Row],[date]],2)</f>
        <v>23</v>
      </c>
      <c r="O151" s="28"/>
    </row>
    <row r="152" spans="10:15" ht="15.75" customHeight="1" x14ac:dyDescent="0.25">
      <c r="J152" s="25">
        <f>_xlfn.ISOWEEKNUM(Tableau1[[#This Row],[date]])</f>
        <v>22</v>
      </c>
      <c r="K152" s="26">
        <f>premier_jour+ROW(Tableau1[[#This Row],[semaine]])-2</f>
        <v>42887</v>
      </c>
      <c r="L152" s="25">
        <f>WEEKNUM(Tableau1[[#This Row],[date]],2)</f>
        <v>23</v>
      </c>
      <c r="O152" s="28"/>
    </row>
    <row r="153" spans="10:15" ht="15.75" customHeight="1" x14ac:dyDescent="0.25">
      <c r="J153" s="25">
        <f>_xlfn.ISOWEEKNUM(Tableau1[[#This Row],[date]])</f>
        <v>22</v>
      </c>
      <c r="K153" s="26">
        <f>premier_jour+ROW(Tableau1[[#This Row],[semaine]])-2</f>
        <v>42888</v>
      </c>
      <c r="L153" s="25">
        <f>WEEKNUM(Tableau1[[#This Row],[date]],2)</f>
        <v>23</v>
      </c>
      <c r="O153" s="28"/>
    </row>
    <row r="154" spans="10:15" ht="15.75" customHeight="1" x14ac:dyDescent="0.25">
      <c r="J154" s="25">
        <f>_xlfn.ISOWEEKNUM(Tableau1[[#This Row],[date]])</f>
        <v>22</v>
      </c>
      <c r="K154" s="26">
        <f>premier_jour+ROW(Tableau1[[#This Row],[semaine]])-2</f>
        <v>42889</v>
      </c>
      <c r="L154" s="25">
        <f>WEEKNUM(Tableau1[[#This Row],[date]],2)</f>
        <v>23</v>
      </c>
      <c r="O154" s="28"/>
    </row>
    <row r="155" spans="10:15" ht="15.75" customHeight="1" x14ac:dyDescent="0.25">
      <c r="J155" s="25">
        <f>_xlfn.ISOWEEKNUM(Tableau1[[#This Row],[date]])</f>
        <v>22</v>
      </c>
      <c r="K155" s="26">
        <f>premier_jour+ROW(Tableau1[[#This Row],[semaine]])-2</f>
        <v>42890</v>
      </c>
      <c r="L155" s="25">
        <f>WEEKNUM(Tableau1[[#This Row],[date]],2)</f>
        <v>23</v>
      </c>
      <c r="O155" s="28"/>
    </row>
    <row r="156" spans="10:15" ht="15.75" customHeight="1" x14ac:dyDescent="0.25">
      <c r="J156" s="25">
        <f>_xlfn.ISOWEEKNUM(Tableau1[[#This Row],[date]])</f>
        <v>23</v>
      </c>
      <c r="K156" s="26">
        <f>premier_jour+ROW(Tableau1[[#This Row],[semaine]])-2</f>
        <v>42891</v>
      </c>
      <c r="L156" s="25">
        <f>WEEKNUM(Tableau1[[#This Row],[date]],2)</f>
        <v>24</v>
      </c>
      <c r="O156" s="28"/>
    </row>
    <row r="157" spans="10:15" ht="15.75" customHeight="1" x14ac:dyDescent="0.25">
      <c r="J157" s="25">
        <f>_xlfn.ISOWEEKNUM(Tableau1[[#This Row],[date]])</f>
        <v>23</v>
      </c>
      <c r="K157" s="26">
        <f>premier_jour+ROW(Tableau1[[#This Row],[semaine]])-2</f>
        <v>42892</v>
      </c>
      <c r="L157" s="25">
        <f>WEEKNUM(Tableau1[[#This Row],[date]],2)</f>
        <v>24</v>
      </c>
      <c r="O157" s="28"/>
    </row>
    <row r="158" spans="10:15" ht="15.75" customHeight="1" x14ac:dyDescent="0.25">
      <c r="J158" s="25">
        <f>_xlfn.ISOWEEKNUM(Tableau1[[#This Row],[date]])</f>
        <v>23</v>
      </c>
      <c r="K158" s="26">
        <f>premier_jour+ROW(Tableau1[[#This Row],[semaine]])-2</f>
        <v>42893</v>
      </c>
      <c r="L158" s="25">
        <f>WEEKNUM(Tableau1[[#This Row],[date]],2)</f>
        <v>24</v>
      </c>
      <c r="O158" s="28"/>
    </row>
    <row r="159" spans="10:15" ht="15.75" customHeight="1" x14ac:dyDescent="0.25">
      <c r="J159" s="25">
        <f>_xlfn.ISOWEEKNUM(Tableau1[[#This Row],[date]])</f>
        <v>23</v>
      </c>
      <c r="K159" s="26">
        <f>premier_jour+ROW(Tableau1[[#This Row],[semaine]])-2</f>
        <v>42894</v>
      </c>
      <c r="L159" s="25">
        <f>WEEKNUM(Tableau1[[#This Row],[date]],2)</f>
        <v>24</v>
      </c>
      <c r="O159" s="28"/>
    </row>
    <row r="160" spans="10:15" ht="15.75" customHeight="1" x14ac:dyDescent="0.25">
      <c r="J160" s="25">
        <f>_xlfn.ISOWEEKNUM(Tableau1[[#This Row],[date]])</f>
        <v>23</v>
      </c>
      <c r="K160" s="26">
        <f>premier_jour+ROW(Tableau1[[#This Row],[semaine]])-2</f>
        <v>42895</v>
      </c>
      <c r="L160" s="25">
        <f>WEEKNUM(Tableau1[[#This Row],[date]],2)</f>
        <v>24</v>
      </c>
      <c r="O160" s="28"/>
    </row>
    <row r="161" spans="10:15" ht="15.75" customHeight="1" x14ac:dyDescent="0.25">
      <c r="J161" s="25">
        <f>_xlfn.ISOWEEKNUM(Tableau1[[#This Row],[date]])</f>
        <v>23</v>
      </c>
      <c r="K161" s="26">
        <f>premier_jour+ROW(Tableau1[[#This Row],[semaine]])-2</f>
        <v>42896</v>
      </c>
      <c r="L161" s="25">
        <f>WEEKNUM(Tableau1[[#This Row],[date]],2)</f>
        <v>24</v>
      </c>
      <c r="O161" s="28"/>
    </row>
    <row r="162" spans="10:15" ht="15.75" customHeight="1" x14ac:dyDescent="0.25">
      <c r="J162" s="25">
        <f>_xlfn.ISOWEEKNUM(Tableau1[[#This Row],[date]])</f>
        <v>23</v>
      </c>
      <c r="K162" s="26">
        <f>premier_jour+ROW(Tableau1[[#This Row],[semaine]])-2</f>
        <v>42897</v>
      </c>
      <c r="L162" s="25">
        <f>WEEKNUM(Tableau1[[#This Row],[date]],2)</f>
        <v>24</v>
      </c>
      <c r="O162" s="28"/>
    </row>
    <row r="163" spans="10:15" ht="15.75" customHeight="1" x14ac:dyDescent="0.25">
      <c r="J163" s="25">
        <f>_xlfn.ISOWEEKNUM(Tableau1[[#This Row],[date]])</f>
        <v>24</v>
      </c>
      <c r="K163" s="26">
        <f>premier_jour+ROW(Tableau1[[#This Row],[semaine]])-2</f>
        <v>42898</v>
      </c>
      <c r="L163" s="25">
        <f>WEEKNUM(Tableau1[[#This Row],[date]],2)</f>
        <v>25</v>
      </c>
      <c r="O163" s="28"/>
    </row>
    <row r="164" spans="10:15" ht="15.75" customHeight="1" x14ac:dyDescent="0.25">
      <c r="J164" s="25">
        <f>_xlfn.ISOWEEKNUM(Tableau1[[#This Row],[date]])</f>
        <v>24</v>
      </c>
      <c r="K164" s="26">
        <f>premier_jour+ROW(Tableau1[[#This Row],[semaine]])-2</f>
        <v>42899</v>
      </c>
      <c r="L164" s="25">
        <f>WEEKNUM(Tableau1[[#This Row],[date]],2)</f>
        <v>25</v>
      </c>
      <c r="O164" s="28"/>
    </row>
    <row r="165" spans="10:15" ht="15.75" customHeight="1" x14ac:dyDescent="0.25">
      <c r="J165" s="25">
        <f>_xlfn.ISOWEEKNUM(Tableau1[[#This Row],[date]])</f>
        <v>24</v>
      </c>
      <c r="K165" s="26">
        <f>premier_jour+ROW(Tableau1[[#This Row],[semaine]])-2</f>
        <v>42900</v>
      </c>
      <c r="L165" s="25">
        <f>WEEKNUM(Tableau1[[#This Row],[date]],2)</f>
        <v>25</v>
      </c>
      <c r="O165" s="28"/>
    </row>
    <row r="166" spans="10:15" ht="15.75" customHeight="1" x14ac:dyDescent="0.25">
      <c r="J166" s="25">
        <f>_xlfn.ISOWEEKNUM(Tableau1[[#This Row],[date]])</f>
        <v>24</v>
      </c>
      <c r="K166" s="26">
        <f>premier_jour+ROW(Tableau1[[#This Row],[semaine]])-2</f>
        <v>42901</v>
      </c>
      <c r="L166" s="25">
        <f>WEEKNUM(Tableau1[[#This Row],[date]],2)</f>
        <v>25</v>
      </c>
      <c r="O166" s="28"/>
    </row>
    <row r="167" spans="10:15" ht="15.75" customHeight="1" x14ac:dyDescent="0.25">
      <c r="J167" s="25">
        <f>_xlfn.ISOWEEKNUM(Tableau1[[#This Row],[date]])</f>
        <v>24</v>
      </c>
      <c r="K167" s="26">
        <f>premier_jour+ROW(Tableau1[[#This Row],[semaine]])-2</f>
        <v>42902</v>
      </c>
      <c r="L167" s="25">
        <f>WEEKNUM(Tableau1[[#This Row],[date]],2)</f>
        <v>25</v>
      </c>
      <c r="O167" s="28"/>
    </row>
    <row r="168" spans="10:15" ht="15.75" customHeight="1" x14ac:dyDescent="0.25">
      <c r="J168" s="25">
        <f>_xlfn.ISOWEEKNUM(Tableau1[[#This Row],[date]])</f>
        <v>24</v>
      </c>
      <c r="K168" s="26">
        <f>premier_jour+ROW(Tableau1[[#This Row],[semaine]])-2</f>
        <v>42903</v>
      </c>
      <c r="L168" s="25">
        <f>WEEKNUM(Tableau1[[#This Row],[date]],2)</f>
        <v>25</v>
      </c>
      <c r="O168" s="28"/>
    </row>
    <row r="169" spans="10:15" ht="15.75" customHeight="1" x14ac:dyDescent="0.25">
      <c r="J169" s="25">
        <f>_xlfn.ISOWEEKNUM(Tableau1[[#This Row],[date]])</f>
        <v>24</v>
      </c>
      <c r="K169" s="26">
        <f>premier_jour+ROW(Tableau1[[#This Row],[semaine]])-2</f>
        <v>42904</v>
      </c>
      <c r="L169" s="25">
        <f>WEEKNUM(Tableau1[[#This Row],[date]],2)</f>
        <v>25</v>
      </c>
      <c r="O169" s="28"/>
    </row>
    <row r="170" spans="10:15" ht="15.75" customHeight="1" x14ac:dyDescent="0.25">
      <c r="J170" s="25">
        <f>_xlfn.ISOWEEKNUM(Tableau1[[#This Row],[date]])</f>
        <v>25</v>
      </c>
      <c r="K170" s="26">
        <f>premier_jour+ROW(Tableau1[[#This Row],[semaine]])-2</f>
        <v>42905</v>
      </c>
      <c r="L170" s="25">
        <f>WEEKNUM(Tableau1[[#This Row],[date]],2)</f>
        <v>26</v>
      </c>
      <c r="O170" s="28"/>
    </row>
    <row r="171" spans="10:15" ht="15.75" customHeight="1" x14ac:dyDescent="0.25">
      <c r="J171" s="25">
        <f>_xlfn.ISOWEEKNUM(Tableau1[[#This Row],[date]])</f>
        <v>25</v>
      </c>
      <c r="K171" s="26">
        <f>premier_jour+ROW(Tableau1[[#This Row],[semaine]])-2</f>
        <v>42906</v>
      </c>
      <c r="L171" s="25">
        <f>WEEKNUM(Tableau1[[#This Row],[date]],2)</f>
        <v>26</v>
      </c>
      <c r="O171" s="28"/>
    </row>
    <row r="172" spans="10:15" ht="15.75" customHeight="1" x14ac:dyDescent="0.25">
      <c r="J172" s="25">
        <f>_xlfn.ISOWEEKNUM(Tableau1[[#This Row],[date]])</f>
        <v>25</v>
      </c>
      <c r="K172" s="26">
        <f>premier_jour+ROW(Tableau1[[#This Row],[semaine]])-2</f>
        <v>42907</v>
      </c>
      <c r="L172" s="25">
        <f>WEEKNUM(Tableau1[[#This Row],[date]],2)</f>
        <v>26</v>
      </c>
      <c r="O172" s="28"/>
    </row>
    <row r="173" spans="10:15" ht="15.75" customHeight="1" x14ac:dyDescent="0.25">
      <c r="J173" s="25">
        <f>_xlfn.ISOWEEKNUM(Tableau1[[#This Row],[date]])</f>
        <v>25</v>
      </c>
      <c r="K173" s="26">
        <f>premier_jour+ROW(Tableau1[[#This Row],[semaine]])-2</f>
        <v>42908</v>
      </c>
      <c r="L173" s="25">
        <f>WEEKNUM(Tableau1[[#This Row],[date]],2)</f>
        <v>26</v>
      </c>
      <c r="O173" s="28"/>
    </row>
    <row r="174" spans="10:15" ht="15.75" customHeight="1" x14ac:dyDescent="0.25">
      <c r="J174" s="25">
        <f>_xlfn.ISOWEEKNUM(Tableau1[[#This Row],[date]])</f>
        <v>25</v>
      </c>
      <c r="K174" s="26">
        <f>premier_jour+ROW(Tableau1[[#This Row],[semaine]])-2</f>
        <v>42909</v>
      </c>
      <c r="L174" s="25">
        <f>WEEKNUM(Tableau1[[#This Row],[date]],2)</f>
        <v>26</v>
      </c>
      <c r="O174" s="28"/>
    </row>
    <row r="175" spans="10:15" ht="15.75" customHeight="1" x14ac:dyDescent="0.25">
      <c r="J175" s="25">
        <f>_xlfn.ISOWEEKNUM(Tableau1[[#This Row],[date]])</f>
        <v>25</v>
      </c>
      <c r="K175" s="26">
        <f>premier_jour+ROW(Tableau1[[#This Row],[semaine]])-2</f>
        <v>42910</v>
      </c>
      <c r="L175" s="25">
        <f>WEEKNUM(Tableau1[[#This Row],[date]],2)</f>
        <v>26</v>
      </c>
      <c r="O175" s="28"/>
    </row>
    <row r="176" spans="10:15" ht="15.75" customHeight="1" x14ac:dyDescent="0.25">
      <c r="J176" s="25">
        <f>_xlfn.ISOWEEKNUM(Tableau1[[#This Row],[date]])</f>
        <v>25</v>
      </c>
      <c r="K176" s="26">
        <f>premier_jour+ROW(Tableau1[[#This Row],[semaine]])-2</f>
        <v>42911</v>
      </c>
      <c r="L176" s="25">
        <f>WEEKNUM(Tableau1[[#This Row],[date]],2)</f>
        <v>26</v>
      </c>
      <c r="O176" s="28"/>
    </row>
    <row r="177" spans="10:15" ht="15.75" customHeight="1" x14ac:dyDescent="0.25">
      <c r="J177" s="25">
        <f>_xlfn.ISOWEEKNUM(Tableau1[[#This Row],[date]])</f>
        <v>26</v>
      </c>
      <c r="K177" s="26">
        <f>premier_jour+ROW(Tableau1[[#This Row],[semaine]])-2</f>
        <v>42912</v>
      </c>
      <c r="L177" s="25">
        <f>WEEKNUM(Tableau1[[#This Row],[date]],2)</f>
        <v>27</v>
      </c>
      <c r="O177" s="28"/>
    </row>
    <row r="178" spans="10:15" ht="15.75" customHeight="1" x14ac:dyDescent="0.25">
      <c r="J178" s="25">
        <f>_xlfn.ISOWEEKNUM(Tableau1[[#This Row],[date]])</f>
        <v>26</v>
      </c>
      <c r="K178" s="26">
        <f>premier_jour+ROW(Tableau1[[#This Row],[semaine]])-2</f>
        <v>42913</v>
      </c>
      <c r="L178" s="25">
        <f>WEEKNUM(Tableau1[[#This Row],[date]],2)</f>
        <v>27</v>
      </c>
      <c r="O178" s="28"/>
    </row>
    <row r="179" spans="10:15" ht="15.75" customHeight="1" x14ac:dyDescent="0.25">
      <c r="J179" s="25">
        <f>_xlfn.ISOWEEKNUM(Tableau1[[#This Row],[date]])</f>
        <v>26</v>
      </c>
      <c r="K179" s="26">
        <f>premier_jour+ROW(Tableau1[[#This Row],[semaine]])-2</f>
        <v>42914</v>
      </c>
      <c r="L179" s="25">
        <f>WEEKNUM(Tableau1[[#This Row],[date]],2)</f>
        <v>27</v>
      </c>
      <c r="O179" s="28"/>
    </row>
    <row r="180" spans="10:15" ht="15.75" customHeight="1" x14ac:dyDescent="0.25">
      <c r="J180" s="25">
        <f>_xlfn.ISOWEEKNUM(Tableau1[[#This Row],[date]])</f>
        <v>26</v>
      </c>
      <c r="K180" s="26">
        <f>premier_jour+ROW(Tableau1[[#This Row],[semaine]])-2</f>
        <v>42915</v>
      </c>
      <c r="L180" s="25">
        <f>WEEKNUM(Tableau1[[#This Row],[date]],2)</f>
        <v>27</v>
      </c>
      <c r="O180" s="28"/>
    </row>
    <row r="181" spans="10:15" ht="15.75" customHeight="1" x14ac:dyDescent="0.25">
      <c r="J181" s="25">
        <f>_xlfn.ISOWEEKNUM(Tableau1[[#This Row],[date]])</f>
        <v>26</v>
      </c>
      <c r="K181" s="26">
        <f>premier_jour+ROW(Tableau1[[#This Row],[semaine]])-2</f>
        <v>42916</v>
      </c>
      <c r="L181" s="25">
        <f>WEEKNUM(Tableau1[[#This Row],[date]],2)</f>
        <v>27</v>
      </c>
      <c r="O181" s="28"/>
    </row>
    <row r="182" spans="10:15" ht="15.75" customHeight="1" x14ac:dyDescent="0.25">
      <c r="J182" s="25">
        <f>_xlfn.ISOWEEKNUM(Tableau1[[#This Row],[date]])</f>
        <v>26</v>
      </c>
      <c r="K182" s="26">
        <f>premier_jour+ROW(Tableau1[[#This Row],[semaine]])-2</f>
        <v>42917</v>
      </c>
      <c r="L182" s="25">
        <f>WEEKNUM(Tableau1[[#This Row],[date]],2)</f>
        <v>27</v>
      </c>
      <c r="O182" s="28"/>
    </row>
    <row r="183" spans="10:15" ht="15.75" customHeight="1" x14ac:dyDescent="0.25">
      <c r="J183" s="25">
        <f>_xlfn.ISOWEEKNUM(Tableau1[[#This Row],[date]])</f>
        <v>26</v>
      </c>
      <c r="K183" s="26">
        <f>premier_jour+ROW(Tableau1[[#This Row],[semaine]])-2</f>
        <v>42918</v>
      </c>
      <c r="L183" s="25">
        <f>WEEKNUM(Tableau1[[#This Row],[date]],2)</f>
        <v>27</v>
      </c>
      <c r="O183" s="28"/>
    </row>
    <row r="184" spans="10:15" ht="15.75" customHeight="1" x14ac:dyDescent="0.25">
      <c r="J184" s="25">
        <f>_xlfn.ISOWEEKNUM(Tableau1[[#This Row],[date]])</f>
        <v>27</v>
      </c>
      <c r="K184" s="26">
        <f>premier_jour+ROW(Tableau1[[#This Row],[semaine]])-2</f>
        <v>42919</v>
      </c>
      <c r="L184" s="25">
        <f>WEEKNUM(Tableau1[[#This Row],[date]],2)</f>
        <v>28</v>
      </c>
      <c r="O184" s="28"/>
    </row>
    <row r="185" spans="10:15" ht="15.75" customHeight="1" x14ac:dyDescent="0.25">
      <c r="J185" s="25">
        <f>_xlfn.ISOWEEKNUM(Tableau1[[#This Row],[date]])</f>
        <v>27</v>
      </c>
      <c r="K185" s="26">
        <f>premier_jour+ROW(Tableau1[[#This Row],[semaine]])-2</f>
        <v>42920</v>
      </c>
      <c r="L185" s="25">
        <f>WEEKNUM(Tableau1[[#This Row],[date]],2)</f>
        <v>28</v>
      </c>
      <c r="O185" s="28"/>
    </row>
    <row r="186" spans="10:15" ht="15.75" customHeight="1" x14ac:dyDescent="0.25">
      <c r="J186" s="25">
        <f>_xlfn.ISOWEEKNUM(Tableau1[[#This Row],[date]])</f>
        <v>27</v>
      </c>
      <c r="K186" s="26">
        <f>premier_jour+ROW(Tableau1[[#This Row],[semaine]])-2</f>
        <v>42921</v>
      </c>
      <c r="L186" s="25">
        <f>WEEKNUM(Tableau1[[#This Row],[date]],2)</f>
        <v>28</v>
      </c>
      <c r="O186" s="28"/>
    </row>
    <row r="187" spans="10:15" ht="15.75" customHeight="1" x14ac:dyDescent="0.25">
      <c r="J187" s="25">
        <f>_xlfn.ISOWEEKNUM(Tableau1[[#This Row],[date]])</f>
        <v>27</v>
      </c>
      <c r="K187" s="26">
        <f>premier_jour+ROW(Tableau1[[#This Row],[semaine]])-2</f>
        <v>42922</v>
      </c>
      <c r="L187" s="25">
        <f>WEEKNUM(Tableau1[[#This Row],[date]],2)</f>
        <v>28</v>
      </c>
      <c r="O187" s="28"/>
    </row>
    <row r="188" spans="10:15" ht="15.75" customHeight="1" x14ac:dyDescent="0.25">
      <c r="J188" s="25">
        <f>_xlfn.ISOWEEKNUM(Tableau1[[#This Row],[date]])</f>
        <v>27</v>
      </c>
      <c r="K188" s="26">
        <f>premier_jour+ROW(Tableau1[[#This Row],[semaine]])-2</f>
        <v>42923</v>
      </c>
      <c r="L188" s="25">
        <f>WEEKNUM(Tableau1[[#This Row],[date]],2)</f>
        <v>28</v>
      </c>
      <c r="O188" s="28"/>
    </row>
    <row r="189" spans="10:15" ht="15.75" customHeight="1" x14ac:dyDescent="0.25">
      <c r="J189" s="25">
        <f>_xlfn.ISOWEEKNUM(Tableau1[[#This Row],[date]])</f>
        <v>27</v>
      </c>
      <c r="K189" s="26">
        <f>premier_jour+ROW(Tableau1[[#This Row],[semaine]])-2</f>
        <v>42924</v>
      </c>
      <c r="L189" s="25">
        <f>WEEKNUM(Tableau1[[#This Row],[date]],2)</f>
        <v>28</v>
      </c>
      <c r="O189" s="28"/>
    </row>
    <row r="190" spans="10:15" ht="15.75" customHeight="1" x14ac:dyDescent="0.25">
      <c r="J190" s="25">
        <f>_xlfn.ISOWEEKNUM(Tableau1[[#This Row],[date]])</f>
        <v>27</v>
      </c>
      <c r="K190" s="26">
        <f>premier_jour+ROW(Tableau1[[#This Row],[semaine]])-2</f>
        <v>42925</v>
      </c>
      <c r="L190" s="25">
        <f>WEEKNUM(Tableau1[[#This Row],[date]],2)</f>
        <v>28</v>
      </c>
      <c r="O190" s="28"/>
    </row>
    <row r="191" spans="10:15" ht="15.75" customHeight="1" x14ac:dyDescent="0.25">
      <c r="J191" s="25">
        <f>_xlfn.ISOWEEKNUM(Tableau1[[#This Row],[date]])</f>
        <v>28</v>
      </c>
      <c r="K191" s="26">
        <f>premier_jour+ROW(Tableau1[[#This Row],[semaine]])-2</f>
        <v>42926</v>
      </c>
      <c r="L191" s="25">
        <f>WEEKNUM(Tableau1[[#This Row],[date]],2)</f>
        <v>29</v>
      </c>
      <c r="O191" s="28"/>
    </row>
    <row r="192" spans="10:15" ht="15.75" customHeight="1" x14ac:dyDescent="0.25">
      <c r="J192" s="25">
        <f>_xlfn.ISOWEEKNUM(Tableau1[[#This Row],[date]])</f>
        <v>28</v>
      </c>
      <c r="K192" s="26">
        <f>premier_jour+ROW(Tableau1[[#This Row],[semaine]])-2</f>
        <v>42927</v>
      </c>
      <c r="L192" s="25">
        <f>WEEKNUM(Tableau1[[#This Row],[date]],2)</f>
        <v>29</v>
      </c>
      <c r="O192" s="28"/>
    </row>
    <row r="193" spans="10:15" ht="15.75" customHeight="1" x14ac:dyDescent="0.25">
      <c r="J193" s="25">
        <f>_xlfn.ISOWEEKNUM(Tableau1[[#This Row],[date]])</f>
        <v>28</v>
      </c>
      <c r="K193" s="26">
        <f>premier_jour+ROW(Tableau1[[#This Row],[semaine]])-2</f>
        <v>42928</v>
      </c>
      <c r="L193" s="25">
        <f>WEEKNUM(Tableau1[[#This Row],[date]],2)</f>
        <v>29</v>
      </c>
      <c r="O193" s="28"/>
    </row>
    <row r="194" spans="10:15" ht="15.75" customHeight="1" x14ac:dyDescent="0.25">
      <c r="J194" s="25">
        <f>_xlfn.ISOWEEKNUM(Tableau1[[#This Row],[date]])</f>
        <v>28</v>
      </c>
      <c r="K194" s="26">
        <f>premier_jour+ROW(Tableau1[[#This Row],[semaine]])-2</f>
        <v>42929</v>
      </c>
      <c r="L194" s="25">
        <f>WEEKNUM(Tableau1[[#This Row],[date]],2)</f>
        <v>29</v>
      </c>
      <c r="O194" s="28"/>
    </row>
    <row r="195" spans="10:15" ht="15.75" customHeight="1" x14ac:dyDescent="0.25">
      <c r="J195" s="25">
        <f>_xlfn.ISOWEEKNUM(Tableau1[[#This Row],[date]])</f>
        <v>28</v>
      </c>
      <c r="K195" s="26">
        <f>premier_jour+ROW(Tableau1[[#This Row],[semaine]])-2</f>
        <v>42930</v>
      </c>
      <c r="L195" s="25">
        <f>WEEKNUM(Tableau1[[#This Row],[date]],2)</f>
        <v>29</v>
      </c>
      <c r="O195" s="28"/>
    </row>
    <row r="196" spans="10:15" ht="15.75" customHeight="1" x14ac:dyDescent="0.25">
      <c r="J196" s="25">
        <f>_xlfn.ISOWEEKNUM(Tableau1[[#This Row],[date]])</f>
        <v>28</v>
      </c>
      <c r="K196" s="26">
        <f>premier_jour+ROW(Tableau1[[#This Row],[semaine]])-2</f>
        <v>42931</v>
      </c>
      <c r="L196" s="25">
        <f>WEEKNUM(Tableau1[[#This Row],[date]],2)</f>
        <v>29</v>
      </c>
      <c r="O196" s="28"/>
    </row>
    <row r="197" spans="10:15" ht="15.75" customHeight="1" x14ac:dyDescent="0.25">
      <c r="J197" s="25">
        <f>_xlfn.ISOWEEKNUM(Tableau1[[#This Row],[date]])</f>
        <v>28</v>
      </c>
      <c r="K197" s="26">
        <f>premier_jour+ROW(Tableau1[[#This Row],[semaine]])-2</f>
        <v>42932</v>
      </c>
      <c r="L197" s="25">
        <f>WEEKNUM(Tableau1[[#This Row],[date]],2)</f>
        <v>29</v>
      </c>
      <c r="O197" s="28"/>
    </row>
    <row r="198" spans="10:15" ht="15.75" customHeight="1" x14ac:dyDescent="0.25">
      <c r="J198" s="25">
        <f>_xlfn.ISOWEEKNUM(Tableau1[[#This Row],[date]])</f>
        <v>29</v>
      </c>
      <c r="K198" s="26">
        <f>premier_jour+ROW(Tableau1[[#This Row],[semaine]])-2</f>
        <v>42933</v>
      </c>
      <c r="L198" s="25">
        <f>WEEKNUM(Tableau1[[#This Row],[date]],2)</f>
        <v>30</v>
      </c>
      <c r="O198" s="28"/>
    </row>
    <row r="199" spans="10:15" ht="15.75" customHeight="1" x14ac:dyDescent="0.25">
      <c r="J199" s="25">
        <f>_xlfn.ISOWEEKNUM(Tableau1[[#This Row],[date]])</f>
        <v>29</v>
      </c>
      <c r="K199" s="26">
        <f>premier_jour+ROW(Tableau1[[#This Row],[semaine]])-2</f>
        <v>42934</v>
      </c>
      <c r="L199" s="25">
        <f>WEEKNUM(Tableau1[[#This Row],[date]],2)</f>
        <v>30</v>
      </c>
      <c r="O199" s="28"/>
    </row>
    <row r="200" spans="10:15" ht="15.75" customHeight="1" x14ac:dyDescent="0.25">
      <c r="J200" s="25">
        <f>_xlfn.ISOWEEKNUM(Tableau1[[#This Row],[date]])</f>
        <v>29</v>
      </c>
      <c r="K200" s="26">
        <f>premier_jour+ROW(Tableau1[[#This Row],[semaine]])-2</f>
        <v>42935</v>
      </c>
      <c r="L200" s="25">
        <f>WEEKNUM(Tableau1[[#This Row],[date]],2)</f>
        <v>30</v>
      </c>
      <c r="O200" s="28"/>
    </row>
    <row r="201" spans="10:15" ht="15.75" customHeight="1" x14ac:dyDescent="0.25">
      <c r="J201" s="25">
        <f>_xlfn.ISOWEEKNUM(Tableau1[[#This Row],[date]])</f>
        <v>29</v>
      </c>
      <c r="K201" s="26">
        <f>premier_jour+ROW(Tableau1[[#This Row],[semaine]])-2</f>
        <v>42936</v>
      </c>
      <c r="L201" s="25">
        <f>WEEKNUM(Tableau1[[#This Row],[date]],2)</f>
        <v>30</v>
      </c>
      <c r="O201" s="28"/>
    </row>
    <row r="202" spans="10:15" ht="15.75" customHeight="1" x14ac:dyDescent="0.25">
      <c r="J202" s="25">
        <f>_xlfn.ISOWEEKNUM(Tableau1[[#This Row],[date]])</f>
        <v>29</v>
      </c>
      <c r="K202" s="26">
        <f>premier_jour+ROW(Tableau1[[#This Row],[semaine]])-2</f>
        <v>42937</v>
      </c>
      <c r="L202" s="25">
        <f>WEEKNUM(Tableau1[[#This Row],[date]],2)</f>
        <v>30</v>
      </c>
      <c r="O202" s="28"/>
    </row>
    <row r="203" spans="10:15" ht="15.75" customHeight="1" x14ac:dyDescent="0.25">
      <c r="J203" s="25">
        <f>_xlfn.ISOWEEKNUM(Tableau1[[#This Row],[date]])</f>
        <v>29</v>
      </c>
      <c r="K203" s="26">
        <f>premier_jour+ROW(Tableau1[[#This Row],[semaine]])-2</f>
        <v>42938</v>
      </c>
      <c r="L203" s="25">
        <f>WEEKNUM(Tableau1[[#This Row],[date]],2)</f>
        <v>30</v>
      </c>
      <c r="O203" s="28"/>
    </row>
    <row r="204" spans="10:15" ht="15.75" customHeight="1" x14ac:dyDescent="0.25">
      <c r="J204" s="25">
        <f>_xlfn.ISOWEEKNUM(Tableau1[[#This Row],[date]])</f>
        <v>29</v>
      </c>
      <c r="K204" s="26">
        <f>premier_jour+ROW(Tableau1[[#This Row],[semaine]])-2</f>
        <v>42939</v>
      </c>
      <c r="L204" s="25">
        <f>WEEKNUM(Tableau1[[#This Row],[date]],2)</f>
        <v>30</v>
      </c>
      <c r="O204" s="28"/>
    </row>
    <row r="205" spans="10:15" ht="15.75" customHeight="1" x14ac:dyDescent="0.25">
      <c r="J205" s="25">
        <f>_xlfn.ISOWEEKNUM(Tableau1[[#This Row],[date]])</f>
        <v>30</v>
      </c>
      <c r="K205" s="26">
        <f>premier_jour+ROW(Tableau1[[#This Row],[semaine]])-2</f>
        <v>42940</v>
      </c>
      <c r="L205" s="25">
        <f>WEEKNUM(Tableau1[[#This Row],[date]],2)</f>
        <v>31</v>
      </c>
      <c r="O205" s="28"/>
    </row>
    <row r="206" spans="10:15" ht="15.75" customHeight="1" x14ac:dyDescent="0.25">
      <c r="J206" s="25">
        <f>_xlfn.ISOWEEKNUM(Tableau1[[#This Row],[date]])</f>
        <v>30</v>
      </c>
      <c r="K206" s="26">
        <f>premier_jour+ROW(Tableau1[[#This Row],[semaine]])-2</f>
        <v>42941</v>
      </c>
      <c r="L206" s="25">
        <f>WEEKNUM(Tableau1[[#This Row],[date]],2)</f>
        <v>31</v>
      </c>
      <c r="O206" s="28"/>
    </row>
    <row r="207" spans="10:15" ht="15.75" customHeight="1" x14ac:dyDescent="0.25">
      <c r="J207" s="25">
        <f>_xlfn.ISOWEEKNUM(Tableau1[[#This Row],[date]])</f>
        <v>30</v>
      </c>
      <c r="K207" s="26">
        <f>premier_jour+ROW(Tableau1[[#This Row],[semaine]])-2</f>
        <v>42942</v>
      </c>
      <c r="L207" s="25">
        <f>WEEKNUM(Tableau1[[#This Row],[date]],2)</f>
        <v>31</v>
      </c>
      <c r="O207" s="28"/>
    </row>
    <row r="208" spans="10:15" ht="15.75" customHeight="1" x14ac:dyDescent="0.25">
      <c r="J208" s="25">
        <f>_xlfn.ISOWEEKNUM(Tableau1[[#This Row],[date]])</f>
        <v>30</v>
      </c>
      <c r="K208" s="26">
        <f>premier_jour+ROW(Tableau1[[#This Row],[semaine]])-2</f>
        <v>42943</v>
      </c>
      <c r="L208" s="25">
        <f>WEEKNUM(Tableau1[[#This Row],[date]],2)</f>
        <v>31</v>
      </c>
      <c r="O208" s="28"/>
    </row>
    <row r="209" spans="10:15" ht="15.75" customHeight="1" x14ac:dyDescent="0.25">
      <c r="J209" s="25">
        <f>_xlfn.ISOWEEKNUM(Tableau1[[#This Row],[date]])</f>
        <v>30</v>
      </c>
      <c r="K209" s="26">
        <f>premier_jour+ROW(Tableau1[[#This Row],[semaine]])-2</f>
        <v>42944</v>
      </c>
      <c r="L209" s="25">
        <f>WEEKNUM(Tableau1[[#This Row],[date]],2)</f>
        <v>31</v>
      </c>
      <c r="O209" s="28"/>
    </row>
    <row r="210" spans="10:15" ht="15.75" customHeight="1" x14ac:dyDescent="0.25">
      <c r="J210" s="25">
        <f>_xlfn.ISOWEEKNUM(Tableau1[[#This Row],[date]])</f>
        <v>30</v>
      </c>
      <c r="K210" s="26">
        <f>premier_jour+ROW(Tableau1[[#This Row],[semaine]])-2</f>
        <v>42945</v>
      </c>
      <c r="L210" s="25">
        <f>WEEKNUM(Tableau1[[#This Row],[date]],2)</f>
        <v>31</v>
      </c>
      <c r="O210" s="28"/>
    </row>
    <row r="211" spans="10:15" ht="15.75" customHeight="1" x14ac:dyDescent="0.25">
      <c r="J211" s="25">
        <f>_xlfn.ISOWEEKNUM(Tableau1[[#This Row],[date]])</f>
        <v>30</v>
      </c>
      <c r="K211" s="26">
        <f>premier_jour+ROW(Tableau1[[#This Row],[semaine]])-2</f>
        <v>42946</v>
      </c>
      <c r="L211" s="25">
        <f>WEEKNUM(Tableau1[[#This Row],[date]],2)</f>
        <v>31</v>
      </c>
      <c r="O211" s="28"/>
    </row>
    <row r="212" spans="10:15" ht="15.75" customHeight="1" x14ac:dyDescent="0.25">
      <c r="J212" s="25">
        <f>_xlfn.ISOWEEKNUM(Tableau1[[#This Row],[date]])</f>
        <v>31</v>
      </c>
      <c r="K212" s="26">
        <f>premier_jour+ROW(Tableau1[[#This Row],[semaine]])-2</f>
        <v>42947</v>
      </c>
      <c r="L212" s="25">
        <f>WEEKNUM(Tableau1[[#This Row],[date]],2)</f>
        <v>32</v>
      </c>
      <c r="O212" s="28"/>
    </row>
    <row r="213" spans="10:15" ht="15.75" customHeight="1" x14ac:dyDescent="0.25">
      <c r="J213" s="25">
        <f>_xlfn.ISOWEEKNUM(Tableau1[[#This Row],[date]])</f>
        <v>31</v>
      </c>
      <c r="K213" s="26">
        <f>premier_jour+ROW(Tableau1[[#This Row],[semaine]])-2</f>
        <v>42948</v>
      </c>
      <c r="L213" s="25">
        <f>WEEKNUM(Tableau1[[#This Row],[date]],2)</f>
        <v>32</v>
      </c>
      <c r="O213" s="28"/>
    </row>
    <row r="214" spans="10:15" ht="15.75" customHeight="1" x14ac:dyDescent="0.25">
      <c r="J214" s="25">
        <f>_xlfn.ISOWEEKNUM(Tableau1[[#This Row],[date]])</f>
        <v>31</v>
      </c>
      <c r="K214" s="26">
        <f>premier_jour+ROW(Tableau1[[#This Row],[semaine]])-2</f>
        <v>42949</v>
      </c>
      <c r="L214" s="25">
        <f>WEEKNUM(Tableau1[[#This Row],[date]],2)</f>
        <v>32</v>
      </c>
      <c r="O214" s="28"/>
    </row>
    <row r="215" spans="10:15" ht="15.75" customHeight="1" x14ac:dyDescent="0.25">
      <c r="J215" s="25">
        <f>_xlfn.ISOWEEKNUM(Tableau1[[#This Row],[date]])</f>
        <v>31</v>
      </c>
      <c r="K215" s="26">
        <f>premier_jour+ROW(Tableau1[[#This Row],[semaine]])-2</f>
        <v>42950</v>
      </c>
      <c r="L215" s="25">
        <f>WEEKNUM(Tableau1[[#This Row],[date]],2)</f>
        <v>32</v>
      </c>
      <c r="O215" s="28"/>
    </row>
    <row r="216" spans="10:15" ht="15.75" customHeight="1" x14ac:dyDescent="0.25">
      <c r="J216" s="25">
        <f>_xlfn.ISOWEEKNUM(Tableau1[[#This Row],[date]])</f>
        <v>31</v>
      </c>
      <c r="K216" s="26">
        <f>premier_jour+ROW(Tableau1[[#This Row],[semaine]])-2</f>
        <v>42951</v>
      </c>
      <c r="L216" s="25">
        <f>WEEKNUM(Tableau1[[#This Row],[date]],2)</f>
        <v>32</v>
      </c>
      <c r="O216" s="28"/>
    </row>
    <row r="217" spans="10:15" ht="15.75" customHeight="1" x14ac:dyDescent="0.25">
      <c r="J217" s="25">
        <f>_xlfn.ISOWEEKNUM(Tableau1[[#This Row],[date]])</f>
        <v>31</v>
      </c>
      <c r="K217" s="26">
        <f>premier_jour+ROW(Tableau1[[#This Row],[semaine]])-2</f>
        <v>42952</v>
      </c>
      <c r="L217" s="25">
        <f>WEEKNUM(Tableau1[[#This Row],[date]],2)</f>
        <v>32</v>
      </c>
      <c r="O217" s="28"/>
    </row>
    <row r="218" spans="10:15" ht="15.75" customHeight="1" x14ac:dyDescent="0.25">
      <c r="J218" s="25">
        <f>_xlfn.ISOWEEKNUM(Tableau1[[#This Row],[date]])</f>
        <v>31</v>
      </c>
      <c r="K218" s="26">
        <f>premier_jour+ROW(Tableau1[[#This Row],[semaine]])-2</f>
        <v>42953</v>
      </c>
      <c r="L218" s="25">
        <f>WEEKNUM(Tableau1[[#This Row],[date]],2)</f>
        <v>32</v>
      </c>
      <c r="O218" s="28"/>
    </row>
    <row r="219" spans="10:15" ht="15.75" customHeight="1" x14ac:dyDescent="0.25">
      <c r="J219" s="25">
        <f>_xlfn.ISOWEEKNUM(Tableau1[[#This Row],[date]])</f>
        <v>32</v>
      </c>
      <c r="K219" s="26">
        <f>premier_jour+ROW(Tableau1[[#This Row],[semaine]])-2</f>
        <v>42954</v>
      </c>
      <c r="L219" s="25">
        <f>WEEKNUM(Tableau1[[#This Row],[date]],2)</f>
        <v>33</v>
      </c>
      <c r="O219" s="28"/>
    </row>
    <row r="220" spans="10:15" ht="15.75" customHeight="1" x14ac:dyDescent="0.25">
      <c r="J220" s="25">
        <f>_xlfn.ISOWEEKNUM(Tableau1[[#This Row],[date]])</f>
        <v>32</v>
      </c>
      <c r="K220" s="26">
        <f>premier_jour+ROW(Tableau1[[#This Row],[semaine]])-2</f>
        <v>42955</v>
      </c>
      <c r="L220" s="25">
        <f>WEEKNUM(Tableau1[[#This Row],[date]],2)</f>
        <v>33</v>
      </c>
      <c r="O220" s="28"/>
    </row>
    <row r="221" spans="10:15" ht="15.75" customHeight="1" x14ac:dyDescent="0.25">
      <c r="J221" s="25">
        <f>_xlfn.ISOWEEKNUM(Tableau1[[#This Row],[date]])</f>
        <v>32</v>
      </c>
      <c r="K221" s="26">
        <f>premier_jour+ROW(Tableau1[[#This Row],[semaine]])-2</f>
        <v>42956</v>
      </c>
      <c r="L221" s="25">
        <f>WEEKNUM(Tableau1[[#This Row],[date]],2)</f>
        <v>33</v>
      </c>
      <c r="O221" s="28"/>
    </row>
    <row r="222" spans="10:15" ht="15.75" customHeight="1" x14ac:dyDescent="0.25">
      <c r="J222" s="25">
        <f>_xlfn.ISOWEEKNUM(Tableau1[[#This Row],[date]])</f>
        <v>32</v>
      </c>
      <c r="K222" s="26">
        <f>premier_jour+ROW(Tableau1[[#This Row],[semaine]])-2</f>
        <v>42957</v>
      </c>
      <c r="L222" s="25">
        <f>WEEKNUM(Tableau1[[#This Row],[date]],2)</f>
        <v>33</v>
      </c>
      <c r="O222" s="28"/>
    </row>
    <row r="223" spans="10:15" ht="15.75" customHeight="1" x14ac:dyDescent="0.25">
      <c r="J223" s="25">
        <f>_xlfn.ISOWEEKNUM(Tableau1[[#This Row],[date]])</f>
        <v>32</v>
      </c>
      <c r="K223" s="26">
        <f>premier_jour+ROW(Tableau1[[#This Row],[semaine]])-2</f>
        <v>42958</v>
      </c>
      <c r="L223" s="25">
        <f>WEEKNUM(Tableau1[[#This Row],[date]],2)</f>
        <v>33</v>
      </c>
      <c r="O223" s="28"/>
    </row>
    <row r="224" spans="10:15" ht="15.75" customHeight="1" x14ac:dyDescent="0.25">
      <c r="J224" s="25">
        <f>_xlfn.ISOWEEKNUM(Tableau1[[#This Row],[date]])</f>
        <v>32</v>
      </c>
      <c r="K224" s="26">
        <f>premier_jour+ROW(Tableau1[[#This Row],[semaine]])-2</f>
        <v>42959</v>
      </c>
      <c r="L224" s="25">
        <f>WEEKNUM(Tableau1[[#This Row],[date]],2)</f>
        <v>33</v>
      </c>
      <c r="O224" s="28"/>
    </row>
    <row r="225" spans="10:15" ht="15.75" customHeight="1" x14ac:dyDescent="0.25">
      <c r="J225" s="25">
        <f>_xlfn.ISOWEEKNUM(Tableau1[[#This Row],[date]])</f>
        <v>32</v>
      </c>
      <c r="K225" s="26">
        <f>premier_jour+ROW(Tableau1[[#This Row],[semaine]])-2</f>
        <v>42960</v>
      </c>
      <c r="L225" s="25">
        <f>WEEKNUM(Tableau1[[#This Row],[date]],2)</f>
        <v>33</v>
      </c>
      <c r="O225" s="28"/>
    </row>
    <row r="226" spans="10:15" ht="15.75" customHeight="1" x14ac:dyDescent="0.25">
      <c r="J226" s="25">
        <f>_xlfn.ISOWEEKNUM(Tableau1[[#This Row],[date]])</f>
        <v>33</v>
      </c>
      <c r="K226" s="26">
        <f>premier_jour+ROW(Tableau1[[#This Row],[semaine]])-2</f>
        <v>42961</v>
      </c>
      <c r="L226" s="25">
        <f>WEEKNUM(Tableau1[[#This Row],[date]],2)</f>
        <v>34</v>
      </c>
      <c r="O226" s="28"/>
    </row>
    <row r="227" spans="10:15" ht="15.75" customHeight="1" x14ac:dyDescent="0.25">
      <c r="J227" s="25">
        <f>_xlfn.ISOWEEKNUM(Tableau1[[#This Row],[date]])</f>
        <v>33</v>
      </c>
      <c r="K227" s="26">
        <f>premier_jour+ROW(Tableau1[[#This Row],[semaine]])-2</f>
        <v>42962</v>
      </c>
      <c r="L227" s="25">
        <f>WEEKNUM(Tableau1[[#This Row],[date]],2)</f>
        <v>34</v>
      </c>
      <c r="O227" s="28"/>
    </row>
    <row r="228" spans="10:15" ht="15.75" customHeight="1" x14ac:dyDescent="0.25">
      <c r="J228" s="25">
        <f>_xlfn.ISOWEEKNUM(Tableau1[[#This Row],[date]])</f>
        <v>33</v>
      </c>
      <c r="K228" s="26">
        <f>premier_jour+ROW(Tableau1[[#This Row],[semaine]])-2</f>
        <v>42963</v>
      </c>
      <c r="L228" s="25">
        <f>WEEKNUM(Tableau1[[#This Row],[date]],2)</f>
        <v>34</v>
      </c>
      <c r="O228" s="28"/>
    </row>
    <row r="229" spans="10:15" ht="15.75" customHeight="1" x14ac:dyDescent="0.25">
      <c r="J229" s="25">
        <f>_xlfn.ISOWEEKNUM(Tableau1[[#This Row],[date]])</f>
        <v>33</v>
      </c>
      <c r="K229" s="26">
        <f>premier_jour+ROW(Tableau1[[#This Row],[semaine]])-2</f>
        <v>42964</v>
      </c>
      <c r="L229" s="25">
        <f>WEEKNUM(Tableau1[[#This Row],[date]],2)</f>
        <v>34</v>
      </c>
      <c r="O229" s="28"/>
    </row>
    <row r="230" spans="10:15" ht="15.75" customHeight="1" x14ac:dyDescent="0.25">
      <c r="J230" s="25">
        <f>_xlfn.ISOWEEKNUM(Tableau1[[#This Row],[date]])</f>
        <v>33</v>
      </c>
      <c r="K230" s="26">
        <f>premier_jour+ROW(Tableau1[[#This Row],[semaine]])-2</f>
        <v>42965</v>
      </c>
      <c r="L230" s="25">
        <f>WEEKNUM(Tableau1[[#This Row],[date]],2)</f>
        <v>34</v>
      </c>
      <c r="O230" s="28"/>
    </row>
    <row r="231" spans="10:15" ht="15.75" customHeight="1" x14ac:dyDescent="0.25">
      <c r="J231" s="25">
        <f>_xlfn.ISOWEEKNUM(Tableau1[[#This Row],[date]])</f>
        <v>33</v>
      </c>
      <c r="K231" s="26">
        <f>premier_jour+ROW(Tableau1[[#This Row],[semaine]])-2</f>
        <v>42966</v>
      </c>
      <c r="L231" s="25">
        <f>WEEKNUM(Tableau1[[#This Row],[date]],2)</f>
        <v>34</v>
      </c>
      <c r="O231" s="28"/>
    </row>
    <row r="232" spans="10:15" ht="15.75" customHeight="1" x14ac:dyDescent="0.25">
      <c r="J232" s="25">
        <f>_xlfn.ISOWEEKNUM(Tableau1[[#This Row],[date]])</f>
        <v>33</v>
      </c>
      <c r="K232" s="26">
        <f>premier_jour+ROW(Tableau1[[#This Row],[semaine]])-2</f>
        <v>42967</v>
      </c>
      <c r="L232" s="25">
        <f>WEEKNUM(Tableau1[[#This Row],[date]],2)</f>
        <v>34</v>
      </c>
      <c r="O232" s="28"/>
    </row>
    <row r="233" spans="10:15" ht="15.75" customHeight="1" x14ac:dyDescent="0.25">
      <c r="J233" s="25">
        <f>_xlfn.ISOWEEKNUM(Tableau1[[#This Row],[date]])</f>
        <v>34</v>
      </c>
      <c r="K233" s="26">
        <f>premier_jour+ROW(Tableau1[[#This Row],[semaine]])-2</f>
        <v>42968</v>
      </c>
      <c r="L233" s="25">
        <f>WEEKNUM(Tableau1[[#This Row],[date]],2)</f>
        <v>35</v>
      </c>
      <c r="O233" s="28"/>
    </row>
    <row r="234" spans="10:15" ht="15.75" customHeight="1" x14ac:dyDescent="0.25">
      <c r="J234" s="25">
        <f>_xlfn.ISOWEEKNUM(Tableau1[[#This Row],[date]])</f>
        <v>34</v>
      </c>
      <c r="K234" s="26">
        <f>premier_jour+ROW(Tableau1[[#This Row],[semaine]])-2</f>
        <v>42969</v>
      </c>
      <c r="L234" s="25">
        <f>WEEKNUM(Tableau1[[#This Row],[date]],2)</f>
        <v>35</v>
      </c>
      <c r="O234" s="28"/>
    </row>
    <row r="235" spans="10:15" ht="15.75" customHeight="1" x14ac:dyDescent="0.25">
      <c r="J235" s="25">
        <f>_xlfn.ISOWEEKNUM(Tableau1[[#This Row],[date]])</f>
        <v>34</v>
      </c>
      <c r="K235" s="26">
        <f>premier_jour+ROW(Tableau1[[#This Row],[semaine]])-2</f>
        <v>42970</v>
      </c>
      <c r="L235" s="25">
        <f>WEEKNUM(Tableau1[[#This Row],[date]],2)</f>
        <v>35</v>
      </c>
      <c r="O235" s="28"/>
    </row>
    <row r="236" spans="10:15" ht="15.75" customHeight="1" x14ac:dyDescent="0.25">
      <c r="J236" s="25">
        <f>_xlfn.ISOWEEKNUM(Tableau1[[#This Row],[date]])</f>
        <v>34</v>
      </c>
      <c r="K236" s="26">
        <f>premier_jour+ROW(Tableau1[[#This Row],[semaine]])-2</f>
        <v>42971</v>
      </c>
      <c r="L236" s="25">
        <f>WEEKNUM(Tableau1[[#This Row],[date]],2)</f>
        <v>35</v>
      </c>
      <c r="O236" s="28"/>
    </row>
    <row r="237" spans="10:15" ht="15.75" customHeight="1" x14ac:dyDescent="0.25">
      <c r="J237" s="25">
        <f>_xlfn.ISOWEEKNUM(Tableau1[[#This Row],[date]])</f>
        <v>34</v>
      </c>
      <c r="K237" s="26">
        <f>premier_jour+ROW(Tableau1[[#This Row],[semaine]])-2</f>
        <v>42972</v>
      </c>
      <c r="L237" s="25">
        <f>WEEKNUM(Tableau1[[#This Row],[date]],2)</f>
        <v>35</v>
      </c>
      <c r="O237" s="28"/>
    </row>
    <row r="238" spans="10:15" ht="15.75" customHeight="1" x14ac:dyDescent="0.25">
      <c r="J238" s="25">
        <f>_xlfn.ISOWEEKNUM(Tableau1[[#This Row],[date]])</f>
        <v>34</v>
      </c>
      <c r="K238" s="26">
        <f>premier_jour+ROW(Tableau1[[#This Row],[semaine]])-2</f>
        <v>42973</v>
      </c>
      <c r="L238" s="25">
        <f>WEEKNUM(Tableau1[[#This Row],[date]],2)</f>
        <v>35</v>
      </c>
      <c r="O238" s="28"/>
    </row>
    <row r="239" spans="10:15" ht="15.75" customHeight="1" x14ac:dyDescent="0.25">
      <c r="J239" s="25">
        <f>_xlfn.ISOWEEKNUM(Tableau1[[#This Row],[date]])</f>
        <v>34</v>
      </c>
      <c r="K239" s="26">
        <f>premier_jour+ROW(Tableau1[[#This Row],[semaine]])-2</f>
        <v>42974</v>
      </c>
      <c r="L239" s="25">
        <f>WEEKNUM(Tableau1[[#This Row],[date]],2)</f>
        <v>35</v>
      </c>
      <c r="O239" s="28"/>
    </row>
    <row r="240" spans="10:15" ht="15.75" customHeight="1" x14ac:dyDescent="0.25">
      <c r="J240" s="25">
        <f>_xlfn.ISOWEEKNUM(Tableau1[[#This Row],[date]])</f>
        <v>35</v>
      </c>
      <c r="K240" s="26">
        <f>premier_jour+ROW(Tableau1[[#This Row],[semaine]])-2</f>
        <v>42975</v>
      </c>
      <c r="L240" s="25">
        <f>WEEKNUM(Tableau1[[#This Row],[date]],2)</f>
        <v>36</v>
      </c>
      <c r="O240" s="28"/>
    </row>
    <row r="241" spans="10:15" ht="15.75" customHeight="1" x14ac:dyDescent="0.25">
      <c r="J241" s="25">
        <f>_xlfn.ISOWEEKNUM(Tableau1[[#This Row],[date]])</f>
        <v>35</v>
      </c>
      <c r="K241" s="26">
        <f>premier_jour+ROW(Tableau1[[#This Row],[semaine]])-2</f>
        <v>42976</v>
      </c>
      <c r="L241" s="25">
        <f>WEEKNUM(Tableau1[[#This Row],[date]],2)</f>
        <v>36</v>
      </c>
      <c r="O241" s="28"/>
    </row>
    <row r="242" spans="10:15" ht="15.75" customHeight="1" x14ac:dyDescent="0.25">
      <c r="J242" s="25">
        <f>_xlfn.ISOWEEKNUM(Tableau1[[#This Row],[date]])</f>
        <v>35</v>
      </c>
      <c r="K242" s="26">
        <f>premier_jour+ROW(Tableau1[[#This Row],[semaine]])-2</f>
        <v>42977</v>
      </c>
      <c r="L242" s="25">
        <f>WEEKNUM(Tableau1[[#This Row],[date]],2)</f>
        <v>36</v>
      </c>
      <c r="O242" s="28"/>
    </row>
    <row r="243" spans="10:15" ht="15.75" customHeight="1" x14ac:dyDescent="0.25">
      <c r="J243" s="25">
        <f>_xlfn.ISOWEEKNUM(Tableau1[[#This Row],[date]])</f>
        <v>35</v>
      </c>
      <c r="K243" s="26">
        <f>premier_jour+ROW(Tableau1[[#This Row],[semaine]])-2</f>
        <v>42978</v>
      </c>
      <c r="L243" s="25">
        <f>WEEKNUM(Tableau1[[#This Row],[date]],2)</f>
        <v>36</v>
      </c>
      <c r="O243" s="28"/>
    </row>
    <row r="244" spans="10:15" ht="15.75" customHeight="1" x14ac:dyDescent="0.25">
      <c r="J244" s="25">
        <f>_xlfn.ISOWEEKNUM(Tableau1[[#This Row],[date]])</f>
        <v>35</v>
      </c>
      <c r="K244" s="26">
        <f>premier_jour+ROW(Tableau1[[#This Row],[semaine]])-2</f>
        <v>42979</v>
      </c>
      <c r="L244" s="25">
        <f>WEEKNUM(Tableau1[[#This Row],[date]],2)</f>
        <v>36</v>
      </c>
      <c r="O244" s="28"/>
    </row>
    <row r="245" spans="10:15" ht="15.75" customHeight="1" x14ac:dyDescent="0.25">
      <c r="J245" s="25">
        <f>_xlfn.ISOWEEKNUM(Tableau1[[#This Row],[date]])</f>
        <v>35</v>
      </c>
      <c r="K245" s="26">
        <f>premier_jour+ROW(Tableau1[[#This Row],[semaine]])-2</f>
        <v>42980</v>
      </c>
      <c r="L245" s="25">
        <f>WEEKNUM(Tableau1[[#This Row],[date]],2)</f>
        <v>36</v>
      </c>
      <c r="O245" s="28"/>
    </row>
    <row r="246" spans="10:15" ht="15.75" customHeight="1" x14ac:dyDescent="0.25">
      <c r="J246" s="25">
        <f>_xlfn.ISOWEEKNUM(Tableau1[[#This Row],[date]])</f>
        <v>35</v>
      </c>
      <c r="K246" s="26">
        <f>premier_jour+ROW(Tableau1[[#This Row],[semaine]])-2</f>
        <v>42981</v>
      </c>
      <c r="L246" s="25">
        <f>WEEKNUM(Tableau1[[#This Row],[date]],2)</f>
        <v>36</v>
      </c>
      <c r="O246" s="28"/>
    </row>
    <row r="247" spans="10:15" ht="15.75" customHeight="1" x14ac:dyDescent="0.25">
      <c r="J247" s="25">
        <f>_xlfn.ISOWEEKNUM(Tableau1[[#This Row],[date]])</f>
        <v>36</v>
      </c>
      <c r="K247" s="26">
        <f>premier_jour+ROW(Tableau1[[#This Row],[semaine]])-2</f>
        <v>42982</v>
      </c>
      <c r="L247" s="25">
        <f>WEEKNUM(Tableau1[[#This Row],[date]],2)</f>
        <v>37</v>
      </c>
      <c r="O247" s="28"/>
    </row>
    <row r="248" spans="10:15" ht="15.75" customHeight="1" x14ac:dyDescent="0.25">
      <c r="J248" s="25">
        <f>_xlfn.ISOWEEKNUM(Tableau1[[#This Row],[date]])</f>
        <v>36</v>
      </c>
      <c r="K248" s="26">
        <f>premier_jour+ROW(Tableau1[[#This Row],[semaine]])-2</f>
        <v>42983</v>
      </c>
      <c r="L248" s="25">
        <f>WEEKNUM(Tableau1[[#This Row],[date]],2)</f>
        <v>37</v>
      </c>
      <c r="O248" s="28"/>
    </row>
    <row r="249" spans="10:15" ht="15.75" customHeight="1" x14ac:dyDescent="0.25">
      <c r="J249" s="25">
        <f>_xlfn.ISOWEEKNUM(Tableau1[[#This Row],[date]])</f>
        <v>36</v>
      </c>
      <c r="K249" s="26">
        <f>premier_jour+ROW(Tableau1[[#This Row],[semaine]])-2</f>
        <v>42984</v>
      </c>
      <c r="L249" s="25">
        <f>WEEKNUM(Tableau1[[#This Row],[date]],2)</f>
        <v>37</v>
      </c>
      <c r="O249" s="28"/>
    </row>
    <row r="250" spans="10:15" ht="15.75" customHeight="1" x14ac:dyDescent="0.25">
      <c r="J250" s="25">
        <f>_xlfn.ISOWEEKNUM(Tableau1[[#This Row],[date]])</f>
        <v>36</v>
      </c>
      <c r="K250" s="26">
        <f>premier_jour+ROW(Tableau1[[#This Row],[semaine]])-2</f>
        <v>42985</v>
      </c>
      <c r="L250" s="25">
        <f>WEEKNUM(Tableau1[[#This Row],[date]],2)</f>
        <v>37</v>
      </c>
      <c r="O250" s="28"/>
    </row>
    <row r="251" spans="10:15" ht="15.75" customHeight="1" x14ac:dyDescent="0.25">
      <c r="J251" s="25">
        <f>_xlfn.ISOWEEKNUM(Tableau1[[#This Row],[date]])</f>
        <v>36</v>
      </c>
      <c r="K251" s="26">
        <f>premier_jour+ROW(Tableau1[[#This Row],[semaine]])-2</f>
        <v>42986</v>
      </c>
      <c r="L251" s="25">
        <f>WEEKNUM(Tableau1[[#This Row],[date]],2)</f>
        <v>37</v>
      </c>
      <c r="O251" s="28"/>
    </row>
    <row r="252" spans="10:15" ht="15.75" customHeight="1" x14ac:dyDescent="0.25">
      <c r="J252" s="25">
        <f>_xlfn.ISOWEEKNUM(Tableau1[[#This Row],[date]])</f>
        <v>36</v>
      </c>
      <c r="K252" s="26">
        <f>premier_jour+ROW(Tableau1[[#This Row],[semaine]])-2</f>
        <v>42987</v>
      </c>
      <c r="L252" s="25">
        <f>WEEKNUM(Tableau1[[#This Row],[date]],2)</f>
        <v>37</v>
      </c>
      <c r="O252" s="28"/>
    </row>
    <row r="253" spans="10:15" ht="15.75" customHeight="1" x14ac:dyDescent="0.25">
      <c r="J253" s="25">
        <f>_xlfn.ISOWEEKNUM(Tableau1[[#This Row],[date]])</f>
        <v>36</v>
      </c>
      <c r="K253" s="26">
        <f>premier_jour+ROW(Tableau1[[#This Row],[semaine]])-2</f>
        <v>42988</v>
      </c>
      <c r="L253" s="25">
        <f>WEEKNUM(Tableau1[[#This Row],[date]],2)</f>
        <v>37</v>
      </c>
      <c r="O253" s="28"/>
    </row>
    <row r="254" spans="10:15" ht="15.75" customHeight="1" x14ac:dyDescent="0.25">
      <c r="J254" s="25">
        <f>_xlfn.ISOWEEKNUM(Tableau1[[#This Row],[date]])</f>
        <v>37</v>
      </c>
      <c r="K254" s="26">
        <f>premier_jour+ROW(Tableau1[[#This Row],[semaine]])-2</f>
        <v>42989</v>
      </c>
      <c r="L254" s="25">
        <f>WEEKNUM(Tableau1[[#This Row],[date]],2)</f>
        <v>38</v>
      </c>
      <c r="O254" s="28"/>
    </row>
    <row r="255" spans="10:15" ht="15.75" customHeight="1" x14ac:dyDescent="0.25">
      <c r="J255" s="25">
        <f>_xlfn.ISOWEEKNUM(Tableau1[[#This Row],[date]])</f>
        <v>37</v>
      </c>
      <c r="K255" s="26">
        <f>premier_jour+ROW(Tableau1[[#This Row],[semaine]])-2</f>
        <v>42990</v>
      </c>
      <c r="L255" s="25">
        <f>WEEKNUM(Tableau1[[#This Row],[date]],2)</f>
        <v>38</v>
      </c>
      <c r="O255" s="28"/>
    </row>
    <row r="256" spans="10:15" ht="15.75" customHeight="1" x14ac:dyDescent="0.25">
      <c r="J256" s="25">
        <f>_xlfn.ISOWEEKNUM(Tableau1[[#This Row],[date]])</f>
        <v>37</v>
      </c>
      <c r="K256" s="26">
        <f>premier_jour+ROW(Tableau1[[#This Row],[semaine]])-2</f>
        <v>42991</v>
      </c>
      <c r="L256" s="25">
        <f>WEEKNUM(Tableau1[[#This Row],[date]],2)</f>
        <v>38</v>
      </c>
      <c r="O256" s="28"/>
    </row>
    <row r="257" spans="10:15" ht="15.75" customHeight="1" x14ac:dyDescent="0.25">
      <c r="J257" s="25">
        <f>_xlfn.ISOWEEKNUM(Tableau1[[#This Row],[date]])</f>
        <v>37</v>
      </c>
      <c r="K257" s="26">
        <f>premier_jour+ROW(Tableau1[[#This Row],[semaine]])-2</f>
        <v>42992</v>
      </c>
      <c r="L257" s="25">
        <f>WEEKNUM(Tableau1[[#This Row],[date]],2)</f>
        <v>38</v>
      </c>
      <c r="O257" s="28"/>
    </row>
    <row r="258" spans="10:15" ht="15.75" customHeight="1" x14ac:dyDescent="0.25">
      <c r="J258" s="25">
        <f>_xlfn.ISOWEEKNUM(Tableau1[[#This Row],[date]])</f>
        <v>37</v>
      </c>
      <c r="K258" s="26">
        <f>premier_jour+ROW(Tableau1[[#This Row],[semaine]])-2</f>
        <v>42993</v>
      </c>
      <c r="L258" s="25">
        <f>WEEKNUM(Tableau1[[#This Row],[date]],2)</f>
        <v>38</v>
      </c>
      <c r="O258" s="28"/>
    </row>
    <row r="259" spans="10:15" ht="15.75" customHeight="1" x14ac:dyDescent="0.25">
      <c r="J259" s="25">
        <f>_xlfn.ISOWEEKNUM(Tableau1[[#This Row],[date]])</f>
        <v>37</v>
      </c>
      <c r="K259" s="26">
        <f>premier_jour+ROW(Tableau1[[#This Row],[semaine]])-2</f>
        <v>42994</v>
      </c>
      <c r="L259" s="25">
        <f>WEEKNUM(Tableau1[[#This Row],[date]],2)</f>
        <v>38</v>
      </c>
      <c r="O259" s="28"/>
    </row>
    <row r="260" spans="10:15" ht="15.75" customHeight="1" x14ac:dyDescent="0.25">
      <c r="J260" s="25">
        <f>_xlfn.ISOWEEKNUM(Tableau1[[#This Row],[date]])</f>
        <v>37</v>
      </c>
      <c r="K260" s="26">
        <f>premier_jour+ROW(Tableau1[[#This Row],[semaine]])-2</f>
        <v>42995</v>
      </c>
      <c r="L260" s="25">
        <f>WEEKNUM(Tableau1[[#This Row],[date]],2)</f>
        <v>38</v>
      </c>
      <c r="O260" s="28"/>
    </row>
    <row r="261" spans="10:15" ht="15.75" customHeight="1" x14ac:dyDescent="0.25">
      <c r="J261" s="25">
        <f>_xlfn.ISOWEEKNUM(Tableau1[[#This Row],[date]])</f>
        <v>38</v>
      </c>
      <c r="K261" s="26">
        <f>premier_jour+ROW(Tableau1[[#This Row],[semaine]])-2</f>
        <v>42996</v>
      </c>
      <c r="L261" s="25">
        <f>WEEKNUM(Tableau1[[#This Row],[date]],2)</f>
        <v>39</v>
      </c>
      <c r="O261" s="28"/>
    </row>
    <row r="262" spans="10:15" ht="15.75" customHeight="1" x14ac:dyDescent="0.25">
      <c r="J262" s="25">
        <f>_xlfn.ISOWEEKNUM(Tableau1[[#This Row],[date]])</f>
        <v>38</v>
      </c>
      <c r="K262" s="26">
        <f>premier_jour+ROW(Tableau1[[#This Row],[semaine]])-2</f>
        <v>42997</v>
      </c>
      <c r="L262" s="25">
        <f>WEEKNUM(Tableau1[[#This Row],[date]],2)</f>
        <v>39</v>
      </c>
      <c r="O262" s="28"/>
    </row>
    <row r="263" spans="10:15" ht="15.75" customHeight="1" x14ac:dyDescent="0.25">
      <c r="J263" s="25">
        <f>_xlfn.ISOWEEKNUM(Tableau1[[#This Row],[date]])</f>
        <v>38</v>
      </c>
      <c r="K263" s="26">
        <f>premier_jour+ROW(Tableau1[[#This Row],[semaine]])-2</f>
        <v>42998</v>
      </c>
      <c r="L263" s="25">
        <f>WEEKNUM(Tableau1[[#This Row],[date]],2)</f>
        <v>39</v>
      </c>
      <c r="O263" s="28"/>
    </row>
    <row r="264" spans="10:15" ht="15.75" customHeight="1" x14ac:dyDescent="0.25">
      <c r="J264" s="25">
        <f>_xlfn.ISOWEEKNUM(Tableau1[[#This Row],[date]])</f>
        <v>38</v>
      </c>
      <c r="K264" s="26">
        <f>premier_jour+ROW(Tableau1[[#This Row],[semaine]])-2</f>
        <v>42999</v>
      </c>
      <c r="L264" s="25">
        <f>WEEKNUM(Tableau1[[#This Row],[date]],2)</f>
        <v>39</v>
      </c>
      <c r="O264" s="28"/>
    </row>
    <row r="265" spans="10:15" ht="15.75" customHeight="1" x14ac:dyDescent="0.25">
      <c r="J265" s="25">
        <f>_xlfn.ISOWEEKNUM(Tableau1[[#This Row],[date]])</f>
        <v>38</v>
      </c>
      <c r="K265" s="26">
        <f>premier_jour+ROW(Tableau1[[#This Row],[semaine]])-2</f>
        <v>43000</v>
      </c>
      <c r="L265" s="25">
        <f>WEEKNUM(Tableau1[[#This Row],[date]],2)</f>
        <v>39</v>
      </c>
      <c r="O265" s="28"/>
    </row>
    <row r="266" spans="10:15" ht="15.75" customHeight="1" x14ac:dyDescent="0.25">
      <c r="J266" s="25">
        <f>_xlfn.ISOWEEKNUM(Tableau1[[#This Row],[date]])</f>
        <v>38</v>
      </c>
      <c r="K266" s="26">
        <f>premier_jour+ROW(Tableau1[[#This Row],[semaine]])-2</f>
        <v>43001</v>
      </c>
      <c r="L266" s="25">
        <f>WEEKNUM(Tableau1[[#This Row],[date]],2)</f>
        <v>39</v>
      </c>
      <c r="O266" s="28"/>
    </row>
    <row r="267" spans="10:15" ht="15.75" customHeight="1" x14ac:dyDescent="0.25">
      <c r="J267" s="25">
        <f>_xlfn.ISOWEEKNUM(Tableau1[[#This Row],[date]])</f>
        <v>38</v>
      </c>
      <c r="K267" s="26">
        <f>premier_jour+ROW(Tableau1[[#This Row],[semaine]])-2</f>
        <v>43002</v>
      </c>
      <c r="L267" s="25">
        <f>WEEKNUM(Tableau1[[#This Row],[date]],2)</f>
        <v>39</v>
      </c>
      <c r="O267" s="28"/>
    </row>
    <row r="268" spans="10:15" ht="15.75" customHeight="1" x14ac:dyDescent="0.25">
      <c r="J268" s="25">
        <f>_xlfn.ISOWEEKNUM(Tableau1[[#This Row],[date]])</f>
        <v>39</v>
      </c>
      <c r="K268" s="26">
        <f>premier_jour+ROW(Tableau1[[#This Row],[semaine]])-2</f>
        <v>43003</v>
      </c>
      <c r="L268" s="25">
        <f>WEEKNUM(Tableau1[[#This Row],[date]],2)</f>
        <v>40</v>
      </c>
      <c r="O268" s="28"/>
    </row>
    <row r="269" spans="10:15" ht="15.75" customHeight="1" x14ac:dyDescent="0.25">
      <c r="J269" s="25">
        <f>_xlfn.ISOWEEKNUM(Tableau1[[#This Row],[date]])</f>
        <v>39</v>
      </c>
      <c r="K269" s="26">
        <f>premier_jour+ROW(Tableau1[[#This Row],[semaine]])-2</f>
        <v>43004</v>
      </c>
      <c r="L269" s="25">
        <f>WEEKNUM(Tableau1[[#This Row],[date]],2)</f>
        <v>40</v>
      </c>
      <c r="O269" s="28"/>
    </row>
    <row r="270" spans="10:15" ht="15.75" customHeight="1" x14ac:dyDescent="0.25">
      <c r="J270" s="25">
        <f>_xlfn.ISOWEEKNUM(Tableau1[[#This Row],[date]])</f>
        <v>39</v>
      </c>
      <c r="K270" s="26">
        <f>premier_jour+ROW(Tableau1[[#This Row],[semaine]])-2</f>
        <v>43005</v>
      </c>
      <c r="L270" s="25">
        <f>WEEKNUM(Tableau1[[#This Row],[date]],2)</f>
        <v>40</v>
      </c>
      <c r="O270" s="28"/>
    </row>
    <row r="271" spans="10:15" ht="15.75" customHeight="1" x14ac:dyDescent="0.25">
      <c r="J271" s="25">
        <f>_xlfn.ISOWEEKNUM(Tableau1[[#This Row],[date]])</f>
        <v>39</v>
      </c>
      <c r="K271" s="26">
        <f>premier_jour+ROW(Tableau1[[#This Row],[semaine]])-2</f>
        <v>43006</v>
      </c>
      <c r="L271" s="25">
        <f>WEEKNUM(Tableau1[[#This Row],[date]],2)</f>
        <v>40</v>
      </c>
      <c r="O271" s="28"/>
    </row>
    <row r="272" spans="10:15" ht="15.75" customHeight="1" x14ac:dyDescent="0.25">
      <c r="J272" s="25">
        <f>_xlfn.ISOWEEKNUM(Tableau1[[#This Row],[date]])</f>
        <v>39</v>
      </c>
      <c r="K272" s="26">
        <f>premier_jour+ROW(Tableau1[[#This Row],[semaine]])-2</f>
        <v>43007</v>
      </c>
      <c r="L272" s="25">
        <f>WEEKNUM(Tableau1[[#This Row],[date]],2)</f>
        <v>40</v>
      </c>
      <c r="O272" s="28"/>
    </row>
    <row r="273" spans="10:15" ht="15.75" customHeight="1" x14ac:dyDescent="0.25">
      <c r="J273" s="25">
        <f>_xlfn.ISOWEEKNUM(Tableau1[[#This Row],[date]])</f>
        <v>39</v>
      </c>
      <c r="K273" s="26">
        <f>premier_jour+ROW(Tableau1[[#This Row],[semaine]])-2</f>
        <v>43008</v>
      </c>
      <c r="L273" s="25">
        <f>WEEKNUM(Tableau1[[#This Row],[date]],2)</f>
        <v>40</v>
      </c>
      <c r="O273" s="28"/>
    </row>
    <row r="274" spans="10:15" ht="15.75" customHeight="1" x14ac:dyDescent="0.25">
      <c r="J274" s="25">
        <f>_xlfn.ISOWEEKNUM(Tableau1[[#This Row],[date]])</f>
        <v>39</v>
      </c>
      <c r="K274" s="26">
        <f>premier_jour+ROW(Tableau1[[#This Row],[semaine]])-2</f>
        <v>43009</v>
      </c>
      <c r="L274" s="25">
        <f>WEEKNUM(Tableau1[[#This Row],[date]],2)</f>
        <v>40</v>
      </c>
      <c r="O274" s="28"/>
    </row>
    <row r="275" spans="10:15" ht="15.75" customHeight="1" x14ac:dyDescent="0.25">
      <c r="J275" s="25">
        <f>_xlfn.ISOWEEKNUM(Tableau1[[#This Row],[date]])</f>
        <v>40</v>
      </c>
      <c r="K275" s="26">
        <f>premier_jour+ROW(Tableau1[[#This Row],[semaine]])-2</f>
        <v>43010</v>
      </c>
      <c r="L275" s="25">
        <f>WEEKNUM(Tableau1[[#This Row],[date]],2)</f>
        <v>41</v>
      </c>
      <c r="O275" s="28"/>
    </row>
    <row r="276" spans="10:15" ht="15.75" customHeight="1" x14ac:dyDescent="0.25">
      <c r="J276" s="25">
        <f>_xlfn.ISOWEEKNUM(Tableau1[[#This Row],[date]])</f>
        <v>40</v>
      </c>
      <c r="K276" s="26">
        <f>premier_jour+ROW(Tableau1[[#This Row],[semaine]])-2</f>
        <v>43011</v>
      </c>
      <c r="L276" s="25">
        <f>WEEKNUM(Tableau1[[#This Row],[date]],2)</f>
        <v>41</v>
      </c>
      <c r="O276" s="28"/>
    </row>
    <row r="277" spans="10:15" ht="15.75" customHeight="1" x14ac:dyDescent="0.25">
      <c r="J277" s="25">
        <f>_xlfn.ISOWEEKNUM(Tableau1[[#This Row],[date]])</f>
        <v>40</v>
      </c>
      <c r="K277" s="26">
        <f>premier_jour+ROW(Tableau1[[#This Row],[semaine]])-2</f>
        <v>43012</v>
      </c>
      <c r="L277" s="25">
        <f>WEEKNUM(Tableau1[[#This Row],[date]],2)</f>
        <v>41</v>
      </c>
      <c r="O277" s="28"/>
    </row>
    <row r="278" spans="10:15" ht="15.75" customHeight="1" x14ac:dyDescent="0.25">
      <c r="J278" s="25">
        <f>_xlfn.ISOWEEKNUM(Tableau1[[#This Row],[date]])</f>
        <v>40</v>
      </c>
      <c r="K278" s="26">
        <f>premier_jour+ROW(Tableau1[[#This Row],[semaine]])-2</f>
        <v>43013</v>
      </c>
      <c r="L278" s="25">
        <f>WEEKNUM(Tableau1[[#This Row],[date]],2)</f>
        <v>41</v>
      </c>
      <c r="O278" s="28"/>
    </row>
    <row r="279" spans="10:15" ht="15.75" customHeight="1" x14ac:dyDescent="0.25">
      <c r="J279" s="25">
        <f>_xlfn.ISOWEEKNUM(Tableau1[[#This Row],[date]])</f>
        <v>40</v>
      </c>
      <c r="K279" s="26">
        <f>premier_jour+ROW(Tableau1[[#This Row],[semaine]])-2</f>
        <v>43014</v>
      </c>
      <c r="L279" s="25">
        <f>WEEKNUM(Tableau1[[#This Row],[date]],2)</f>
        <v>41</v>
      </c>
      <c r="O279" s="28"/>
    </row>
    <row r="280" spans="10:15" ht="15.75" customHeight="1" x14ac:dyDescent="0.25">
      <c r="J280" s="25">
        <f>_xlfn.ISOWEEKNUM(Tableau1[[#This Row],[date]])</f>
        <v>40</v>
      </c>
      <c r="K280" s="26">
        <f>premier_jour+ROW(Tableau1[[#This Row],[semaine]])-2</f>
        <v>43015</v>
      </c>
      <c r="L280" s="25">
        <f>WEEKNUM(Tableau1[[#This Row],[date]],2)</f>
        <v>41</v>
      </c>
      <c r="O280" s="28"/>
    </row>
    <row r="281" spans="10:15" ht="15.75" customHeight="1" x14ac:dyDescent="0.25">
      <c r="J281" s="25">
        <f>_xlfn.ISOWEEKNUM(Tableau1[[#This Row],[date]])</f>
        <v>40</v>
      </c>
      <c r="K281" s="26">
        <f>premier_jour+ROW(Tableau1[[#This Row],[semaine]])-2</f>
        <v>43016</v>
      </c>
      <c r="L281" s="25">
        <f>WEEKNUM(Tableau1[[#This Row],[date]],2)</f>
        <v>41</v>
      </c>
      <c r="O281" s="28"/>
    </row>
    <row r="282" spans="10:15" ht="15.75" customHeight="1" x14ac:dyDescent="0.25">
      <c r="J282" s="25">
        <f>_xlfn.ISOWEEKNUM(Tableau1[[#This Row],[date]])</f>
        <v>41</v>
      </c>
      <c r="K282" s="26">
        <f>premier_jour+ROW(Tableau1[[#This Row],[semaine]])-2</f>
        <v>43017</v>
      </c>
      <c r="L282" s="25">
        <f>WEEKNUM(Tableau1[[#This Row],[date]],2)</f>
        <v>42</v>
      </c>
      <c r="O282" s="28"/>
    </row>
    <row r="283" spans="10:15" ht="15.75" customHeight="1" x14ac:dyDescent="0.25">
      <c r="J283" s="25">
        <f>_xlfn.ISOWEEKNUM(Tableau1[[#This Row],[date]])</f>
        <v>41</v>
      </c>
      <c r="K283" s="26">
        <f>premier_jour+ROW(Tableau1[[#This Row],[semaine]])-2</f>
        <v>43018</v>
      </c>
      <c r="L283" s="25">
        <f>WEEKNUM(Tableau1[[#This Row],[date]],2)</f>
        <v>42</v>
      </c>
      <c r="O283" s="28"/>
    </row>
    <row r="284" spans="10:15" ht="15.75" customHeight="1" x14ac:dyDescent="0.25">
      <c r="J284" s="25">
        <f>_xlfn.ISOWEEKNUM(Tableau1[[#This Row],[date]])</f>
        <v>41</v>
      </c>
      <c r="K284" s="26">
        <f>premier_jour+ROW(Tableau1[[#This Row],[semaine]])-2</f>
        <v>43019</v>
      </c>
      <c r="L284" s="25">
        <f>WEEKNUM(Tableau1[[#This Row],[date]],2)</f>
        <v>42</v>
      </c>
      <c r="O284" s="28"/>
    </row>
    <row r="285" spans="10:15" ht="15.75" customHeight="1" x14ac:dyDescent="0.25">
      <c r="J285" s="25">
        <f>_xlfn.ISOWEEKNUM(Tableau1[[#This Row],[date]])</f>
        <v>41</v>
      </c>
      <c r="K285" s="26">
        <f>premier_jour+ROW(Tableau1[[#This Row],[semaine]])-2</f>
        <v>43020</v>
      </c>
      <c r="L285" s="25">
        <f>WEEKNUM(Tableau1[[#This Row],[date]],2)</f>
        <v>42</v>
      </c>
      <c r="O285" s="28"/>
    </row>
    <row r="286" spans="10:15" ht="15.75" customHeight="1" x14ac:dyDescent="0.25">
      <c r="J286" s="25">
        <f>_xlfn.ISOWEEKNUM(Tableau1[[#This Row],[date]])</f>
        <v>41</v>
      </c>
      <c r="K286" s="26">
        <f>premier_jour+ROW(Tableau1[[#This Row],[semaine]])-2</f>
        <v>43021</v>
      </c>
      <c r="L286" s="25">
        <f>WEEKNUM(Tableau1[[#This Row],[date]],2)</f>
        <v>42</v>
      </c>
      <c r="O286" s="28"/>
    </row>
    <row r="287" spans="10:15" ht="15.75" customHeight="1" x14ac:dyDescent="0.25">
      <c r="J287" s="25">
        <f>_xlfn.ISOWEEKNUM(Tableau1[[#This Row],[date]])</f>
        <v>41</v>
      </c>
      <c r="K287" s="26">
        <f>premier_jour+ROW(Tableau1[[#This Row],[semaine]])-2</f>
        <v>43022</v>
      </c>
      <c r="L287" s="25">
        <f>WEEKNUM(Tableau1[[#This Row],[date]],2)</f>
        <v>42</v>
      </c>
      <c r="O287" s="28"/>
    </row>
    <row r="288" spans="10:15" ht="15.75" customHeight="1" x14ac:dyDescent="0.25">
      <c r="J288" s="25">
        <f>_xlfn.ISOWEEKNUM(Tableau1[[#This Row],[date]])</f>
        <v>41</v>
      </c>
      <c r="K288" s="26">
        <f>premier_jour+ROW(Tableau1[[#This Row],[semaine]])-2</f>
        <v>43023</v>
      </c>
      <c r="L288" s="25">
        <f>WEEKNUM(Tableau1[[#This Row],[date]],2)</f>
        <v>42</v>
      </c>
      <c r="O288" s="28"/>
    </row>
    <row r="289" spans="10:15" ht="15.75" customHeight="1" x14ac:dyDescent="0.25">
      <c r="J289" s="25">
        <f>_xlfn.ISOWEEKNUM(Tableau1[[#This Row],[date]])</f>
        <v>42</v>
      </c>
      <c r="K289" s="26">
        <f>premier_jour+ROW(Tableau1[[#This Row],[semaine]])-2</f>
        <v>43024</v>
      </c>
      <c r="L289" s="25">
        <f>WEEKNUM(Tableau1[[#This Row],[date]],2)</f>
        <v>43</v>
      </c>
      <c r="O289" s="28"/>
    </row>
    <row r="290" spans="10:15" ht="15.75" customHeight="1" x14ac:dyDescent="0.25">
      <c r="J290" s="25">
        <f>_xlfn.ISOWEEKNUM(Tableau1[[#This Row],[date]])</f>
        <v>42</v>
      </c>
      <c r="K290" s="26">
        <f>premier_jour+ROW(Tableau1[[#This Row],[semaine]])-2</f>
        <v>43025</v>
      </c>
      <c r="L290" s="25">
        <f>WEEKNUM(Tableau1[[#This Row],[date]],2)</f>
        <v>43</v>
      </c>
      <c r="O290" s="28"/>
    </row>
    <row r="291" spans="10:15" ht="15.75" customHeight="1" x14ac:dyDescent="0.25">
      <c r="J291" s="25">
        <f>_xlfn.ISOWEEKNUM(Tableau1[[#This Row],[date]])</f>
        <v>42</v>
      </c>
      <c r="K291" s="26">
        <f>premier_jour+ROW(Tableau1[[#This Row],[semaine]])-2</f>
        <v>43026</v>
      </c>
      <c r="L291" s="25">
        <f>WEEKNUM(Tableau1[[#This Row],[date]],2)</f>
        <v>43</v>
      </c>
      <c r="O291" s="28"/>
    </row>
    <row r="292" spans="10:15" ht="15.75" customHeight="1" x14ac:dyDescent="0.25">
      <c r="J292" s="25">
        <f>_xlfn.ISOWEEKNUM(Tableau1[[#This Row],[date]])</f>
        <v>42</v>
      </c>
      <c r="K292" s="26">
        <f>premier_jour+ROW(Tableau1[[#This Row],[semaine]])-2</f>
        <v>43027</v>
      </c>
      <c r="L292" s="25">
        <f>WEEKNUM(Tableau1[[#This Row],[date]],2)</f>
        <v>43</v>
      </c>
      <c r="O292" s="28"/>
    </row>
    <row r="293" spans="10:15" ht="15.75" customHeight="1" x14ac:dyDescent="0.25">
      <c r="J293" s="25">
        <f>_xlfn.ISOWEEKNUM(Tableau1[[#This Row],[date]])</f>
        <v>42</v>
      </c>
      <c r="K293" s="26">
        <f>premier_jour+ROW(Tableau1[[#This Row],[semaine]])-2</f>
        <v>43028</v>
      </c>
      <c r="L293" s="25">
        <f>WEEKNUM(Tableau1[[#This Row],[date]],2)</f>
        <v>43</v>
      </c>
      <c r="O293" s="28"/>
    </row>
    <row r="294" spans="10:15" ht="15.75" customHeight="1" x14ac:dyDescent="0.25">
      <c r="J294" s="25">
        <f>_xlfn.ISOWEEKNUM(Tableau1[[#This Row],[date]])</f>
        <v>42</v>
      </c>
      <c r="K294" s="26">
        <f>premier_jour+ROW(Tableau1[[#This Row],[semaine]])-2</f>
        <v>43029</v>
      </c>
      <c r="L294" s="25">
        <f>WEEKNUM(Tableau1[[#This Row],[date]],2)</f>
        <v>43</v>
      </c>
      <c r="O294" s="28"/>
    </row>
    <row r="295" spans="10:15" ht="15.75" customHeight="1" x14ac:dyDescent="0.25">
      <c r="J295" s="25">
        <f>_xlfn.ISOWEEKNUM(Tableau1[[#This Row],[date]])</f>
        <v>42</v>
      </c>
      <c r="K295" s="26">
        <f>premier_jour+ROW(Tableau1[[#This Row],[semaine]])-2</f>
        <v>43030</v>
      </c>
      <c r="L295" s="25">
        <f>WEEKNUM(Tableau1[[#This Row],[date]],2)</f>
        <v>43</v>
      </c>
      <c r="O295" s="28"/>
    </row>
    <row r="296" spans="10:15" ht="15.75" customHeight="1" x14ac:dyDescent="0.25">
      <c r="J296" s="25">
        <f>_xlfn.ISOWEEKNUM(Tableau1[[#This Row],[date]])</f>
        <v>43</v>
      </c>
      <c r="K296" s="26">
        <f>premier_jour+ROW(Tableau1[[#This Row],[semaine]])-2</f>
        <v>43031</v>
      </c>
      <c r="L296" s="25">
        <f>WEEKNUM(Tableau1[[#This Row],[date]],2)</f>
        <v>44</v>
      </c>
      <c r="O296" s="28"/>
    </row>
    <row r="297" spans="10:15" ht="15.75" customHeight="1" x14ac:dyDescent="0.25">
      <c r="J297" s="25">
        <f>_xlfn.ISOWEEKNUM(Tableau1[[#This Row],[date]])</f>
        <v>43</v>
      </c>
      <c r="K297" s="26">
        <f>premier_jour+ROW(Tableau1[[#This Row],[semaine]])-2</f>
        <v>43032</v>
      </c>
      <c r="L297" s="25">
        <f>WEEKNUM(Tableau1[[#This Row],[date]],2)</f>
        <v>44</v>
      </c>
      <c r="O297" s="28"/>
    </row>
    <row r="298" spans="10:15" ht="15.75" customHeight="1" x14ac:dyDescent="0.25">
      <c r="J298" s="25">
        <f>_xlfn.ISOWEEKNUM(Tableau1[[#This Row],[date]])</f>
        <v>43</v>
      </c>
      <c r="K298" s="26">
        <f>premier_jour+ROW(Tableau1[[#This Row],[semaine]])-2</f>
        <v>43033</v>
      </c>
      <c r="L298" s="25">
        <f>WEEKNUM(Tableau1[[#This Row],[date]],2)</f>
        <v>44</v>
      </c>
      <c r="O298" s="28"/>
    </row>
    <row r="299" spans="10:15" ht="15.75" customHeight="1" x14ac:dyDescent="0.25">
      <c r="J299" s="25">
        <f>_xlfn.ISOWEEKNUM(Tableau1[[#This Row],[date]])</f>
        <v>43</v>
      </c>
      <c r="K299" s="26">
        <f>premier_jour+ROW(Tableau1[[#This Row],[semaine]])-2</f>
        <v>43034</v>
      </c>
      <c r="L299" s="25">
        <f>WEEKNUM(Tableau1[[#This Row],[date]],2)</f>
        <v>44</v>
      </c>
      <c r="O299" s="28"/>
    </row>
    <row r="300" spans="10:15" ht="15.75" customHeight="1" x14ac:dyDescent="0.25">
      <c r="J300" s="25">
        <f>_xlfn.ISOWEEKNUM(Tableau1[[#This Row],[date]])</f>
        <v>43</v>
      </c>
      <c r="K300" s="26">
        <f>premier_jour+ROW(Tableau1[[#This Row],[semaine]])-2</f>
        <v>43035</v>
      </c>
      <c r="L300" s="25">
        <f>WEEKNUM(Tableau1[[#This Row],[date]],2)</f>
        <v>44</v>
      </c>
      <c r="O300" s="28"/>
    </row>
    <row r="301" spans="10:15" ht="15.75" customHeight="1" x14ac:dyDescent="0.25">
      <c r="J301" s="25">
        <f>_xlfn.ISOWEEKNUM(Tableau1[[#This Row],[date]])</f>
        <v>43</v>
      </c>
      <c r="K301" s="26">
        <f>premier_jour+ROW(Tableau1[[#This Row],[semaine]])-2</f>
        <v>43036</v>
      </c>
      <c r="L301" s="25">
        <f>WEEKNUM(Tableau1[[#This Row],[date]],2)</f>
        <v>44</v>
      </c>
      <c r="O301" s="28"/>
    </row>
    <row r="302" spans="10:15" ht="15.75" customHeight="1" x14ac:dyDescent="0.25">
      <c r="J302" s="25">
        <f>_xlfn.ISOWEEKNUM(Tableau1[[#This Row],[date]])</f>
        <v>43</v>
      </c>
      <c r="K302" s="26">
        <f>premier_jour+ROW(Tableau1[[#This Row],[semaine]])-2</f>
        <v>43037</v>
      </c>
      <c r="L302" s="25">
        <f>WEEKNUM(Tableau1[[#This Row],[date]],2)</f>
        <v>44</v>
      </c>
      <c r="O302" s="28"/>
    </row>
    <row r="303" spans="10:15" ht="15.75" customHeight="1" x14ac:dyDescent="0.25">
      <c r="J303" s="25">
        <f>_xlfn.ISOWEEKNUM(Tableau1[[#This Row],[date]])</f>
        <v>44</v>
      </c>
      <c r="K303" s="26">
        <f>premier_jour+ROW(Tableau1[[#This Row],[semaine]])-2</f>
        <v>43038</v>
      </c>
      <c r="L303" s="25">
        <f>WEEKNUM(Tableau1[[#This Row],[date]],2)</f>
        <v>45</v>
      </c>
      <c r="O303" s="28"/>
    </row>
    <row r="304" spans="10:15" ht="15.75" customHeight="1" x14ac:dyDescent="0.25">
      <c r="J304" s="25">
        <f>_xlfn.ISOWEEKNUM(Tableau1[[#This Row],[date]])</f>
        <v>44</v>
      </c>
      <c r="K304" s="26">
        <f>premier_jour+ROW(Tableau1[[#This Row],[semaine]])-2</f>
        <v>43039</v>
      </c>
      <c r="L304" s="25">
        <f>WEEKNUM(Tableau1[[#This Row],[date]],2)</f>
        <v>45</v>
      </c>
      <c r="O304" s="28"/>
    </row>
    <row r="305" spans="10:15" ht="15.75" customHeight="1" x14ac:dyDescent="0.25">
      <c r="J305" s="25">
        <f>_xlfn.ISOWEEKNUM(Tableau1[[#This Row],[date]])</f>
        <v>44</v>
      </c>
      <c r="K305" s="26">
        <f>premier_jour+ROW(Tableau1[[#This Row],[semaine]])-2</f>
        <v>43040</v>
      </c>
      <c r="L305" s="25">
        <f>WEEKNUM(Tableau1[[#This Row],[date]],2)</f>
        <v>45</v>
      </c>
      <c r="O305" s="28"/>
    </row>
    <row r="306" spans="10:15" ht="15.75" customHeight="1" x14ac:dyDescent="0.25">
      <c r="J306" s="25">
        <f>_xlfn.ISOWEEKNUM(Tableau1[[#This Row],[date]])</f>
        <v>44</v>
      </c>
      <c r="K306" s="26">
        <f>premier_jour+ROW(Tableau1[[#This Row],[semaine]])-2</f>
        <v>43041</v>
      </c>
      <c r="L306" s="25">
        <f>WEEKNUM(Tableau1[[#This Row],[date]],2)</f>
        <v>45</v>
      </c>
      <c r="O306" s="28"/>
    </row>
    <row r="307" spans="10:15" ht="15.75" customHeight="1" x14ac:dyDescent="0.25">
      <c r="J307" s="25">
        <f>_xlfn.ISOWEEKNUM(Tableau1[[#This Row],[date]])</f>
        <v>44</v>
      </c>
      <c r="K307" s="26">
        <f>premier_jour+ROW(Tableau1[[#This Row],[semaine]])-2</f>
        <v>43042</v>
      </c>
      <c r="L307" s="25">
        <f>WEEKNUM(Tableau1[[#This Row],[date]],2)</f>
        <v>45</v>
      </c>
      <c r="O307" s="28"/>
    </row>
    <row r="308" spans="10:15" ht="15.75" customHeight="1" x14ac:dyDescent="0.25">
      <c r="J308" s="25">
        <f>_xlfn.ISOWEEKNUM(Tableau1[[#This Row],[date]])</f>
        <v>44</v>
      </c>
      <c r="K308" s="26">
        <f>premier_jour+ROW(Tableau1[[#This Row],[semaine]])-2</f>
        <v>43043</v>
      </c>
      <c r="L308" s="25">
        <f>WEEKNUM(Tableau1[[#This Row],[date]],2)</f>
        <v>45</v>
      </c>
      <c r="O308" s="28"/>
    </row>
    <row r="309" spans="10:15" ht="15.75" customHeight="1" x14ac:dyDescent="0.25">
      <c r="J309" s="25">
        <f>_xlfn.ISOWEEKNUM(Tableau1[[#This Row],[date]])</f>
        <v>44</v>
      </c>
      <c r="K309" s="26">
        <f>premier_jour+ROW(Tableau1[[#This Row],[semaine]])-2</f>
        <v>43044</v>
      </c>
      <c r="L309" s="25">
        <f>WEEKNUM(Tableau1[[#This Row],[date]],2)</f>
        <v>45</v>
      </c>
      <c r="O309" s="28"/>
    </row>
    <row r="310" spans="10:15" ht="15.75" customHeight="1" x14ac:dyDescent="0.25">
      <c r="J310" s="25">
        <f>_xlfn.ISOWEEKNUM(Tableau1[[#This Row],[date]])</f>
        <v>45</v>
      </c>
      <c r="K310" s="26">
        <f>premier_jour+ROW(Tableau1[[#This Row],[semaine]])-2</f>
        <v>43045</v>
      </c>
      <c r="L310" s="25">
        <f>WEEKNUM(Tableau1[[#This Row],[date]],2)</f>
        <v>46</v>
      </c>
      <c r="O310" s="28"/>
    </row>
    <row r="311" spans="10:15" ht="15.75" customHeight="1" x14ac:dyDescent="0.25">
      <c r="J311" s="25">
        <f>_xlfn.ISOWEEKNUM(Tableau1[[#This Row],[date]])</f>
        <v>45</v>
      </c>
      <c r="K311" s="26">
        <f>premier_jour+ROW(Tableau1[[#This Row],[semaine]])-2</f>
        <v>43046</v>
      </c>
      <c r="L311" s="25">
        <f>WEEKNUM(Tableau1[[#This Row],[date]],2)</f>
        <v>46</v>
      </c>
      <c r="O311" s="28"/>
    </row>
    <row r="312" spans="10:15" ht="15.75" customHeight="1" x14ac:dyDescent="0.25">
      <c r="J312" s="25">
        <f>_xlfn.ISOWEEKNUM(Tableau1[[#This Row],[date]])</f>
        <v>45</v>
      </c>
      <c r="K312" s="26">
        <f>premier_jour+ROW(Tableau1[[#This Row],[semaine]])-2</f>
        <v>43047</v>
      </c>
      <c r="L312" s="25">
        <f>WEEKNUM(Tableau1[[#This Row],[date]],2)</f>
        <v>46</v>
      </c>
      <c r="O312" s="28"/>
    </row>
    <row r="313" spans="10:15" ht="15.75" customHeight="1" x14ac:dyDescent="0.25">
      <c r="J313" s="25">
        <f>_xlfn.ISOWEEKNUM(Tableau1[[#This Row],[date]])</f>
        <v>45</v>
      </c>
      <c r="K313" s="26">
        <f>premier_jour+ROW(Tableau1[[#This Row],[semaine]])-2</f>
        <v>43048</v>
      </c>
      <c r="L313" s="25">
        <f>WEEKNUM(Tableau1[[#This Row],[date]],2)</f>
        <v>46</v>
      </c>
      <c r="O313" s="28"/>
    </row>
    <row r="314" spans="10:15" ht="15.75" customHeight="1" x14ac:dyDescent="0.25">
      <c r="J314" s="25">
        <f>_xlfn.ISOWEEKNUM(Tableau1[[#This Row],[date]])</f>
        <v>45</v>
      </c>
      <c r="K314" s="26">
        <f>premier_jour+ROW(Tableau1[[#This Row],[semaine]])-2</f>
        <v>43049</v>
      </c>
      <c r="L314" s="25">
        <f>WEEKNUM(Tableau1[[#This Row],[date]],2)</f>
        <v>46</v>
      </c>
      <c r="O314" s="28"/>
    </row>
    <row r="315" spans="10:15" ht="15.75" customHeight="1" x14ac:dyDescent="0.25">
      <c r="J315" s="25">
        <f>_xlfn.ISOWEEKNUM(Tableau1[[#This Row],[date]])</f>
        <v>45</v>
      </c>
      <c r="K315" s="26">
        <f>premier_jour+ROW(Tableau1[[#This Row],[semaine]])-2</f>
        <v>43050</v>
      </c>
      <c r="L315" s="25">
        <f>WEEKNUM(Tableau1[[#This Row],[date]],2)</f>
        <v>46</v>
      </c>
      <c r="O315" s="28"/>
    </row>
    <row r="316" spans="10:15" ht="15.75" customHeight="1" x14ac:dyDescent="0.25">
      <c r="J316" s="25">
        <f>_xlfn.ISOWEEKNUM(Tableau1[[#This Row],[date]])</f>
        <v>45</v>
      </c>
      <c r="K316" s="26">
        <f>premier_jour+ROW(Tableau1[[#This Row],[semaine]])-2</f>
        <v>43051</v>
      </c>
      <c r="L316" s="25">
        <f>WEEKNUM(Tableau1[[#This Row],[date]],2)</f>
        <v>46</v>
      </c>
      <c r="O316" s="28"/>
    </row>
    <row r="317" spans="10:15" ht="15.75" customHeight="1" x14ac:dyDescent="0.25">
      <c r="J317" s="25">
        <f>_xlfn.ISOWEEKNUM(Tableau1[[#This Row],[date]])</f>
        <v>46</v>
      </c>
      <c r="K317" s="26">
        <f>premier_jour+ROW(Tableau1[[#This Row],[semaine]])-2</f>
        <v>43052</v>
      </c>
      <c r="L317" s="25">
        <f>WEEKNUM(Tableau1[[#This Row],[date]],2)</f>
        <v>47</v>
      </c>
      <c r="O317" s="28"/>
    </row>
    <row r="318" spans="10:15" ht="15.75" customHeight="1" x14ac:dyDescent="0.25">
      <c r="J318" s="25">
        <f>_xlfn.ISOWEEKNUM(Tableau1[[#This Row],[date]])</f>
        <v>46</v>
      </c>
      <c r="K318" s="26">
        <f>premier_jour+ROW(Tableau1[[#This Row],[semaine]])-2</f>
        <v>43053</v>
      </c>
      <c r="L318" s="25">
        <f>WEEKNUM(Tableau1[[#This Row],[date]],2)</f>
        <v>47</v>
      </c>
      <c r="O318" s="28"/>
    </row>
    <row r="319" spans="10:15" ht="15.75" customHeight="1" x14ac:dyDescent="0.25">
      <c r="J319" s="25">
        <f>_xlfn.ISOWEEKNUM(Tableau1[[#This Row],[date]])</f>
        <v>46</v>
      </c>
      <c r="K319" s="26">
        <f>premier_jour+ROW(Tableau1[[#This Row],[semaine]])-2</f>
        <v>43054</v>
      </c>
      <c r="L319" s="25">
        <f>WEEKNUM(Tableau1[[#This Row],[date]],2)</f>
        <v>47</v>
      </c>
      <c r="O319" s="28"/>
    </row>
    <row r="320" spans="10:15" ht="15.75" customHeight="1" x14ac:dyDescent="0.25">
      <c r="J320" s="25">
        <f>_xlfn.ISOWEEKNUM(Tableau1[[#This Row],[date]])</f>
        <v>46</v>
      </c>
      <c r="K320" s="26">
        <f>premier_jour+ROW(Tableau1[[#This Row],[semaine]])-2</f>
        <v>43055</v>
      </c>
      <c r="L320" s="25">
        <f>WEEKNUM(Tableau1[[#This Row],[date]],2)</f>
        <v>47</v>
      </c>
      <c r="O320" s="28"/>
    </row>
    <row r="321" spans="10:15" ht="15.75" customHeight="1" x14ac:dyDescent="0.25">
      <c r="J321" s="25">
        <f>_xlfn.ISOWEEKNUM(Tableau1[[#This Row],[date]])</f>
        <v>46</v>
      </c>
      <c r="K321" s="26">
        <f>premier_jour+ROW(Tableau1[[#This Row],[semaine]])-2</f>
        <v>43056</v>
      </c>
      <c r="L321" s="25">
        <f>WEEKNUM(Tableau1[[#This Row],[date]],2)</f>
        <v>47</v>
      </c>
      <c r="O321" s="28"/>
    </row>
    <row r="322" spans="10:15" ht="15.75" customHeight="1" x14ac:dyDescent="0.25">
      <c r="J322" s="25">
        <f>_xlfn.ISOWEEKNUM(Tableau1[[#This Row],[date]])</f>
        <v>46</v>
      </c>
      <c r="K322" s="26">
        <f>premier_jour+ROW(Tableau1[[#This Row],[semaine]])-2</f>
        <v>43057</v>
      </c>
      <c r="L322" s="25">
        <f>WEEKNUM(Tableau1[[#This Row],[date]],2)</f>
        <v>47</v>
      </c>
      <c r="O322" s="28"/>
    </row>
    <row r="323" spans="10:15" ht="15.75" customHeight="1" x14ac:dyDescent="0.25">
      <c r="J323" s="25">
        <f>_xlfn.ISOWEEKNUM(Tableau1[[#This Row],[date]])</f>
        <v>46</v>
      </c>
      <c r="K323" s="26">
        <f>premier_jour+ROW(Tableau1[[#This Row],[semaine]])-2</f>
        <v>43058</v>
      </c>
      <c r="L323" s="25">
        <f>WEEKNUM(Tableau1[[#This Row],[date]],2)</f>
        <v>47</v>
      </c>
      <c r="O323" s="28"/>
    </row>
    <row r="324" spans="10:15" ht="15.75" customHeight="1" x14ac:dyDescent="0.25">
      <c r="J324" s="25">
        <f>_xlfn.ISOWEEKNUM(Tableau1[[#This Row],[date]])</f>
        <v>47</v>
      </c>
      <c r="K324" s="26">
        <f>premier_jour+ROW(Tableau1[[#This Row],[semaine]])-2</f>
        <v>43059</v>
      </c>
      <c r="L324" s="25">
        <f>WEEKNUM(Tableau1[[#This Row],[date]],2)</f>
        <v>48</v>
      </c>
      <c r="O324" s="28"/>
    </row>
    <row r="325" spans="10:15" ht="15.75" customHeight="1" x14ac:dyDescent="0.25">
      <c r="J325" s="25">
        <f>_xlfn.ISOWEEKNUM(Tableau1[[#This Row],[date]])</f>
        <v>47</v>
      </c>
      <c r="K325" s="26">
        <f>premier_jour+ROW(Tableau1[[#This Row],[semaine]])-2</f>
        <v>43060</v>
      </c>
      <c r="L325" s="25">
        <f>WEEKNUM(Tableau1[[#This Row],[date]],2)</f>
        <v>48</v>
      </c>
      <c r="O325" s="28"/>
    </row>
    <row r="326" spans="10:15" ht="15.75" customHeight="1" x14ac:dyDescent="0.25">
      <c r="J326" s="25">
        <f>_xlfn.ISOWEEKNUM(Tableau1[[#This Row],[date]])</f>
        <v>47</v>
      </c>
      <c r="K326" s="26">
        <f>premier_jour+ROW(Tableau1[[#This Row],[semaine]])-2</f>
        <v>43061</v>
      </c>
      <c r="L326" s="25">
        <f>WEEKNUM(Tableau1[[#This Row],[date]],2)</f>
        <v>48</v>
      </c>
      <c r="O326" s="28"/>
    </row>
    <row r="327" spans="10:15" ht="15.75" customHeight="1" x14ac:dyDescent="0.25">
      <c r="J327" s="25">
        <f>_xlfn.ISOWEEKNUM(Tableau1[[#This Row],[date]])</f>
        <v>47</v>
      </c>
      <c r="K327" s="26">
        <f>premier_jour+ROW(Tableau1[[#This Row],[semaine]])-2</f>
        <v>43062</v>
      </c>
      <c r="L327" s="25">
        <f>WEEKNUM(Tableau1[[#This Row],[date]],2)</f>
        <v>48</v>
      </c>
      <c r="O327" s="28"/>
    </row>
    <row r="328" spans="10:15" ht="15.75" customHeight="1" x14ac:dyDescent="0.25">
      <c r="J328" s="25">
        <f>_xlfn.ISOWEEKNUM(Tableau1[[#This Row],[date]])</f>
        <v>47</v>
      </c>
      <c r="K328" s="26">
        <f>premier_jour+ROW(Tableau1[[#This Row],[semaine]])-2</f>
        <v>43063</v>
      </c>
      <c r="L328" s="25">
        <f>WEEKNUM(Tableau1[[#This Row],[date]],2)</f>
        <v>48</v>
      </c>
      <c r="O328" s="28"/>
    </row>
    <row r="329" spans="10:15" ht="15.75" customHeight="1" x14ac:dyDescent="0.25">
      <c r="J329" s="25">
        <f>_xlfn.ISOWEEKNUM(Tableau1[[#This Row],[date]])</f>
        <v>47</v>
      </c>
      <c r="K329" s="26">
        <f>premier_jour+ROW(Tableau1[[#This Row],[semaine]])-2</f>
        <v>43064</v>
      </c>
      <c r="L329" s="25">
        <f>WEEKNUM(Tableau1[[#This Row],[date]],2)</f>
        <v>48</v>
      </c>
      <c r="O329" s="28"/>
    </row>
    <row r="330" spans="10:15" ht="15.75" customHeight="1" x14ac:dyDescent="0.25">
      <c r="J330" s="25">
        <f>_xlfn.ISOWEEKNUM(Tableau1[[#This Row],[date]])</f>
        <v>47</v>
      </c>
      <c r="K330" s="26">
        <f>premier_jour+ROW(Tableau1[[#This Row],[semaine]])-2</f>
        <v>43065</v>
      </c>
      <c r="L330" s="25">
        <f>WEEKNUM(Tableau1[[#This Row],[date]],2)</f>
        <v>48</v>
      </c>
      <c r="O330" s="28"/>
    </row>
    <row r="331" spans="10:15" ht="15.75" customHeight="1" x14ac:dyDescent="0.25">
      <c r="J331" s="25">
        <f>_xlfn.ISOWEEKNUM(Tableau1[[#This Row],[date]])</f>
        <v>48</v>
      </c>
      <c r="K331" s="26">
        <f>premier_jour+ROW(Tableau1[[#This Row],[semaine]])-2</f>
        <v>43066</v>
      </c>
      <c r="L331" s="25">
        <f>WEEKNUM(Tableau1[[#This Row],[date]],2)</f>
        <v>49</v>
      </c>
      <c r="O331" s="28"/>
    </row>
    <row r="332" spans="10:15" ht="15.75" customHeight="1" x14ac:dyDescent="0.25">
      <c r="J332" s="25">
        <f>_xlfn.ISOWEEKNUM(Tableau1[[#This Row],[date]])</f>
        <v>48</v>
      </c>
      <c r="K332" s="26">
        <f>premier_jour+ROW(Tableau1[[#This Row],[semaine]])-2</f>
        <v>43067</v>
      </c>
      <c r="L332" s="25">
        <f>WEEKNUM(Tableau1[[#This Row],[date]],2)</f>
        <v>49</v>
      </c>
      <c r="O332" s="28"/>
    </row>
    <row r="333" spans="10:15" ht="15.75" customHeight="1" x14ac:dyDescent="0.25">
      <c r="J333" s="25">
        <f>_xlfn.ISOWEEKNUM(Tableau1[[#This Row],[date]])</f>
        <v>48</v>
      </c>
      <c r="K333" s="26">
        <f>premier_jour+ROW(Tableau1[[#This Row],[semaine]])-2</f>
        <v>43068</v>
      </c>
      <c r="L333" s="25">
        <f>WEEKNUM(Tableau1[[#This Row],[date]],2)</f>
        <v>49</v>
      </c>
      <c r="O333" s="28"/>
    </row>
    <row r="334" spans="10:15" ht="15.75" customHeight="1" x14ac:dyDescent="0.25">
      <c r="J334" s="25">
        <f>_xlfn.ISOWEEKNUM(Tableau1[[#This Row],[date]])</f>
        <v>48</v>
      </c>
      <c r="K334" s="26">
        <f>premier_jour+ROW(Tableau1[[#This Row],[semaine]])-2</f>
        <v>43069</v>
      </c>
      <c r="L334" s="25">
        <f>WEEKNUM(Tableau1[[#This Row],[date]],2)</f>
        <v>49</v>
      </c>
      <c r="O334" s="28"/>
    </row>
    <row r="335" spans="10:15" ht="15.75" customHeight="1" x14ac:dyDescent="0.25">
      <c r="J335" s="25">
        <f>_xlfn.ISOWEEKNUM(Tableau1[[#This Row],[date]])</f>
        <v>48</v>
      </c>
      <c r="K335" s="26">
        <f>premier_jour+ROW(Tableau1[[#This Row],[semaine]])-2</f>
        <v>43070</v>
      </c>
      <c r="L335" s="25">
        <f>WEEKNUM(Tableau1[[#This Row],[date]],2)</f>
        <v>49</v>
      </c>
      <c r="O335" s="28"/>
    </row>
    <row r="336" spans="10:15" ht="15.75" customHeight="1" x14ac:dyDescent="0.25">
      <c r="J336" s="25">
        <f>_xlfn.ISOWEEKNUM(Tableau1[[#This Row],[date]])</f>
        <v>48</v>
      </c>
      <c r="K336" s="26">
        <f>premier_jour+ROW(Tableau1[[#This Row],[semaine]])-2</f>
        <v>43071</v>
      </c>
      <c r="L336" s="25">
        <f>WEEKNUM(Tableau1[[#This Row],[date]],2)</f>
        <v>49</v>
      </c>
      <c r="O336" s="28"/>
    </row>
    <row r="337" spans="10:15" ht="15.75" customHeight="1" x14ac:dyDescent="0.25">
      <c r="J337" s="25">
        <f>_xlfn.ISOWEEKNUM(Tableau1[[#This Row],[date]])</f>
        <v>48</v>
      </c>
      <c r="K337" s="26">
        <f>premier_jour+ROW(Tableau1[[#This Row],[semaine]])-2</f>
        <v>43072</v>
      </c>
      <c r="L337" s="25">
        <f>WEEKNUM(Tableau1[[#This Row],[date]],2)</f>
        <v>49</v>
      </c>
      <c r="O337" s="28"/>
    </row>
    <row r="338" spans="10:15" ht="15.75" customHeight="1" x14ac:dyDescent="0.25">
      <c r="J338" s="25">
        <f>_xlfn.ISOWEEKNUM(Tableau1[[#This Row],[date]])</f>
        <v>49</v>
      </c>
      <c r="K338" s="26">
        <f>premier_jour+ROW(Tableau1[[#This Row],[semaine]])-2</f>
        <v>43073</v>
      </c>
      <c r="L338" s="25">
        <f>WEEKNUM(Tableau1[[#This Row],[date]],2)</f>
        <v>50</v>
      </c>
      <c r="O338" s="28"/>
    </row>
    <row r="339" spans="10:15" ht="15.75" customHeight="1" x14ac:dyDescent="0.25">
      <c r="J339" s="25">
        <f>_xlfn.ISOWEEKNUM(Tableau1[[#This Row],[date]])</f>
        <v>49</v>
      </c>
      <c r="K339" s="26">
        <f>premier_jour+ROW(Tableau1[[#This Row],[semaine]])-2</f>
        <v>43074</v>
      </c>
      <c r="L339" s="25">
        <f>WEEKNUM(Tableau1[[#This Row],[date]],2)</f>
        <v>50</v>
      </c>
      <c r="O339" s="28"/>
    </row>
    <row r="340" spans="10:15" ht="15.75" customHeight="1" x14ac:dyDescent="0.25">
      <c r="J340" s="25">
        <f>_xlfn.ISOWEEKNUM(Tableau1[[#This Row],[date]])</f>
        <v>49</v>
      </c>
      <c r="K340" s="26">
        <f>premier_jour+ROW(Tableau1[[#This Row],[semaine]])-2</f>
        <v>43075</v>
      </c>
      <c r="L340" s="25">
        <f>WEEKNUM(Tableau1[[#This Row],[date]],2)</f>
        <v>50</v>
      </c>
      <c r="O340" s="28"/>
    </row>
    <row r="341" spans="10:15" ht="15.75" customHeight="1" x14ac:dyDescent="0.25">
      <c r="J341" s="25">
        <f>_xlfn.ISOWEEKNUM(Tableau1[[#This Row],[date]])</f>
        <v>49</v>
      </c>
      <c r="K341" s="26">
        <f>premier_jour+ROW(Tableau1[[#This Row],[semaine]])-2</f>
        <v>43076</v>
      </c>
      <c r="L341" s="25">
        <f>WEEKNUM(Tableau1[[#This Row],[date]],2)</f>
        <v>50</v>
      </c>
      <c r="O341" s="28"/>
    </row>
    <row r="342" spans="10:15" ht="15.75" customHeight="1" x14ac:dyDescent="0.25">
      <c r="J342" s="25">
        <f>_xlfn.ISOWEEKNUM(Tableau1[[#This Row],[date]])</f>
        <v>49</v>
      </c>
      <c r="K342" s="26">
        <f>premier_jour+ROW(Tableau1[[#This Row],[semaine]])-2</f>
        <v>43077</v>
      </c>
      <c r="L342" s="25">
        <f>WEEKNUM(Tableau1[[#This Row],[date]],2)</f>
        <v>50</v>
      </c>
      <c r="O342" s="28"/>
    </row>
    <row r="343" spans="10:15" ht="15.75" customHeight="1" x14ac:dyDescent="0.25">
      <c r="J343" s="25">
        <f>_xlfn.ISOWEEKNUM(Tableau1[[#This Row],[date]])</f>
        <v>49</v>
      </c>
      <c r="K343" s="26">
        <f>premier_jour+ROW(Tableau1[[#This Row],[semaine]])-2</f>
        <v>43078</v>
      </c>
      <c r="L343" s="25">
        <f>WEEKNUM(Tableau1[[#This Row],[date]],2)</f>
        <v>50</v>
      </c>
      <c r="O343" s="28"/>
    </row>
    <row r="344" spans="10:15" ht="15.75" customHeight="1" x14ac:dyDescent="0.25">
      <c r="J344" s="25">
        <f>_xlfn.ISOWEEKNUM(Tableau1[[#This Row],[date]])</f>
        <v>49</v>
      </c>
      <c r="K344" s="26">
        <f>premier_jour+ROW(Tableau1[[#This Row],[semaine]])-2</f>
        <v>43079</v>
      </c>
      <c r="L344" s="25">
        <f>WEEKNUM(Tableau1[[#This Row],[date]],2)</f>
        <v>50</v>
      </c>
      <c r="O344" s="28"/>
    </row>
    <row r="345" spans="10:15" ht="15.75" customHeight="1" x14ac:dyDescent="0.25">
      <c r="J345" s="25">
        <f>_xlfn.ISOWEEKNUM(Tableau1[[#This Row],[date]])</f>
        <v>50</v>
      </c>
      <c r="K345" s="26">
        <f>premier_jour+ROW(Tableau1[[#This Row],[semaine]])-2</f>
        <v>43080</v>
      </c>
      <c r="L345" s="25">
        <f>WEEKNUM(Tableau1[[#This Row],[date]],2)</f>
        <v>51</v>
      </c>
      <c r="O345" s="28"/>
    </row>
    <row r="346" spans="10:15" ht="15.75" customHeight="1" x14ac:dyDescent="0.25">
      <c r="J346" s="25">
        <f>_xlfn.ISOWEEKNUM(Tableau1[[#This Row],[date]])</f>
        <v>50</v>
      </c>
      <c r="K346" s="26">
        <f>premier_jour+ROW(Tableau1[[#This Row],[semaine]])-2</f>
        <v>43081</v>
      </c>
      <c r="L346" s="25">
        <f>WEEKNUM(Tableau1[[#This Row],[date]],2)</f>
        <v>51</v>
      </c>
      <c r="O346" s="28"/>
    </row>
    <row r="347" spans="10:15" ht="15.75" customHeight="1" x14ac:dyDescent="0.25">
      <c r="J347" s="25">
        <f>_xlfn.ISOWEEKNUM(Tableau1[[#This Row],[date]])</f>
        <v>50</v>
      </c>
      <c r="K347" s="26">
        <f>premier_jour+ROW(Tableau1[[#This Row],[semaine]])-2</f>
        <v>43082</v>
      </c>
      <c r="L347" s="25">
        <f>WEEKNUM(Tableau1[[#This Row],[date]],2)</f>
        <v>51</v>
      </c>
      <c r="O347" s="28"/>
    </row>
    <row r="348" spans="10:15" ht="15.75" customHeight="1" x14ac:dyDescent="0.25">
      <c r="J348" s="25">
        <f>_xlfn.ISOWEEKNUM(Tableau1[[#This Row],[date]])</f>
        <v>50</v>
      </c>
      <c r="K348" s="26">
        <f>premier_jour+ROW(Tableau1[[#This Row],[semaine]])-2</f>
        <v>43083</v>
      </c>
      <c r="L348" s="25">
        <f>WEEKNUM(Tableau1[[#This Row],[date]],2)</f>
        <v>51</v>
      </c>
      <c r="O348" s="28"/>
    </row>
    <row r="349" spans="10:15" ht="15.75" customHeight="1" x14ac:dyDescent="0.25">
      <c r="J349" s="25">
        <f>_xlfn.ISOWEEKNUM(Tableau1[[#This Row],[date]])</f>
        <v>50</v>
      </c>
      <c r="K349" s="26">
        <f>premier_jour+ROW(Tableau1[[#This Row],[semaine]])-2</f>
        <v>43084</v>
      </c>
      <c r="L349" s="25">
        <f>WEEKNUM(Tableau1[[#This Row],[date]],2)</f>
        <v>51</v>
      </c>
      <c r="O349" s="28"/>
    </row>
    <row r="350" spans="10:15" ht="15.75" customHeight="1" x14ac:dyDescent="0.25">
      <c r="J350" s="25">
        <f>_xlfn.ISOWEEKNUM(Tableau1[[#This Row],[date]])</f>
        <v>50</v>
      </c>
      <c r="K350" s="26">
        <f>premier_jour+ROW(Tableau1[[#This Row],[semaine]])-2</f>
        <v>43085</v>
      </c>
      <c r="L350" s="25">
        <f>WEEKNUM(Tableau1[[#This Row],[date]],2)</f>
        <v>51</v>
      </c>
      <c r="O350" s="28"/>
    </row>
    <row r="351" spans="10:15" ht="15.75" customHeight="1" x14ac:dyDescent="0.25">
      <c r="J351" s="25">
        <f>_xlfn.ISOWEEKNUM(Tableau1[[#This Row],[date]])</f>
        <v>50</v>
      </c>
      <c r="K351" s="26">
        <f>premier_jour+ROW(Tableau1[[#This Row],[semaine]])-2</f>
        <v>43086</v>
      </c>
      <c r="L351" s="25">
        <f>WEEKNUM(Tableau1[[#This Row],[date]],2)</f>
        <v>51</v>
      </c>
      <c r="O351" s="28"/>
    </row>
    <row r="352" spans="10:15" ht="15.75" customHeight="1" x14ac:dyDescent="0.25">
      <c r="J352" s="25">
        <f>_xlfn.ISOWEEKNUM(Tableau1[[#This Row],[date]])</f>
        <v>51</v>
      </c>
      <c r="K352" s="26">
        <f>premier_jour+ROW(Tableau1[[#This Row],[semaine]])-2</f>
        <v>43087</v>
      </c>
      <c r="L352" s="25">
        <f>WEEKNUM(Tableau1[[#This Row],[date]],2)</f>
        <v>52</v>
      </c>
      <c r="O352" s="28"/>
    </row>
    <row r="353" spans="10:15" ht="15.75" customHeight="1" x14ac:dyDescent="0.25">
      <c r="J353" s="25">
        <f>_xlfn.ISOWEEKNUM(Tableau1[[#This Row],[date]])</f>
        <v>51</v>
      </c>
      <c r="K353" s="26">
        <f>premier_jour+ROW(Tableau1[[#This Row],[semaine]])-2</f>
        <v>43088</v>
      </c>
      <c r="L353" s="25">
        <f>WEEKNUM(Tableau1[[#This Row],[date]],2)</f>
        <v>52</v>
      </c>
      <c r="O353" s="28"/>
    </row>
    <row r="354" spans="10:15" ht="15.75" customHeight="1" x14ac:dyDescent="0.25">
      <c r="J354" s="25">
        <f>_xlfn.ISOWEEKNUM(Tableau1[[#This Row],[date]])</f>
        <v>51</v>
      </c>
      <c r="K354" s="26">
        <f>premier_jour+ROW(Tableau1[[#This Row],[semaine]])-2</f>
        <v>43089</v>
      </c>
      <c r="L354" s="25">
        <f>WEEKNUM(Tableau1[[#This Row],[date]],2)</f>
        <v>52</v>
      </c>
      <c r="O354" s="28"/>
    </row>
    <row r="355" spans="10:15" ht="15.75" customHeight="1" x14ac:dyDescent="0.25">
      <c r="J355" s="25">
        <f>_xlfn.ISOWEEKNUM(Tableau1[[#This Row],[date]])</f>
        <v>51</v>
      </c>
      <c r="K355" s="26">
        <f>premier_jour+ROW(Tableau1[[#This Row],[semaine]])-2</f>
        <v>43090</v>
      </c>
      <c r="L355" s="25">
        <f>WEEKNUM(Tableau1[[#This Row],[date]],2)</f>
        <v>52</v>
      </c>
      <c r="O355" s="28"/>
    </row>
    <row r="356" spans="10:15" ht="15.75" customHeight="1" x14ac:dyDescent="0.25">
      <c r="J356" s="25">
        <f>_xlfn.ISOWEEKNUM(Tableau1[[#This Row],[date]])</f>
        <v>51</v>
      </c>
      <c r="K356" s="26">
        <f>premier_jour+ROW(Tableau1[[#This Row],[semaine]])-2</f>
        <v>43091</v>
      </c>
      <c r="L356" s="25">
        <f>WEEKNUM(Tableau1[[#This Row],[date]],2)</f>
        <v>52</v>
      </c>
      <c r="O356" s="28"/>
    </row>
    <row r="357" spans="10:15" ht="15.75" customHeight="1" x14ac:dyDescent="0.25">
      <c r="J357" s="25">
        <f>_xlfn.ISOWEEKNUM(Tableau1[[#This Row],[date]])</f>
        <v>51</v>
      </c>
      <c r="K357" s="26">
        <f>premier_jour+ROW(Tableau1[[#This Row],[semaine]])-2</f>
        <v>43092</v>
      </c>
      <c r="L357" s="25">
        <f>WEEKNUM(Tableau1[[#This Row],[date]],2)</f>
        <v>52</v>
      </c>
      <c r="O357" s="28"/>
    </row>
    <row r="358" spans="10:15" ht="15.75" customHeight="1" x14ac:dyDescent="0.25">
      <c r="J358" s="25">
        <f>_xlfn.ISOWEEKNUM(Tableau1[[#This Row],[date]])</f>
        <v>51</v>
      </c>
      <c r="K358" s="26">
        <f>premier_jour+ROW(Tableau1[[#This Row],[semaine]])-2</f>
        <v>43093</v>
      </c>
      <c r="L358" s="25">
        <f>WEEKNUM(Tableau1[[#This Row],[date]],2)</f>
        <v>52</v>
      </c>
      <c r="O358" s="28"/>
    </row>
    <row r="359" spans="10:15" ht="15.75" customHeight="1" x14ac:dyDescent="0.25">
      <c r="J359" s="25">
        <f>_xlfn.ISOWEEKNUM(Tableau1[[#This Row],[date]])</f>
        <v>52</v>
      </c>
      <c r="K359" s="26">
        <f>premier_jour+ROW(Tableau1[[#This Row],[semaine]])-2</f>
        <v>43094</v>
      </c>
      <c r="L359" s="25">
        <f>WEEKNUM(Tableau1[[#This Row],[date]],2)</f>
        <v>53</v>
      </c>
      <c r="O359" s="28"/>
    </row>
    <row r="360" spans="10:15" ht="15.75" customHeight="1" x14ac:dyDescent="0.25">
      <c r="J360" s="25">
        <f>_xlfn.ISOWEEKNUM(Tableau1[[#This Row],[date]])</f>
        <v>52</v>
      </c>
      <c r="K360" s="26">
        <f>premier_jour+ROW(Tableau1[[#This Row],[semaine]])-2</f>
        <v>43095</v>
      </c>
      <c r="L360" s="25">
        <f>WEEKNUM(Tableau1[[#This Row],[date]],2)</f>
        <v>53</v>
      </c>
      <c r="O360" s="28"/>
    </row>
    <row r="361" spans="10:15" ht="15.75" customHeight="1" x14ac:dyDescent="0.25">
      <c r="J361" s="25">
        <f>_xlfn.ISOWEEKNUM(Tableau1[[#This Row],[date]])</f>
        <v>52</v>
      </c>
      <c r="K361" s="26">
        <f>premier_jour+ROW(Tableau1[[#This Row],[semaine]])-2</f>
        <v>43096</v>
      </c>
      <c r="L361" s="25">
        <f>WEEKNUM(Tableau1[[#This Row],[date]],2)</f>
        <v>53</v>
      </c>
      <c r="O361" s="28"/>
    </row>
    <row r="362" spans="10:15" ht="15.75" customHeight="1" x14ac:dyDescent="0.25">
      <c r="J362" s="25">
        <f>_xlfn.ISOWEEKNUM(Tableau1[[#This Row],[date]])</f>
        <v>52</v>
      </c>
      <c r="K362" s="26">
        <f>premier_jour+ROW(Tableau1[[#This Row],[semaine]])-2</f>
        <v>43097</v>
      </c>
      <c r="L362" s="25">
        <f>WEEKNUM(Tableau1[[#This Row],[date]],2)</f>
        <v>53</v>
      </c>
      <c r="O362" s="28"/>
    </row>
    <row r="363" spans="10:15" ht="15.75" customHeight="1" x14ac:dyDescent="0.25">
      <c r="J363" s="25">
        <f>_xlfn.ISOWEEKNUM(Tableau1[[#This Row],[date]])</f>
        <v>52</v>
      </c>
      <c r="K363" s="26">
        <f>premier_jour+ROW(Tableau1[[#This Row],[semaine]])-2</f>
        <v>43098</v>
      </c>
      <c r="L363" s="25">
        <f>WEEKNUM(Tableau1[[#This Row],[date]],2)</f>
        <v>53</v>
      </c>
      <c r="O363" s="28"/>
    </row>
    <row r="364" spans="10:15" ht="15.75" customHeight="1" x14ac:dyDescent="0.25">
      <c r="J364" s="25">
        <f>_xlfn.ISOWEEKNUM(Tableau1[[#This Row],[date]])</f>
        <v>52</v>
      </c>
      <c r="K364" s="26">
        <f>premier_jour+ROW(Tableau1[[#This Row],[semaine]])-2</f>
        <v>43099</v>
      </c>
      <c r="L364" s="25">
        <f>WEEKNUM(Tableau1[[#This Row],[date]],2)</f>
        <v>53</v>
      </c>
      <c r="O364" s="28"/>
    </row>
    <row r="365" spans="10:15" ht="15.75" customHeight="1" x14ac:dyDescent="0.25">
      <c r="J365" s="25">
        <f>_xlfn.ISOWEEKNUM(Tableau1[[#This Row],[date]])</f>
        <v>52</v>
      </c>
      <c r="K365" s="26">
        <f>premier_jour+ROW(Tableau1[[#This Row],[semaine]])-2</f>
        <v>43100</v>
      </c>
      <c r="L365" s="25">
        <f>WEEKNUM(Tableau1[[#This Row],[date]],2)</f>
        <v>53</v>
      </c>
      <c r="O365" s="28"/>
    </row>
    <row r="366" spans="10:15" ht="15.75" customHeight="1" x14ac:dyDescent="0.25">
      <c r="J366" s="25">
        <f>_xlfn.ISOWEEKNUM(Tableau1[[#This Row],[date]])</f>
        <v>1</v>
      </c>
      <c r="K366" s="26">
        <f>premier_jour+ROW(Tableau1[[#This Row],[semaine]])-2</f>
        <v>43101</v>
      </c>
      <c r="L366" s="25">
        <f>WEEKNUM(Tableau1[[#This Row],[date]],2)</f>
        <v>1</v>
      </c>
      <c r="O366" s="28"/>
    </row>
    <row r="367" spans="10:15" ht="15.75" customHeight="1" x14ac:dyDescent="0.25">
      <c r="J367" s="25">
        <f>_xlfn.ISOWEEKNUM(Tableau1[[#This Row],[date]])</f>
        <v>1</v>
      </c>
      <c r="K367" s="26">
        <f>premier_jour+ROW(Tableau1[[#This Row],[semaine]])-2</f>
        <v>43102</v>
      </c>
      <c r="L367" s="25">
        <f>WEEKNUM(Tableau1[[#This Row],[date]],2)</f>
        <v>1</v>
      </c>
      <c r="O367" s="28"/>
    </row>
    <row r="368" spans="10:15" ht="15.75" customHeight="1" x14ac:dyDescent="0.25">
      <c r="J368" s="25">
        <f>_xlfn.ISOWEEKNUM(Tableau1[[#This Row],[date]])</f>
        <v>1</v>
      </c>
      <c r="K368" s="26">
        <f>premier_jour+ROW(Tableau1[[#This Row],[semaine]])-2</f>
        <v>43103</v>
      </c>
      <c r="L368" s="25">
        <f>WEEKNUM(Tableau1[[#This Row],[date]],2)</f>
        <v>1</v>
      </c>
      <c r="O368" s="28"/>
    </row>
    <row r="369" spans="10:15" ht="15.75" customHeight="1" x14ac:dyDescent="0.25">
      <c r="J369" s="25">
        <f>_xlfn.ISOWEEKNUM(Tableau1[[#This Row],[date]])</f>
        <v>1</v>
      </c>
      <c r="K369" s="26">
        <f>premier_jour+ROW(Tableau1[[#This Row],[semaine]])-2</f>
        <v>43104</v>
      </c>
      <c r="L369" s="25">
        <f>WEEKNUM(Tableau1[[#This Row],[date]],2)</f>
        <v>1</v>
      </c>
      <c r="O369" s="28"/>
    </row>
    <row r="370" spans="10:15" ht="15.75" customHeight="1" x14ac:dyDescent="0.25">
      <c r="J370" s="25">
        <f>_xlfn.ISOWEEKNUM(Tableau1[[#This Row],[date]])</f>
        <v>1</v>
      </c>
      <c r="K370" s="26">
        <f>premier_jour+ROW(Tableau1[[#This Row],[semaine]])-2</f>
        <v>43105</v>
      </c>
      <c r="L370" s="25">
        <f>WEEKNUM(Tableau1[[#This Row],[date]],2)</f>
        <v>1</v>
      </c>
      <c r="O370" s="28"/>
    </row>
    <row r="371" spans="10:15" ht="15.75" customHeight="1" x14ac:dyDescent="0.25">
      <c r="J371" s="25">
        <f>_xlfn.ISOWEEKNUM(Tableau1[[#This Row],[date]])</f>
        <v>1</v>
      </c>
      <c r="K371" s="26">
        <f>premier_jour+ROW(Tableau1[[#This Row],[semaine]])-2</f>
        <v>43106</v>
      </c>
      <c r="L371" s="25">
        <f>WEEKNUM(Tableau1[[#This Row],[date]],2)</f>
        <v>1</v>
      </c>
      <c r="O371" s="28"/>
    </row>
  </sheetData>
  <conditionalFormatting sqref="Q16">
    <cfRule type="cellIs" dxfId="110" priority="12" stopIfTrue="1" operator="equal">
      <formula>"C1"</formula>
    </cfRule>
    <cfRule type="cellIs" dxfId="109" priority="11" stopIfTrue="1" operator="equal">
      <formula>"EC1"</formula>
    </cfRule>
    <cfRule type="cellIs" dxfId="108" priority="10" stopIfTrue="1" operator="equal">
      <formula>"FIMO"</formula>
    </cfRule>
    <cfRule type="cellIs" dxfId="107" priority="9" stopIfTrue="1" operator="equal">
      <formula>"TRE"</formula>
    </cfRule>
    <cfRule type="cellIs" dxfId="106" priority="8" stopIfTrue="1" operator="equal">
      <formula>"FCO M"</formula>
    </cfRule>
    <cfRule type="cellIs" dxfId="105" priority="7" stopIfTrue="1" operator="equal">
      <formula>"TPM 5"</formula>
    </cfRule>
    <cfRule type="cellIs" dxfId="104" priority="6" stopIfTrue="1" operator="equal">
      <formula>"TPV"</formula>
    </cfRule>
    <cfRule type="cellIs" dxfId="103" priority="5" stopIfTrue="1" operator="equal">
      <formula>"OPEN"</formula>
    </cfRule>
    <cfRule type="cellIs" dxfId="102" priority="4" stopIfTrue="1" operator="equal">
      <formula>"TPCARI"</formula>
    </cfRule>
    <cfRule type="cellIs" dxfId="101" priority="3" stopIfTrue="1" operator="equal">
      <formula>"R389"</formula>
    </cfRule>
    <cfRule type="cellIs" dxfId="100" priority="2" stopIfTrue="1" operator="equal">
      <formula>"R372"</formula>
    </cfRule>
    <cfRule type="cellIs" dxfId="99" priority="1" stopIfTrue="1" operator="equal">
      <formula>"TPTVS"</formula>
    </cfRule>
  </conditionalFormatting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rim1">
    <outlinePr summaryBelow="0" summaryRight="0"/>
  </sheetPr>
  <dimension ref="A1:EV45"/>
  <sheetViews>
    <sheetView tabSelected="1" topLeftCell="A3" zoomScale="70" zoomScaleNormal="70" workbookViewId="0">
      <selection activeCell="AA13" sqref="AA13"/>
    </sheetView>
  </sheetViews>
  <sheetFormatPr baseColWidth="10" defaultColWidth="14.42578125" defaultRowHeight="15.75" customHeight="1" x14ac:dyDescent="0.2"/>
  <cols>
    <col min="1" max="1" width="11.7109375" customWidth="1"/>
    <col min="2" max="2" width="6.85546875" customWidth="1"/>
    <col min="3" max="13" width="9" style="47" customWidth="1"/>
    <col min="14" max="14" width="14.140625" style="47" customWidth="1"/>
    <col min="15" max="34" width="9" style="47" customWidth="1"/>
    <col min="35" max="35" width="7.85546875" style="47" customWidth="1"/>
    <col min="38" max="38" width="9.140625" customWidth="1"/>
    <col min="39" max="69" width="8.85546875" customWidth="1"/>
  </cols>
  <sheetData>
    <row r="1" spans="1:152" ht="27" x14ac:dyDescent="0.25">
      <c r="A1" s="19">
        <v>2016</v>
      </c>
      <c r="C1" s="32"/>
      <c r="D1" s="32"/>
      <c r="E1" s="39"/>
      <c r="F1" s="39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</row>
    <row r="2" spans="1:152" ht="15.75" customHeight="1" x14ac:dyDescent="0.35">
      <c r="C2" s="32"/>
      <c r="D2" s="82" t="s">
        <v>1</v>
      </c>
      <c r="E2" s="83"/>
      <c r="F2" s="83"/>
      <c r="G2" s="84"/>
      <c r="H2" s="84"/>
      <c r="I2" s="85"/>
      <c r="J2" s="45"/>
      <c r="K2" s="45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1"/>
      <c r="AK2" s="1"/>
      <c r="AL2" s="1"/>
      <c r="AM2" s="1"/>
      <c r="AN2" s="86" t="s">
        <v>13</v>
      </c>
      <c r="AO2" s="87"/>
      <c r="AP2" s="87"/>
      <c r="AQ2" s="88"/>
      <c r="AR2" s="2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86" t="s">
        <v>14</v>
      </c>
      <c r="CX2" s="87"/>
      <c r="CY2" s="87"/>
      <c r="CZ2" s="88"/>
      <c r="DA2" s="2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</row>
    <row r="3" spans="1:152" ht="15" x14ac:dyDescent="0.25">
      <c r="A3" s="1"/>
      <c r="B3" s="1"/>
      <c r="C3" s="32"/>
      <c r="D3" s="32"/>
      <c r="E3" s="39"/>
      <c r="F3" s="39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</row>
    <row r="4" spans="1:152" ht="15" x14ac:dyDescent="0.25">
      <c r="A4" s="1"/>
      <c r="B4" s="1"/>
      <c r="C4" s="71" t="s">
        <v>176</v>
      </c>
      <c r="D4" s="72" t="s">
        <v>170</v>
      </c>
      <c r="E4" s="72" t="s">
        <v>171</v>
      </c>
      <c r="F4" s="72" t="s">
        <v>165</v>
      </c>
      <c r="G4" s="71" t="s">
        <v>0</v>
      </c>
      <c r="H4" s="71" t="s">
        <v>2</v>
      </c>
      <c r="I4" s="71" t="s">
        <v>3</v>
      </c>
      <c r="J4" s="71" t="s">
        <v>4</v>
      </c>
      <c r="K4" s="71" t="s">
        <v>64</v>
      </c>
      <c r="L4" s="71" t="s">
        <v>5</v>
      </c>
      <c r="M4" s="71" t="s">
        <v>6</v>
      </c>
      <c r="N4" s="71" t="s">
        <v>7</v>
      </c>
      <c r="O4" s="71" t="s">
        <v>8</v>
      </c>
      <c r="P4" s="71" t="s">
        <v>9</v>
      </c>
      <c r="Q4" s="71" t="s">
        <v>25</v>
      </c>
      <c r="R4" s="71" t="s">
        <v>26</v>
      </c>
      <c r="S4" s="71" t="s">
        <v>11</v>
      </c>
      <c r="T4" s="71" t="s">
        <v>27</v>
      </c>
      <c r="U4" s="73" t="s">
        <v>28</v>
      </c>
      <c r="V4" s="73" t="s">
        <v>29</v>
      </c>
      <c r="W4" s="73" t="s">
        <v>15</v>
      </c>
      <c r="X4" s="73" t="s">
        <v>12</v>
      </c>
      <c r="Y4" s="71" t="s">
        <v>16</v>
      </c>
      <c r="Z4" s="71" t="s">
        <v>30</v>
      </c>
      <c r="AA4" s="71" t="s">
        <v>17</v>
      </c>
      <c r="AB4" s="71" t="s">
        <v>18</v>
      </c>
      <c r="AC4" s="73" t="s">
        <v>31</v>
      </c>
      <c r="AD4" s="73" t="s">
        <v>32</v>
      </c>
      <c r="AE4" s="73" t="s">
        <v>19</v>
      </c>
      <c r="AF4" s="71" t="s">
        <v>20</v>
      </c>
      <c r="AG4" s="71" t="s">
        <v>21</v>
      </c>
      <c r="AH4" s="74" t="s">
        <v>22</v>
      </c>
      <c r="AI4" s="48"/>
      <c r="AJ4" s="1"/>
      <c r="AK4" s="1"/>
      <c r="AL4" s="1"/>
      <c r="AM4" s="71" t="s">
        <v>176</v>
      </c>
      <c r="AN4" s="72" t="s">
        <v>170</v>
      </c>
      <c r="AO4" s="71" t="s">
        <v>0</v>
      </c>
      <c r="AP4" s="71" t="s">
        <v>2</v>
      </c>
      <c r="AQ4" s="71" t="s">
        <v>3</v>
      </c>
      <c r="AR4" s="71" t="s">
        <v>4</v>
      </c>
      <c r="AS4" s="71" t="s">
        <v>5</v>
      </c>
      <c r="AT4" s="71" t="s">
        <v>6</v>
      </c>
      <c r="AU4" s="71" t="s">
        <v>7</v>
      </c>
      <c r="AV4" s="71" t="s">
        <v>8</v>
      </c>
      <c r="AW4" s="71" t="s">
        <v>27</v>
      </c>
      <c r="AX4" s="71" t="s">
        <v>11</v>
      </c>
      <c r="AY4" s="71" t="s">
        <v>9</v>
      </c>
      <c r="AZ4" s="71" t="s">
        <v>25</v>
      </c>
      <c r="BA4" s="73" t="s">
        <v>28</v>
      </c>
      <c r="BB4" s="71" t="s">
        <v>26</v>
      </c>
      <c r="BC4" s="73" t="s">
        <v>29</v>
      </c>
      <c r="BD4" s="73" t="s">
        <v>15</v>
      </c>
      <c r="BE4" s="73" t="s">
        <v>12</v>
      </c>
      <c r="BF4" s="71" t="s">
        <v>177</v>
      </c>
      <c r="BG4" s="73" t="s">
        <v>178</v>
      </c>
      <c r="BH4" s="71" t="s">
        <v>16</v>
      </c>
      <c r="BI4" s="71" t="s">
        <v>17</v>
      </c>
      <c r="BJ4" s="71" t="s">
        <v>18</v>
      </c>
      <c r="BK4" s="73" t="s">
        <v>31</v>
      </c>
      <c r="BL4" s="73" t="s">
        <v>32</v>
      </c>
      <c r="BM4" s="71" t="s">
        <v>19</v>
      </c>
      <c r="BN4" s="71" t="s">
        <v>20</v>
      </c>
      <c r="BO4" s="71" t="s">
        <v>21</v>
      </c>
      <c r="BP4" s="71" t="s">
        <v>22</v>
      </c>
      <c r="BQ4" s="74" t="s">
        <v>179</v>
      </c>
      <c r="BR4" s="9"/>
      <c r="BS4" s="10" t="s">
        <v>23</v>
      </c>
      <c r="BT4" s="11" t="s">
        <v>24</v>
      </c>
      <c r="BU4" s="10" t="s">
        <v>33</v>
      </c>
      <c r="BV4" s="10" t="s">
        <v>35</v>
      </c>
      <c r="BW4" s="10" t="s">
        <v>34</v>
      </c>
      <c r="BX4" s="10" t="s">
        <v>36</v>
      </c>
      <c r="BY4" s="10" t="s">
        <v>37</v>
      </c>
      <c r="BZ4" s="10" t="s">
        <v>38</v>
      </c>
      <c r="CA4" s="10" t="s">
        <v>39</v>
      </c>
      <c r="CB4" s="10" t="s">
        <v>46</v>
      </c>
      <c r="CC4" s="10" t="s">
        <v>40</v>
      </c>
      <c r="CD4" s="10" t="s">
        <v>41</v>
      </c>
      <c r="CE4" s="10" t="s">
        <v>42</v>
      </c>
      <c r="CF4" s="10" t="s">
        <v>43</v>
      </c>
      <c r="CG4" s="10" t="s">
        <v>44</v>
      </c>
      <c r="CH4" s="12" t="s">
        <v>52</v>
      </c>
      <c r="CI4" s="12" t="s">
        <v>47</v>
      </c>
      <c r="CJ4" s="12" t="s">
        <v>48</v>
      </c>
      <c r="CK4" s="12" t="s">
        <v>51</v>
      </c>
      <c r="CL4" s="12" t="s">
        <v>50</v>
      </c>
      <c r="CM4" s="14" t="s">
        <v>53</v>
      </c>
      <c r="CN4" s="12" t="s">
        <v>54</v>
      </c>
      <c r="CO4" s="13"/>
      <c r="CP4" s="12" t="s">
        <v>55</v>
      </c>
      <c r="CQ4" s="15" t="s">
        <v>56</v>
      </c>
      <c r="CR4" s="1"/>
      <c r="CS4" s="1"/>
      <c r="CT4" s="1"/>
      <c r="CU4" s="1"/>
      <c r="CV4" s="3"/>
      <c r="CW4" s="4"/>
      <c r="CX4" s="5" t="s">
        <v>0</v>
      </c>
      <c r="CY4" s="5" t="s">
        <v>2</v>
      </c>
      <c r="CZ4" s="5" t="s">
        <v>3</v>
      </c>
      <c r="DA4" s="5" t="s">
        <v>4</v>
      </c>
      <c r="DB4" s="5" t="s">
        <v>5</v>
      </c>
      <c r="DC4" s="5" t="s">
        <v>6</v>
      </c>
      <c r="DD4" s="5" t="s">
        <v>7</v>
      </c>
      <c r="DE4" s="5" t="s">
        <v>8</v>
      </c>
      <c r="DF4" s="6" t="s">
        <v>11</v>
      </c>
      <c r="DG4" s="5" t="s">
        <v>9</v>
      </c>
      <c r="DH4" s="5" t="s">
        <v>26</v>
      </c>
      <c r="DI4" s="5" t="s">
        <v>10</v>
      </c>
      <c r="DJ4" s="7" t="s">
        <v>12</v>
      </c>
      <c r="DK4" s="7" t="s">
        <v>12</v>
      </c>
      <c r="DL4" s="7" t="s">
        <v>15</v>
      </c>
      <c r="DM4" s="7" t="s">
        <v>16</v>
      </c>
      <c r="DN4" s="5" t="s">
        <v>17</v>
      </c>
      <c r="DO4" s="5" t="s">
        <v>18</v>
      </c>
      <c r="DP4" s="7" t="s">
        <v>31</v>
      </c>
      <c r="DQ4" s="7" t="s">
        <v>19</v>
      </c>
      <c r="DR4" s="8" t="s">
        <v>20</v>
      </c>
      <c r="DS4" s="8" t="s">
        <v>21</v>
      </c>
      <c r="DT4" s="8" t="s">
        <v>22</v>
      </c>
      <c r="DU4" s="8" t="s">
        <v>22</v>
      </c>
      <c r="DV4" s="16"/>
      <c r="DW4" s="8" t="s">
        <v>22</v>
      </c>
      <c r="DX4" s="9"/>
      <c r="DY4" s="10" t="s">
        <v>23</v>
      </c>
      <c r="DZ4" s="11" t="s">
        <v>24</v>
      </c>
      <c r="EA4" s="10" t="s">
        <v>33</v>
      </c>
      <c r="EB4" s="10" t="s">
        <v>35</v>
      </c>
      <c r="EC4" s="10" t="s">
        <v>34</v>
      </c>
      <c r="ED4" s="10" t="s">
        <v>37</v>
      </c>
      <c r="EE4" s="10" t="s">
        <v>38</v>
      </c>
      <c r="EF4" s="10" t="s">
        <v>39</v>
      </c>
      <c r="EG4" s="10" t="s">
        <v>46</v>
      </c>
      <c r="EH4" s="10" t="s">
        <v>40</v>
      </c>
      <c r="EI4" s="10" t="s">
        <v>45</v>
      </c>
      <c r="EJ4" s="10" t="s">
        <v>42</v>
      </c>
      <c r="EK4" s="10" t="s">
        <v>43</v>
      </c>
      <c r="EL4" s="10" t="s">
        <v>44</v>
      </c>
      <c r="EM4" s="12" t="s">
        <v>47</v>
      </c>
      <c r="EN4" s="12" t="s">
        <v>48</v>
      </c>
      <c r="EO4" s="12" t="s">
        <v>50</v>
      </c>
      <c r="EP4" s="12" t="s">
        <v>51</v>
      </c>
      <c r="EQ4" s="14" t="s">
        <v>49</v>
      </c>
      <c r="ER4" s="12" t="s">
        <v>54</v>
      </c>
      <c r="ES4" s="13"/>
      <c r="ET4" s="13"/>
      <c r="EU4" s="12" t="s">
        <v>57</v>
      </c>
      <c r="EV4" s="12" t="s">
        <v>53</v>
      </c>
    </row>
    <row r="5" spans="1:152" ht="15" x14ac:dyDescent="0.25">
      <c r="A5" s="1"/>
      <c r="B5" s="100" t="s">
        <v>63</v>
      </c>
      <c r="C5" s="64">
        <f>D5</f>
        <v>42737</v>
      </c>
      <c r="D5" s="34">
        <f>premier_jour</f>
        <v>42737</v>
      </c>
      <c r="E5" s="78">
        <f>_xlfn.ISOWEEKNUM(janvier[[#This Row],[date]])</f>
        <v>1</v>
      </c>
      <c r="F5" s="78">
        <f>MONTH(janvier[[#This Row],[date]])</f>
        <v>1</v>
      </c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65"/>
      <c r="AI5" s="49"/>
      <c r="AJ5" s="32"/>
      <c r="AK5" s="32"/>
      <c r="AL5" s="94" t="s">
        <v>79</v>
      </c>
      <c r="AM5" s="75" t="s">
        <v>61</v>
      </c>
      <c r="AN5" s="34">
        <v>43500</v>
      </c>
      <c r="AO5" s="29" t="s">
        <v>81</v>
      </c>
      <c r="AP5" s="29" t="s">
        <v>82</v>
      </c>
      <c r="AQ5" s="29" t="s">
        <v>3</v>
      </c>
      <c r="AR5" s="29"/>
      <c r="AS5" s="29"/>
      <c r="AT5" s="29"/>
      <c r="AU5" s="29" t="s">
        <v>7</v>
      </c>
      <c r="AV5" s="29"/>
      <c r="AW5" s="35" t="s">
        <v>83</v>
      </c>
      <c r="AX5" s="29" t="s">
        <v>86</v>
      </c>
      <c r="AY5" s="29" t="s">
        <v>66</v>
      </c>
      <c r="AZ5" s="29" t="s">
        <v>89</v>
      </c>
      <c r="BA5" s="29" t="s">
        <v>68</v>
      </c>
      <c r="BB5" s="29" t="s">
        <v>90</v>
      </c>
      <c r="BC5" s="29" t="s">
        <v>91</v>
      </c>
      <c r="BD5" s="29" t="s">
        <v>92</v>
      </c>
      <c r="BE5" s="29" t="s">
        <v>91</v>
      </c>
      <c r="BF5" s="29"/>
      <c r="BG5" s="29" t="s">
        <v>70</v>
      </c>
      <c r="BH5" s="29" t="s">
        <v>76</v>
      </c>
      <c r="BI5" s="29"/>
      <c r="BJ5" s="29" t="s">
        <v>77</v>
      </c>
      <c r="BK5" s="29" t="s">
        <v>95</v>
      </c>
      <c r="BL5" s="29" t="s">
        <v>96</v>
      </c>
      <c r="BM5" s="29" t="s">
        <v>97</v>
      </c>
      <c r="BN5" s="29"/>
      <c r="BO5" s="29"/>
      <c r="BP5" s="29"/>
      <c r="BQ5" s="65"/>
      <c r="BR5" s="30"/>
      <c r="BS5" s="29" t="s">
        <v>81</v>
      </c>
      <c r="BT5" s="29" t="s">
        <v>82</v>
      </c>
      <c r="BU5" s="29" t="s">
        <v>89</v>
      </c>
      <c r="BV5" s="29" t="s">
        <v>92</v>
      </c>
      <c r="BW5" s="29" t="s">
        <v>91</v>
      </c>
      <c r="BX5" s="29" t="s">
        <v>76</v>
      </c>
      <c r="BY5" s="29" t="s">
        <v>99</v>
      </c>
      <c r="BZ5" s="29" t="s">
        <v>95</v>
      </c>
      <c r="CA5" s="29" t="s">
        <v>75</v>
      </c>
      <c r="CB5" s="29" t="s">
        <v>89</v>
      </c>
      <c r="CC5" s="29" t="s">
        <v>96</v>
      </c>
      <c r="CD5" s="29" t="s">
        <v>101</v>
      </c>
      <c r="CE5" s="29" t="s">
        <v>68</v>
      </c>
      <c r="CF5" s="29" t="s">
        <v>66</v>
      </c>
      <c r="CG5" s="29" t="s">
        <v>90</v>
      </c>
      <c r="CH5" s="29" t="s">
        <v>89</v>
      </c>
      <c r="CI5" s="29" t="s">
        <v>89</v>
      </c>
      <c r="CJ5" s="29" t="s">
        <v>68</v>
      </c>
      <c r="CK5" s="29" t="s">
        <v>7</v>
      </c>
      <c r="CL5" s="29" t="s">
        <v>89</v>
      </c>
      <c r="CM5" s="29"/>
      <c r="CN5" s="35" t="s">
        <v>83</v>
      </c>
      <c r="CO5" s="29"/>
      <c r="CP5" s="29"/>
      <c r="CQ5" s="29" t="s">
        <v>77</v>
      </c>
      <c r="CR5" s="32"/>
      <c r="CS5" s="32"/>
      <c r="CT5" s="32"/>
      <c r="CU5" s="89" t="s">
        <v>102</v>
      </c>
      <c r="CV5" s="33" t="s">
        <v>61</v>
      </c>
      <c r="CW5" s="36">
        <v>43528</v>
      </c>
      <c r="CX5" s="29" t="s">
        <v>103</v>
      </c>
      <c r="CY5" s="29" t="s">
        <v>104</v>
      </c>
      <c r="CZ5" s="29"/>
      <c r="DA5" s="29"/>
      <c r="DB5" s="29"/>
      <c r="DC5" s="29"/>
      <c r="DD5" s="29" t="s">
        <v>7</v>
      </c>
      <c r="DE5" s="29"/>
      <c r="DF5" s="29" t="s">
        <v>66</v>
      </c>
      <c r="DG5" s="29" t="s">
        <v>66</v>
      </c>
      <c r="DH5" s="29" t="s">
        <v>90</v>
      </c>
      <c r="DI5" s="29" t="s">
        <v>71</v>
      </c>
      <c r="DJ5" s="29" t="s">
        <v>70</v>
      </c>
      <c r="DK5" s="29" t="s">
        <v>70</v>
      </c>
      <c r="DL5" s="29"/>
      <c r="DM5" s="29" t="s">
        <v>76</v>
      </c>
      <c r="DN5" s="29"/>
      <c r="DO5" s="29" t="s">
        <v>77</v>
      </c>
      <c r="DP5" s="29" t="s">
        <v>105</v>
      </c>
      <c r="DQ5" s="29" t="s">
        <v>106</v>
      </c>
      <c r="DR5" s="29"/>
      <c r="DS5" s="29"/>
      <c r="DT5" s="29" t="s">
        <v>77</v>
      </c>
      <c r="DU5" s="29"/>
      <c r="DV5" s="29" t="s">
        <v>77</v>
      </c>
      <c r="DW5" s="29" t="s">
        <v>107</v>
      </c>
      <c r="DX5" s="30"/>
      <c r="DY5" s="29" t="s">
        <v>103</v>
      </c>
      <c r="DZ5" s="29" t="s">
        <v>108</v>
      </c>
      <c r="EA5" s="29" t="s">
        <v>75</v>
      </c>
      <c r="EB5" s="29" t="s">
        <v>76</v>
      </c>
      <c r="EC5" s="37" t="s">
        <v>109</v>
      </c>
      <c r="ED5" s="37" t="s">
        <v>109</v>
      </c>
      <c r="EE5" s="29" t="s">
        <v>105</v>
      </c>
      <c r="EF5" s="29" t="s">
        <v>71</v>
      </c>
      <c r="EG5" s="29" t="s">
        <v>90</v>
      </c>
      <c r="EH5" s="29" t="s">
        <v>106</v>
      </c>
      <c r="EI5" s="29" t="s">
        <v>75</v>
      </c>
      <c r="EJ5" s="29" t="s">
        <v>75</v>
      </c>
      <c r="EK5" s="29" t="s">
        <v>75</v>
      </c>
      <c r="EL5" s="29" t="s">
        <v>90</v>
      </c>
      <c r="EM5" s="29" t="s">
        <v>75</v>
      </c>
      <c r="EN5" s="29" t="s">
        <v>75</v>
      </c>
      <c r="EO5" s="31" t="s">
        <v>88</v>
      </c>
      <c r="EP5" s="29" t="s">
        <v>7</v>
      </c>
      <c r="EQ5" s="29"/>
      <c r="ER5" s="29" t="s">
        <v>77</v>
      </c>
      <c r="ES5" s="29"/>
      <c r="ET5" s="29" t="s">
        <v>77</v>
      </c>
      <c r="EU5" s="29"/>
      <c r="EV5" s="29" t="s">
        <v>107</v>
      </c>
    </row>
    <row r="6" spans="1:152" ht="15" x14ac:dyDescent="0.25">
      <c r="A6" s="1"/>
      <c r="B6" s="98"/>
      <c r="C6" s="64">
        <f t="shared" ref="C6:C39" si="0">D6</f>
        <v>42738</v>
      </c>
      <c r="D6" s="34">
        <f>D5+1</f>
        <v>42738</v>
      </c>
      <c r="E6" s="78">
        <f>_xlfn.ISOWEEKNUM(janvier[[#This Row],[date]])</f>
        <v>1</v>
      </c>
      <c r="F6" s="78">
        <f>MONTH(janvier[[#This Row],[date]])</f>
        <v>1</v>
      </c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66"/>
      <c r="AI6" s="49"/>
      <c r="AJ6" s="32"/>
      <c r="AK6" s="32"/>
      <c r="AL6" s="95"/>
      <c r="AM6" s="75" t="s">
        <v>80</v>
      </c>
      <c r="AN6" s="34">
        <v>43501</v>
      </c>
      <c r="AO6" s="29" t="s">
        <v>81</v>
      </c>
      <c r="AP6" s="29" t="s">
        <v>82</v>
      </c>
      <c r="AQ6" s="29" t="s">
        <v>3</v>
      </c>
      <c r="AR6" s="29"/>
      <c r="AS6" s="29"/>
      <c r="AT6" s="29"/>
      <c r="AU6" s="29" t="s">
        <v>7</v>
      </c>
      <c r="AV6" s="29"/>
      <c r="AW6" s="35" t="s">
        <v>83</v>
      </c>
      <c r="AX6" s="29" t="s">
        <v>75</v>
      </c>
      <c r="AY6" s="29" t="s">
        <v>66</v>
      </c>
      <c r="AZ6" s="29" t="s">
        <v>89</v>
      </c>
      <c r="BA6" s="29" t="s">
        <v>68</v>
      </c>
      <c r="BB6" s="29" t="s">
        <v>90</v>
      </c>
      <c r="BC6" s="29" t="s">
        <v>91</v>
      </c>
      <c r="BD6" s="29" t="s">
        <v>92</v>
      </c>
      <c r="BE6" s="29" t="s">
        <v>91</v>
      </c>
      <c r="BF6" s="29"/>
      <c r="BG6" s="29" t="s">
        <v>70</v>
      </c>
      <c r="BH6" s="29" t="s">
        <v>76</v>
      </c>
      <c r="BI6" s="29"/>
      <c r="BJ6" s="29" t="s">
        <v>77</v>
      </c>
      <c r="BK6" s="29" t="s">
        <v>95</v>
      </c>
      <c r="BL6" s="29" t="s">
        <v>96</v>
      </c>
      <c r="BM6" s="29" t="s">
        <v>97</v>
      </c>
      <c r="BN6" s="29"/>
      <c r="BO6" s="29"/>
      <c r="BP6" s="38"/>
      <c r="BQ6" s="65"/>
      <c r="BR6" s="30"/>
      <c r="BS6" s="29" t="s">
        <v>81</v>
      </c>
      <c r="BT6" s="29" t="s">
        <v>82</v>
      </c>
      <c r="BU6" s="29" t="s">
        <v>89</v>
      </c>
      <c r="BV6" s="29" t="s">
        <v>92</v>
      </c>
      <c r="BW6" s="29" t="s">
        <v>91</v>
      </c>
      <c r="BX6" s="29" t="s">
        <v>76</v>
      </c>
      <c r="BY6" s="29" t="s">
        <v>99</v>
      </c>
      <c r="BZ6" s="29" t="s">
        <v>95</v>
      </c>
      <c r="CA6" s="29" t="s">
        <v>94</v>
      </c>
      <c r="CB6" s="29" t="s">
        <v>94</v>
      </c>
      <c r="CC6" s="29" t="s">
        <v>96</v>
      </c>
      <c r="CD6" s="29" t="s">
        <v>112</v>
      </c>
      <c r="CE6" s="29" t="s">
        <v>105</v>
      </c>
      <c r="CF6" s="29" t="s">
        <v>94</v>
      </c>
      <c r="CG6" s="29" t="s">
        <v>90</v>
      </c>
      <c r="CH6" s="29" t="s">
        <v>105</v>
      </c>
      <c r="CI6" s="29" t="s">
        <v>7</v>
      </c>
      <c r="CJ6" s="29" t="s">
        <v>7</v>
      </c>
      <c r="CK6" s="29" t="s">
        <v>7</v>
      </c>
      <c r="CL6" s="29" t="s">
        <v>7</v>
      </c>
      <c r="CM6" s="29"/>
      <c r="CN6" s="35" t="s">
        <v>83</v>
      </c>
      <c r="CO6" s="29"/>
      <c r="CP6" s="29"/>
      <c r="CQ6" s="29" t="s">
        <v>77</v>
      </c>
      <c r="CR6" s="92" t="s">
        <v>113</v>
      </c>
      <c r="CS6" s="93"/>
      <c r="CT6" s="93"/>
      <c r="CU6" s="90"/>
      <c r="CV6" s="33" t="s">
        <v>80</v>
      </c>
      <c r="CW6" s="36">
        <v>43529</v>
      </c>
      <c r="CX6" s="29" t="s">
        <v>103</v>
      </c>
      <c r="CY6" s="29" t="s">
        <v>104</v>
      </c>
      <c r="CZ6" s="29"/>
      <c r="DA6" s="29"/>
      <c r="DB6" s="29"/>
      <c r="DC6" s="29"/>
      <c r="DD6" s="29" t="s">
        <v>7</v>
      </c>
      <c r="DE6" s="29"/>
      <c r="DF6" s="29" t="s">
        <v>66</v>
      </c>
      <c r="DG6" s="29" t="s">
        <v>66</v>
      </c>
      <c r="DH6" s="29" t="s">
        <v>90</v>
      </c>
      <c r="DI6" s="29" t="s">
        <v>67</v>
      </c>
      <c r="DJ6" s="29" t="s">
        <v>70</v>
      </c>
      <c r="DK6" s="29" t="s">
        <v>70</v>
      </c>
      <c r="DL6" s="29"/>
      <c r="DM6" s="29" t="s">
        <v>76</v>
      </c>
      <c r="DN6" s="29"/>
      <c r="DO6" s="29" t="s">
        <v>77</v>
      </c>
      <c r="DP6" s="29" t="s">
        <v>105</v>
      </c>
      <c r="DQ6" s="29" t="s">
        <v>114</v>
      </c>
      <c r="DR6" s="29"/>
      <c r="DS6" s="29"/>
      <c r="DT6" s="29" t="s">
        <v>77</v>
      </c>
      <c r="DU6" s="38"/>
      <c r="DV6" s="29" t="s">
        <v>77</v>
      </c>
      <c r="DW6" s="29" t="s">
        <v>107</v>
      </c>
      <c r="DX6" s="30"/>
      <c r="DY6" s="29" t="s">
        <v>104</v>
      </c>
      <c r="DZ6" s="29" t="s">
        <v>103</v>
      </c>
      <c r="EA6" s="29" t="s">
        <v>75</v>
      </c>
      <c r="EB6" s="29" t="s">
        <v>76</v>
      </c>
      <c r="EC6" s="37" t="s">
        <v>109</v>
      </c>
      <c r="ED6" s="29" t="s">
        <v>99</v>
      </c>
      <c r="EE6" s="29" t="s">
        <v>105</v>
      </c>
      <c r="EF6" s="29" t="s">
        <v>94</v>
      </c>
      <c r="EG6" s="29" t="s">
        <v>90</v>
      </c>
      <c r="EH6" s="29" t="s">
        <v>114</v>
      </c>
      <c r="EI6" s="35" t="s">
        <v>94</v>
      </c>
      <c r="EJ6" s="29" t="s">
        <v>75</v>
      </c>
      <c r="EK6" s="29" t="s">
        <v>75</v>
      </c>
      <c r="EL6" s="29" t="s">
        <v>90</v>
      </c>
      <c r="EM6" s="29" t="s">
        <v>75</v>
      </c>
      <c r="EN6" s="29" t="s">
        <v>75</v>
      </c>
      <c r="EO6" s="31" t="s">
        <v>88</v>
      </c>
      <c r="EP6" s="29" t="s">
        <v>7</v>
      </c>
      <c r="EQ6" s="29"/>
      <c r="ER6" s="29" t="s">
        <v>77</v>
      </c>
      <c r="ES6" s="38"/>
      <c r="ET6" s="29" t="s">
        <v>77</v>
      </c>
      <c r="EU6" s="29"/>
      <c r="EV6" s="29" t="s">
        <v>107</v>
      </c>
    </row>
    <row r="7" spans="1:152" ht="15" x14ac:dyDescent="0.25">
      <c r="A7" s="1"/>
      <c r="B7" s="98"/>
      <c r="C7" s="64">
        <f t="shared" si="0"/>
        <v>42739</v>
      </c>
      <c r="D7" s="34">
        <f t="shared" ref="D7:D39" si="1">D6+1</f>
        <v>42739</v>
      </c>
      <c r="E7" s="78">
        <f>_xlfn.ISOWEEKNUM(janvier[[#This Row],[date]])</f>
        <v>1</v>
      </c>
      <c r="F7" s="78">
        <f>MONTH(janvier[[#This Row],[date]])</f>
        <v>1</v>
      </c>
      <c r="G7" s="29"/>
      <c r="H7" s="29"/>
      <c r="I7" s="29"/>
      <c r="J7" s="29"/>
      <c r="K7" s="29" t="s">
        <v>64</v>
      </c>
      <c r="L7" s="29" t="s">
        <v>64</v>
      </c>
      <c r="M7" s="29"/>
      <c r="N7" s="29"/>
      <c r="O7" s="29"/>
      <c r="P7" s="29"/>
      <c r="Q7" s="29"/>
      <c r="R7" s="29" t="s">
        <v>90</v>
      </c>
      <c r="S7" s="29" t="s">
        <v>66</v>
      </c>
      <c r="T7" s="29" t="s">
        <v>117</v>
      </c>
      <c r="U7" s="29" t="s">
        <v>68</v>
      </c>
      <c r="V7" s="29"/>
      <c r="W7" s="29" t="s">
        <v>92</v>
      </c>
      <c r="X7" s="29" t="s">
        <v>91</v>
      </c>
      <c r="Y7" s="29"/>
      <c r="Z7" s="29"/>
      <c r="AA7" s="29" t="s">
        <v>107</v>
      </c>
      <c r="AB7" s="29"/>
      <c r="AC7" s="29"/>
      <c r="AD7" s="29" t="s">
        <v>96</v>
      </c>
      <c r="AE7" s="29" t="s">
        <v>118</v>
      </c>
      <c r="AF7" s="29"/>
      <c r="AG7" s="29"/>
      <c r="AH7" s="65"/>
      <c r="AI7" s="49"/>
      <c r="AJ7" s="32"/>
      <c r="AK7" s="32"/>
      <c r="AL7" s="95"/>
      <c r="AM7" s="75" t="s">
        <v>85</v>
      </c>
      <c r="AN7" s="34">
        <v>43502</v>
      </c>
      <c r="AO7" s="29" t="s">
        <v>81</v>
      </c>
      <c r="AP7" s="29" t="s">
        <v>82</v>
      </c>
      <c r="AQ7" s="29" t="s">
        <v>3</v>
      </c>
      <c r="AR7" s="29"/>
      <c r="AS7" s="29"/>
      <c r="AT7" s="29"/>
      <c r="AU7" s="29" t="s">
        <v>7</v>
      </c>
      <c r="AV7" s="29"/>
      <c r="AW7" s="29" t="s">
        <v>94</v>
      </c>
      <c r="AX7" s="29" t="s">
        <v>87</v>
      </c>
      <c r="AY7" s="29" t="s">
        <v>66</v>
      </c>
      <c r="AZ7" s="29" t="s">
        <v>89</v>
      </c>
      <c r="BA7" s="29" t="s">
        <v>68</v>
      </c>
      <c r="BB7" s="29" t="s">
        <v>90</v>
      </c>
      <c r="BC7" s="29" t="s">
        <v>91</v>
      </c>
      <c r="BD7" s="29" t="s">
        <v>92</v>
      </c>
      <c r="BE7" s="29" t="s">
        <v>91</v>
      </c>
      <c r="BF7" s="29"/>
      <c r="BG7" s="29" t="s">
        <v>70</v>
      </c>
      <c r="BH7" s="29" t="s">
        <v>76</v>
      </c>
      <c r="BI7" s="29"/>
      <c r="BJ7" s="29" t="s">
        <v>77</v>
      </c>
      <c r="BK7" s="29" t="s">
        <v>95</v>
      </c>
      <c r="BL7" s="29" t="s">
        <v>96</v>
      </c>
      <c r="BM7" s="29" t="s">
        <v>97</v>
      </c>
      <c r="BN7" s="29"/>
      <c r="BO7" s="29"/>
      <c r="BP7" s="29"/>
      <c r="BQ7" s="65"/>
      <c r="BR7" s="30"/>
      <c r="BS7" s="29" t="s">
        <v>81</v>
      </c>
      <c r="BT7" s="29" t="s">
        <v>82</v>
      </c>
      <c r="BU7" s="29" t="s">
        <v>89</v>
      </c>
      <c r="BV7" s="29" t="s">
        <v>92</v>
      </c>
      <c r="BW7" s="29" t="s">
        <v>91</v>
      </c>
      <c r="BX7" s="29" t="s">
        <v>76</v>
      </c>
      <c r="BY7" s="29" t="s">
        <v>99</v>
      </c>
      <c r="BZ7" s="29" t="s">
        <v>95</v>
      </c>
      <c r="CA7" s="29" t="s">
        <v>75</v>
      </c>
      <c r="CB7" s="29" t="s">
        <v>89</v>
      </c>
      <c r="CC7" s="29" t="s">
        <v>96</v>
      </c>
      <c r="CD7" s="29" t="s">
        <v>94</v>
      </c>
      <c r="CE7" s="29" t="s">
        <v>68</v>
      </c>
      <c r="CF7" s="29" t="s">
        <v>94</v>
      </c>
      <c r="CG7" s="29" t="s">
        <v>90</v>
      </c>
      <c r="CH7" s="29" t="s">
        <v>94</v>
      </c>
      <c r="CI7" s="29" t="s">
        <v>89</v>
      </c>
      <c r="CJ7" s="29" t="s">
        <v>68</v>
      </c>
      <c r="CK7" s="29" t="s">
        <v>7</v>
      </c>
      <c r="CL7" s="29"/>
      <c r="CM7" s="29"/>
      <c r="CN7" s="29"/>
      <c r="CO7" s="29"/>
      <c r="CP7" s="29"/>
      <c r="CQ7" s="29" t="s">
        <v>77</v>
      </c>
      <c r="CR7" s="32"/>
      <c r="CS7" s="32"/>
      <c r="CT7" s="32"/>
      <c r="CU7" s="90"/>
      <c r="CV7" s="33" t="s">
        <v>85</v>
      </c>
      <c r="CW7" s="36">
        <v>43530</v>
      </c>
      <c r="CX7" s="29" t="s">
        <v>103</v>
      </c>
      <c r="CY7" s="29" t="s">
        <v>104</v>
      </c>
      <c r="CZ7" s="29"/>
      <c r="DA7" s="29"/>
      <c r="DB7" s="29"/>
      <c r="DC7" s="29"/>
      <c r="DD7" s="29" t="s">
        <v>7</v>
      </c>
      <c r="DE7" s="29"/>
      <c r="DF7" s="29" t="s">
        <v>66</v>
      </c>
      <c r="DG7" s="29" t="s">
        <v>66</v>
      </c>
      <c r="DH7" s="29" t="s">
        <v>90</v>
      </c>
      <c r="DI7" s="29" t="s">
        <v>67</v>
      </c>
      <c r="DJ7" s="29" t="s">
        <v>70</v>
      </c>
      <c r="DK7" s="29" t="s">
        <v>70</v>
      </c>
      <c r="DL7" s="29"/>
      <c r="DM7" s="29" t="s">
        <v>76</v>
      </c>
      <c r="DN7" s="29"/>
      <c r="DO7" s="29" t="s">
        <v>77</v>
      </c>
      <c r="DP7" s="29" t="s">
        <v>105</v>
      </c>
      <c r="DQ7" s="29" t="s">
        <v>114</v>
      </c>
      <c r="DR7" s="29"/>
      <c r="DS7" s="29"/>
      <c r="DT7" s="29" t="s">
        <v>77</v>
      </c>
      <c r="DU7" s="29" t="s">
        <v>107</v>
      </c>
      <c r="DV7" s="29" t="s">
        <v>77</v>
      </c>
      <c r="DW7" s="29" t="s">
        <v>107</v>
      </c>
      <c r="DX7" s="30"/>
      <c r="DY7" s="29" t="s">
        <v>75</v>
      </c>
      <c r="DZ7" s="29" t="s">
        <v>103</v>
      </c>
      <c r="EA7" s="29" t="s">
        <v>75</v>
      </c>
      <c r="EB7" s="29" t="s">
        <v>76</v>
      </c>
      <c r="EC7" s="37" t="s">
        <v>109</v>
      </c>
      <c r="ED7" s="29" t="s">
        <v>99</v>
      </c>
      <c r="EE7" s="29" t="s">
        <v>105</v>
      </c>
      <c r="EF7" s="29" t="s">
        <v>94</v>
      </c>
      <c r="EG7" s="29" t="s">
        <v>90</v>
      </c>
      <c r="EH7" s="29" t="s">
        <v>114</v>
      </c>
      <c r="EI7" s="29" t="s">
        <v>75</v>
      </c>
      <c r="EJ7" s="29" t="s">
        <v>75</v>
      </c>
      <c r="EK7" s="29" t="s">
        <v>75</v>
      </c>
      <c r="EL7" s="29" t="s">
        <v>90</v>
      </c>
      <c r="EM7" s="29" t="s">
        <v>75</v>
      </c>
      <c r="EN7" s="29" t="s">
        <v>75</v>
      </c>
      <c r="EO7" s="31" t="s">
        <v>88</v>
      </c>
      <c r="EP7" s="29" t="s">
        <v>7</v>
      </c>
      <c r="EQ7" s="29"/>
      <c r="ER7" s="29" t="s">
        <v>77</v>
      </c>
      <c r="ES7" s="29" t="s">
        <v>107</v>
      </c>
      <c r="ET7" s="29" t="s">
        <v>77</v>
      </c>
      <c r="EU7" s="29"/>
      <c r="EV7" s="29" t="s">
        <v>107</v>
      </c>
    </row>
    <row r="8" spans="1:152" ht="15" x14ac:dyDescent="0.25">
      <c r="A8" s="1"/>
      <c r="B8" s="98"/>
      <c r="C8" s="64">
        <f t="shared" si="0"/>
        <v>42740</v>
      </c>
      <c r="D8" s="34">
        <f t="shared" si="1"/>
        <v>42740</v>
      </c>
      <c r="E8" s="78">
        <f>_xlfn.ISOWEEKNUM(janvier[[#This Row],[date]])</f>
        <v>1</v>
      </c>
      <c r="F8" s="78">
        <f>MONTH(janvier[[#This Row],[date]])</f>
        <v>1</v>
      </c>
      <c r="G8" s="29"/>
      <c r="H8" s="29"/>
      <c r="I8" s="29"/>
      <c r="J8" s="29"/>
      <c r="K8" s="29" t="s">
        <v>64</v>
      </c>
      <c r="L8" s="29" t="s">
        <v>64</v>
      </c>
      <c r="M8" s="29"/>
      <c r="N8" s="29"/>
      <c r="O8" s="29"/>
      <c r="P8" s="29"/>
      <c r="Q8" s="29" t="s">
        <v>89</v>
      </c>
      <c r="R8" s="29" t="s">
        <v>90</v>
      </c>
      <c r="S8" s="29" t="s">
        <v>66</v>
      </c>
      <c r="T8" s="29" t="s">
        <v>117</v>
      </c>
      <c r="U8" s="29" t="s">
        <v>68</v>
      </c>
      <c r="V8" s="29"/>
      <c r="W8" s="29" t="s">
        <v>92</v>
      </c>
      <c r="X8" s="29" t="s">
        <v>91</v>
      </c>
      <c r="Y8" s="29"/>
      <c r="Z8" s="29"/>
      <c r="AA8" s="29" t="s">
        <v>99</v>
      </c>
      <c r="AB8" s="29"/>
      <c r="AC8" s="29"/>
      <c r="AD8" s="29" t="s">
        <v>96</v>
      </c>
      <c r="AE8" s="29" t="s">
        <v>100</v>
      </c>
      <c r="AF8" s="29"/>
      <c r="AG8" s="40"/>
      <c r="AH8" s="65"/>
      <c r="AI8" s="49"/>
      <c r="AJ8" s="32"/>
      <c r="AK8" s="32"/>
      <c r="AL8" s="95"/>
      <c r="AM8" s="75" t="s">
        <v>93</v>
      </c>
      <c r="AN8" s="34">
        <v>43503</v>
      </c>
      <c r="AO8" s="29" t="s">
        <v>81</v>
      </c>
      <c r="AP8" s="29" t="s">
        <v>82</v>
      </c>
      <c r="AQ8" s="29" t="s">
        <v>3</v>
      </c>
      <c r="AR8" s="29"/>
      <c r="AS8" s="41">
        <v>43511</v>
      </c>
      <c r="AT8" s="29"/>
      <c r="AU8" s="29" t="s">
        <v>7</v>
      </c>
      <c r="AV8" s="29"/>
      <c r="AW8" s="29" t="s">
        <v>117</v>
      </c>
      <c r="AX8" s="29" t="s">
        <v>66</v>
      </c>
      <c r="AY8" s="29" t="s">
        <v>66</v>
      </c>
      <c r="AZ8" s="29" t="s">
        <v>89</v>
      </c>
      <c r="BA8" s="29" t="s">
        <v>68</v>
      </c>
      <c r="BB8" s="29" t="s">
        <v>90</v>
      </c>
      <c r="BC8" s="29" t="s">
        <v>91</v>
      </c>
      <c r="BD8" s="29" t="s">
        <v>92</v>
      </c>
      <c r="BE8" s="29" t="s">
        <v>91</v>
      </c>
      <c r="BF8" s="29"/>
      <c r="BG8" s="29" t="s">
        <v>70</v>
      </c>
      <c r="BH8" s="29" t="s">
        <v>76</v>
      </c>
      <c r="BI8" s="29"/>
      <c r="BJ8" s="29"/>
      <c r="BK8" s="29" t="s">
        <v>95</v>
      </c>
      <c r="BL8" s="29" t="s">
        <v>96</v>
      </c>
      <c r="BM8" s="29" t="s">
        <v>97</v>
      </c>
      <c r="BN8" s="42"/>
      <c r="BO8" s="40"/>
      <c r="BP8" s="29"/>
      <c r="BQ8" s="65"/>
      <c r="BR8" s="30"/>
      <c r="BS8" s="29" t="s">
        <v>81</v>
      </c>
      <c r="BT8" s="29" t="s">
        <v>82</v>
      </c>
      <c r="BU8" s="29" t="s">
        <v>89</v>
      </c>
      <c r="BV8" s="29" t="s">
        <v>92</v>
      </c>
      <c r="BW8" s="29" t="s">
        <v>91</v>
      </c>
      <c r="BX8" s="29" t="s">
        <v>76</v>
      </c>
      <c r="BY8" s="29" t="s">
        <v>99</v>
      </c>
      <c r="BZ8" s="29" t="s">
        <v>95</v>
      </c>
      <c r="CA8" s="29" t="s">
        <v>75</v>
      </c>
      <c r="CB8" s="29" t="s">
        <v>94</v>
      </c>
      <c r="CC8" s="29" t="s">
        <v>96</v>
      </c>
      <c r="CD8" s="29" t="s">
        <v>94</v>
      </c>
      <c r="CE8" s="29" t="s">
        <v>68</v>
      </c>
      <c r="CF8" s="29" t="s">
        <v>94</v>
      </c>
      <c r="CG8" s="29" t="s">
        <v>90</v>
      </c>
      <c r="CH8" s="29" t="s">
        <v>117</v>
      </c>
      <c r="CI8" s="29" t="s">
        <v>75</v>
      </c>
      <c r="CJ8" s="29" t="s">
        <v>68</v>
      </c>
      <c r="CK8" s="29" t="s">
        <v>7</v>
      </c>
      <c r="CL8" s="29" t="s">
        <v>75</v>
      </c>
      <c r="CM8" s="29"/>
      <c r="CN8" s="29"/>
      <c r="CO8" s="29"/>
      <c r="CP8" s="29"/>
      <c r="CQ8" s="29"/>
      <c r="CR8" s="32"/>
      <c r="CS8" s="32"/>
      <c r="CT8" s="32"/>
      <c r="CU8" s="90"/>
      <c r="CV8" s="33" t="s">
        <v>93</v>
      </c>
      <c r="CW8" s="36">
        <v>43531</v>
      </c>
      <c r="CX8" s="29" t="s">
        <v>103</v>
      </c>
      <c r="CY8" s="29" t="s">
        <v>104</v>
      </c>
      <c r="CZ8" s="29"/>
      <c r="DA8" s="29"/>
      <c r="DB8" s="29"/>
      <c r="DC8" s="29"/>
      <c r="DD8" s="29" t="s">
        <v>7</v>
      </c>
      <c r="DE8" s="29"/>
      <c r="DF8" s="29" t="s">
        <v>66</v>
      </c>
      <c r="DG8" s="29" t="s">
        <v>66</v>
      </c>
      <c r="DH8" s="29" t="s">
        <v>90</v>
      </c>
      <c r="DI8" s="29" t="s">
        <v>67</v>
      </c>
      <c r="DJ8" s="29" t="s">
        <v>70</v>
      </c>
      <c r="DK8" s="29" t="s">
        <v>70</v>
      </c>
      <c r="DL8" s="29"/>
      <c r="DM8" s="29" t="s">
        <v>76</v>
      </c>
      <c r="DN8" s="29"/>
      <c r="DO8" s="29"/>
      <c r="DP8" s="29" t="s">
        <v>105</v>
      </c>
      <c r="DQ8" s="29" t="s">
        <v>114</v>
      </c>
      <c r="DR8" s="42"/>
      <c r="DS8" s="40"/>
      <c r="DT8" s="40"/>
      <c r="DU8" s="29" t="s">
        <v>107</v>
      </c>
      <c r="DV8" s="29"/>
      <c r="DW8" s="29"/>
      <c r="DX8" s="30"/>
      <c r="DY8" s="29" t="s">
        <v>75</v>
      </c>
      <c r="DZ8" s="29" t="s">
        <v>103</v>
      </c>
      <c r="EA8" s="29" t="s">
        <v>75</v>
      </c>
      <c r="EB8" s="29" t="s">
        <v>76</v>
      </c>
      <c r="EC8" s="37" t="s">
        <v>109</v>
      </c>
      <c r="ED8" s="29" t="s">
        <v>99</v>
      </c>
      <c r="EE8" s="29" t="s">
        <v>105</v>
      </c>
      <c r="EF8" s="29" t="s">
        <v>94</v>
      </c>
      <c r="EG8" s="29" t="s">
        <v>90</v>
      </c>
      <c r="EH8" s="29" t="s">
        <v>114</v>
      </c>
      <c r="EI8" s="29" t="s">
        <v>75</v>
      </c>
      <c r="EJ8" s="29" t="s">
        <v>75</v>
      </c>
      <c r="EK8" s="29" t="s">
        <v>75</v>
      </c>
      <c r="EL8" s="29" t="s">
        <v>90</v>
      </c>
      <c r="EM8" s="29" t="s">
        <v>75</v>
      </c>
      <c r="EN8" s="29" t="s">
        <v>75</v>
      </c>
      <c r="EO8" s="31" t="s">
        <v>88</v>
      </c>
      <c r="EP8" s="29" t="s">
        <v>7</v>
      </c>
      <c r="EQ8" s="29"/>
      <c r="ER8" s="40"/>
      <c r="ES8" s="29" t="s">
        <v>107</v>
      </c>
      <c r="ET8" s="29"/>
      <c r="EU8" s="29"/>
      <c r="EV8" s="29"/>
    </row>
    <row r="9" spans="1:152" ht="15" x14ac:dyDescent="0.25">
      <c r="A9" s="1"/>
      <c r="B9" s="98"/>
      <c r="C9" s="64">
        <f t="shared" si="0"/>
        <v>42741</v>
      </c>
      <c r="D9" s="34">
        <f t="shared" si="1"/>
        <v>42741</v>
      </c>
      <c r="E9" s="78">
        <f>_xlfn.ISOWEEKNUM(janvier[[#This Row],[date]])</f>
        <v>1</v>
      </c>
      <c r="F9" s="78">
        <f>MONTH(janvier[[#This Row],[date]])</f>
        <v>1</v>
      </c>
      <c r="G9" s="29"/>
      <c r="H9" s="29"/>
      <c r="I9" s="29"/>
      <c r="J9" s="29"/>
      <c r="K9" s="29" t="s">
        <v>64</v>
      </c>
      <c r="L9" s="29" t="s">
        <v>64</v>
      </c>
      <c r="M9" s="29"/>
      <c r="N9" s="29"/>
      <c r="O9" s="29"/>
      <c r="P9" s="29"/>
      <c r="Q9" s="29" t="s">
        <v>89</v>
      </c>
      <c r="R9" s="29" t="s">
        <v>90</v>
      </c>
      <c r="S9" s="29" t="s">
        <v>66</v>
      </c>
      <c r="T9" s="29" t="s">
        <v>117</v>
      </c>
      <c r="U9" s="29" t="s">
        <v>68</v>
      </c>
      <c r="V9" s="29"/>
      <c r="W9" s="29" t="s">
        <v>92</v>
      </c>
      <c r="X9" s="29" t="s">
        <v>91</v>
      </c>
      <c r="Y9" s="29"/>
      <c r="Z9" s="29"/>
      <c r="AA9" s="29"/>
      <c r="AB9" s="29"/>
      <c r="AC9" s="29" t="s">
        <v>122</v>
      </c>
      <c r="AD9" s="29" t="s">
        <v>96</v>
      </c>
      <c r="AE9" s="29" t="s">
        <v>118</v>
      </c>
      <c r="AF9" s="29"/>
      <c r="AG9" s="29"/>
      <c r="AH9" s="65"/>
      <c r="AI9" s="49"/>
      <c r="AJ9" s="32"/>
      <c r="AK9" s="32"/>
      <c r="AL9" s="95"/>
      <c r="AM9" s="75" t="s">
        <v>98</v>
      </c>
      <c r="AN9" s="34">
        <v>43504</v>
      </c>
      <c r="AO9" s="29" t="s">
        <v>81</v>
      </c>
      <c r="AP9" s="29" t="s">
        <v>82</v>
      </c>
      <c r="AQ9" s="29" t="s">
        <v>3</v>
      </c>
      <c r="AR9" s="29"/>
      <c r="AS9" s="29"/>
      <c r="AT9" s="29"/>
      <c r="AU9" s="29" t="s">
        <v>7</v>
      </c>
      <c r="AV9" s="29"/>
      <c r="AW9" s="29" t="s">
        <v>117</v>
      </c>
      <c r="AX9" s="29" t="s">
        <v>66</v>
      </c>
      <c r="AY9" s="29" t="s">
        <v>66</v>
      </c>
      <c r="AZ9" s="29" t="s">
        <v>89</v>
      </c>
      <c r="BA9" s="29" t="s">
        <v>68</v>
      </c>
      <c r="BB9" s="29" t="s">
        <v>90</v>
      </c>
      <c r="BC9" s="29" t="s">
        <v>91</v>
      </c>
      <c r="BD9" s="29" t="s">
        <v>92</v>
      </c>
      <c r="BE9" s="29" t="s">
        <v>91</v>
      </c>
      <c r="BF9" s="29"/>
      <c r="BG9" s="29" t="s">
        <v>70</v>
      </c>
      <c r="BH9" s="29" t="s">
        <v>76</v>
      </c>
      <c r="BI9" s="29"/>
      <c r="BJ9" s="29"/>
      <c r="BK9" s="29" t="s">
        <v>95</v>
      </c>
      <c r="BL9" s="29" t="s">
        <v>96</v>
      </c>
      <c r="BM9" s="29" t="s">
        <v>97</v>
      </c>
      <c r="BN9" s="29"/>
      <c r="BO9" s="29"/>
      <c r="BP9" s="29"/>
      <c r="BQ9" s="65"/>
      <c r="BR9" s="30"/>
      <c r="BS9" s="29" t="s">
        <v>81</v>
      </c>
      <c r="BT9" s="29" t="s">
        <v>82</v>
      </c>
      <c r="BU9" s="29" t="s">
        <v>89</v>
      </c>
      <c r="BV9" s="29" t="s">
        <v>92</v>
      </c>
      <c r="BW9" s="29" t="s">
        <v>91</v>
      </c>
      <c r="BX9" s="29"/>
      <c r="BY9" s="29" t="s">
        <v>99</v>
      </c>
      <c r="BZ9" s="29" t="s">
        <v>95</v>
      </c>
      <c r="CA9" s="29" t="s">
        <v>75</v>
      </c>
      <c r="CB9" s="29" t="s">
        <v>94</v>
      </c>
      <c r="CC9" s="29" t="s">
        <v>96</v>
      </c>
      <c r="CD9" s="29" t="s">
        <v>101</v>
      </c>
      <c r="CE9" s="29" t="s">
        <v>68</v>
      </c>
      <c r="CF9" s="29" t="s">
        <v>94</v>
      </c>
      <c r="CG9" s="29" t="s">
        <v>86</v>
      </c>
      <c r="CH9" s="29" t="s">
        <v>94</v>
      </c>
      <c r="CI9" s="29" t="s">
        <v>75</v>
      </c>
      <c r="CJ9" s="29" t="s">
        <v>68</v>
      </c>
      <c r="CK9" s="29" t="s">
        <v>7</v>
      </c>
      <c r="CL9" s="29" t="s">
        <v>75</v>
      </c>
      <c r="CM9" s="29"/>
      <c r="CN9" s="29"/>
      <c r="CO9" s="29"/>
      <c r="CP9" s="29"/>
      <c r="CQ9" s="29"/>
      <c r="CR9" s="92" t="s">
        <v>125</v>
      </c>
      <c r="CS9" s="93"/>
      <c r="CT9" s="93"/>
      <c r="CU9" s="90"/>
      <c r="CV9" s="33" t="s">
        <v>98</v>
      </c>
      <c r="CW9" s="36">
        <v>43532</v>
      </c>
      <c r="CX9" s="29" t="s">
        <v>103</v>
      </c>
      <c r="CY9" s="29" t="s">
        <v>104</v>
      </c>
      <c r="CZ9" s="29"/>
      <c r="DA9" s="29"/>
      <c r="DB9" s="29"/>
      <c r="DC9" s="29"/>
      <c r="DD9" s="29" t="s">
        <v>7</v>
      </c>
      <c r="DE9" s="29"/>
      <c r="DF9" s="29" t="s">
        <v>66</v>
      </c>
      <c r="DG9" s="29" t="s">
        <v>66</v>
      </c>
      <c r="DH9" s="29" t="s">
        <v>90</v>
      </c>
      <c r="DI9" s="29" t="s">
        <v>67</v>
      </c>
      <c r="DJ9" s="29" t="s">
        <v>70</v>
      </c>
      <c r="DK9" s="29" t="s">
        <v>70</v>
      </c>
      <c r="DL9" s="29"/>
      <c r="DM9" s="29" t="s">
        <v>76</v>
      </c>
      <c r="DN9" s="29"/>
      <c r="DO9" s="29"/>
      <c r="DP9" s="29" t="s">
        <v>105</v>
      </c>
      <c r="DQ9" s="29" t="s">
        <v>114</v>
      </c>
      <c r="DR9" s="29"/>
      <c r="DS9" s="29"/>
      <c r="DT9" s="29"/>
      <c r="DU9" s="29" t="s">
        <v>107</v>
      </c>
      <c r="DV9" s="29"/>
      <c r="DW9" s="29"/>
      <c r="DX9" s="30"/>
      <c r="DY9" s="29" t="s">
        <v>75</v>
      </c>
      <c r="DZ9" s="29" t="s">
        <v>103</v>
      </c>
      <c r="EA9" s="29" t="s">
        <v>75</v>
      </c>
      <c r="EB9" s="29" t="s">
        <v>74</v>
      </c>
      <c r="EC9" s="29" t="s">
        <v>99</v>
      </c>
      <c r="ED9" s="35" t="s">
        <v>126</v>
      </c>
      <c r="EE9" s="35" t="s">
        <v>126</v>
      </c>
      <c r="EF9" s="29" t="s">
        <v>94</v>
      </c>
      <c r="EG9" s="29"/>
      <c r="EH9" s="29" t="s">
        <v>114</v>
      </c>
      <c r="EI9" s="29" t="s">
        <v>75</v>
      </c>
      <c r="EJ9" s="29" t="s">
        <v>75</v>
      </c>
      <c r="EK9" s="29" t="s">
        <v>75</v>
      </c>
      <c r="EL9" s="29" t="s">
        <v>90</v>
      </c>
      <c r="EM9" s="29" t="s">
        <v>75</v>
      </c>
      <c r="EN9" s="29" t="s">
        <v>75</v>
      </c>
      <c r="EO9" s="31" t="s">
        <v>88</v>
      </c>
      <c r="EP9" s="29" t="s">
        <v>7</v>
      </c>
      <c r="EQ9" s="29"/>
      <c r="ER9" s="29"/>
      <c r="ES9" s="29" t="s">
        <v>107</v>
      </c>
      <c r="ET9" s="29"/>
      <c r="EU9" s="29"/>
      <c r="EV9" s="37" t="s">
        <v>127</v>
      </c>
    </row>
    <row r="10" spans="1:152" ht="15" x14ac:dyDescent="0.25">
      <c r="A10" s="1"/>
      <c r="B10" s="98"/>
      <c r="C10" s="64">
        <f t="shared" si="0"/>
        <v>42742</v>
      </c>
      <c r="D10" s="34">
        <f t="shared" si="1"/>
        <v>42742</v>
      </c>
      <c r="E10" s="78">
        <f>_xlfn.ISOWEEKNUM(janvier[[#This Row],[date]])</f>
        <v>1</v>
      </c>
      <c r="F10" s="78">
        <f>MONTH(janvier[[#This Row],[date]])</f>
        <v>1</v>
      </c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33"/>
      <c r="S10" s="29"/>
      <c r="T10" s="29"/>
      <c r="U10" s="29"/>
      <c r="V10" s="29"/>
      <c r="W10" s="29" t="s">
        <v>175</v>
      </c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65"/>
      <c r="AI10" s="49"/>
      <c r="AJ10" s="32"/>
      <c r="AK10" s="32"/>
      <c r="AL10" s="95"/>
      <c r="AM10" s="75" t="s">
        <v>100</v>
      </c>
      <c r="AN10" s="34">
        <v>43505</v>
      </c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33"/>
      <c r="BC10" s="33"/>
      <c r="BD10" s="33"/>
      <c r="BE10" s="33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65"/>
      <c r="BR10" s="30"/>
      <c r="BS10" s="29"/>
      <c r="BT10" s="29"/>
      <c r="BU10" s="38"/>
      <c r="BV10" s="33"/>
      <c r="BW10" s="33"/>
      <c r="BX10" s="33"/>
      <c r="BY10" s="29"/>
      <c r="BZ10" s="29"/>
      <c r="CA10" s="29"/>
      <c r="CB10" s="29"/>
      <c r="CC10" s="29"/>
      <c r="CD10" s="29"/>
      <c r="CE10" s="38"/>
      <c r="CF10" s="29"/>
      <c r="CG10" s="38"/>
      <c r="CH10" s="29"/>
      <c r="CI10" s="38"/>
      <c r="CJ10" s="38"/>
      <c r="CK10" s="29"/>
      <c r="CL10" s="38"/>
      <c r="CM10" s="38"/>
      <c r="CN10" s="38"/>
      <c r="CO10" s="38"/>
      <c r="CP10" s="38"/>
      <c r="CQ10" s="38"/>
      <c r="CR10" s="32"/>
      <c r="CS10" s="32"/>
      <c r="CT10" s="32"/>
      <c r="CU10" s="90"/>
      <c r="CV10" s="33" t="s">
        <v>100</v>
      </c>
      <c r="CW10" s="36">
        <v>43533</v>
      </c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33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30"/>
      <c r="DY10" s="38"/>
      <c r="DZ10" s="29"/>
      <c r="EA10" s="29"/>
      <c r="EB10" s="38"/>
      <c r="EC10" s="38"/>
      <c r="ED10" s="38"/>
      <c r="EE10" s="38"/>
      <c r="EF10" s="29"/>
      <c r="EG10" s="29"/>
      <c r="EH10" s="29"/>
      <c r="EI10" s="38"/>
      <c r="EJ10" s="38"/>
      <c r="EK10" s="38"/>
      <c r="EL10" s="38"/>
      <c r="EM10" s="38"/>
      <c r="EN10" s="38"/>
      <c r="EO10" s="38"/>
      <c r="EP10" s="38"/>
      <c r="EQ10" s="38"/>
      <c r="ER10" s="38"/>
      <c r="ES10" s="38"/>
      <c r="ET10" s="38"/>
      <c r="EU10" s="38"/>
      <c r="EV10" s="38"/>
    </row>
    <row r="11" spans="1:152" ht="15" x14ac:dyDescent="0.25">
      <c r="A11" s="1"/>
      <c r="B11" s="99"/>
      <c r="C11" s="64">
        <f t="shared" si="0"/>
        <v>42743</v>
      </c>
      <c r="D11" s="34">
        <f t="shared" si="1"/>
        <v>42743</v>
      </c>
      <c r="E11" s="78">
        <f>_xlfn.ISOWEEKNUM(janvier[[#This Row],[date]])</f>
        <v>1</v>
      </c>
      <c r="F11" s="78">
        <f>MONTH(janvier[[#This Row],[date]])</f>
        <v>1</v>
      </c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33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65"/>
      <c r="AI11" s="49"/>
      <c r="AJ11" s="32"/>
      <c r="AK11" s="32"/>
      <c r="AL11" s="96"/>
      <c r="AM11" s="75" t="s">
        <v>3</v>
      </c>
      <c r="AN11" s="34">
        <v>43506</v>
      </c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33"/>
      <c r="BC11" s="33"/>
      <c r="BD11" s="33"/>
      <c r="BE11" s="33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65"/>
      <c r="BR11" s="30"/>
      <c r="BS11" s="29" t="s">
        <v>58</v>
      </c>
      <c r="BT11" s="29" t="s">
        <v>58</v>
      </c>
      <c r="BU11" s="29" t="s">
        <v>58</v>
      </c>
      <c r="BV11" s="33"/>
      <c r="BW11" s="33"/>
      <c r="BX11" s="33"/>
      <c r="BY11" s="29"/>
      <c r="BZ11" s="29"/>
      <c r="CA11" s="29" t="s">
        <v>60</v>
      </c>
      <c r="CB11" s="29" t="s">
        <v>128</v>
      </c>
      <c r="CC11" s="29"/>
      <c r="CD11" s="29"/>
      <c r="CE11" s="38" t="s">
        <v>60</v>
      </c>
      <c r="CF11" s="29" t="s">
        <v>129</v>
      </c>
      <c r="CG11" s="38" t="s">
        <v>60</v>
      </c>
      <c r="CH11" s="29" t="s">
        <v>60</v>
      </c>
      <c r="CI11" s="38" t="s">
        <v>58</v>
      </c>
      <c r="CJ11" s="38" t="s">
        <v>60</v>
      </c>
      <c r="CK11" s="29" t="s">
        <v>60</v>
      </c>
      <c r="CL11" s="29" t="s">
        <v>58</v>
      </c>
      <c r="CM11" s="38"/>
      <c r="CN11" s="38"/>
      <c r="CO11" s="38"/>
      <c r="CP11" s="38"/>
      <c r="CQ11" s="38"/>
      <c r="CR11" s="32"/>
      <c r="CS11" s="32"/>
      <c r="CT11" s="32"/>
      <c r="CU11" s="91"/>
      <c r="CV11" s="33" t="s">
        <v>3</v>
      </c>
      <c r="CW11" s="36">
        <v>43534</v>
      </c>
      <c r="CX11" s="29"/>
      <c r="CY11" s="29"/>
      <c r="CZ11" s="29"/>
      <c r="DA11" s="29"/>
      <c r="DB11" s="29"/>
      <c r="DC11" s="29"/>
      <c r="DD11" s="29"/>
      <c r="DE11" s="29"/>
      <c r="DF11" s="29"/>
      <c r="DG11" s="29">
        <v>175</v>
      </c>
      <c r="DH11" s="33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30"/>
      <c r="DY11" s="38"/>
      <c r="DZ11" s="29"/>
      <c r="EA11" s="29" t="s">
        <v>60</v>
      </c>
      <c r="EB11" s="38"/>
      <c r="EC11" s="38"/>
      <c r="ED11" s="38"/>
      <c r="EE11" s="38"/>
      <c r="EF11" s="29" t="s">
        <v>59</v>
      </c>
      <c r="EG11" s="29"/>
      <c r="EH11" s="29"/>
      <c r="EI11" s="38"/>
      <c r="EJ11" s="38"/>
      <c r="EK11" s="38"/>
      <c r="EL11" s="38"/>
      <c r="EM11" s="38"/>
      <c r="EN11" s="38"/>
      <c r="EO11" s="38"/>
      <c r="EP11" s="38"/>
      <c r="EQ11" s="38"/>
      <c r="ER11" s="38"/>
      <c r="ES11" s="38"/>
      <c r="ET11" s="38"/>
      <c r="EU11" s="38"/>
      <c r="EV11" s="38"/>
    </row>
    <row r="12" spans="1:152" ht="15" x14ac:dyDescent="0.25">
      <c r="A12" s="1"/>
      <c r="B12" s="97" t="s">
        <v>130</v>
      </c>
      <c r="C12" s="64">
        <f t="shared" si="0"/>
        <v>42744</v>
      </c>
      <c r="D12" s="34">
        <f t="shared" si="1"/>
        <v>42744</v>
      </c>
      <c r="E12" s="78">
        <f>_xlfn.ISOWEEKNUM(janvier[[#This Row],[date]])</f>
        <v>2</v>
      </c>
      <c r="F12" s="78">
        <f>MONTH(janvier[[#This Row],[date]])</f>
        <v>1</v>
      </c>
      <c r="G12" s="29" t="s">
        <v>131</v>
      </c>
      <c r="H12" s="29" t="s">
        <v>119</v>
      </c>
      <c r="I12" s="29"/>
      <c r="J12" s="29"/>
      <c r="K12" s="29" t="s">
        <v>64</v>
      </c>
      <c r="L12" s="29" t="s">
        <v>64</v>
      </c>
      <c r="M12" s="29"/>
      <c r="N12" s="29" t="s">
        <v>7</v>
      </c>
      <c r="O12" s="29"/>
      <c r="P12" s="29"/>
      <c r="Q12" s="29" t="s">
        <v>89</v>
      </c>
      <c r="R12" s="29" t="s">
        <v>90</v>
      </c>
      <c r="S12" s="29" t="s">
        <v>66</v>
      </c>
      <c r="T12" s="29" t="s">
        <v>117</v>
      </c>
      <c r="U12" s="29" t="s">
        <v>68</v>
      </c>
      <c r="V12" s="29"/>
      <c r="W12" s="29" t="s">
        <v>92</v>
      </c>
      <c r="X12" s="29" t="s">
        <v>91</v>
      </c>
      <c r="Y12" s="29" t="s">
        <v>76</v>
      </c>
      <c r="Z12" s="29"/>
      <c r="AA12" s="29"/>
      <c r="AB12" s="29" t="s">
        <v>77</v>
      </c>
      <c r="AC12" s="29" t="s">
        <v>132</v>
      </c>
      <c r="AD12" s="29" t="s">
        <v>96</v>
      </c>
      <c r="AE12" s="29" t="s">
        <v>100</v>
      </c>
      <c r="AF12" s="29"/>
      <c r="AG12" s="29"/>
      <c r="AH12" s="65"/>
      <c r="AI12" s="49"/>
      <c r="AJ12" s="32"/>
      <c r="AK12" s="32"/>
      <c r="AL12" s="103" t="s">
        <v>133</v>
      </c>
      <c r="AM12" s="75" t="s">
        <v>61</v>
      </c>
      <c r="AN12" s="34">
        <v>43507</v>
      </c>
      <c r="AO12" s="29" t="s">
        <v>81</v>
      </c>
      <c r="AP12" s="29" t="s">
        <v>82</v>
      </c>
      <c r="AQ12" s="29" t="s">
        <v>3</v>
      </c>
      <c r="AR12" s="29"/>
      <c r="AS12" s="29"/>
      <c r="AT12" s="29"/>
      <c r="AU12" s="29"/>
      <c r="AV12" s="29"/>
      <c r="AW12" s="29" t="s">
        <v>117</v>
      </c>
      <c r="AX12" s="29" t="s">
        <v>66</v>
      </c>
      <c r="AY12" s="29" t="s">
        <v>66</v>
      </c>
      <c r="AZ12" s="29" t="s">
        <v>105</v>
      </c>
      <c r="BA12" s="29" t="s">
        <v>68</v>
      </c>
      <c r="BB12" s="29" t="s">
        <v>90</v>
      </c>
      <c r="BC12" s="29" t="s">
        <v>91</v>
      </c>
      <c r="BD12" s="29" t="s">
        <v>92</v>
      </c>
      <c r="BE12" s="29" t="s">
        <v>91</v>
      </c>
      <c r="BF12" s="29"/>
      <c r="BG12" s="29" t="s">
        <v>70</v>
      </c>
      <c r="BH12" s="29"/>
      <c r="BI12" s="29" t="s">
        <v>107</v>
      </c>
      <c r="BJ12" s="29"/>
      <c r="BK12" s="29" t="s">
        <v>95</v>
      </c>
      <c r="BL12" s="29" t="s">
        <v>105</v>
      </c>
      <c r="BM12" s="29" t="s">
        <v>83</v>
      </c>
      <c r="BN12" s="29"/>
      <c r="BO12" s="29"/>
      <c r="BP12" s="29"/>
      <c r="BQ12" s="65"/>
      <c r="BR12" s="30"/>
      <c r="BS12" s="29" t="s">
        <v>81</v>
      </c>
      <c r="BT12" s="29" t="s">
        <v>82</v>
      </c>
      <c r="BU12" s="29" t="s">
        <v>105</v>
      </c>
      <c r="BV12" s="29" t="s">
        <v>92</v>
      </c>
      <c r="BW12" s="29" t="s">
        <v>91</v>
      </c>
      <c r="BX12" s="29" t="s">
        <v>107</v>
      </c>
      <c r="BY12" s="29" t="s">
        <v>99</v>
      </c>
      <c r="BZ12" s="29" t="s">
        <v>95</v>
      </c>
      <c r="CA12" s="29" t="s">
        <v>75</v>
      </c>
      <c r="CB12" s="29" t="s">
        <v>105</v>
      </c>
      <c r="CC12" s="29" t="s">
        <v>105</v>
      </c>
      <c r="CD12" s="29" t="s">
        <v>94</v>
      </c>
      <c r="CE12" s="29" t="s">
        <v>90</v>
      </c>
      <c r="CF12" s="29" t="s">
        <v>87</v>
      </c>
      <c r="CG12" s="29" t="s">
        <v>90</v>
      </c>
      <c r="CH12" s="29" t="s">
        <v>75</v>
      </c>
      <c r="CI12" s="29" t="s">
        <v>105</v>
      </c>
      <c r="CJ12" s="29"/>
      <c r="CK12" s="29" t="s">
        <v>75</v>
      </c>
      <c r="CL12" s="29" t="s">
        <v>68</v>
      </c>
      <c r="CM12" s="29"/>
      <c r="CN12" s="29"/>
      <c r="CO12" s="29"/>
      <c r="CP12" s="29"/>
      <c r="CQ12" s="29" t="s">
        <v>83</v>
      </c>
      <c r="CR12" s="32"/>
      <c r="CS12" s="32"/>
      <c r="CT12" s="32"/>
      <c r="CU12" s="104" t="s">
        <v>134</v>
      </c>
      <c r="CV12" s="33" t="s">
        <v>61</v>
      </c>
      <c r="CW12" s="36">
        <v>43535</v>
      </c>
      <c r="CX12" s="29" t="s">
        <v>103</v>
      </c>
      <c r="CY12" s="29" t="s">
        <v>104</v>
      </c>
      <c r="CZ12" s="29"/>
      <c r="DA12" s="29"/>
      <c r="DB12" s="29"/>
      <c r="DC12" s="29"/>
      <c r="DD12" s="29" t="s">
        <v>7</v>
      </c>
      <c r="DE12" s="29"/>
      <c r="DF12" s="29" t="s">
        <v>66</v>
      </c>
      <c r="DG12" s="29" t="s">
        <v>66</v>
      </c>
      <c r="DH12" s="29" t="s">
        <v>90</v>
      </c>
      <c r="DI12" s="29" t="s">
        <v>67</v>
      </c>
      <c r="DJ12" s="29"/>
      <c r="DK12" s="29" t="s">
        <v>70</v>
      </c>
      <c r="DL12" s="29"/>
      <c r="DM12" s="29" t="s">
        <v>76</v>
      </c>
      <c r="DN12" s="29" t="s">
        <v>107</v>
      </c>
      <c r="DO12" s="29"/>
      <c r="DP12" s="29"/>
      <c r="DQ12" s="29" t="s">
        <v>78</v>
      </c>
      <c r="DR12" s="29"/>
      <c r="DS12" s="29"/>
      <c r="DT12" s="29"/>
      <c r="DU12" s="29"/>
      <c r="DV12" s="29"/>
      <c r="DW12" s="29" t="s">
        <v>83</v>
      </c>
      <c r="DX12" s="30"/>
      <c r="DY12" s="29" t="s">
        <v>104</v>
      </c>
      <c r="DZ12" s="29" t="s">
        <v>103</v>
      </c>
      <c r="EA12" s="29" t="s">
        <v>75</v>
      </c>
      <c r="EB12" s="29" t="s">
        <v>76</v>
      </c>
      <c r="EC12" s="29"/>
      <c r="ED12" s="29" t="s">
        <v>74</v>
      </c>
      <c r="EE12" s="29" t="s">
        <v>74</v>
      </c>
      <c r="EF12" s="29" t="s">
        <v>87</v>
      </c>
      <c r="EG12" s="29" t="s">
        <v>7</v>
      </c>
      <c r="EH12" s="29" t="s">
        <v>78</v>
      </c>
      <c r="EI12" s="29"/>
      <c r="EJ12" s="29" t="s">
        <v>105</v>
      </c>
      <c r="EK12" s="29" t="s">
        <v>86</v>
      </c>
      <c r="EL12" s="29" t="s">
        <v>105</v>
      </c>
      <c r="EM12" s="29"/>
      <c r="EN12" s="31" t="s">
        <v>88</v>
      </c>
      <c r="EO12" s="31" t="s">
        <v>88</v>
      </c>
      <c r="EP12" s="31" t="s">
        <v>88</v>
      </c>
      <c r="EQ12" s="29" t="s">
        <v>83</v>
      </c>
      <c r="ER12" s="101" t="s">
        <v>107</v>
      </c>
      <c r="ES12" s="102"/>
      <c r="ET12" s="29"/>
      <c r="EU12" s="29"/>
      <c r="EV12" s="29" t="s">
        <v>135</v>
      </c>
    </row>
    <row r="13" spans="1:152" ht="15" x14ac:dyDescent="0.25">
      <c r="A13" s="1"/>
      <c r="B13" s="98"/>
      <c r="C13" s="64">
        <f t="shared" si="0"/>
        <v>42745</v>
      </c>
      <c r="D13" s="34">
        <f t="shared" si="1"/>
        <v>42745</v>
      </c>
      <c r="E13" s="78">
        <f>_xlfn.ISOWEEKNUM(janvier[[#This Row],[date]])</f>
        <v>2</v>
      </c>
      <c r="F13" s="78">
        <f>MONTH(janvier[[#This Row],[date]])</f>
        <v>1</v>
      </c>
      <c r="G13" s="29" t="s">
        <v>131</v>
      </c>
      <c r="H13" s="29" t="s">
        <v>119</v>
      </c>
      <c r="I13" s="29"/>
      <c r="J13" s="29"/>
      <c r="K13" s="29" t="s">
        <v>64</v>
      </c>
      <c r="L13" s="29" t="s">
        <v>64</v>
      </c>
      <c r="M13" s="29"/>
      <c r="N13" s="29" t="s">
        <v>7</v>
      </c>
      <c r="O13" s="29"/>
      <c r="P13" s="29"/>
      <c r="Q13" s="29" t="s">
        <v>89</v>
      </c>
      <c r="R13" s="29" t="s">
        <v>90</v>
      </c>
      <c r="S13" s="29" t="s">
        <v>66</v>
      </c>
      <c r="T13" s="29" t="s">
        <v>117</v>
      </c>
      <c r="U13" s="29" t="s">
        <v>68</v>
      </c>
      <c r="V13" s="29"/>
      <c r="W13" s="29" t="s">
        <v>92</v>
      </c>
      <c r="X13" s="29" t="s">
        <v>91</v>
      </c>
      <c r="Y13" s="29" t="s">
        <v>76</v>
      </c>
      <c r="Z13" s="29"/>
      <c r="AA13" s="29" t="s">
        <v>121</v>
      </c>
      <c r="AB13" s="29" t="s">
        <v>77</v>
      </c>
      <c r="AC13" s="29" t="s">
        <v>132</v>
      </c>
      <c r="AD13" s="29" t="s">
        <v>96</v>
      </c>
      <c r="AE13" s="29" t="s">
        <v>118</v>
      </c>
      <c r="AF13" s="29"/>
      <c r="AG13" s="29"/>
      <c r="AH13" s="65"/>
      <c r="AI13" s="49"/>
      <c r="AJ13" s="32"/>
      <c r="AK13" s="32"/>
      <c r="AL13" s="95"/>
      <c r="AM13" s="75" t="s">
        <v>80</v>
      </c>
      <c r="AN13" s="34">
        <v>43508</v>
      </c>
      <c r="AO13" s="29" t="s">
        <v>81</v>
      </c>
      <c r="AP13" s="29" t="s">
        <v>82</v>
      </c>
      <c r="AQ13" s="29" t="s">
        <v>3</v>
      </c>
      <c r="AR13" s="29"/>
      <c r="AS13" s="29"/>
      <c r="AT13" s="29"/>
      <c r="AU13" s="29"/>
      <c r="AV13" s="29"/>
      <c r="AW13" s="29" t="s">
        <v>117</v>
      </c>
      <c r="AX13" s="29" t="s">
        <v>66</v>
      </c>
      <c r="AY13" s="29" t="s">
        <v>66</v>
      </c>
      <c r="AZ13" s="29" t="s">
        <v>105</v>
      </c>
      <c r="BA13" s="29" t="s">
        <v>68</v>
      </c>
      <c r="BB13" s="29" t="s">
        <v>90</v>
      </c>
      <c r="BC13" s="29" t="s">
        <v>91</v>
      </c>
      <c r="BD13" s="29" t="s">
        <v>92</v>
      </c>
      <c r="BE13" s="29" t="s">
        <v>91</v>
      </c>
      <c r="BF13" s="29"/>
      <c r="BG13" s="29" t="s">
        <v>70</v>
      </c>
      <c r="BH13" s="29"/>
      <c r="BI13" s="29" t="s">
        <v>107</v>
      </c>
      <c r="BJ13" s="29"/>
      <c r="BK13" s="29" t="s">
        <v>95</v>
      </c>
      <c r="BL13" s="29" t="s">
        <v>96</v>
      </c>
      <c r="BM13" s="29" t="s">
        <v>83</v>
      </c>
      <c r="BN13" s="29"/>
      <c r="BO13" s="29"/>
      <c r="BP13" s="29"/>
      <c r="BQ13" s="65"/>
      <c r="BR13" s="30"/>
      <c r="BS13" s="29" t="s">
        <v>81</v>
      </c>
      <c r="BT13" s="29" t="s">
        <v>82</v>
      </c>
      <c r="BU13" s="29" t="s">
        <v>3</v>
      </c>
      <c r="BV13" s="29" t="s">
        <v>92</v>
      </c>
      <c r="BW13" s="29" t="s">
        <v>91</v>
      </c>
      <c r="BX13" s="29" t="s">
        <v>107</v>
      </c>
      <c r="BY13" s="29" t="s">
        <v>99</v>
      </c>
      <c r="BZ13" s="29" t="s">
        <v>95</v>
      </c>
      <c r="CA13" s="29" t="s">
        <v>75</v>
      </c>
      <c r="CB13" s="29" t="s">
        <v>105</v>
      </c>
      <c r="CC13" s="29" t="s">
        <v>96</v>
      </c>
      <c r="CD13" s="29" t="s">
        <v>94</v>
      </c>
      <c r="CE13" s="29" t="s">
        <v>90</v>
      </c>
      <c r="CF13" s="29" t="s">
        <v>87</v>
      </c>
      <c r="CG13" s="29" t="s">
        <v>90</v>
      </c>
      <c r="CH13" s="29" t="s">
        <v>75</v>
      </c>
      <c r="CI13" s="29" t="s">
        <v>105</v>
      </c>
      <c r="CJ13" s="29" t="s">
        <v>68</v>
      </c>
      <c r="CK13" s="29" t="s">
        <v>75</v>
      </c>
      <c r="CL13" s="29" t="s">
        <v>68</v>
      </c>
      <c r="CM13" s="29"/>
      <c r="CN13" s="29"/>
      <c r="CO13" s="29"/>
      <c r="CP13" s="29"/>
      <c r="CQ13" s="29" t="s">
        <v>83</v>
      </c>
      <c r="CR13" s="32"/>
      <c r="CS13" s="32"/>
      <c r="CT13" s="32"/>
      <c r="CU13" s="90"/>
      <c r="CV13" s="33" t="s">
        <v>80</v>
      </c>
      <c r="CW13" s="36">
        <v>43536</v>
      </c>
      <c r="CX13" s="29" t="s">
        <v>103</v>
      </c>
      <c r="CY13" s="29" t="s">
        <v>104</v>
      </c>
      <c r="CZ13" s="29"/>
      <c r="DA13" s="29"/>
      <c r="DB13" s="29"/>
      <c r="DC13" s="29"/>
      <c r="DD13" s="29" t="s">
        <v>7</v>
      </c>
      <c r="DE13" s="29"/>
      <c r="DF13" s="29" t="s">
        <v>66</v>
      </c>
      <c r="DG13" s="29" t="s">
        <v>66</v>
      </c>
      <c r="DH13" s="29" t="s">
        <v>90</v>
      </c>
      <c r="DI13" s="29" t="s">
        <v>67</v>
      </c>
      <c r="DJ13" s="29"/>
      <c r="DK13" s="29" t="s">
        <v>70</v>
      </c>
      <c r="DL13" s="29"/>
      <c r="DM13" s="29" t="s">
        <v>76</v>
      </c>
      <c r="DN13" s="29" t="s">
        <v>107</v>
      </c>
      <c r="DO13" s="29"/>
      <c r="DP13" s="29"/>
      <c r="DQ13" s="29" t="s">
        <v>78</v>
      </c>
      <c r="DR13" s="29"/>
      <c r="DS13" s="29"/>
      <c r="DT13" s="29"/>
      <c r="DU13" s="29"/>
      <c r="DV13" s="29"/>
      <c r="DW13" s="29" t="s">
        <v>83</v>
      </c>
      <c r="DX13" s="30"/>
      <c r="DY13" s="29" t="s">
        <v>104</v>
      </c>
      <c r="DZ13" s="29" t="s">
        <v>103</v>
      </c>
      <c r="EA13" s="29" t="s">
        <v>7</v>
      </c>
      <c r="EB13" s="29" t="s">
        <v>76</v>
      </c>
      <c r="EC13" s="29" t="s">
        <v>99</v>
      </c>
      <c r="ED13" s="29" t="s">
        <v>74</v>
      </c>
      <c r="EE13" s="29" t="s">
        <v>74</v>
      </c>
      <c r="EF13" s="29" t="s">
        <v>87</v>
      </c>
      <c r="EG13" s="29" t="s">
        <v>7</v>
      </c>
      <c r="EH13" s="29" t="s">
        <v>78</v>
      </c>
      <c r="EI13" s="29" t="s">
        <v>105</v>
      </c>
      <c r="EJ13" s="29" t="s">
        <v>75</v>
      </c>
      <c r="EK13" s="29" t="s">
        <v>7</v>
      </c>
      <c r="EL13" s="29" t="s">
        <v>105</v>
      </c>
      <c r="EM13" s="29" t="s">
        <v>7</v>
      </c>
      <c r="EN13" s="31" t="s">
        <v>88</v>
      </c>
      <c r="EO13" s="31" t="s">
        <v>88</v>
      </c>
      <c r="EP13" s="31" t="s">
        <v>88</v>
      </c>
      <c r="EQ13" s="29" t="s">
        <v>83</v>
      </c>
      <c r="ER13" s="29" t="s">
        <v>107</v>
      </c>
      <c r="ES13" s="29" t="s">
        <v>107</v>
      </c>
      <c r="ET13" s="29"/>
      <c r="EU13" s="29"/>
      <c r="EV13" s="29" t="s">
        <v>135</v>
      </c>
    </row>
    <row r="14" spans="1:152" ht="15" x14ac:dyDescent="0.25">
      <c r="A14" s="1"/>
      <c r="B14" s="98"/>
      <c r="C14" s="64">
        <f t="shared" si="0"/>
        <v>42746</v>
      </c>
      <c r="D14" s="34">
        <f t="shared" si="1"/>
        <v>42746</v>
      </c>
      <c r="E14" s="78">
        <f>_xlfn.ISOWEEKNUM(janvier[[#This Row],[date]])</f>
        <v>2</v>
      </c>
      <c r="F14" s="78">
        <f>MONTH(janvier[[#This Row],[date]])</f>
        <v>1</v>
      </c>
      <c r="G14" s="29" t="s">
        <v>131</v>
      </c>
      <c r="H14" s="29" t="s">
        <v>119</v>
      </c>
      <c r="I14" s="29"/>
      <c r="J14" s="29"/>
      <c r="K14" s="29" t="s">
        <v>64</v>
      </c>
      <c r="L14" s="29" t="s">
        <v>64</v>
      </c>
      <c r="M14" s="29"/>
      <c r="N14" s="29" t="s">
        <v>7</v>
      </c>
      <c r="O14" s="29"/>
      <c r="P14" s="29"/>
      <c r="Q14" s="29" t="s">
        <v>89</v>
      </c>
      <c r="R14" s="29" t="s">
        <v>90</v>
      </c>
      <c r="S14" s="29" t="s">
        <v>66</v>
      </c>
      <c r="T14" s="29" t="s">
        <v>117</v>
      </c>
      <c r="U14" s="29" t="s">
        <v>68</v>
      </c>
      <c r="V14" s="29"/>
      <c r="W14" s="29" t="s">
        <v>92</v>
      </c>
      <c r="X14" s="29" t="s">
        <v>91</v>
      </c>
      <c r="Y14" s="29" t="s">
        <v>76</v>
      </c>
      <c r="Z14" s="29"/>
      <c r="AA14" s="29" t="s">
        <v>121</v>
      </c>
      <c r="AB14" s="29" t="s">
        <v>77</v>
      </c>
      <c r="AC14" s="29" t="s">
        <v>132</v>
      </c>
      <c r="AD14" s="29" t="s">
        <v>96</v>
      </c>
      <c r="AE14" s="29" t="s">
        <v>100</v>
      </c>
      <c r="AF14" s="29"/>
      <c r="AG14" s="29"/>
      <c r="AH14" s="66"/>
      <c r="AI14" s="49"/>
      <c r="AJ14" s="32"/>
      <c r="AK14" s="32"/>
      <c r="AL14" s="95"/>
      <c r="AM14" s="75" t="s">
        <v>85</v>
      </c>
      <c r="AN14" s="34">
        <v>43509</v>
      </c>
      <c r="AO14" s="29" t="s">
        <v>81</v>
      </c>
      <c r="AP14" s="29" t="s">
        <v>82</v>
      </c>
      <c r="AQ14" s="29" t="s">
        <v>3</v>
      </c>
      <c r="AR14" s="29"/>
      <c r="AS14" s="29"/>
      <c r="AT14" s="29"/>
      <c r="AU14" s="29"/>
      <c r="AV14" s="29"/>
      <c r="AW14" s="29" t="s">
        <v>117</v>
      </c>
      <c r="AX14" s="29" t="s">
        <v>66</v>
      </c>
      <c r="AY14" s="29" t="s">
        <v>66</v>
      </c>
      <c r="AZ14" s="29" t="s">
        <v>105</v>
      </c>
      <c r="BA14" s="29" t="s">
        <v>68</v>
      </c>
      <c r="BB14" s="29" t="s">
        <v>90</v>
      </c>
      <c r="BC14" s="29" t="s">
        <v>91</v>
      </c>
      <c r="BD14" s="29" t="s">
        <v>92</v>
      </c>
      <c r="BE14" s="29" t="s">
        <v>91</v>
      </c>
      <c r="BF14" s="29"/>
      <c r="BG14" s="29" t="s">
        <v>70</v>
      </c>
      <c r="BH14" s="29"/>
      <c r="BI14" s="29" t="s">
        <v>107</v>
      </c>
      <c r="BJ14" s="29"/>
      <c r="BK14" s="29" t="s">
        <v>95</v>
      </c>
      <c r="BL14" s="29" t="s">
        <v>96</v>
      </c>
      <c r="BM14" s="29" t="s">
        <v>123</v>
      </c>
      <c r="BN14" s="29"/>
      <c r="BO14" s="29"/>
      <c r="BP14" s="38"/>
      <c r="BQ14" s="65"/>
      <c r="BR14" s="30"/>
      <c r="BS14" s="29" t="s">
        <v>81</v>
      </c>
      <c r="BT14" s="29" t="s">
        <v>82</v>
      </c>
      <c r="BU14" s="29" t="s">
        <v>3</v>
      </c>
      <c r="BV14" s="29" t="s">
        <v>92</v>
      </c>
      <c r="BW14" s="29" t="s">
        <v>91</v>
      </c>
      <c r="BX14" s="29" t="s">
        <v>107</v>
      </c>
      <c r="BY14" s="29" t="s">
        <v>99</v>
      </c>
      <c r="BZ14" s="29" t="s">
        <v>95</v>
      </c>
      <c r="CA14" s="29" t="s">
        <v>75</v>
      </c>
      <c r="CB14" s="29" t="s">
        <v>105</v>
      </c>
      <c r="CC14" s="29" t="s">
        <v>96</v>
      </c>
      <c r="CD14" s="29" t="s">
        <v>94</v>
      </c>
      <c r="CE14" s="29" t="s">
        <v>90</v>
      </c>
      <c r="CF14" s="29" t="s">
        <v>87</v>
      </c>
      <c r="CG14" s="29" t="s">
        <v>90</v>
      </c>
      <c r="CH14" s="29" t="s">
        <v>75</v>
      </c>
      <c r="CI14" s="29" t="s">
        <v>75</v>
      </c>
      <c r="CJ14" s="29" t="s">
        <v>68</v>
      </c>
      <c r="CK14" s="29" t="s">
        <v>75</v>
      </c>
      <c r="CL14" s="29" t="s">
        <v>68</v>
      </c>
      <c r="CM14" s="29"/>
      <c r="CN14" s="29"/>
      <c r="CO14" s="29"/>
      <c r="CP14" s="29"/>
      <c r="CQ14" s="29" t="s">
        <v>123</v>
      </c>
      <c r="CR14" s="32"/>
      <c r="CS14" s="32"/>
      <c r="CT14" s="32"/>
      <c r="CU14" s="90"/>
      <c r="CV14" s="33" t="s">
        <v>85</v>
      </c>
      <c r="CW14" s="36">
        <v>43537</v>
      </c>
      <c r="CX14" s="29" t="s">
        <v>103</v>
      </c>
      <c r="CY14" s="29" t="s">
        <v>104</v>
      </c>
      <c r="CZ14" s="29"/>
      <c r="DA14" s="29"/>
      <c r="DB14" s="29"/>
      <c r="DC14" s="29"/>
      <c r="DD14" s="29" t="s">
        <v>7</v>
      </c>
      <c r="DE14" s="29"/>
      <c r="DF14" s="29" t="s">
        <v>66</v>
      </c>
      <c r="DG14" s="29" t="s">
        <v>66</v>
      </c>
      <c r="DH14" s="29" t="s">
        <v>90</v>
      </c>
      <c r="DI14" s="29" t="s">
        <v>67</v>
      </c>
      <c r="DJ14" s="29"/>
      <c r="DK14" s="29" t="s">
        <v>70</v>
      </c>
      <c r="DL14" s="29"/>
      <c r="DM14" s="29" t="s">
        <v>76</v>
      </c>
      <c r="DN14" s="29" t="s">
        <v>107</v>
      </c>
      <c r="DO14" s="29"/>
      <c r="DP14" s="29"/>
      <c r="DQ14" s="29" t="s">
        <v>78</v>
      </c>
      <c r="DR14" s="29"/>
      <c r="DS14" s="29"/>
      <c r="DT14" s="29"/>
      <c r="DU14" s="38"/>
      <c r="DV14" s="38"/>
      <c r="DW14" s="43" t="s">
        <v>111</v>
      </c>
      <c r="DX14" s="30"/>
      <c r="DY14" s="29" t="s">
        <v>104</v>
      </c>
      <c r="DZ14" s="29" t="s">
        <v>103</v>
      </c>
      <c r="EA14" s="29" t="s">
        <v>75</v>
      </c>
      <c r="EB14" s="29" t="s">
        <v>76</v>
      </c>
      <c r="EC14" s="37" t="s">
        <v>109</v>
      </c>
      <c r="ED14" s="29" t="s">
        <v>74</v>
      </c>
      <c r="EE14" s="29" t="s">
        <v>74</v>
      </c>
      <c r="EF14" s="29" t="s">
        <v>87</v>
      </c>
      <c r="EG14" s="29" t="s">
        <v>7</v>
      </c>
      <c r="EH14" s="29" t="s">
        <v>78</v>
      </c>
      <c r="EI14" s="29" t="s">
        <v>105</v>
      </c>
      <c r="EJ14" s="29" t="s">
        <v>137</v>
      </c>
      <c r="EK14" s="29" t="s">
        <v>87</v>
      </c>
      <c r="EL14" s="29" t="s">
        <v>105</v>
      </c>
      <c r="EM14" s="29"/>
      <c r="EN14" s="31" t="s">
        <v>88</v>
      </c>
      <c r="EO14" s="31" t="s">
        <v>88</v>
      </c>
      <c r="EP14" s="31" t="s">
        <v>88</v>
      </c>
      <c r="EQ14" s="43" t="s">
        <v>111</v>
      </c>
      <c r="ER14" s="29" t="s">
        <v>107</v>
      </c>
      <c r="ES14" s="29" t="s">
        <v>107</v>
      </c>
      <c r="ET14" s="29"/>
      <c r="EU14" s="29"/>
      <c r="EV14" s="29"/>
    </row>
    <row r="15" spans="1:152" ht="15" x14ac:dyDescent="0.25">
      <c r="A15" s="1"/>
      <c r="B15" s="98"/>
      <c r="C15" s="64">
        <f t="shared" si="0"/>
        <v>42747</v>
      </c>
      <c r="D15" s="34">
        <f t="shared" si="1"/>
        <v>42747</v>
      </c>
      <c r="E15" s="78">
        <f>_xlfn.ISOWEEKNUM(janvier[[#This Row],[date]])</f>
        <v>2</v>
      </c>
      <c r="F15" s="78">
        <f>MONTH(janvier[[#This Row],[date]])</f>
        <v>1</v>
      </c>
      <c r="G15" s="29" t="s">
        <v>131</v>
      </c>
      <c r="H15" s="29" t="s">
        <v>119</v>
      </c>
      <c r="I15" s="29"/>
      <c r="J15" s="29"/>
      <c r="K15" s="29" t="s">
        <v>64</v>
      </c>
      <c r="L15" s="29" t="s">
        <v>64</v>
      </c>
      <c r="M15" s="29"/>
      <c r="N15" s="29" t="s">
        <v>7</v>
      </c>
      <c r="O15" s="29"/>
      <c r="P15" s="29"/>
      <c r="Q15" s="29" t="s">
        <v>89</v>
      </c>
      <c r="R15" s="29" t="s">
        <v>90</v>
      </c>
      <c r="S15" s="29" t="s">
        <v>66</v>
      </c>
      <c r="T15" s="29" t="s">
        <v>117</v>
      </c>
      <c r="U15" s="29" t="s">
        <v>68</v>
      </c>
      <c r="V15" s="29"/>
      <c r="W15" s="29" t="s">
        <v>92</v>
      </c>
      <c r="X15" s="29" t="s">
        <v>91</v>
      </c>
      <c r="Y15" s="29" t="s">
        <v>76</v>
      </c>
      <c r="Z15" s="29"/>
      <c r="AA15" s="29" t="s">
        <v>121</v>
      </c>
      <c r="AB15" s="29"/>
      <c r="AC15" s="29" t="s">
        <v>132</v>
      </c>
      <c r="AD15" s="29" t="s">
        <v>96</v>
      </c>
      <c r="AE15" s="29" t="s">
        <v>118</v>
      </c>
      <c r="AF15" s="29"/>
      <c r="AG15" s="29"/>
      <c r="AH15" s="66"/>
      <c r="AI15" s="49"/>
      <c r="AJ15" s="32"/>
      <c r="AK15" s="32"/>
      <c r="AL15" s="95"/>
      <c r="AM15" s="75" t="s">
        <v>93</v>
      </c>
      <c r="AN15" s="34">
        <v>43510</v>
      </c>
      <c r="AO15" s="29" t="s">
        <v>81</v>
      </c>
      <c r="AP15" s="29" t="s">
        <v>82</v>
      </c>
      <c r="AQ15" s="29" t="s">
        <v>3</v>
      </c>
      <c r="AR15" s="29"/>
      <c r="AS15" s="29"/>
      <c r="AT15" s="29"/>
      <c r="AU15" s="29"/>
      <c r="AV15" s="29"/>
      <c r="AW15" s="29" t="s">
        <v>117</v>
      </c>
      <c r="AX15" s="29" t="s">
        <v>66</v>
      </c>
      <c r="AY15" s="29" t="s">
        <v>66</v>
      </c>
      <c r="AZ15" s="29" t="s">
        <v>105</v>
      </c>
      <c r="BA15" s="29" t="s">
        <v>68</v>
      </c>
      <c r="BB15" s="29" t="s">
        <v>90</v>
      </c>
      <c r="BC15" s="29" t="s">
        <v>91</v>
      </c>
      <c r="BD15" s="29" t="s">
        <v>92</v>
      </c>
      <c r="BE15" s="29" t="s">
        <v>91</v>
      </c>
      <c r="BF15" s="29"/>
      <c r="BG15" s="29" t="s">
        <v>70</v>
      </c>
      <c r="BH15" s="29"/>
      <c r="BI15" s="29" t="s">
        <v>107</v>
      </c>
      <c r="BJ15" s="29"/>
      <c r="BK15" s="29" t="s">
        <v>95</v>
      </c>
      <c r="BL15" s="29" t="s">
        <v>96</v>
      </c>
      <c r="BM15" s="29" t="s">
        <v>114</v>
      </c>
      <c r="BN15" s="29"/>
      <c r="BO15" s="29"/>
      <c r="BP15" s="38"/>
      <c r="BQ15" s="65"/>
      <c r="BR15" s="30"/>
      <c r="BS15" s="29" t="s">
        <v>81</v>
      </c>
      <c r="BT15" s="29" t="s">
        <v>82</v>
      </c>
      <c r="BU15" s="29" t="s">
        <v>3</v>
      </c>
      <c r="BV15" s="29" t="s">
        <v>92</v>
      </c>
      <c r="BW15" s="29" t="s">
        <v>91</v>
      </c>
      <c r="BX15" s="29" t="s">
        <v>107</v>
      </c>
      <c r="BY15" s="29" t="s">
        <v>99</v>
      </c>
      <c r="BZ15" s="29" t="s">
        <v>95</v>
      </c>
      <c r="CA15" s="29" t="s">
        <v>75</v>
      </c>
      <c r="CB15" s="29" t="s">
        <v>105</v>
      </c>
      <c r="CC15" s="29" t="s">
        <v>96</v>
      </c>
      <c r="CD15" s="29" t="s">
        <v>94</v>
      </c>
      <c r="CE15" s="29" t="s">
        <v>90</v>
      </c>
      <c r="CF15" s="29" t="s">
        <v>75</v>
      </c>
      <c r="CG15" s="29" t="s">
        <v>90</v>
      </c>
      <c r="CH15" s="29" t="s">
        <v>116</v>
      </c>
      <c r="CI15" s="29" t="s">
        <v>75</v>
      </c>
      <c r="CJ15" s="29" t="s">
        <v>75</v>
      </c>
      <c r="CK15" s="29" t="s">
        <v>75</v>
      </c>
      <c r="CL15" s="29" t="s">
        <v>75</v>
      </c>
      <c r="CM15" s="29"/>
      <c r="CN15" s="29"/>
      <c r="CO15" s="29"/>
      <c r="CP15" s="29"/>
      <c r="CQ15" s="29" t="s">
        <v>114</v>
      </c>
      <c r="CR15" s="32"/>
      <c r="CS15" s="32"/>
      <c r="CT15" s="32"/>
      <c r="CU15" s="90"/>
      <c r="CV15" s="33" t="s">
        <v>93</v>
      </c>
      <c r="CW15" s="36">
        <v>43538</v>
      </c>
      <c r="CX15" s="29" t="s">
        <v>103</v>
      </c>
      <c r="CY15" s="29" t="s">
        <v>104</v>
      </c>
      <c r="CZ15" s="29"/>
      <c r="DA15" s="29"/>
      <c r="DB15" s="29"/>
      <c r="DC15" s="29"/>
      <c r="DD15" s="29" t="s">
        <v>7</v>
      </c>
      <c r="DE15" s="29"/>
      <c r="DF15" s="29" t="s">
        <v>66</v>
      </c>
      <c r="DG15" s="29" t="s">
        <v>66</v>
      </c>
      <c r="DH15" s="29" t="s">
        <v>90</v>
      </c>
      <c r="DI15" s="29" t="s">
        <v>67</v>
      </c>
      <c r="DJ15" s="29"/>
      <c r="DK15" s="29" t="s">
        <v>70</v>
      </c>
      <c r="DL15" s="29"/>
      <c r="DM15" s="29" t="s">
        <v>76</v>
      </c>
      <c r="DN15" s="29" t="s">
        <v>107</v>
      </c>
      <c r="DO15" s="29"/>
      <c r="DP15" s="29"/>
      <c r="DQ15" s="29" t="s">
        <v>78</v>
      </c>
      <c r="DR15" s="29"/>
      <c r="DS15" s="29"/>
      <c r="DT15" s="29"/>
      <c r="DU15" s="38"/>
      <c r="DV15" s="38"/>
      <c r="DW15" s="29"/>
      <c r="DX15" s="30"/>
      <c r="DY15" s="29" t="s">
        <v>104</v>
      </c>
      <c r="DZ15" s="29" t="s">
        <v>103</v>
      </c>
      <c r="EA15" s="29" t="s">
        <v>75</v>
      </c>
      <c r="EB15" s="29" t="s">
        <v>76</v>
      </c>
      <c r="EC15" s="29" t="s">
        <v>99</v>
      </c>
      <c r="ED15" s="29" t="s">
        <v>74</v>
      </c>
      <c r="EE15" s="29" t="s">
        <v>74</v>
      </c>
      <c r="EF15" s="29" t="s">
        <v>87</v>
      </c>
      <c r="EG15" s="29" t="s">
        <v>7</v>
      </c>
      <c r="EH15" s="29" t="s">
        <v>78</v>
      </c>
      <c r="EI15" s="29" t="s">
        <v>115</v>
      </c>
      <c r="EJ15" s="29" t="s">
        <v>115</v>
      </c>
      <c r="EK15" s="29" t="s">
        <v>94</v>
      </c>
      <c r="EL15" s="29" t="s">
        <v>105</v>
      </c>
      <c r="EM15" s="29" t="s">
        <v>115</v>
      </c>
      <c r="EN15" s="31" t="s">
        <v>88</v>
      </c>
      <c r="EO15" s="31" t="s">
        <v>88</v>
      </c>
      <c r="EP15" s="31" t="s">
        <v>88</v>
      </c>
      <c r="EQ15" s="29"/>
      <c r="ER15" s="29" t="s">
        <v>107</v>
      </c>
      <c r="ES15" s="29" t="s">
        <v>107</v>
      </c>
      <c r="ET15" s="29"/>
      <c r="EU15" s="29"/>
      <c r="EV15" s="38"/>
    </row>
    <row r="16" spans="1:152" ht="15" x14ac:dyDescent="0.25">
      <c r="A16" s="1"/>
      <c r="B16" s="98"/>
      <c r="C16" s="64">
        <f t="shared" si="0"/>
        <v>42748</v>
      </c>
      <c r="D16" s="34">
        <f t="shared" si="1"/>
        <v>42748</v>
      </c>
      <c r="E16" s="78">
        <f>_xlfn.ISOWEEKNUM(janvier[[#This Row],[date]])</f>
        <v>2</v>
      </c>
      <c r="F16" s="78">
        <f>MONTH(janvier[[#This Row],[date]])</f>
        <v>1</v>
      </c>
      <c r="G16" s="29" t="s">
        <v>131</v>
      </c>
      <c r="H16" s="29" t="s">
        <v>119</v>
      </c>
      <c r="I16" s="29"/>
      <c r="J16" s="29"/>
      <c r="K16" s="29" t="s">
        <v>64</v>
      </c>
      <c r="L16" s="29" t="s">
        <v>64</v>
      </c>
      <c r="M16" s="29"/>
      <c r="N16" s="29" t="s">
        <v>7</v>
      </c>
      <c r="O16" s="29"/>
      <c r="P16" s="29"/>
      <c r="Q16" s="29" t="s">
        <v>89</v>
      </c>
      <c r="R16" s="29" t="s">
        <v>90</v>
      </c>
      <c r="S16" s="29" t="s">
        <v>66</v>
      </c>
      <c r="T16" s="29" t="s">
        <v>117</v>
      </c>
      <c r="U16" s="29" t="s">
        <v>68</v>
      </c>
      <c r="V16" s="29"/>
      <c r="W16" s="29" t="s">
        <v>92</v>
      </c>
      <c r="X16" s="29" t="s">
        <v>91</v>
      </c>
      <c r="Y16" s="29" t="s">
        <v>76</v>
      </c>
      <c r="Z16" s="29"/>
      <c r="AA16" s="29" t="s">
        <v>121</v>
      </c>
      <c r="AB16" s="29"/>
      <c r="AC16" s="29" t="s">
        <v>132</v>
      </c>
      <c r="AD16" s="29" t="s">
        <v>96</v>
      </c>
      <c r="AE16" s="29" t="s">
        <v>100</v>
      </c>
      <c r="AF16" s="29"/>
      <c r="AG16" s="29"/>
      <c r="AH16" s="65"/>
      <c r="AI16" s="49"/>
      <c r="AJ16" s="32"/>
      <c r="AK16" s="32"/>
      <c r="AL16" s="95"/>
      <c r="AM16" s="75" t="s">
        <v>98</v>
      </c>
      <c r="AN16" s="34">
        <v>43511</v>
      </c>
      <c r="AO16" s="29" t="s">
        <v>81</v>
      </c>
      <c r="AP16" s="29" t="s">
        <v>82</v>
      </c>
      <c r="AQ16" s="29" t="s">
        <v>3</v>
      </c>
      <c r="AR16" s="29"/>
      <c r="AS16" s="29"/>
      <c r="AT16" s="29"/>
      <c r="AU16" s="29"/>
      <c r="AV16" s="29"/>
      <c r="AW16" s="29" t="s">
        <v>117</v>
      </c>
      <c r="AX16" s="29" t="s">
        <v>124</v>
      </c>
      <c r="AY16" s="29" t="s">
        <v>66</v>
      </c>
      <c r="AZ16" s="29" t="s">
        <v>89</v>
      </c>
      <c r="BA16" s="29" t="s">
        <v>86</v>
      </c>
      <c r="BB16" s="29" t="s">
        <v>90</v>
      </c>
      <c r="BC16" s="29" t="s">
        <v>91</v>
      </c>
      <c r="BD16" s="29" t="s">
        <v>92</v>
      </c>
      <c r="BE16" s="29" t="s">
        <v>91</v>
      </c>
      <c r="BF16" s="29"/>
      <c r="BG16" s="29" t="s">
        <v>70</v>
      </c>
      <c r="BH16" s="29"/>
      <c r="BI16" s="29" t="s">
        <v>107</v>
      </c>
      <c r="BJ16" s="29"/>
      <c r="BK16" s="29" t="s">
        <v>95</v>
      </c>
      <c r="BL16" s="29" t="s">
        <v>96</v>
      </c>
      <c r="BM16" s="29" t="s">
        <v>114</v>
      </c>
      <c r="BN16" s="29"/>
      <c r="BO16" s="29"/>
      <c r="BP16" s="29"/>
      <c r="BQ16" s="65"/>
      <c r="BR16" s="30"/>
      <c r="BS16" s="29" t="s">
        <v>81</v>
      </c>
      <c r="BT16" s="29" t="s">
        <v>82</v>
      </c>
      <c r="BU16" s="29" t="s">
        <v>3</v>
      </c>
      <c r="BV16" s="29" t="s">
        <v>92</v>
      </c>
      <c r="BW16" s="29" t="s">
        <v>91</v>
      </c>
      <c r="BX16" s="29"/>
      <c r="BY16" s="29" t="s">
        <v>99</v>
      </c>
      <c r="BZ16" s="29" t="s">
        <v>95</v>
      </c>
      <c r="CA16" s="29" t="s">
        <v>86</v>
      </c>
      <c r="CB16" s="29" t="s">
        <v>89</v>
      </c>
      <c r="CC16" s="29" t="s">
        <v>96</v>
      </c>
      <c r="CD16" s="29" t="s">
        <v>124</v>
      </c>
      <c r="CE16" s="29" t="s">
        <v>90</v>
      </c>
      <c r="CF16" s="29" t="s">
        <v>75</v>
      </c>
      <c r="CG16" s="29" t="s">
        <v>90</v>
      </c>
      <c r="CH16" s="29" t="s">
        <v>115</v>
      </c>
      <c r="CI16" s="29" t="s">
        <v>124</v>
      </c>
      <c r="CJ16" s="29"/>
      <c r="CK16" s="29" t="s">
        <v>75</v>
      </c>
      <c r="CL16" s="29" t="s">
        <v>75</v>
      </c>
      <c r="CM16" s="29"/>
      <c r="CN16" s="29" t="s">
        <v>107</v>
      </c>
      <c r="CO16" s="29"/>
      <c r="CP16" s="29"/>
      <c r="CQ16" s="29" t="s">
        <v>114</v>
      </c>
      <c r="CR16" s="32"/>
      <c r="CS16" s="32"/>
      <c r="CT16" s="32"/>
      <c r="CU16" s="90"/>
      <c r="CV16" s="33" t="s">
        <v>98</v>
      </c>
      <c r="CW16" s="36">
        <v>43539</v>
      </c>
      <c r="CX16" s="29" t="s">
        <v>103</v>
      </c>
      <c r="CY16" s="29" t="s">
        <v>104</v>
      </c>
      <c r="CZ16" s="29"/>
      <c r="DA16" s="29"/>
      <c r="DB16" s="29"/>
      <c r="DC16" s="29"/>
      <c r="DD16" s="29" t="s">
        <v>7</v>
      </c>
      <c r="DE16" s="29"/>
      <c r="DF16" s="29" t="s">
        <v>66</v>
      </c>
      <c r="DG16" s="29" t="s">
        <v>66</v>
      </c>
      <c r="DH16" s="29" t="s">
        <v>90</v>
      </c>
      <c r="DI16" s="29" t="s">
        <v>67</v>
      </c>
      <c r="DJ16" s="29"/>
      <c r="DK16" s="29" t="s">
        <v>70</v>
      </c>
      <c r="DL16" s="29"/>
      <c r="DM16" s="29" t="s">
        <v>76</v>
      </c>
      <c r="DN16" s="29" t="s">
        <v>107</v>
      </c>
      <c r="DO16" s="29"/>
      <c r="DP16" s="29"/>
      <c r="DQ16" s="29" t="s">
        <v>78</v>
      </c>
      <c r="DR16" s="29"/>
      <c r="DS16" s="29"/>
      <c r="DT16" s="29"/>
      <c r="DU16" s="29"/>
      <c r="DV16" s="29"/>
      <c r="DW16" s="29"/>
      <c r="DX16" s="30"/>
      <c r="DY16" s="29" t="s">
        <v>104</v>
      </c>
      <c r="DZ16" s="29" t="s">
        <v>103</v>
      </c>
      <c r="EA16" s="29" t="s">
        <v>75</v>
      </c>
      <c r="EB16" s="29"/>
      <c r="EC16" s="29" t="s">
        <v>99</v>
      </c>
      <c r="ED16" s="29" t="s">
        <v>74</v>
      </c>
      <c r="EE16" s="29" t="s">
        <v>74</v>
      </c>
      <c r="EF16" s="29" t="s">
        <v>87</v>
      </c>
      <c r="EG16" s="29" t="s">
        <v>7</v>
      </c>
      <c r="EH16" s="29" t="s">
        <v>78</v>
      </c>
      <c r="EI16" s="29" t="s">
        <v>115</v>
      </c>
      <c r="EJ16" s="29" t="s">
        <v>115</v>
      </c>
      <c r="EK16" s="29" t="s">
        <v>94</v>
      </c>
      <c r="EL16" s="29" t="s">
        <v>90</v>
      </c>
      <c r="EM16" s="29" t="s">
        <v>115</v>
      </c>
      <c r="EN16" s="31" t="s">
        <v>88</v>
      </c>
      <c r="EO16" s="31" t="s">
        <v>88</v>
      </c>
      <c r="EP16" s="31" t="s">
        <v>88</v>
      </c>
      <c r="EQ16" s="29"/>
      <c r="ER16" s="29"/>
      <c r="ES16" s="29" t="s">
        <v>107</v>
      </c>
      <c r="ET16" s="29"/>
      <c r="EU16" s="29"/>
      <c r="EV16" s="37" t="s">
        <v>127</v>
      </c>
    </row>
    <row r="17" spans="1:152" ht="15" x14ac:dyDescent="0.25">
      <c r="A17" s="1"/>
      <c r="B17" s="98"/>
      <c r="C17" s="64">
        <f t="shared" si="0"/>
        <v>42749</v>
      </c>
      <c r="D17" s="34">
        <f t="shared" si="1"/>
        <v>42749</v>
      </c>
      <c r="E17" s="78">
        <f>_xlfn.ISOWEEKNUM(janvier[[#This Row],[date]])</f>
        <v>2</v>
      </c>
      <c r="F17" s="78">
        <f>MONTH(janvier[[#This Row],[date]])</f>
        <v>1</v>
      </c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65"/>
      <c r="AI17" s="49"/>
      <c r="AJ17" s="32"/>
      <c r="AK17" s="32"/>
      <c r="AL17" s="95"/>
      <c r="AM17" s="75" t="s">
        <v>100</v>
      </c>
      <c r="AN17" s="34">
        <v>43512</v>
      </c>
      <c r="AO17" s="29"/>
      <c r="AP17" s="29"/>
      <c r="AQ17" s="29"/>
      <c r="AR17" s="29"/>
      <c r="AS17" s="29"/>
      <c r="AT17" s="29"/>
      <c r="AU17" s="29"/>
      <c r="AV17" s="29"/>
      <c r="AW17" s="29"/>
      <c r="AX17" s="29">
        <v>245</v>
      </c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65"/>
      <c r="BR17" s="30"/>
      <c r="BS17" s="29"/>
      <c r="BT17" s="29"/>
      <c r="BU17" s="38"/>
      <c r="BV17" s="29"/>
      <c r="BW17" s="29"/>
      <c r="BX17" s="29"/>
      <c r="BY17" s="29"/>
      <c r="BZ17" s="29"/>
      <c r="CA17" s="29"/>
      <c r="CB17" s="29"/>
      <c r="CC17" s="29"/>
      <c r="CD17" s="29">
        <v>245</v>
      </c>
      <c r="CE17" s="38"/>
      <c r="CF17" s="29"/>
      <c r="CG17" s="38"/>
      <c r="CH17" s="29"/>
      <c r="CI17" s="38"/>
      <c r="CJ17" s="38"/>
      <c r="CK17" s="29"/>
      <c r="CL17" s="38"/>
      <c r="CM17" s="29"/>
      <c r="CN17" s="38"/>
      <c r="CO17" s="38"/>
      <c r="CP17" s="38"/>
      <c r="CQ17" s="38"/>
      <c r="CR17" s="32"/>
      <c r="CS17" s="32"/>
      <c r="CT17" s="32"/>
      <c r="CU17" s="90"/>
      <c r="CV17" s="33" t="s">
        <v>100</v>
      </c>
      <c r="CW17" s="36">
        <v>43540</v>
      </c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30"/>
      <c r="DY17" s="29"/>
      <c r="DZ17" s="29"/>
      <c r="EA17" s="29"/>
      <c r="EB17" s="29"/>
      <c r="EC17" s="29"/>
      <c r="ED17" s="38"/>
      <c r="EE17" s="38"/>
      <c r="EF17" s="29"/>
      <c r="EG17" s="29"/>
      <c r="EH17" s="29"/>
      <c r="EI17" s="38"/>
      <c r="EJ17" s="38"/>
      <c r="EK17" s="38"/>
      <c r="EL17" s="38"/>
      <c r="EM17" s="38"/>
      <c r="EN17" s="38"/>
      <c r="EO17" s="38"/>
      <c r="EP17" s="38"/>
      <c r="EQ17" s="38"/>
      <c r="ER17" s="38"/>
      <c r="ES17" s="38"/>
      <c r="ET17" s="38"/>
      <c r="EU17" s="38"/>
      <c r="EV17" s="38"/>
    </row>
    <row r="18" spans="1:152" ht="15" x14ac:dyDescent="0.25">
      <c r="A18" s="1"/>
      <c r="B18" s="99"/>
      <c r="C18" s="64">
        <f t="shared" si="0"/>
        <v>42750</v>
      </c>
      <c r="D18" s="34">
        <f t="shared" si="1"/>
        <v>42750</v>
      </c>
      <c r="E18" s="78">
        <f>_xlfn.ISOWEEKNUM(janvier[[#This Row],[date]])</f>
        <v>2</v>
      </c>
      <c r="F18" s="78">
        <f>MONTH(janvier[[#This Row],[date]])</f>
        <v>1</v>
      </c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>
        <v>175</v>
      </c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65"/>
      <c r="AI18" s="49"/>
      <c r="AJ18" s="32"/>
      <c r="AK18" s="32"/>
      <c r="AL18" s="96"/>
      <c r="AM18" s="75" t="s">
        <v>3</v>
      </c>
      <c r="AN18" s="34">
        <v>43513</v>
      </c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65"/>
      <c r="BR18" s="30"/>
      <c r="BS18" s="29"/>
      <c r="BT18" s="29"/>
      <c r="BU18" s="38" t="s">
        <v>62</v>
      </c>
      <c r="BV18" s="29"/>
      <c r="BW18" s="29"/>
      <c r="BX18" s="29"/>
      <c r="BY18" s="29"/>
      <c r="BZ18" s="29"/>
      <c r="CA18" s="29" t="s">
        <v>62</v>
      </c>
      <c r="CB18" s="29"/>
      <c r="CC18" s="29"/>
      <c r="CD18" s="29" t="s">
        <v>62</v>
      </c>
      <c r="CE18" s="38"/>
      <c r="CF18" s="29" t="s">
        <v>59</v>
      </c>
      <c r="CG18" s="38" t="s">
        <v>60</v>
      </c>
      <c r="CH18" s="29" t="s">
        <v>59</v>
      </c>
      <c r="CI18" s="38" t="s">
        <v>138</v>
      </c>
      <c r="CJ18" s="38"/>
      <c r="CK18" s="38" t="s">
        <v>60</v>
      </c>
      <c r="CL18" s="29" t="s">
        <v>58</v>
      </c>
      <c r="CM18" s="29"/>
      <c r="CN18" s="38"/>
      <c r="CO18" s="38" t="s">
        <v>58</v>
      </c>
      <c r="CP18" s="38"/>
      <c r="CQ18" s="38"/>
      <c r="CR18" s="32"/>
      <c r="CS18" s="32"/>
      <c r="CT18" s="32"/>
      <c r="CU18" s="91"/>
      <c r="CV18" s="33" t="s">
        <v>3</v>
      </c>
      <c r="CW18" s="36">
        <v>43541</v>
      </c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30"/>
      <c r="DY18" s="29"/>
      <c r="DZ18" s="29"/>
      <c r="EA18" s="29" t="s">
        <v>139</v>
      </c>
      <c r="EB18" s="29"/>
      <c r="EC18" s="29"/>
      <c r="ED18" s="38"/>
      <c r="EE18" s="38"/>
      <c r="EF18" s="29" t="s">
        <v>139</v>
      </c>
      <c r="EG18" s="29"/>
      <c r="EH18" s="29"/>
      <c r="EI18" s="38"/>
      <c r="EJ18" s="38"/>
      <c r="EK18" s="38"/>
      <c r="EL18" s="38" t="s">
        <v>139</v>
      </c>
      <c r="EM18" s="29" t="s">
        <v>129</v>
      </c>
      <c r="EN18" s="29" t="s">
        <v>62</v>
      </c>
      <c r="EO18" s="38"/>
      <c r="EP18" s="38"/>
      <c r="EQ18" s="38"/>
      <c r="ER18" s="38"/>
      <c r="ES18" s="38"/>
      <c r="ET18" s="38"/>
      <c r="EU18" s="38"/>
      <c r="EV18" s="38"/>
    </row>
    <row r="19" spans="1:152" ht="15" x14ac:dyDescent="0.25">
      <c r="A19" s="1"/>
      <c r="B19" s="97" t="s">
        <v>140</v>
      </c>
      <c r="C19" s="64">
        <f t="shared" si="0"/>
        <v>42751</v>
      </c>
      <c r="D19" s="34">
        <f t="shared" si="1"/>
        <v>42751</v>
      </c>
      <c r="E19" s="78">
        <f>_xlfn.ISOWEEKNUM(janvier[[#This Row],[date]])</f>
        <v>3</v>
      </c>
      <c r="F19" s="78">
        <f>MONTH(janvier[[#This Row],[date]])</f>
        <v>1</v>
      </c>
      <c r="G19" s="29" t="s">
        <v>131</v>
      </c>
      <c r="H19" s="29" t="s">
        <v>119</v>
      </c>
      <c r="I19" s="29"/>
      <c r="J19" s="29"/>
      <c r="K19" s="29" t="s">
        <v>64</v>
      </c>
      <c r="L19" s="29" t="s">
        <v>64</v>
      </c>
      <c r="M19" s="29"/>
      <c r="N19" s="29"/>
      <c r="O19" s="29"/>
      <c r="P19" s="29"/>
      <c r="Q19" s="29" t="s">
        <v>89</v>
      </c>
      <c r="R19" s="29" t="s">
        <v>90</v>
      </c>
      <c r="S19" s="29" t="s">
        <v>66</v>
      </c>
      <c r="T19" s="29" t="s">
        <v>86</v>
      </c>
      <c r="U19" s="29" t="s">
        <v>68</v>
      </c>
      <c r="V19" s="29"/>
      <c r="W19" s="29" t="s">
        <v>92</v>
      </c>
      <c r="X19" s="29" t="s">
        <v>91</v>
      </c>
      <c r="Y19" s="29"/>
      <c r="Z19" s="29"/>
      <c r="AA19" s="29" t="s">
        <v>107</v>
      </c>
      <c r="AB19" s="29"/>
      <c r="AC19" s="29" t="s">
        <v>132</v>
      </c>
      <c r="AD19" s="29" t="s">
        <v>96</v>
      </c>
      <c r="AE19" s="29" t="s">
        <v>141</v>
      </c>
      <c r="AF19" s="29" t="s">
        <v>73</v>
      </c>
      <c r="AG19" s="29"/>
      <c r="AH19" s="65"/>
      <c r="AI19" s="49"/>
      <c r="AJ19" s="32"/>
      <c r="AK19" s="32"/>
      <c r="AL19" s="103" t="s">
        <v>142</v>
      </c>
      <c r="AM19" s="75" t="s">
        <v>61</v>
      </c>
      <c r="AN19" s="34">
        <v>43514</v>
      </c>
      <c r="AO19" s="29" t="s">
        <v>81</v>
      </c>
      <c r="AP19" s="29" t="s">
        <v>82</v>
      </c>
      <c r="AQ19" s="29" t="s">
        <v>3</v>
      </c>
      <c r="AR19" s="29"/>
      <c r="AS19" s="29"/>
      <c r="AT19" s="29"/>
      <c r="AU19" s="29" t="s">
        <v>7</v>
      </c>
      <c r="AV19" s="29"/>
      <c r="AW19" s="29" t="s">
        <v>117</v>
      </c>
      <c r="AX19" s="29" t="s">
        <v>66</v>
      </c>
      <c r="AY19" s="29" t="s">
        <v>66</v>
      </c>
      <c r="AZ19" s="29"/>
      <c r="BA19" s="29" t="s">
        <v>105</v>
      </c>
      <c r="BB19" s="29" t="s">
        <v>90</v>
      </c>
      <c r="BC19" s="29" t="s">
        <v>91</v>
      </c>
      <c r="BD19" s="29"/>
      <c r="BE19" s="29"/>
      <c r="BF19" s="29"/>
      <c r="BG19" s="29" t="s">
        <v>70</v>
      </c>
      <c r="BH19" s="29" t="s">
        <v>76</v>
      </c>
      <c r="BI19" s="29"/>
      <c r="BJ19" s="29"/>
      <c r="BK19" s="29" t="s">
        <v>95</v>
      </c>
      <c r="BL19" s="29"/>
      <c r="BM19" s="29" t="s">
        <v>118</v>
      </c>
      <c r="BN19" s="29"/>
      <c r="BO19" s="29" t="s">
        <v>136</v>
      </c>
      <c r="BP19" s="29" t="s">
        <v>77</v>
      </c>
      <c r="BQ19" s="65"/>
      <c r="BR19" s="30"/>
      <c r="BS19" s="29" t="s">
        <v>81</v>
      </c>
      <c r="BT19" s="29" t="s">
        <v>82</v>
      </c>
      <c r="BU19" s="29" t="s">
        <v>105</v>
      </c>
      <c r="BV19" s="29" t="s">
        <v>91</v>
      </c>
      <c r="BW19" s="29" t="s">
        <v>143</v>
      </c>
      <c r="BX19" s="29" t="s">
        <v>76</v>
      </c>
      <c r="BY19" s="29" t="s">
        <v>91</v>
      </c>
      <c r="BZ19" s="29" t="s">
        <v>95</v>
      </c>
      <c r="CA19" s="29" t="s">
        <v>105</v>
      </c>
      <c r="CB19" s="29" t="s">
        <v>7</v>
      </c>
      <c r="CC19" s="29" t="s">
        <v>118</v>
      </c>
      <c r="CD19" s="29" t="s">
        <v>94</v>
      </c>
      <c r="CE19" s="29"/>
      <c r="CF19" s="29" t="s">
        <v>75</v>
      </c>
      <c r="CG19" s="29" t="s">
        <v>87</v>
      </c>
      <c r="CH19" s="29" t="s">
        <v>115</v>
      </c>
      <c r="CI19" s="29" t="s">
        <v>75</v>
      </c>
      <c r="CJ19" s="29"/>
      <c r="CK19" s="29" t="s">
        <v>90</v>
      </c>
      <c r="CL19" s="29" t="s">
        <v>3</v>
      </c>
      <c r="CM19" s="29"/>
      <c r="CN19" s="29" t="s">
        <v>77</v>
      </c>
      <c r="CO19" s="29" t="s">
        <v>75</v>
      </c>
      <c r="CP19" s="29"/>
      <c r="CQ19" s="29"/>
      <c r="CR19" s="32"/>
      <c r="CS19" s="32"/>
      <c r="CT19" s="32"/>
      <c r="CU19" s="104" t="s">
        <v>144</v>
      </c>
      <c r="CV19" s="33" t="s">
        <v>61</v>
      </c>
      <c r="CW19" s="36">
        <v>43542</v>
      </c>
      <c r="CX19" s="29" t="s">
        <v>103</v>
      </c>
      <c r="CY19" s="29" t="s">
        <v>104</v>
      </c>
      <c r="CZ19" s="29"/>
      <c r="DA19" s="29"/>
      <c r="DB19" s="29" t="s">
        <v>64</v>
      </c>
      <c r="DC19" s="29"/>
      <c r="DD19" s="29" t="s">
        <v>7</v>
      </c>
      <c r="DE19" s="29"/>
      <c r="DF19" s="29" t="s">
        <v>66</v>
      </c>
      <c r="DG19" s="29" t="s">
        <v>66</v>
      </c>
      <c r="DH19" s="29"/>
      <c r="DI19" s="29" t="s">
        <v>67</v>
      </c>
      <c r="DJ19" s="29"/>
      <c r="DK19" s="29" t="s">
        <v>70</v>
      </c>
      <c r="DL19" s="29" t="s">
        <v>145</v>
      </c>
      <c r="DM19" s="29" t="s">
        <v>76</v>
      </c>
      <c r="DN19" s="29"/>
      <c r="DO19" s="29"/>
      <c r="DP19" s="29"/>
      <c r="DQ19" s="29" t="s">
        <v>78</v>
      </c>
      <c r="DR19" s="29" t="s">
        <v>83</v>
      </c>
      <c r="DS19" s="29"/>
      <c r="DT19" s="29"/>
      <c r="DU19" s="29"/>
      <c r="DV19" s="29"/>
      <c r="DW19" s="29"/>
      <c r="DX19" s="30"/>
      <c r="DY19" s="29" t="s">
        <v>104</v>
      </c>
      <c r="DZ19" s="29" t="s">
        <v>103</v>
      </c>
      <c r="EA19" s="29" t="s">
        <v>75</v>
      </c>
      <c r="EB19" s="29" t="s">
        <v>76</v>
      </c>
      <c r="EC19" s="29"/>
      <c r="ED19" s="37" t="s">
        <v>109</v>
      </c>
      <c r="EE19" s="29"/>
      <c r="EF19" s="29" t="s">
        <v>87</v>
      </c>
      <c r="EG19" s="29" t="s">
        <v>78</v>
      </c>
      <c r="EH19" s="29" t="s">
        <v>146</v>
      </c>
      <c r="EI19" s="29" t="s">
        <v>94</v>
      </c>
      <c r="EJ19" s="29"/>
      <c r="EK19" s="29" t="s">
        <v>94</v>
      </c>
      <c r="EL19" s="29" t="s">
        <v>75</v>
      </c>
      <c r="EM19" s="29" t="s">
        <v>75</v>
      </c>
      <c r="EN19" s="29" t="s">
        <v>64</v>
      </c>
      <c r="EO19" s="31" t="s">
        <v>88</v>
      </c>
      <c r="EP19" s="29" t="s">
        <v>7</v>
      </c>
      <c r="EQ19" s="29"/>
      <c r="ER19" s="29" t="s">
        <v>77</v>
      </c>
      <c r="ES19" s="29" t="s">
        <v>83</v>
      </c>
      <c r="ET19" s="29"/>
      <c r="EU19" s="29"/>
      <c r="EV19" s="29"/>
    </row>
    <row r="20" spans="1:152" ht="15" x14ac:dyDescent="0.25">
      <c r="A20" s="1"/>
      <c r="B20" s="98"/>
      <c r="C20" s="64">
        <f t="shared" si="0"/>
        <v>42752</v>
      </c>
      <c r="D20" s="34">
        <f t="shared" si="1"/>
        <v>42752</v>
      </c>
      <c r="E20" s="78">
        <f>_xlfn.ISOWEEKNUM(janvier[[#This Row],[date]])</f>
        <v>3</v>
      </c>
      <c r="F20" s="78">
        <f>MONTH(janvier[[#This Row],[date]])</f>
        <v>1</v>
      </c>
      <c r="G20" s="29" t="s">
        <v>131</v>
      </c>
      <c r="H20" s="29" t="s">
        <v>119</v>
      </c>
      <c r="I20" s="29"/>
      <c r="J20" s="29"/>
      <c r="K20" s="29" t="s">
        <v>64</v>
      </c>
      <c r="L20" s="29" t="s">
        <v>64</v>
      </c>
      <c r="M20" s="29"/>
      <c r="N20" s="29"/>
      <c r="O20" s="29"/>
      <c r="P20" s="29"/>
      <c r="Q20" s="29" t="s">
        <v>89</v>
      </c>
      <c r="R20" s="29" t="s">
        <v>90</v>
      </c>
      <c r="S20" s="29" t="s">
        <v>66</v>
      </c>
      <c r="T20" s="29" t="s">
        <v>75</v>
      </c>
      <c r="U20" s="29" t="s">
        <v>68</v>
      </c>
      <c r="V20" s="29"/>
      <c r="W20" s="29" t="s">
        <v>92</v>
      </c>
      <c r="X20" s="29" t="s">
        <v>91</v>
      </c>
      <c r="Y20" s="29"/>
      <c r="Z20" s="29"/>
      <c r="AA20" s="29" t="s">
        <v>107</v>
      </c>
      <c r="AB20" s="29"/>
      <c r="AC20" s="29" t="s">
        <v>132</v>
      </c>
      <c r="AD20" s="29" t="s">
        <v>96</v>
      </c>
      <c r="AE20" s="29" t="s">
        <v>141</v>
      </c>
      <c r="AF20" s="29" t="s">
        <v>73</v>
      </c>
      <c r="AG20" s="29"/>
      <c r="AH20" s="66"/>
      <c r="AI20" s="49"/>
      <c r="AJ20" s="32"/>
      <c r="AK20" s="32"/>
      <c r="AL20" s="95"/>
      <c r="AM20" s="75" t="s">
        <v>80</v>
      </c>
      <c r="AN20" s="34">
        <v>43515</v>
      </c>
      <c r="AO20" s="29" t="s">
        <v>81</v>
      </c>
      <c r="AP20" s="29" t="s">
        <v>82</v>
      </c>
      <c r="AQ20" s="29" t="s">
        <v>3</v>
      </c>
      <c r="AR20" s="29"/>
      <c r="AS20" s="29"/>
      <c r="AT20" s="29"/>
      <c r="AU20" s="29" t="s">
        <v>7</v>
      </c>
      <c r="AV20" s="29"/>
      <c r="AW20" s="29" t="s">
        <v>117</v>
      </c>
      <c r="AX20" s="29" t="s">
        <v>66</v>
      </c>
      <c r="AY20" s="29" t="s">
        <v>66</v>
      </c>
      <c r="AZ20" s="29"/>
      <c r="BA20" s="29" t="s">
        <v>105</v>
      </c>
      <c r="BB20" s="29" t="s">
        <v>90</v>
      </c>
      <c r="BC20" s="29" t="s">
        <v>91</v>
      </c>
      <c r="BD20" s="29"/>
      <c r="BE20" s="29"/>
      <c r="BF20" s="29"/>
      <c r="BG20" s="29" t="s">
        <v>70</v>
      </c>
      <c r="BH20" s="29" t="s">
        <v>76</v>
      </c>
      <c r="BI20" s="29" t="s">
        <v>121</v>
      </c>
      <c r="BJ20" s="29"/>
      <c r="BK20" s="29" t="s">
        <v>95</v>
      </c>
      <c r="BL20" s="29"/>
      <c r="BM20" s="29" t="s">
        <v>118</v>
      </c>
      <c r="BN20" s="29"/>
      <c r="BO20" s="29" t="s">
        <v>136</v>
      </c>
      <c r="BP20" s="29" t="s">
        <v>77</v>
      </c>
      <c r="BQ20" s="65"/>
      <c r="BR20" s="30"/>
      <c r="BS20" s="29" t="s">
        <v>81</v>
      </c>
      <c r="BT20" s="29" t="s">
        <v>82</v>
      </c>
      <c r="BU20" s="29" t="s">
        <v>7</v>
      </c>
      <c r="BV20" s="29" t="s">
        <v>91</v>
      </c>
      <c r="BW20" s="29" t="s">
        <v>99</v>
      </c>
      <c r="BX20" s="29" t="s">
        <v>121</v>
      </c>
      <c r="BY20" s="29" t="s">
        <v>91</v>
      </c>
      <c r="BZ20" s="29" t="s">
        <v>95</v>
      </c>
      <c r="CA20" s="29" t="s">
        <v>105</v>
      </c>
      <c r="CB20" s="29" t="s">
        <v>7</v>
      </c>
      <c r="CC20" s="29" t="s">
        <v>118</v>
      </c>
      <c r="CD20" s="29" t="s">
        <v>94</v>
      </c>
      <c r="CE20" s="29"/>
      <c r="CF20" s="29" t="s">
        <v>87</v>
      </c>
      <c r="CG20" s="29" t="s">
        <v>90</v>
      </c>
      <c r="CH20" s="29" t="s">
        <v>115</v>
      </c>
      <c r="CI20" s="29" t="s">
        <v>7</v>
      </c>
      <c r="CJ20" s="29"/>
      <c r="CK20" s="29" t="s">
        <v>7</v>
      </c>
      <c r="CL20" s="29" t="s">
        <v>3</v>
      </c>
      <c r="CM20" s="29"/>
      <c r="CN20" s="29" t="s">
        <v>77</v>
      </c>
      <c r="CO20" s="29"/>
      <c r="CP20" s="29"/>
      <c r="CQ20" s="29" t="s">
        <v>76</v>
      </c>
      <c r="CR20" s="32"/>
      <c r="CS20" s="32"/>
      <c r="CT20" s="32"/>
      <c r="CU20" s="90"/>
      <c r="CV20" s="33" t="s">
        <v>80</v>
      </c>
      <c r="CW20" s="36">
        <v>43543</v>
      </c>
      <c r="CX20" s="29" t="s">
        <v>103</v>
      </c>
      <c r="CY20" s="29" t="s">
        <v>104</v>
      </c>
      <c r="CZ20" s="29"/>
      <c r="DA20" s="29"/>
      <c r="DB20" s="29" t="s">
        <v>64</v>
      </c>
      <c r="DC20" s="29"/>
      <c r="DD20" s="29" t="s">
        <v>7</v>
      </c>
      <c r="DE20" s="29"/>
      <c r="DF20" s="29" t="s">
        <v>66</v>
      </c>
      <c r="DG20" s="29" t="s">
        <v>66</v>
      </c>
      <c r="DH20" s="29"/>
      <c r="DI20" s="29" t="s">
        <v>67</v>
      </c>
      <c r="DJ20" s="29"/>
      <c r="DK20" s="29" t="s">
        <v>70</v>
      </c>
      <c r="DL20" s="29" t="s">
        <v>72</v>
      </c>
      <c r="DM20" s="29" t="s">
        <v>76</v>
      </c>
      <c r="DN20" s="29" t="s">
        <v>121</v>
      </c>
      <c r="DO20" s="29"/>
      <c r="DP20" s="29"/>
      <c r="DQ20" s="29" t="s">
        <v>78</v>
      </c>
      <c r="DR20" s="29" t="s">
        <v>83</v>
      </c>
      <c r="DS20" s="29"/>
      <c r="DT20" s="29"/>
      <c r="DU20" s="29" t="s">
        <v>77</v>
      </c>
      <c r="DV20" s="29"/>
      <c r="DW20" s="29"/>
      <c r="DX20" s="30"/>
      <c r="DY20" s="29" t="s">
        <v>104</v>
      </c>
      <c r="DZ20" s="29" t="s">
        <v>103</v>
      </c>
      <c r="EA20" s="29" t="s">
        <v>7</v>
      </c>
      <c r="EB20" s="29" t="s">
        <v>76</v>
      </c>
      <c r="EC20" s="29" t="s">
        <v>99</v>
      </c>
      <c r="ED20" s="37" t="s">
        <v>109</v>
      </c>
      <c r="EE20" s="29" t="s">
        <v>121</v>
      </c>
      <c r="EF20" s="29" t="s">
        <v>94</v>
      </c>
      <c r="EG20" s="29" t="s">
        <v>78</v>
      </c>
      <c r="EH20" s="29" t="s">
        <v>146</v>
      </c>
      <c r="EI20" s="29" t="s">
        <v>66</v>
      </c>
      <c r="EJ20" s="29"/>
      <c r="EK20" s="29" t="s">
        <v>94</v>
      </c>
      <c r="EL20" s="29" t="s">
        <v>75</v>
      </c>
      <c r="EM20" s="29" t="s">
        <v>7</v>
      </c>
      <c r="EN20" s="29" t="s">
        <v>64</v>
      </c>
      <c r="EO20" s="31" t="s">
        <v>88</v>
      </c>
      <c r="EP20" s="29" t="s">
        <v>7</v>
      </c>
      <c r="EQ20" s="29"/>
      <c r="ER20" s="29" t="s">
        <v>77</v>
      </c>
      <c r="ES20" s="29" t="s">
        <v>83</v>
      </c>
      <c r="ET20" s="29" t="s">
        <v>77</v>
      </c>
      <c r="EU20" s="29"/>
      <c r="EV20" s="29" t="s">
        <v>77</v>
      </c>
    </row>
    <row r="21" spans="1:152" ht="15" x14ac:dyDescent="0.25">
      <c r="A21" s="1"/>
      <c r="B21" s="98"/>
      <c r="C21" s="64">
        <f t="shared" si="0"/>
        <v>42753</v>
      </c>
      <c r="D21" s="34">
        <f t="shared" si="1"/>
        <v>42753</v>
      </c>
      <c r="E21" s="78">
        <f>_xlfn.ISOWEEKNUM(janvier[[#This Row],[date]])</f>
        <v>3</v>
      </c>
      <c r="F21" s="78">
        <f>MONTH(janvier[[#This Row],[date]])</f>
        <v>1</v>
      </c>
      <c r="G21" s="29" t="s">
        <v>131</v>
      </c>
      <c r="H21" s="29" t="s">
        <v>119</v>
      </c>
      <c r="I21" s="29"/>
      <c r="J21" s="29" t="s">
        <v>147</v>
      </c>
      <c r="K21" s="29" t="s">
        <v>64</v>
      </c>
      <c r="L21" s="29" t="s">
        <v>64</v>
      </c>
      <c r="M21" s="29"/>
      <c r="N21" s="29"/>
      <c r="O21" s="29"/>
      <c r="P21" s="29"/>
      <c r="Q21" s="29" t="s">
        <v>89</v>
      </c>
      <c r="R21" s="29" t="s">
        <v>90</v>
      </c>
      <c r="S21" s="29" t="s">
        <v>66</v>
      </c>
      <c r="T21" s="29" t="s">
        <v>87</v>
      </c>
      <c r="U21" s="29" t="s">
        <v>68</v>
      </c>
      <c r="V21" s="29"/>
      <c r="W21" s="29" t="s">
        <v>92</v>
      </c>
      <c r="X21" s="29" t="s">
        <v>91</v>
      </c>
      <c r="Y21" s="29"/>
      <c r="Z21" s="29" t="s">
        <v>136</v>
      </c>
      <c r="AA21" s="29" t="s">
        <v>107</v>
      </c>
      <c r="AB21" s="29"/>
      <c r="AC21" s="29" t="s">
        <v>132</v>
      </c>
      <c r="AD21" s="29" t="s">
        <v>96</v>
      </c>
      <c r="AE21" s="29" t="s">
        <v>141</v>
      </c>
      <c r="AF21" s="29" t="s">
        <v>73</v>
      </c>
      <c r="AG21" s="29" t="s">
        <v>73</v>
      </c>
      <c r="AH21" s="66"/>
      <c r="AI21" s="49"/>
      <c r="AJ21" s="32"/>
      <c r="AK21" s="32"/>
      <c r="AL21" s="95"/>
      <c r="AM21" s="75" t="s">
        <v>85</v>
      </c>
      <c r="AN21" s="34">
        <v>43516</v>
      </c>
      <c r="AO21" s="29" t="s">
        <v>81</v>
      </c>
      <c r="AP21" s="29" t="s">
        <v>82</v>
      </c>
      <c r="AQ21" s="29" t="s">
        <v>3</v>
      </c>
      <c r="AR21" s="29"/>
      <c r="AS21" s="29"/>
      <c r="AT21" s="29"/>
      <c r="AU21" s="29" t="s">
        <v>7</v>
      </c>
      <c r="AV21" s="29"/>
      <c r="AW21" s="29" t="s">
        <v>117</v>
      </c>
      <c r="AX21" s="29" t="s">
        <v>66</v>
      </c>
      <c r="AY21" s="29" t="s">
        <v>66</v>
      </c>
      <c r="AZ21" s="29"/>
      <c r="BA21" s="29" t="s">
        <v>105</v>
      </c>
      <c r="BB21" s="29" t="s">
        <v>90</v>
      </c>
      <c r="BC21" s="29" t="s">
        <v>91</v>
      </c>
      <c r="BD21" s="29"/>
      <c r="BE21" s="29"/>
      <c r="BF21" s="29"/>
      <c r="BG21" s="29" t="s">
        <v>70</v>
      </c>
      <c r="BH21" s="29" t="s">
        <v>76</v>
      </c>
      <c r="BI21" s="29" t="s">
        <v>121</v>
      </c>
      <c r="BJ21" s="29"/>
      <c r="BK21" s="29" t="s">
        <v>95</v>
      </c>
      <c r="BL21" s="29"/>
      <c r="BM21" s="29" t="s">
        <v>114</v>
      </c>
      <c r="BN21" s="29"/>
      <c r="BO21" s="29" t="s">
        <v>136</v>
      </c>
      <c r="BP21" s="29" t="s">
        <v>77</v>
      </c>
      <c r="BQ21" s="65"/>
      <c r="BR21" s="30"/>
      <c r="BS21" s="29" t="s">
        <v>108</v>
      </c>
      <c r="BT21" s="29" t="s">
        <v>82</v>
      </c>
      <c r="BU21" s="29" t="s">
        <v>148</v>
      </c>
      <c r="BV21" s="29" t="s">
        <v>136</v>
      </c>
      <c r="BW21" s="29" t="s">
        <v>99</v>
      </c>
      <c r="BX21" s="29" t="s">
        <v>121</v>
      </c>
      <c r="BY21" s="29" t="s">
        <v>91</v>
      </c>
      <c r="BZ21" s="29" t="s">
        <v>95</v>
      </c>
      <c r="CA21" s="29" t="s">
        <v>105</v>
      </c>
      <c r="CB21" s="29" t="s">
        <v>7</v>
      </c>
      <c r="CC21" s="29" t="s">
        <v>114</v>
      </c>
      <c r="CD21" s="29" t="s">
        <v>149</v>
      </c>
      <c r="CE21" s="29"/>
      <c r="CF21" s="29" t="s">
        <v>87</v>
      </c>
      <c r="CG21" s="29" t="s">
        <v>90</v>
      </c>
      <c r="CH21" s="29" t="s">
        <v>148</v>
      </c>
      <c r="CI21" s="29" t="s">
        <v>90</v>
      </c>
      <c r="CJ21" s="29"/>
      <c r="CK21" s="29" t="s">
        <v>90</v>
      </c>
      <c r="CL21" s="29" t="s">
        <v>90</v>
      </c>
      <c r="CM21" s="29"/>
      <c r="CN21" s="29" t="s">
        <v>77</v>
      </c>
      <c r="CO21" s="29" t="s">
        <v>90</v>
      </c>
      <c r="CP21" s="29"/>
      <c r="CQ21" s="29" t="s">
        <v>76</v>
      </c>
      <c r="CR21" s="32"/>
      <c r="CS21" s="32"/>
      <c r="CT21" s="32"/>
      <c r="CU21" s="90"/>
      <c r="CV21" s="33" t="s">
        <v>85</v>
      </c>
      <c r="CW21" s="36">
        <v>43544</v>
      </c>
      <c r="CX21" s="29" t="s">
        <v>103</v>
      </c>
      <c r="CY21" s="29" t="s">
        <v>104</v>
      </c>
      <c r="CZ21" s="29"/>
      <c r="DA21" s="29"/>
      <c r="DB21" s="29" t="s">
        <v>64</v>
      </c>
      <c r="DC21" s="29"/>
      <c r="DD21" s="29" t="s">
        <v>7</v>
      </c>
      <c r="DE21" s="29"/>
      <c r="DF21" s="29" t="s">
        <v>66</v>
      </c>
      <c r="DG21" s="29" t="s">
        <v>66</v>
      </c>
      <c r="DH21" s="29"/>
      <c r="DI21" s="29" t="s">
        <v>67</v>
      </c>
      <c r="DJ21" s="29"/>
      <c r="DK21" s="29" t="s">
        <v>70</v>
      </c>
      <c r="DL21" s="29" t="s">
        <v>72</v>
      </c>
      <c r="DM21" s="29" t="s">
        <v>76</v>
      </c>
      <c r="DN21" s="29" t="s">
        <v>121</v>
      </c>
      <c r="DO21" s="29"/>
      <c r="DP21" s="29"/>
      <c r="DQ21" s="29" t="s">
        <v>78</v>
      </c>
      <c r="DR21" s="29"/>
      <c r="DS21" s="29"/>
      <c r="DT21" s="29"/>
      <c r="DU21" s="29" t="s">
        <v>77</v>
      </c>
      <c r="DV21" s="29"/>
      <c r="DW21" s="29"/>
      <c r="DX21" s="30"/>
      <c r="DY21" s="29" t="s">
        <v>104</v>
      </c>
      <c r="DZ21" s="29" t="s">
        <v>103</v>
      </c>
      <c r="EA21" s="29" t="s">
        <v>75</v>
      </c>
      <c r="EB21" s="29" t="s">
        <v>76</v>
      </c>
      <c r="EC21" s="29" t="s">
        <v>99</v>
      </c>
      <c r="ED21" s="29" t="s">
        <v>99</v>
      </c>
      <c r="EE21" s="29" t="s">
        <v>121</v>
      </c>
      <c r="EF21" s="29" t="s">
        <v>87</v>
      </c>
      <c r="EG21" s="29" t="s">
        <v>78</v>
      </c>
      <c r="EH21" s="29" t="s">
        <v>146</v>
      </c>
      <c r="EI21" s="29" t="s">
        <v>66</v>
      </c>
      <c r="EJ21" s="29"/>
      <c r="EK21" s="29" t="s">
        <v>94</v>
      </c>
      <c r="EL21" s="29" t="s">
        <v>75</v>
      </c>
      <c r="EM21" s="29" t="s">
        <v>75</v>
      </c>
      <c r="EN21" s="29" t="s">
        <v>64</v>
      </c>
      <c r="EO21" s="31" t="s">
        <v>88</v>
      </c>
      <c r="EP21" s="29" t="s">
        <v>7</v>
      </c>
      <c r="EQ21" s="29"/>
      <c r="ER21" s="29" t="s">
        <v>77</v>
      </c>
      <c r="ES21" s="29" t="s">
        <v>150</v>
      </c>
      <c r="ET21" s="29" t="s">
        <v>76</v>
      </c>
      <c r="EU21" s="29"/>
      <c r="EV21" s="29" t="s">
        <v>77</v>
      </c>
    </row>
    <row r="22" spans="1:152" ht="15" x14ac:dyDescent="0.25">
      <c r="A22" s="1"/>
      <c r="B22" s="98"/>
      <c r="C22" s="64">
        <f t="shared" si="0"/>
        <v>42754</v>
      </c>
      <c r="D22" s="34">
        <f t="shared" si="1"/>
        <v>42754</v>
      </c>
      <c r="E22" s="78">
        <f>_xlfn.ISOWEEKNUM(janvier[[#This Row],[date]])</f>
        <v>3</v>
      </c>
      <c r="F22" s="78">
        <f>MONTH(janvier[[#This Row],[date]])</f>
        <v>1</v>
      </c>
      <c r="G22" s="29" t="s">
        <v>131</v>
      </c>
      <c r="H22" s="29" t="s">
        <v>119</v>
      </c>
      <c r="I22" s="29"/>
      <c r="J22" s="29"/>
      <c r="K22" s="29" t="s">
        <v>64</v>
      </c>
      <c r="L22" s="29" t="s">
        <v>64</v>
      </c>
      <c r="M22" s="29"/>
      <c r="N22" s="29"/>
      <c r="O22" s="29"/>
      <c r="P22" s="29"/>
      <c r="Q22" s="29" t="s">
        <v>89</v>
      </c>
      <c r="R22" s="29" t="s">
        <v>90</v>
      </c>
      <c r="S22" s="29" t="s">
        <v>66</v>
      </c>
      <c r="T22" s="29" t="s">
        <v>117</v>
      </c>
      <c r="U22" s="29" t="s">
        <v>68</v>
      </c>
      <c r="V22" s="29"/>
      <c r="W22" s="29" t="s">
        <v>92</v>
      </c>
      <c r="X22" s="29" t="s">
        <v>91</v>
      </c>
      <c r="Y22" s="29"/>
      <c r="Z22" s="29" t="s">
        <v>136</v>
      </c>
      <c r="AA22" s="29" t="s">
        <v>107</v>
      </c>
      <c r="AB22" s="29"/>
      <c r="AC22" s="29" t="s">
        <v>132</v>
      </c>
      <c r="AD22" s="29" t="s">
        <v>96</v>
      </c>
      <c r="AE22" s="29" t="s">
        <v>141</v>
      </c>
      <c r="AF22" s="29"/>
      <c r="AG22" s="29" t="s">
        <v>73</v>
      </c>
      <c r="AH22" s="65"/>
      <c r="AI22" s="49"/>
      <c r="AJ22" s="32"/>
      <c r="AK22" s="32"/>
      <c r="AL22" s="95"/>
      <c r="AM22" s="75" t="s">
        <v>93</v>
      </c>
      <c r="AN22" s="34">
        <v>43517</v>
      </c>
      <c r="AO22" s="29" t="s">
        <v>81</v>
      </c>
      <c r="AP22" s="29" t="s">
        <v>82</v>
      </c>
      <c r="AQ22" s="29" t="s">
        <v>3</v>
      </c>
      <c r="AR22" s="29"/>
      <c r="AS22" s="29"/>
      <c r="AT22" s="29"/>
      <c r="AU22" s="29" t="s">
        <v>7</v>
      </c>
      <c r="AV22" s="29"/>
      <c r="AW22" s="29" t="s">
        <v>117</v>
      </c>
      <c r="AX22" s="29" t="s">
        <v>66</v>
      </c>
      <c r="AY22" s="29" t="s">
        <v>66</v>
      </c>
      <c r="AZ22" s="29"/>
      <c r="BA22" s="29" t="s">
        <v>105</v>
      </c>
      <c r="BB22" s="29" t="s">
        <v>90</v>
      </c>
      <c r="BC22" s="29" t="s">
        <v>105</v>
      </c>
      <c r="BD22" s="29"/>
      <c r="BE22" s="29"/>
      <c r="BF22" s="29"/>
      <c r="BG22" s="29" t="s">
        <v>70</v>
      </c>
      <c r="BH22" s="29" t="s">
        <v>76</v>
      </c>
      <c r="BI22" s="29" t="s">
        <v>121</v>
      </c>
      <c r="BJ22" s="29"/>
      <c r="BK22" s="29" t="s">
        <v>95</v>
      </c>
      <c r="BL22" s="29"/>
      <c r="BM22" s="29" t="s">
        <v>114</v>
      </c>
      <c r="BN22" s="29"/>
      <c r="BO22" s="29"/>
      <c r="BP22" s="29"/>
      <c r="BQ22" s="65"/>
      <c r="BR22" s="30"/>
      <c r="BS22" s="29" t="s">
        <v>81</v>
      </c>
      <c r="BT22" s="29" t="s">
        <v>82</v>
      </c>
      <c r="BU22" s="29" t="s">
        <v>148</v>
      </c>
      <c r="BV22" s="29" t="s">
        <v>136</v>
      </c>
      <c r="BW22" s="29" t="s">
        <v>99</v>
      </c>
      <c r="BX22" s="29" t="s">
        <v>121</v>
      </c>
      <c r="BY22" s="29" t="s">
        <v>91</v>
      </c>
      <c r="BZ22" s="29" t="s">
        <v>95</v>
      </c>
      <c r="CA22" s="29" t="s">
        <v>105</v>
      </c>
      <c r="CB22" s="29" t="s">
        <v>7</v>
      </c>
      <c r="CC22" s="29" t="s">
        <v>114</v>
      </c>
      <c r="CD22" s="29" t="s">
        <v>94</v>
      </c>
      <c r="CE22" s="29"/>
      <c r="CF22" s="29" t="s">
        <v>87</v>
      </c>
      <c r="CG22" s="29" t="s">
        <v>90</v>
      </c>
      <c r="CH22" s="29" t="s">
        <v>148</v>
      </c>
      <c r="CI22" s="29" t="s">
        <v>90</v>
      </c>
      <c r="CJ22" s="29"/>
      <c r="CK22" s="29" t="s">
        <v>90</v>
      </c>
      <c r="CL22" s="29" t="s">
        <v>90</v>
      </c>
      <c r="CM22" s="29"/>
      <c r="CN22" s="29"/>
      <c r="CO22" s="29" t="s">
        <v>90</v>
      </c>
      <c r="CP22" s="29"/>
      <c r="CQ22" s="29" t="s">
        <v>76</v>
      </c>
      <c r="CR22" s="32"/>
      <c r="CS22" s="32"/>
      <c r="CT22" s="32"/>
      <c r="CU22" s="90"/>
      <c r="CV22" s="33" t="s">
        <v>93</v>
      </c>
      <c r="CW22" s="36">
        <v>43545</v>
      </c>
      <c r="CX22" s="29" t="s">
        <v>103</v>
      </c>
      <c r="CY22" s="29" t="s">
        <v>104</v>
      </c>
      <c r="CZ22" s="29"/>
      <c r="DA22" s="29"/>
      <c r="DB22" s="29" t="s">
        <v>64</v>
      </c>
      <c r="DC22" s="29"/>
      <c r="DD22" s="29" t="s">
        <v>7</v>
      </c>
      <c r="DE22" s="29"/>
      <c r="DF22" s="29" t="s">
        <v>66</v>
      </c>
      <c r="DG22" s="29" t="s">
        <v>66</v>
      </c>
      <c r="DH22" s="29"/>
      <c r="DI22" s="29" t="s">
        <v>67</v>
      </c>
      <c r="DJ22" s="29"/>
      <c r="DK22" s="29" t="s">
        <v>70</v>
      </c>
      <c r="DL22" s="29" t="s">
        <v>72</v>
      </c>
      <c r="DM22" s="29" t="s">
        <v>76</v>
      </c>
      <c r="DN22" s="29" t="s">
        <v>121</v>
      </c>
      <c r="DO22" s="29"/>
      <c r="DP22" s="29"/>
      <c r="DQ22" s="29" t="s">
        <v>78</v>
      </c>
      <c r="DR22" s="29"/>
      <c r="DS22" s="29"/>
      <c r="DT22" s="29"/>
      <c r="DU22" s="29" t="s">
        <v>77</v>
      </c>
      <c r="DV22" s="29"/>
      <c r="DW22" s="29"/>
      <c r="DX22" s="30"/>
      <c r="DY22" s="29" t="s">
        <v>104</v>
      </c>
      <c r="DZ22" s="29" t="s">
        <v>103</v>
      </c>
      <c r="EA22" s="29" t="s">
        <v>75</v>
      </c>
      <c r="EB22" s="29" t="s">
        <v>76</v>
      </c>
      <c r="EC22" s="29" t="s">
        <v>99</v>
      </c>
      <c r="ED22" s="29" t="s">
        <v>76</v>
      </c>
      <c r="EE22" s="29" t="s">
        <v>121</v>
      </c>
      <c r="EF22" s="29" t="s">
        <v>87</v>
      </c>
      <c r="EG22" s="29" t="s">
        <v>78</v>
      </c>
      <c r="EH22" s="29" t="s">
        <v>146</v>
      </c>
      <c r="EI22" s="29" t="s">
        <v>66</v>
      </c>
      <c r="EJ22" s="29"/>
      <c r="EK22" s="29" t="s">
        <v>94</v>
      </c>
      <c r="EL22" s="29" t="s">
        <v>75</v>
      </c>
      <c r="EM22" s="29" t="s">
        <v>75</v>
      </c>
      <c r="EN22" s="29" t="s">
        <v>64</v>
      </c>
      <c r="EO22" s="31" t="s">
        <v>88</v>
      </c>
      <c r="EP22" s="29" t="s">
        <v>7</v>
      </c>
      <c r="EQ22" s="29"/>
      <c r="ER22" s="29"/>
      <c r="ES22" s="29"/>
      <c r="ET22" s="29"/>
      <c r="EU22" s="29"/>
      <c r="EV22" s="29" t="s">
        <v>77</v>
      </c>
    </row>
    <row r="23" spans="1:152" ht="15" x14ac:dyDescent="0.25">
      <c r="A23" s="1"/>
      <c r="B23" s="98"/>
      <c r="C23" s="64">
        <f t="shared" si="0"/>
        <v>42755</v>
      </c>
      <c r="D23" s="34">
        <f t="shared" si="1"/>
        <v>42755</v>
      </c>
      <c r="E23" s="78">
        <f>_xlfn.ISOWEEKNUM(janvier[[#This Row],[date]])</f>
        <v>3</v>
      </c>
      <c r="F23" s="78">
        <f>MONTH(janvier[[#This Row],[date]])</f>
        <v>1</v>
      </c>
      <c r="G23" s="29" t="s">
        <v>131</v>
      </c>
      <c r="H23" s="29" t="s">
        <v>119</v>
      </c>
      <c r="I23" s="29"/>
      <c r="J23" s="29"/>
      <c r="K23" s="29" t="s">
        <v>64</v>
      </c>
      <c r="L23" s="29" t="s">
        <v>64</v>
      </c>
      <c r="M23" s="29"/>
      <c r="N23" s="29"/>
      <c r="O23" s="29"/>
      <c r="P23" s="29"/>
      <c r="Q23" s="29" t="s">
        <v>89</v>
      </c>
      <c r="R23" s="29" t="s">
        <v>90</v>
      </c>
      <c r="S23" s="29" t="s">
        <v>66</v>
      </c>
      <c r="T23" s="29" t="s">
        <v>117</v>
      </c>
      <c r="U23" s="29" t="s">
        <v>68</v>
      </c>
      <c r="V23" s="29"/>
      <c r="W23" s="29" t="s">
        <v>92</v>
      </c>
      <c r="X23" s="29" t="s">
        <v>91</v>
      </c>
      <c r="Y23" s="29"/>
      <c r="Z23" s="29" t="s">
        <v>136</v>
      </c>
      <c r="AA23" s="29" t="s">
        <v>107</v>
      </c>
      <c r="AB23" s="29"/>
      <c r="AC23" s="29" t="s">
        <v>132</v>
      </c>
      <c r="AD23" s="29" t="s">
        <v>96</v>
      </c>
      <c r="AE23" s="29" t="s">
        <v>141</v>
      </c>
      <c r="AF23" s="29"/>
      <c r="AG23" s="29" t="s">
        <v>73</v>
      </c>
      <c r="AH23" s="65"/>
      <c r="AI23" s="49"/>
      <c r="AJ23" s="32"/>
      <c r="AK23" s="32"/>
      <c r="AL23" s="95"/>
      <c r="AM23" s="75" t="s">
        <v>98</v>
      </c>
      <c r="AN23" s="34">
        <v>43518</v>
      </c>
      <c r="AO23" s="29" t="s">
        <v>81</v>
      </c>
      <c r="AP23" s="29" t="s">
        <v>82</v>
      </c>
      <c r="AQ23" s="29" t="s">
        <v>3</v>
      </c>
      <c r="AR23" s="29"/>
      <c r="AS23" s="29"/>
      <c r="AT23" s="29"/>
      <c r="AU23" s="29" t="s">
        <v>7</v>
      </c>
      <c r="AV23" s="29"/>
      <c r="AW23" s="29" t="s">
        <v>117</v>
      </c>
      <c r="AX23" s="29" t="s">
        <v>66</v>
      </c>
      <c r="AY23" s="29" t="s">
        <v>66</v>
      </c>
      <c r="AZ23" s="29"/>
      <c r="BA23" s="29" t="s">
        <v>68</v>
      </c>
      <c r="BB23" s="29" t="s">
        <v>90</v>
      </c>
      <c r="BC23" s="29" t="s">
        <v>105</v>
      </c>
      <c r="BD23" s="29"/>
      <c r="BE23" s="29"/>
      <c r="BF23" s="29"/>
      <c r="BG23" s="29" t="s">
        <v>70</v>
      </c>
      <c r="BH23" s="29" t="s">
        <v>76</v>
      </c>
      <c r="BI23" s="29" t="s">
        <v>121</v>
      </c>
      <c r="BJ23" s="29"/>
      <c r="BK23" s="29" t="s">
        <v>95</v>
      </c>
      <c r="BL23" s="29"/>
      <c r="BM23" s="29" t="s">
        <v>114</v>
      </c>
      <c r="BN23" s="29"/>
      <c r="BO23" s="29"/>
      <c r="BP23" s="29"/>
      <c r="BQ23" s="65"/>
      <c r="BR23" s="30"/>
      <c r="BS23" s="29" t="s">
        <v>81</v>
      </c>
      <c r="BT23" s="29" t="s">
        <v>82</v>
      </c>
      <c r="BU23" s="29" t="s">
        <v>148</v>
      </c>
      <c r="BV23" s="29" t="s">
        <v>136</v>
      </c>
      <c r="BW23" s="29" t="s">
        <v>99</v>
      </c>
      <c r="BX23" s="29" t="s">
        <v>151</v>
      </c>
      <c r="BY23" s="29" t="s">
        <v>91</v>
      </c>
      <c r="BZ23" s="29" t="s">
        <v>95</v>
      </c>
      <c r="CA23" s="29" t="s">
        <v>68</v>
      </c>
      <c r="CB23" s="29" t="s">
        <v>7</v>
      </c>
      <c r="CC23" s="29" t="s">
        <v>114</v>
      </c>
      <c r="CD23" s="29" t="s">
        <v>94</v>
      </c>
      <c r="CE23" s="29"/>
      <c r="CF23" s="29" t="s">
        <v>87</v>
      </c>
      <c r="CG23" s="29" t="s">
        <v>90</v>
      </c>
      <c r="CH23" s="29" t="s">
        <v>148</v>
      </c>
      <c r="CI23" s="29" t="s">
        <v>90</v>
      </c>
      <c r="CJ23" s="29"/>
      <c r="CK23" s="29" t="s">
        <v>90</v>
      </c>
      <c r="CL23" s="29" t="s">
        <v>90</v>
      </c>
      <c r="CM23" s="29"/>
      <c r="CN23" s="29"/>
      <c r="CO23" s="29" t="s">
        <v>90</v>
      </c>
      <c r="CP23" s="29"/>
      <c r="CQ23" s="29" t="s">
        <v>121</v>
      </c>
      <c r="CR23" s="32"/>
      <c r="CS23" s="32"/>
      <c r="CT23" s="32"/>
      <c r="CU23" s="90"/>
      <c r="CV23" s="33" t="s">
        <v>98</v>
      </c>
      <c r="CW23" s="36">
        <v>43546</v>
      </c>
      <c r="CX23" s="29" t="s">
        <v>103</v>
      </c>
      <c r="CY23" s="29" t="s">
        <v>104</v>
      </c>
      <c r="CZ23" s="29"/>
      <c r="DA23" s="29"/>
      <c r="DB23" s="29" t="s">
        <v>64</v>
      </c>
      <c r="DC23" s="29"/>
      <c r="DD23" s="29" t="s">
        <v>7</v>
      </c>
      <c r="DE23" s="29"/>
      <c r="DF23" s="29" t="s">
        <v>66</v>
      </c>
      <c r="DG23" s="29" t="s">
        <v>66</v>
      </c>
      <c r="DH23" s="29"/>
      <c r="DI23" s="29" t="s">
        <v>67</v>
      </c>
      <c r="DJ23" s="29"/>
      <c r="DK23" s="29" t="s">
        <v>70</v>
      </c>
      <c r="DL23" s="29" t="s">
        <v>72</v>
      </c>
      <c r="DM23" s="29" t="s">
        <v>76</v>
      </c>
      <c r="DN23" s="29" t="s">
        <v>121</v>
      </c>
      <c r="DO23" s="29"/>
      <c r="DP23" s="29"/>
      <c r="DQ23" s="29" t="s">
        <v>78</v>
      </c>
      <c r="DR23" s="29"/>
      <c r="DS23" s="29"/>
      <c r="DT23" s="29"/>
      <c r="DU23" s="29"/>
      <c r="DV23" s="29"/>
      <c r="DW23" s="29"/>
      <c r="DX23" s="30"/>
      <c r="DY23" s="29" t="s">
        <v>104</v>
      </c>
      <c r="DZ23" s="29" t="s">
        <v>103</v>
      </c>
      <c r="EA23" s="29" t="s">
        <v>75</v>
      </c>
      <c r="EB23" s="29"/>
      <c r="EC23" s="37" t="s">
        <v>109</v>
      </c>
      <c r="ED23" s="29" t="s">
        <v>99</v>
      </c>
      <c r="EE23" s="29"/>
      <c r="EF23" s="29" t="s">
        <v>87</v>
      </c>
      <c r="EG23" s="29" t="s">
        <v>78</v>
      </c>
      <c r="EH23" s="29" t="s">
        <v>146</v>
      </c>
      <c r="EI23" s="29" t="s">
        <v>66</v>
      </c>
      <c r="EJ23" s="29"/>
      <c r="EK23" s="29" t="s">
        <v>124</v>
      </c>
      <c r="EL23" s="29" t="s">
        <v>75</v>
      </c>
      <c r="EM23" s="29" t="s">
        <v>75</v>
      </c>
      <c r="EN23" s="29" t="s">
        <v>64</v>
      </c>
      <c r="EO23" s="31" t="s">
        <v>88</v>
      </c>
      <c r="EP23" s="29" t="s">
        <v>7</v>
      </c>
      <c r="EQ23" s="29"/>
      <c r="ER23" s="29" t="s">
        <v>121</v>
      </c>
      <c r="ES23" s="29"/>
      <c r="ET23" s="29"/>
      <c r="EU23" s="29"/>
      <c r="EV23" s="29"/>
    </row>
    <row r="24" spans="1:152" ht="15" x14ac:dyDescent="0.25">
      <c r="A24" s="1"/>
      <c r="B24" s="98"/>
      <c r="C24" s="64">
        <f t="shared" si="0"/>
        <v>42756</v>
      </c>
      <c r="D24" s="34">
        <f t="shared" si="1"/>
        <v>42756</v>
      </c>
      <c r="E24" s="78">
        <f>_xlfn.ISOWEEKNUM(janvier[[#This Row],[date]])</f>
        <v>3</v>
      </c>
      <c r="F24" s="78">
        <f>MONTH(janvier[[#This Row],[date]])</f>
        <v>1</v>
      </c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65"/>
      <c r="AI24" s="49"/>
      <c r="AJ24" s="32"/>
      <c r="AK24" s="32"/>
      <c r="AL24" s="95"/>
      <c r="AM24" s="75" t="s">
        <v>100</v>
      </c>
      <c r="AN24" s="34">
        <v>43519</v>
      </c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65"/>
      <c r="BR24" s="30"/>
      <c r="BS24" s="29"/>
      <c r="BT24" s="29"/>
      <c r="BU24" s="29"/>
      <c r="BV24" s="29"/>
      <c r="BW24" s="29"/>
      <c r="BX24" s="29"/>
      <c r="BY24" s="29"/>
      <c r="BZ24" s="29"/>
      <c r="CA24" s="29"/>
      <c r="CB24" s="29"/>
      <c r="CC24" s="29"/>
      <c r="CD24" s="29"/>
      <c r="CE24" s="29"/>
      <c r="CF24" s="29"/>
      <c r="CG24" s="29"/>
      <c r="CH24" s="29"/>
      <c r="CI24" s="38"/>
      <c r="CJ24" s="38"/>
      <c r="CK24" s="38"/>
      <c r="CL24" s="38"/>
      <c r="CM24" s="38"/>
      <c r="CN24" s="38"/>
      <c r="CO24" s="38"/>
      <c r="CP24" s="38"/>
      <c r="CQ24" s="38"/>
      <c r="CR24" s="32"/>
      <c r="CS24" s="32"/>
      <c r="CT24" s="32"/>
      <c r="CU24" s="90"/>
      <c r="CV24" s="33" t="s">
        <v>100</v>
      </c>
      <c r="CW24" s="36">
        <v>43547</v>
      </c>
      <c r="CX24" s="29"/>
      <c r="CY24" s="29"/>
      <c r="CZ24" s="29"/>
      <c r="DA24" s="29"/>
      <c r="DB24" s="29"/>
      <c r="DC24" s="29"/>
      <c r="DD24" s="29"/>
      <c r="DE24" s="29"/>
      <c r="DF24" s="29"/>
      <c r="DG24" s="29">
        <v>245</v>
      </c>
      <c r="DH24" s="29"/>
      <c r="DI24" s="29"/>
      <c r="DJ24" s="29"/>
      <c r="DK24" s="29"/>
      <c r="DL24" s="29"/>
      <c r="DM24" s="29"/>
      <c r="DN24" s="29"/>
      <c r="DO24" s="29"/>
      <c r="DP24" s="29"/>
      <c r="DQ24" s="29"/>
      <c r="DR24" s="29"/>
      <c r="DS24" s="29"/>
      <c r="DT24" s="29"/>
      <c r="DU24" s="29"/>
      <c r="DV24" s="29"/>
      <c r="DW24" s="29"/>
      <c r="DX24" s="30"/>
      <c r="DY24" s="29"/>
      <c r="DZ24" s="29"/>
      <c r="EA24" s="29"/>
      <c r="EB24" s="29"/>
      <c r="EC24" s="29"/>
      <c r="ED24" s="29"/>
      <c r="EE24" s="29"/>
      <c r="EF24" s="29"/>
      <c r="EG24" s="29"/>
      <c r="EH24" s="29"/>
      <c r="EI24" s="29"/>
      <c r="EJ24" s="29"/>
      <c r="EK24" s="29"/>
      <c r="EL24" s="38"/>
      <c r="EM24" s="38"/>
      <c r="EN24" s="29"/>
      <c r="EO24" s="38"/>
      <c r="EP24" s="38"/>
      <c r="EQ24" s="38"/>
      <c r="ER24" s="38"/>
      <c r="ES24" s="38"/>
      <c r="ET24" s="38"/>
      <c r="EU24" s="38"/>
      <c r="EV24" s="38"/>
    </row>
    <row r="25" spans="1:152" ht="15" x14ac:dyDescent="0.25">
      <c r="A25" s="1"/>
      <c r="B25" s="99"/>
      <c r="C25" s="64">
        <f t="shared" si="0"/>
        <v>42757</v>
      </c>
      <c r="D25" s="34">
        <f t="shared" si="1"/>
        <v>42757</v>
      </c>
      <c r="E25" s="78">
        <f>_xlfn.ISOWEEKNUM(janvier[[#This Row],[date]])</f>
        <v>3</v>
      </c>
      <c r="F25" s="78">
        <f>MONTH(janvier[[#This Row],[date]])</f>
        <v>1</v>
      </c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65"/>
      <c r="AI25" s="49"/>
      <c r="AJ25" s="32"/>
      <c r="AK25" s="32"/>
      <c r="AL25" s="96"/>
      <c r="AM25" s="75" t="s">
        <v>3</v>
      </c>
      <c r="AN25" s="34">
        <v>43520</v>
      </c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65"/>
      <c r="BR25" s="30"/>
      <c r="BS25" s="29" t="s">
        <v>60</v>
      </c>
      <c r="BT25" s="29" t="s">
        <v>60</v>
      </c>
      <c r="BU25" s="29" t="s">
        <v>60</v>
      </c>
      <c r="BV25" s="29"/>
      <c r="BW25" s="29"/>
      <c r="BX25" s="29"/>
      <c r="BY25" s="29"/>
      <c r="BZ25" s="29"/>
      <c r="CA25" s="29" t="s">
        <v>60</v>
      </c>
      <c r="CB25" s="29"/>
      <c r="CC25" s="29"/>
      <c r="CD25" s="29" t="s">
        <v>152</v>
      </c>
      <c r="CE25" s="29" t="s">
        <v>59</v>
      </c>
      <c r="CF25" s="29" t="s">
        <v>58</v>
      </c>
      <c r="CG25" s="29" t="s">
        <v>59</v>
      </c>
      <c r="CH25" s="29" t="s">
        <v>152</v>
      </c>
      <c r="CI25" s="38" t="s">
        <v>60</v>
      </c>
      <c r="CJ25" s="38" t="s">
        <v>59</v>
      </c>
      <c r="CK25" s="38"/>
      <c r="CL25" s="29" t="s">
        <v>58</v>
      </c>
      <c r="CM25" s="38"/>
      <c r="CN25" s="38"/>
      <c r="CO25" s="38"/>
      <c r="CP25" s="38"/>
      <c r="CQ25" s="38"/>
      <c r="CR25" s="32"/>
      <c r="CS25" s="32"/>
      <c r="CT25" s="32"/>
      <c r="CU25" s="91"/>
      <c r="CV25" s="33" t="s">
        <v>3</v>
      </c>
      <c r="CW25" s="36">
        <v>43548</v>
      </c>
      <c r="CX25" s="29"/>
      <c r="CY25" s="29"/>
      <c r="CZ25" s="29"/>
      <c r="DA25" s="29"/>
      <c r="DB25" s="29"/>
      <c r="DC25" s="29"/>
      <c r="DD25" s="29"/>
      <c r="DE25" s="29"/>
      <c r="DF25" s="29"/>
      <c r="DG25" s="29"/>
      <c r="DH25" s="29"/>
      <c r="DI25" s="29"/>
      <c r="DJ25" s="29"/>
      <c r="DK25" s="29"/>
      <c r="DL25" s="29"/>
      <c r="DM25" s="29"/>
      <c r="DN25" s="29"/>
      <c r="DO25" s="29"/>
      <c r="DP25" s="29"/>
      <c r="DQ25" s="29"/>
      <c r="DR25" s="29"/>
      <c r="DS25" s="29"/>
      <c r="DT25" s="29"/>
      <c r="DU25" s="29"/>
      <c r="DV25" s="29"/>
      <c r="DW25" s="29"/>
      <c r="DX25" s="30"/>
      <c r="DY25" s="29" t="s">
        <v>69</v>
      </c>
      <c r="DZ25" s="29" t="s">
        <v>62</v>
      </c>
      <c r="EA25" s="29" t="s">
        <v>129</v>
      </c>
      <c r="EB25" s="29"/>
      <c r="EC25" s="29"/>
      <c r="ED25" s="29"/>
      <c r="EE25" s="29"/>
      <c r="EF25" s="29" t="s">
        <v>59</v>
      </c>
      <c r="EG25" s="29" t="s">
        <v>59</v>
      </c>
      <c r="EH25" s="29"/>
      <c r="EI25" s="29" t="s">
        <v>62</v>
      </c>
      <c r="EJ25" s="29" t="s">
        <v>60</v>
      </c>
      <c r="EK25" s="29" t="s">
        <v>62</v>
      </c>
      <c r="EL25" s="38" t="s">
        <v>59</v>
      </c>
      <c r="EM25" s="38" t="s">
        <v>138</v>
      </c>
      <c r="EN25" s="29"/>
      <c r="EO25" s="38"/>
      <c r="EP25" s="38" t="s">
        <v>59</v>
      </c>
      <c r="EQ25" s="38"/>
      <c r="ER25" s="38"/>
      <c r="ES25" s="38"/>
      <c r="ET25" s="38"/>
      <c r="EU25" s="38"/>
      <c r="EV25" s="38"/>
    </row>
    <row r="26" spans="1:152" ht="15" x14ac:dyDescent="0.25">
      <c r="A26" s="1"/>
      <c r="B26" s="97" t="s">
        <v>153</v>
      </c>
      <c r="C26" s="64">
        <f t="shared" si="0"/>
        <v>42758</v>
      </c>
      <c r="D26" s="34">
        <f t="shared" si="1"/>
        <v>42758</v>
      </c>
      <c r="E26" s="78">
        <f>_xlfn.ISOWEEKNUM(janvier[[#This Row],[date]])</f>
        <v>4</v>
      </c>
      <c r="F26" s="78">
        <f>MONTH(janvier[[#This Row],[date]])</f>
        <v>1</v>
      </c>
      <c r="G26" s="29" t="s">
        <v>131</v>
      </c>
      <c r="H26" s="29" t="s">
        <v>119</v>
      </c>
      <c r="I26" s="29"/>
      <c r="J26" s="29"/>
      <c r="K26" s="29" t="s">
        <v>154</v>
      </c>
      <c r="L26" s="29"/>
      <c r="M26" s="29"/>
      <c r="N26" s="29" t="s">
        <v>7</v>
      </c>
      <c r="O26" s="29"/>
      <c r="P26" s="29"/>
      <c r="Q26" s="29" t="s">
        <v>89</v>
      </c>
      <c r="R26" s="29" t="s">
        <v>90</v>
      </c>
      <c r="S26" s="29" t="s">
        <v>66</v>
      </c>
      <c r="T26" s="29" t="s">
        <v>117</v>
      </c>
      <c r="U26" s="29" t="s">
        <v>68</v>
      </c>
      <c r="V26" s="29"/>
      <c r="W26" s="62" t="s">
        <v>154</v>
      </c>
      <c r="X26" s="63"/>
      <c r="Y26" s="29" t="s">
        <v>76</v>
      </c>
      <c r="Z26" s="29" t="s">
        <v>136</v>
      </c>
      <c r="AA26" s="29"/>
      <c r="AB26" s="29"/>
      <c r="AC26" s="29" t="s">
        <v>97</v>
      </c>
      <c r="AD26" s="29" t="s">
        <v>96</v>
      </c>
      <c r="AE26" s="29" t="s">
        <v>141</v>
      </c>
      <c r="AF26" s="29"/>
      <c r="AG26" s="29"/>
      <c r="AH26" s="65"/>
      <c r="AI26" s="49"/>
      <c r="AJ26" s="32"/>
      <c r="AK26" s="32"/>
      <c r="AL26" s="103" t="s">
        <v>155</v>
      </c>
      <c r="AM26" s="75" t="s">
        <v>61</v>
      </c>
      <c r="AN26" s="34">
        <v>43521</v>
      </c>
      <c r="AO26" s="29"/>
      <c r="AP26" s="29"/>
      <c r="AQ26" s="29"/>
      <c r="AR26" s="29"/>
      <c r="AS26" s="29"/>
      <c r="AT26" s="29"/>
      <c r="AU26" s="29"/>
      <c r="AV26" s="29" t="s">
        <v>110</v>
      </c>
      <c r="AW26" s="29" t="s">
        <v>117</v>
      </c>
      <c r="AX26" s="29" t="s">
        <v>66</v>
      </c>
      <c r="AY26" s="29" t="s">
        <v>66</v>
      </c>
      <c r="AZ26" s="29"/>
      <c r="BA26" s="37" t="s">
        <v>154</v>
      </c>
      <c r="BB26" s="29" t="s">
        <v>90</v>
      </c>
      <c r="BC26" s="29"/>
      <c r="BD26" s="29"/>
      <c r="BE26" s="29"/>
      <c r="BF26" s="29"/>
      <c r="BG26" s="29" t="s">
        <v>70</v>
      </c>
      <c r="BH26" s="29" t="s">
        <v>76</v>
      </c>
      <c r="BI26" s="29"/>
      <c r="BJ26" s="29"/>
      <c r="BK26" s="29" t="s">
        <v>95</v>
      </c>
      <c r="BL26" s="29"/>
      <c r="BM26" s="29" t="s">
        <v>114</v>
      </c>
      <c r="BN26" s="29" t="s">
        <v>73</v>
      </c>
      <c r="BO26" s="29"/>
      <c r="BP26" s="29"/>
      <c r="BQ26" s="65"/>
      <c r="BR26" s="30"/>
      <c r="BS26" s="29" t="s">
        <v>108</v>
      </c>
      <c r="BT26" s="29" t="s">
        <v>90</v>
      </c>
      <c r="BU26" s="29" t="s">
        <v>90</v>
      </c>
      <c r="BV26" s="29" t="s">
        <v>76</v>
      </c>
      <c r="BW26" s="29" t="s">
        <v>120</v>
      </c>
      <c r="BX26" s="29" t="s">
        <v>114</v>
      </c>
      <c r="BY26" s="29" t="s">
        <v>156</v>
      </c>
      <c r="BZ26" s="29" t="s">
        <v>95</v>
      </c>
      <c r="CA26" s="29" t="s">
        <v>90</v>
      </c>
      <c r="CB26" s="29" t="s">
        <v>74</v>
      </c>
      <c r="CC26" s="29" t="s">
        <v>73</v>
      </c>
      <c r="CD26" s="29" t="s">
        <v>94</v>
      </c>
      <c r="CE26" s="29" t="s">
        <v>90</v>
      </c>
      <c r="CF26" s="29" t="s">
        <v>75</v>
      </c>
      <c r="CG26" s="29" t="s">
        <v>157</v>
      </c>
      <c r="CH26" s="29" t="s">
        <v>94</v>
      </c>
      <c r="CI26" s="29" t="s">
        <v>75</v>
      </c>
      <c r="CJ26" s="29" t="s">
        <v>110</v>
      </c>
      <c r="CK26" s="29" t="s">
        <v>7</v>
      </c>
      <c r="CL26" s="29" t="s">
        <v>75</v>
      </c>
      <c r="CM26" s="29" t="s">
        <v>73</v>
      </c>
      <c r="CN26" s="29"/>
      <c r="CO26" s="29"/>
      <c r="CP26" s="37" t="s">
        <v>154</v>
      </c>
      <c r="CQ26" s="29" t="s">
        <v>77</v>
      </c>
      <c r="CR26" s="32"/>
      <c r="CS26" s="32"/>
      <c r="CT26" s="32"/>
      <c r="CU26" s="104" t="s">
        <v>158</v>
      </c>
      <c r="CV26" s="33" t="s">
        <v>61</v>
      </c>
      <c r="CW26" s="36">
        <v>43549</v>
      </c>
      <c r="CX26" s="29"/>
      <c r="CY26" s="29"/>
      <c r="CZ26" s="29"/>
      <c r="DA26" s="29" t="s">
        <v>65</v>
      </c>
      <c r="DB26" s="29" t="s">
        <v>64</v>
      </c>
      <c r="DC26" s="29"/>
      <c r="DD26" s="29"/>
      <c r="DE26" s="29"/>
      <c r="DF26" s="29" t="s">
        <v>66</v>
      </c>
      <c r="DG26" s="29" t="s">
        <v>66</v>
      </c>
      <c r="DH26" s="29" t="s">
        <v>105</v>
      </c>
      <c r="DI26" s="29" t="s">
        <v>67</v>
      </c>
      <c r="DJ26" s="29"/>
      <c r="DK26" s="29" t="s">
        <v>70</v>
      </c>
      <c r="DL26" s="29" t="s">
        <v>72</v>
      </c>
      <c r="DM26" s="29" t="s">
        <v>76</v>
      </c>
      <c r="DN26" s="29"/>
      <c r="DO26" s="29"/>
      <c r="DP26" s="29"/>
      <c r="DQ26" s="29" t="s">
        <v>78</v>
      </c>
      <c r="DR26" s="29"/>
      <c r="DS26" s="29"/>
      <c r="DT26" s="29"/>
      <c r="DU26" s="29"/>
      <c r="DV26" s="29"/>
      <c r="DW26" s="29"/>
      <c r="DX26" s="30"/>
      <c r="DY26" s="29" t="s">
        <v>108</v>
      </c>
      <c r="DZ26" s="29" t="s">
        <v>65</v>
      </c>
      <c r="EA26" s="29" t="s">
        <v>75</v>
      </c>
      <c r="EB26" s="29" t="s">
        <v>84</v>
      </c>
      <c r="EC26" s="29" t="s">
        <v>74</v>
      </c>
      <c r="ED26" s="37" t="s">
        <v>109</v>
      </c>
      <c r="EE26" s="29" t="s">
        <v>76</v>
      </c>
      <c r="EF26" s="29" t="s">
        <v>87</v>
      </c>
      <c r="EG26" s="29" t="s">
        <v>78</v>
      </c>
      <c r="EH26" s="29" t="s">
        <v>74</v>
      </c>
      <c r="EI26" s="29" t="s">
        <v>94</v>
      </c>
      <c r="EJ26" s="29" t="s">
        <v>75</v>
      </c>
      <c r="EK26" s="29" t="s">
        <v>116</v>
      </c>
      <c r="EL26" s="29" t="s">
        <v>75</v>
      </c>
      <c r="EM26" s="29" t="s">
        <v>75</v>
      </c>
      <c r="EN26" s="31" t="s">
        <v>88</v>
      </c>
      <c r="EO26" s="31" t="s">
        <v>88</v>
      </c>
      <c r="EP26" s="29" t="s">
        <v>75</v>
      </c>
      <c r="EQ26" s="29"/>
      <c r="ER26" s="29"/>
      <c r="ES26" s="29"/>
      <c r="ET26" s="29"/>
      <c r="EU26" s="29"/>
      <c r="EV26" s="38"/>
    </row>
    <row r="27" spans="1:152" ht="15" x14ac:dyDescent="0.25">
      <c r="A27" s="1"/>
      <c r="B27" s="98"/>
      <c r="C27" s="64">
        <f t="shared" si="0"/>
        <v>42759</v>
      </c>
      <c r="D27" s="34">
        <f t="shared" si="1"/>
        <v>42759</v>
      </c>
      <c r="E27" s="78">
        <f>_xlfn.ISOWEEKNUM(janvier[[#This Row],[date]])</f>
        <v>4</v>
      </c>
      <c r="F27" s="78">
        <f>MONTH(janvier[[#This Row],[date]])</f>
        <v>1</v>
      </c>
      <c r="G27" s="29" t="s">
        <v>131</v>
      </c>
      <c r="H27" s="29" t="s">
        <v>119</v>
      </c>
      <c r="I27" s="29"/>
      <c r="J27" s="29"/>
      <c r="K27" s="29" t="s">
        <v>154</v>
      </c>
      <c r="L27" s="29"/>
      <c r="M27" s="29"/>
      <c r="N27" s="29" t="s">
        <v>7</v>
      </c>
      <c r="O27" s="29"/>
      <c r="P27" s="29"/>
      <c r="Q27" s="29" t="s">
        <v>89</v>
      </c>
      <c r="R27" s="29" t="s">
        <v>90</v>
      </c>
      <c r="S27" s="29" t="s">
        <v>66</v>
      </c>
      <c r="T27" s="29" t="s">
        <v>117</v>
      </c>
      <c r="U27" s="29" t="s">
        <v>68</v>
      </c>
      <c r="V27" s="29"/>
      <c r="W27" s="62" t="s">
        <v>154</v>
      </c>
      <c r="X27" s="63"/>
      <c r="Y27" s="29" t="s">
        <v>76</v>
      </c>
      <c r="Z27" s="29" t="s">
        <v>136</v>
      </c>
      <c r="AA27" s="29" t="s">
        <v>121</v>
      </c>
      <c r="AB27" s="29"/>
      <c r="AC27" s="29" t="s">
        <v>97</v>
      </c>
      <c r="AD27" s="29" t="s">
        <v>96</v>
      </c>
      <c r="AE27" s="29" t="s">
        <v>141</v>
      </c>
      <c r="AF27" s="40"/>
      <c r="AG27" s="29"/>
      <c r="AH27" s="65"/>
      <c r="AI27" s="49"/>
      <c r="AJ27" s="32"/>
      <c r="AK27" s="32"/>
      <c r="AL27" s="95"/>
      <c r="AM27" s="75" t="s">
        <v>80</v>
      </c>
      <c r="AN27" s="34">
        <v>43522</v>
      </c>
      <c r="AO27" s="29"/>
      <c r="AP27" s="29"/>
      <c r="AQ27" s="29"/>
      <c r="AR27" s="29"/>
      <c r="AS27" s="29"/>
      <c r="AT27" s="29"/>
      <c r="AU27" s="29"/>
      <c r="AV27" s="29" t="s">
        <v>110</v>
      </c>
      <c r="AW27" s="29" t="s">
        <v>117</v>
      </c>
      <c r="AX27" s="29" t="s">
        <v>66</v>
      </c>
      <c r="AY27" s="29" t="s">
        <v>66</v>
      </c>
      <c r="AZ27" s="29"/>
      <c r="BA27" s="37" t="s">
        <v>154</v>
      </c>
      <c r="BB27" s="29" t="s">
        <v>90</v>
      </c>
      <c r="BC27" s="29"/>
      <c r="BD27" s="29"/>
      <c r="BE27" s="29"/>
      <c r="BF27" s="29"/>
      <c r="BG27" s="29" t="s">
        <v>70</v>
      </c>
      <c r="BH27" s="29" t="s">
        <v>76</v>
      </c>
      <c r="BI27" s="29"/>
      <c r="BJ27" s="29"/>
      <c r="BK27" s="29" t="s">
        <v>95</v>
      </c>
      <c r="BL27" s="29"/>
      <c r="BM27" s="29" t="s">
        <v>114</v>
      </c>
      <c r="BN27" s="29" t="s">
        <v>73</v>
      </c>
      <c r="BO27" s="29"/>
      <c r="BP27" s="29"/>
      <c r="BQ27" s="65"/>
      <c r="BR27" s="30"/>
      <c r="BS27" s="29" t="s">
        <v>90</v>
      </c>
      <c r="BT27" s="29" t="s">
        <v>90</v>
      </c>
      <c r="BU27" s="29" t="s">
        <v>90</v>
      </c>
      <c r="BV27" s="29" t="s">
        <v>76</v>
      </c>
      <c r="BW27" s="29" t="s">
        <v>99</v>
      </c>
      <c r="BX27" s="29" t="s">
        <v>114</v>
      </c>
      <c r="BY27" s="29" t="s">
        <v>156</v>
      </c>
      <c r="BZ27" s="29" t="s">
        <v>95</v>
      </c>
      <c r="CA27" s="29" t="s">
        <v>7</v>
      </c>
      <c r="CB27" s="29" t="s">
        <v>74</v>
      </c>
      <c r="CC27" s="29" t="s">
        <v>73</v>
      </c>
      <c r="CD27" s="29" t="s">
        <v>94</v>
      </c>
      <c r="CE27" s="29" t="s">
        <v>90</v>
      </c>
      <c r="CF27" s="29" t="s">
        <v>87</v>
      </c>
      <c r="CG27" s="29" t="s">
        <v>157</v>
      </c>
      <c r="CH27" s="29" t="s">
        <v>117</v>
      </c>
      <c r="CI27" s="29" t="s">
        <v>7</v>
      </c>
      <c r="CJ27" s="29" t="s">
        <v>110</v>
      </c>
      <c r="CK27" s="29" t="s">
        <v>7</v>
      </c>
      <c r="CL27" s="29" t="s">
        <v>7</v>
      </c>
      <c r="CM27" s="29" t="s">
        <v>73</v>
      </c>
      <c r="CN27" s="29"/>
      <c r="CO27" s="29"/>
      <c r="CP27" s="37" t="s">
        <v>154</v>
      </c>
      <c r="CQ27" s="29" t="s">
        <v>77</v>
      </c>
      <c r="CR27" s="32"/>
      <c r="CS27" s="32"/>
      <c r="CT27" s="32"/>
      <c r="CU27" s="90"/>
      <c r="CV27" s="33" t="s">
        <v>80</v>
      </c>
      <c r="CW27" s="36">
        <v>43550</v>
      </c>
      <c r="CX27" s="29"/>
      <c r="CY27" s="29"/>
      <c r="CZ27" s="29"/>
      <c r="DA27" s="29" t="s">
        <v>65</v>
      </c>
      <c r="DB27" s="29" t="s">
        <v>64</v>
      </c>
      <c r="DC27" s="29"/>
      <c r="DD27" s="29"/>
      <c r="DE27" s="29"/>
      <c r="DF27" s="29" t="s">
        <v>66</v>
      </c>
      <c r="DG27" s="29" t="s">
        <v>66</v>
      </c>
      <c r="DH27" s="29" t="s">
        <v>105</v>
      </c>
      <c r="DI27" s="29" t="s">
        <v>67</v>
      </c>
      <c r="DJ27" s="29"/>
      <c r="DK27" s="29" t="s">
        <v>70</v>
      </c>
      <c r="DL27" s="29" t="s">
        <v>72</v>
      </c>
      <c r="DM27" s="29" t="s">
        <v>76</v>
      </c>
      <c r="DN27" s="29"/>
      <c r="DO27" s="29"/>
      <c r="DP27" s="29"/>
      <c r="DQ27" s="29" t="s">
        <v>78</v>
      </c>
      <c r="DR27" s="40"/>
      <c r="DS27" s="29"/>
      <c r="DT27" s="29"/>
      <c r="DU27" s="29"/>
      <c r="DV27" s="29"/>
      <c r="DW27" s="29"/>
      <c r="DX27" s="30"/>
      <c r="DY27" s="29" t="s">
        <v>75</v>
      </c>
      <c r="DZ27" s="29" t="s">
        <v>65</v>
      </c>
      <c r="EA27" s="29" t="s">
        <v>75</v>
      </c>
      <c r="EB27" s="29" t="s">
        <v>84</v>
      </c>
      <c r="EC27" s="29" t="s">
        <v>74</v>
      </c>
      <c r="ED27" s="29" t="s">
        <v>99</v>
      </c>
      <c r="EE27" s="29" t="s">
        <v>76</v>
      </c>
      <c r="EF27" s="29" t="s">
        <v>87</v>
      </c>
      <c r="EG27" s="29" t="s">
        <v>78</v>
      </c>
      <c r="EH27" s="29" t="s">
        <v>74</v>
      </c>
      <c r="EI27" s="29" t="s">
        <v>94</v>
      </c>
      <c r="EJ27" s="29" t="s">
        <v>75</v>
      </c>
      <c r="EK27" s="29" t="s">
        <v>116</v>
      </c>
      <c r="EL27" s="29" t="s">
        <v>75</v>
      </c>
      <c r="EM27" s="29"/>
      <c r="EN27" s="31" t="s">
        <v>88</v>
      </c>
      <c r="EO27" s="31" t="s">
        <v>88</v>
      </c>
      <c r="EP27" s="29" t="s">
        <v>75</v>
      </c>
      <c r="EQ27" s="29"/>
      <c r="ER27" s="29"/>
      <c r="ES27" s="29"/>
      <c r="ET27" s="29"/>
      <c r="EU27" s="29"/>
      <c r="EV27" s="38"/>
    </row>
    <row r="28" spans="1:152" ht="15" x14ac:dyDescent="0.25">
      <c r="A28" s="1"/>
      <c r="B28" s="98"/>
      <c r="C28" s="64">
        <f t="shared" si="0"/>
        <v>42760</v>
      </c>
      <c r="D28" s="34">
        <f t="shared" si="1"/>
        <v>42760</v>
      </c>
      <c r="E28" s="78">
        <f>_xlfn.ISOWEEKNUM(janvier[[#This Row],[date]])</f>
        <v>4</v>
      </c>
      <c r="F28" s="78">
        <f>MONTH(janvier[[#This Row],[date]])</f>
        <v>1</v>
      </c>
      <c r="G28" s="29" t="s">
        <v>131</v>
      </c>
      <c r="H28" s="29" t="s">
        <v>119</v>
      </c>
      <c r="I28" s="29"/>
      <c r="J28" s="29"/>
      <c r="K28" s="29" t="s">
        <v>154</v>
      </c>
      <c r="L28" s="29"/>
      <c r="M28" s="29"/>
      <c r="N28" s="29" t="s">
        <v>7</v>
      </c>
      <c r="O28" s="29"/>
      <c r="P28" s="29"/>
      <c r="Q28" s="29" t="s">
        <v>89</v>
      </c>
      <c r="R28" s="29" t="s">
        <v>90</v>
      </c>
      <c r="S28" s="29" t="s">
        <v>66</v>
      </c>
      <c r="T28" s="29" t="s">
        <v>117</v>
      </c>
      <c r="U28" s="29" t="s">
        <v>68</v>
      </c>
      <c r="V28" s="29"/>
      <c r="W28" s="62" t="s">
        <v>154</v>
      </c>
      <c r="X28" s="63"/>
      <c r="Y28" s="29" t="s">
        <v>76</v>
      </c>
      <c r="Z28" s="29" t="s">
        <v>136</v>
      </c>
      <c r="AA28" s="29" t="s">
        <v>121</v>
      </c>
      <c r="AB28" s="29"/>
      <c r="AC28" s="29" t="s">
        <v>97</v>
      </c>
      <c r="AD28" s="29" t="s">
        <v>96</v>
      </c>
      <c r="AE28" s="29" t="s">
        <v>141</v>
      </c>
      <c r="AF28" s="29"/>
      <c r="AG28" s="29"/>
      <c r="AH28" s="65"/>
      <c r="AI28" s="49"/>
      <c r="AJ28" s="32"/>
      <c r="AK28" s="32"/>
      <c r="AL28" s="95"/>
      <c r="AM28" s="75" t="s">
        <v>85</v>
      </c>
      <c r="AN28" s="34">
        <v>43523</v>
      </c>
      <c r="AO28" s="29"/>
      <c r="AP28" s="29"/>
      <c r="AQ28" s="29"/>
      <c r="AR28" s="29"/>
      <c r="AS28" s="29"/>
      <c r="AT28" s="29"/>
      <c r="AU28" s="29"/>
      <c r="AV28" s="29" t="s">
        <v>110</v>
      </c>
      <c r="AW28" s="29" t="s">
        <v>117</v>
      </c>
      <c r="AX28" s="29" t="s">
        <v>66</v>
      </c>
      <c r="AY28" s="29" t="s">
        <v>66</v>
      </c>
      <c r="AZ28" s="29"/>
      <c r="BA28" s="37" t="s">
        <v>154</v>
      </c>
      <c r="BB28" s="29" t="s">
        <v>90</v>
      </c>
      <c r="BC28" s="29"/>
      <c r="BD28" s="29"/>
      <c r="BE28" s="29"/>
      <c r="BF28" s="29"/>
      <c r="BG28" s="29" t="s">
        <v>70</v>
      </c>
      <c r="BH28" s="29" t="s">
        <v>76</v>
      </c>
      <c r="BI28" s="29"/>
      <c r="BJ28" s="29"/>
      <c r="BK28" s="29" t="s">
        <v>95</v>
      </c>
      <c r="BL28" s="29"/>
      <c r="BM28" s="29" t="s">
        <v>114</v>
      </c>
      <c r="BN28" s="29" t="s">
        <v>73</v>
      </c>
      <c r="BO28" s="29"/>
      <c r="BP28" s="29"/>
      <c r="BQ28" s="65"/>
      <c r="BR28" s="30"/>
      <c r="BS28" s="29" t="s">
        <v>90</v>
      </c>
      <c r="BT28" s="29" t="s">
        <v>90</v>
      </c>
      <c r="BU28" s="29" t="s">
        <v>90</v>
      </c>
      <c r="BV28" s="29" t="s">
        <v>76</v>
      </c>
      <c r="BW28" s="29" t="s">
        <v>99</v>
      </c>
      <c r="BX28" s="29" t="s">
        <v>114</v>
      </c>
      <c r="BY28" s="29" t="s">
        <v>99</v>
      </c>
      <c r="BZ28" s="29" t="s">
        <v>95</v>
      </c>
      <c r="CA28" s="29" t="s">
        <v>90</v>
      </c>
      <c r="CB28" s="29" t="s">
        <v>74</v>
      </c>
      <c r="CC28" s="29" t="s">
        <v>73</v>
      </c>
      <c r="CD28" s="29" t="s">
        <v>94</v>
      </c>
      <c r="CE28" s="29" t="s">
        <v>87</v>
      </c>
      <c r="CF28" s="29" t="s">
        <v>75</v>
      </c>
      <c r="CG28" s="29" t="s">
        <v>157</v>
      </c>
      <c r="CH28" s="29" t="s">
        <v>117</v>
      </c>
      <c r="CI28" s="29"/>
      <c r="CJ28" s="29" t="s">
        <v>110</v>
      </c>
      <c r="CK28" s="29" t="s">
        <v>7</v>
      </c>
      <c r="CL28" s="29"/>
      <c r="CM28" s="29" t="s">
        <v>73</v>
      </c>
      <c r="CN28" s="29"/>
      <c r="CO28" s="29" t="s">
        <v>77</v>
      </c>
      <c r="CP28" s="37" t="s">
        <v>154</v>
      </c>
      <c r="CQ28" s="29" t="s">
        <v>77</v>
      </c>
      <c r="CR28" s="32"/>
      <c r="CS28" s="32"/>
      <c r="CT28" s="32"/>
      <c r="CU28" s="90"/>
      <c r="CV28" s="33" t="s">
        <v>85</v>
      </c>
      <c r="CW28" s="36">
        <v>43551</v>
      </c>
      <c r="CX28" s="29"/>
      <c r="CY28" s="29"/>
      <c r="CZ28" s="29"/>
      <c r="DA28" s="29" t="s">
        <v>65</v>
      </c>
      <c r="DB28" s="29" t="s">
        <v>64</v>
      </c>
      <c r="DC28" s="29"/>
      <c r="DD28" s="29"/>
      <c r="DE28" s="29"/>
      <c r="DF28" s="29"/>
      <c r="DG28" s="29" t="s">
        <v>66</v>
      </c>
      <c r="DH28" s="29" t="s">
        <v>105</v>
      </c>
      <c r="DI28" s="29" t="s">
        <v>67</v>
      </c>
      <c r="DJ28" s="29"/>
      <c r="DK28" s="29" t="s">
        <v>70</v>
      </c>
      <c r="DL28" s="29" t="s">
        <v>72</v>
      </c>
      <c r="DM28" s="29" t="s">
        <v>76</v>
      </c>
      <c r="DN28" s="29"/>
      <c r="DO28" s="29"/>
      <c r="DP28" s="29"/>
      <c r="DQ28" s="29" t="s">
        <v>78</v>
      </c>
      <c r="DR28" s="29"/>
      <c r="DS28" s="29"/>
      <c r="DT28" s="29"/>
      <c r="DU28" s="29"/>
      <c r="DV28" s="29"/>
      <c r="DW28" s="29" t="s">
        <v>159</v>
      </c>
      <c r="DX28" s="30"/>
      <c r="DY28" s="29" t="s">
        <v>75</v>
      </c>
      <c r="DZ28" s="29" t="s">
        <v>65</v>
      </c>
      <c r="EA28" s="29" t="s">
        <v>75</v>
      </c>
      <c r="EB28" s="29" t="s">
        <v>84</v>
      </c>
      <c r="EC28" s="29" t="s">
        <v>74</v>
      </c>
      <c r="ED28" s="29" t="s">
        <v>99</v>
      </c>
      <c r="EE28" s="29" t="s">
        <v>76</v>
      </c>
      <c r="EF28" s="29" t="s">
        <v>87</v>
      </c>
      <c r="EG28" s="29" t="s">
        <v>78</v>
      </c>
      <c r="EH28" s="29" t="s">
        <v>74</v>
      </c>
      <c r="EI28" s="29" t="s">
        <v>94</v>
      </c>
      <c r="EJ28" s="29" t="s">
        <v>75</v>
      </c>
      <c r="EK28" s="29" t="s">
        <v>116</v>
      </c>
      <c r="EL28" s="29" t="s">
        <v>75</v>
      </c>
      <c r="EM28" s="29"/>
      <c r="EN28" s="31" t="s">
        <v>88</v>
      </c>
      <c r="EO28" s="31" t="s">
        <v>88</v>
      </c>
      <c r="EP28" s="29" t="s">
        <v>75</v>
      </c>
      <c r="EQ28" s="29"/>
      <c r="ER28" s="29" t="s">
        <v>99</v>
      </c>
      <c r="ES28" s="29" t="s">
        <v>83</v>
      </c>
      <c r="ET28" s="29"/>
      <c r="EU28" s="29"/>
      <c r="EV28" s="38"/>
    </row>
    <row r="29" spans="1:152" ht="15" x14ac:dyDescent="0.25">
      <c r="A29" s="1"/>
      <c r="B29" s="98"/>
      <c r="C29" s="64">
        <f t="shared" si="0"/>
        <v>42761</v>
      </c>
      <c r="D29" s="34">
        <f t="shared" si="1"/>
        <v>42761</v>
      </c>
      <c r="E29" s="78">
        <f>_xlfn.ISOWEEKNUM(janvier[[#This Row],[date]])</f>
        <v>4</v>
      </c>
      <c r="F29" s="78">
        <f>MONTH(janvier[[#This Row],[date]])</f>
        <v>1</v>
      </c>
      <c r="G29" s="29" t="s">
        <v>131</v>
      </c>
      <c r="H29" s="29" t="s">
        <v>119</v>
      </c>
      <c r="I29" s="29"/>
      <c r="J29" s="29"/>
      <c r="K29" s="29" t="s">
        <v>154</v>
      </c>
      <c r="L29" s="29"/>
      <c r="M29" s="29"/>
      <c r="N29" s="29" t="s">
        <v>7</v>
      </c>
      <c r="O29" s="29"/>
      <c r="P29" s="29"/>
      <c r="Q29" s="29" t="s">
        <v>89</v>
      </c>
      <c r="R29" s="29" t="s">
        <v>90</v>
      </c>
      <c r="S29" s="29" t="s">
        <v>66</v>
      </c>
      <c r="T29" s="29" t="s">
        <v>117</v>
      </c>
      <c r="U29" s="29" t="s">
        <v>68</v>
      </c>
      <c r="V29" s="29"/>
      <c r="W29" s="62" t="s">
        <v>154</v>
      </c>
      <c r="X29" s="63"/>
      <c r="Y29" s="29" t="s">
        <v>76</v>
      </c>
      <c r="Z29" s="42"/>
      <c r="AA29" s="29" t="s">
        <v>121</v>
      </c>
      <c r="AB29" s="29"/>
      <c r="AC29" s="29" t="s">
        <v>97</v>
      </c>
      <c r="AD29" s="29" t="s">
        <v>96</v>
      </c>
      <c r="AE29" s="29" t="s">
        <v>141</v>
      </c>
      <c r="AF29" s="29"/>
      <c r="AG29" s="29"/>
      <c r="AH29" s="66"/>
      <c r="AI29" s="49"/>
      <c r="AJ29" s="32"/>
      <c r="AK29" s="32"/>
      <c r="AL29" s="95"/>
      <c r="AM29" s="75" t="s">
        <v>93</v>
      </c>
      <c r="AN29" s="34">
        <v>43524</v>
      </c>
      <c r="AO29" s="29"/>
      <c r="AP29" s="29"/>
      <c r="AQ29" s="29"/>
      <c r="AR29" s="29"/>
      <c r="AS29" s="29"/>
      <c r="AT29" s="29"/>
      <c r="AU29" s="29"/>
      <c r="AV29" s="29" t="s">
        <v>110</v>
      </c>
      <c r="AW29" s="29" t="s">
        <v>117</v>
      </c>
      <c r="AX29" s="29" t="s">
        <v>66</v>
      </c>
      <c r="AY29" s="29" t="s">
        <v>66</v>
      </c>
      <c r="AZ29" s="29"/>
      <c r="BA29" s="37" t="s">
        <v>154</v>
      </c>
      <c r="BB29" s="29" t="s">
        <v>90</v>
      </c>
      <c r="BC29" s="29"/>
      <c r="BD29" s="29"/>
      <c r="BE29" s="29"/>
      <c r="BF29" s="29"/>
      <c r="BG29" s="29" t="s">
        <v>70</v>
      </c>
      <c r="BH29" s="29" t="s">
        <v>76</v>
      </c>
      <c r="BI29" s="29"/>
      <c r="BJ29" s="29"/>
      <c r="BK29" s="29" t="s">
        <v>95</v>
      </c>
      <c r="BL29" s="29"/>
      <c r="BM29" s="29" t="s">
        <v>160</v>
      </c>
      <c r="BN29" s="29"/>
      <c r="BO29" s="29"/>
      <c r="BP29" s="38"/>
      <c r="BQ29" s="65"/>
      <c r="BR29" s="30"/>
      <c r="BS29" s="29" t="s">
        <v>90</v>
      </c>
      <c r="BT29" s="29" t="s">
        <v>90</v>
      </c>
      <c r="BU29" s="29" t="s">
        <v>90</v>
      </c>
      <c r="BV29" s="29" t="s">
        <v>76</v>
      </c>
      <c r="BW29" s="29" t="s">
        <v>99</v>
      </c>
      <c r="BX29" s="29"/>
      <c r="BY29" s="35" t="s">
        <v>126</v>
      </c>
      <c r="BZ29" s="29" t="s">
        <v>95</v>
      </c>
      <c r="CA29" s="29" t="s">
        <v>90</v>
      </c>
      <c r="CB29" s="29" t="s">
        <v>74</v>
      </c>
      <c r="CC29" s="29" t="s">
        <v>160</v>
      </c>
      <c r="CD29" s="29" t="s">
        <v>94</v>
      </c>
      <c r="CE29" s="29" t="s">
        <v>94</v>
      </c>
      <c r="CF29" s="29" t="s">
        <v>110</v>
      </c>
      <c r="CG29" s="29" t="s">
        <v>157</v>
      </c>
      <c r="CH29" s="29" t="s">
        <v>117</v>
      </c>
      <c r="CI29" s="29" t="s">
        <v>110</v>
      </c>
      <c r="CJ29" s="29" t="s">
        <v>110</v>
      </c>
      <c r="CK29" s="29" t="s">
        <v>7</v>
      </c>
      <c r="CL29" s="29" t="s">
        <v>110</v>
      </c>
      <c r="CM29" s="29" t="s">
        <v>135</v>
      </c>
      <c r="CN29" s="29"/>
      <c r="CO29" s="29" t="s">
        <v>77</v>
      </c>
      <c r="CP29" s="37" t="s">
        <v>154</v>
      </c>
      <c r="CQ29" s="38"/>
      <c r="CR29" s="32"/>
      <c r="CS29" s="32"/>
      <c r="CT29" s="32"/>
      <c r="CU29" s="90"/>
      <c r="CV29" s="33" t="s">
        <v>93</v>
      </c>
      <c r="CW29" s="36">
        <v>43552</v>
      </c>
      <c r="CX29" s="29"/>
      <c r="CY29" s="29"/>
      <c r="CZ29" s="29"/>
      <c r="DA29" s="29"/>
      <c r="DB29" s="29" t="s">
        <v>64</v>
      </c>
      <c r="DC29" s="29"/>
      <c r="DD29" s="29"/>
      <c r="DE29" s="29"/>
      <c r="DF29" s="29"/>
      <c r="DG29" s="29" t="s">
        <v>66</v>
      </c>
      <c r="DH29" s="29"/>
      <c r="DI29" s="29" t="s">
        <v>67</v>
      </c>
      <c r="DJ29" s="29"/>
      <c r="DK29" s="29" t="s">
        <v>70</v>
      </c>
      <c r="DL29" s="29" t="s">
        <v>72</v>
      </c>
      <c r="DM29" s="29" t="s">
        <v>76</v>
      </c>
      <c r="DN29" s="29"/>
      <c r="DO29" s="29"/>
      <c r="DP29" s="29"/>
      <c r="DQ29" s="29" t="s">
        <v>78</v>
      </c>
      <c r="DR29" s="29"/>
      <c r="DS29" s="29"/>
      <c r="DT29" s="29"/>
      <c r="DU29" s="38"/>
      <c r="DV29" s="38"/>
      <c r="DW29" s="29" t="s">
        <v>161</v>
      </c>
      <c r="DX29" s="30"/>
      <c r="DY29" s="29" t="s">
        <v>108</v>
      </c>
      <c r="DZ29" s="29"/>
      <c r="EA29" s="29" t="s">
        <v>75</v>
      </c>
      <c r="EB29" s="29" t="s">
        <v>84</v>
      </c>
      <c r="EC29" s="29" t="s">
        <v>74</v>
      </c>
      <c r="ED29" s="29" t="s">
        <v>99</v>
      </c>
      <c r="EE29" s="29" t="s">
        <v>76</v>
      </c>
      <c r="EF29" s="29" t="s">
        <v>87</v>
      </c>
      <c r="EG29" s="29" t="s">
        <v>78</v>
      </c>
      <c r="EH29" s="29" t="s">
        <v>74</v>
      </c>
      <c r="EI29" s="29" t="s">
        <v>94</v>
      </c>
      <c r="EJ29" s="29" t="s">
        <v>75</v>
      </c>
      <c r="EK29" s="29" t="s">
        <v>116</v>
      </c>
      <c r="EL29" s="29" t="s">
        <v>75</v>
      </c>
      <c r="EM29" s="29" t="s">
        <v>75</v>
      </c>
      <c r="EN29" s="31" t="s">
        <v>88</v>
      </c>
      <c r="EO29" s="31" t="s">
        <v>88</v>
      </c>
      <c r="EP29" s="29" t="s">
        <v>75</v>
      </c>
      <c r="EQ29" s="29"/>
      <c r="ER29" s="29"/>
      <c r="ES29" s="29" t="s">
        <v>83</v>
      </c>
      <c r="ET29" s="29"/>
      <c r="EU29" s="29"/>
      <c r="EV29" s="38"/>
    </row>
    <row r="30" spans="1:152" ht="15" x14ac:dyDescent="0.25">
      <c r="A30" s="1"/>
      <c r="B30" s="98"/>
      <c r="C30" s="64">
        <f t="shared" si="0"/>
        <v>42762</v>
      </c>
      <c r="D30" s="34">
        <f t="shared" si="1"/>
        <v>42762</v>
      </c>
      <c r="E30" s="78">
        <f>_xlfn.ISOWEEKNUM(janvier[[#This Row],[date]])</f>
        <v>4</v>
      </c>
      <c r="F30" s="78">
        <f>MONTH(janvier[[#This Row],[date]])</f>
        <v>1</v>
      </c>
      <c r="G30" s="29" t="s">
        <v>131</v>
      </c>
      <c r="H30" s="29" t="s">
        <v>119</v>
      </c>
      <c r="I30" s="29"/>
      <c r="J30" s="29"/>
      <c r="K30" s="29" t="s">
        <v>154</v>
      </c>
      <c r="L30" s="29"/>
      <c r="M30" s="29"/>
      <c r="N30" s="29" t="s">
        <v>7</v>
      </c>
      <c r="O30" s="29"/>
      <c r="P30" s="29"/>
      <c r="Q30" s="29" t="s">
        <v>89</v>
      </c>
      <c r="R30" s="29" t="s">
        <v>86</v>
      </c>
      <c r="S30" s="29" t="s">
        <v>66</v>
      </c>
      <c r="T30" s="29" t="s">
        <v>124</v>
      </c>
      <c r="U30" s="29" t="s">
        <v>68</v>
      </c>
      <c r="V30" s="29"/>
      <c r="W30" s="62" t="s">
        <v>154</v>
      </c>
      <c r="X30" s="63"/>
      <c r="Y30" s="29" t="s">
        <v>76</v>
      </c>
      <c r="Z30" s="42"/>
      <c r="AA30" s="29" t="s">
        <v>121</v>
      </c>
      <c r="AB30" s="29"/>
      <c r="AC30" s="29" t="s">
        <v>97</v>
      </c>
      <c r="AD30" s="29" t="s">
        <v>96</v>
      </c>
      <c r="AE30" s="29" t="s">
        <v>162</v>
      </c>
      <c r="AF30" s="29"/>
      <c r="AG30" s="29"/>
      <c r="AH30" s="65"/>
      <c r="AI30" s="49"/>
      <c r="AJ30" s="32"/>
      <c r="AK30" s="32"/>
      <c r="AL30" s="95"/>
      <c r="AM30" s="75" t="s">
        <v>98</v>
      </c>
      <c r="AN30" s="36">
        <v>43525</v>
      </c>
      <c r="AO30" s="29"/>
      <c r="AP30" s="29"/>
      <c r="AQ30" s="29"/>
      <c r="AR30" s="29"/>
      <c r="AS30" s="29"/>
      <c r="AT30" s="29"/>
      <c r="AU30" s="29"/>
      <c r="AV30" s="29" t="s">
        <v>110</v>
      </c>
      <c r="AW30" s="29" t="s">
        <v>117</v>
      </c>
      <c r="AX30" s="29" t="s">
        <v>66</v>
      </c>
      <c r="AY30" s="29" t="s">
        <v>66</v>
      </c>
      <c r="AZ30" s="29"/>
      <c r="BA30" s="29"/>
      <c r="BB30" s="29" t="s">
        <v>90</v>
      </c>
      <c r="BC30" s="29"/>
      <c r="BD30" s="29"/>
      <c r="BE30" s="29"/>
      <c r="BF30" s="29"/>
      <c r="BG30" s="29" t="s">
        <v>70</v>
      </c>
      <c r="BH30" s="29" t="s">
        <v>76</v>
      </c>
      <c r="BI30" s="29"/>
      <c r="BJ30" s="29"/>
      <c r="BK30" s="29" t="s">
        <v>95</v>
      </c>
      <c r="BL30" s="29"/>
      <c r="BM30" s="29" t="s">
        <v>160</v>
      </c>
      <c r="BN30" s="29"/>
      <c r="BO30" s="29"/>
      <c r="BP30" s="29"/>
      <c r="BQ30" s="65"/>
      <c r="BR30" s="30"/>
      <c r="BS30" s="29" t="s">
        <v>90</v>
      </c>
      <c r="BT30" s="29" t="s">
        <v>90</v>
      </c>
      <c r="BU30" s="29" t="s">
        <v>90</v>
      </c>
      <c r="BV30" s="29" t="s">
        <v>120</v>
      </c>
      <c r="BW30" s="29" t="s">
        <v>99</v>
      </c>
      <c r="BX30" s="29"/>
      <c r="BY30" s="29" t="s">
        <v>99</v>
      </c>
      <c r="BZ30" s="29" t="s">
        <v>95</v>
      </c>
      <c r="CA30" s="29"/>
      <c r="CB30" s="29" t="s">
        <v>74</v>
      </c>
      <c r="CC30" s="29" t="s">
        <v>160</v>
      </c>
      <c r="CD30" s="29" t="s">
        <v>94</v>
      </c>
      <c r="CE30" s="29" t="s">
        <v>90</v>
      </c>
      <c r="CF30" s="29" t="s">
        <v>75</v>
      </c>
      <c r="CG30" s="29" t="s">
        <v>157</v>
      </c>
      <c r="CH30" s="29" t="s">
        <v>117</v>
      </c>
      <c r="CI30" s="29" t="s">
        <v>75</v>
      </c>
      <c r="CJ30" s="29" t="s">
        <v>110</v>
      </c>
      <c r="CK30" s="29" t="s">
        <v>7</v>
      </c>
      <c r="CL30" s="29" t="s">
        <v>75</v>
      </c>
      <c r="CM30" s="29" t="s">
        <v>135</v>
      </c>
      <c r="CN30" s="29"/>
      <c r="CO30" s="29" t="s">
        <v>77</v>
      </c>
      <c r="CP30" s="29"/>
      <c r="CQ30" s="38"/>
      <c r="CR30" s="32"/>
      <c r="CS30" s="32"/>
      <c r="CT30" s="32"/>
      <c r="CU30" s="90"/>
      <c r="CV30" s="33" t="s">
        <v>98</v>
      </c>
      <c r="CW30" s="36">
        <v>43553</v>
      </c>
      <c r="CX30" s="29"/>
      <c r="CY30" s="29"/>
      <c r="CZ30" s="29"/>
      <c r="DA30" s="29"/>
      <c r="DB30" s="29" t="s">
        <v>64</v>
      </c>
      <c r="DC30" s="29"/>
      <c r="DD30" s="29"/>
      <c r="DE30" s="29"/>
      <c r="DF30" s="29"/>
      <c r="DG30" s="29" t="s">
        <v>66</v>
      </c>
      <c r="DH30" s="29"/>
      <c r="DI30" s="29" t="s">
        <v>67</v>
      </c>
      <c r="DJ30" s="29"/>
      <c r="DK30" s="29" t="s">
        <v>70</v>
      </c>
      <c r="DL30" s="29" t="s">
        <v>72</v>
      </c>
      <c r="DM30" s="29" t="s">
        <v>76</v>
      </c>
      <c r="DN30" s="29"/>
      <c r="DO30" s="29"/>
      <c r="DP30" s="29"/>
      <c r="DQ30" s="29" t="s">
        <v>78</v>
      </c>
      <c r="DR30" s="29"/>
      <c r="DS30" s="29"/>
      <c r="DT30" s="29"/>
      <c r="DU30" s="29"/>
      <c r="DV30" s="29"/>
      <c r="DW30" s="29"/>
      <c r="DX30" s="30"/>
      <c r="DY30" s="29" t="s">
        <v>75</v>
      </c>
      <c r="DZ30" s="29"/>
      <c r="EA30" s="29" t="s">
        <v>75</v>
      </c>
      <c r="EB30" s="29" t="s">
        <v>84</v>
      </c>
      <c r="EC30" s="29" t="s">
        <v>74</v>
      </c>
      <c r="ED30" s="29" t="s">
        <v>99</v>
      </c>
      <c r="EE30" s="29" t="s">
        <v>74</v>
      </c>
      <c r="EF30" s="29" t="s">
        <v>87</v>
      </c>
      <c r="EG30" s="29" t="s">
        <v>78</v>
      </c>
      <c r="EH30" s="29" t="s">
        <v>74</v>
      </c>
      <c r="EI30" s="29" t="s">
        <v>94</v>
      </c>
      <c r="EJ30" s="29" t="s">
        <v>75</v>
      </c>
      <c r="EK30" s="29" t="s">
        <v>116</v>
      </c>
      <c r="EL30" s="29" t="s">
        <v>75</v>
      </c>
      <c r="EM30" s="29"/>
      <c r="EN30" s="31" t="s">
        <v>88</v>
      </c>
      <c r="EO30" s="31" t="s">
        <v>88</v>
      </c>
      <c r="EP30" s="29" t="s">
        <v>75</v>
      </c>
      <c r="EQ30" s="29"/>
      <c r="ER30" s="29"/>
      <c r="ES30" s="29"/>
      <c r="ET30" s="29"/>
      <c r="EU30" s="29"/>
      <c r="EV30" s="38"/>
    </row>
    <row r="31" spans="1:152" ht="15" x14ac:dyDescent="0.25">
      <c r="A31" s="1"/>
      <c r="B31" s="98"/>
      <c r="C31" s="64">
        <f t="shared" si="0"/>
        <v>42763</v>
      </c>
      <c r="D31" s="34">
        <f t="shared" si="1"/>
        <v>42763</v>
      </c>
      <c r="E31" s="78">
        <f>_xlfn.ISOWEEKNUM(janvier[[#This Row],[date]])</f>
        <v>4</v>
      </c>
      <c r="F31" s="78">
        <f>MONTH(janvier[[#This Row],[date]])</f>
        <v>1</v>
      </c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>
        <v>245</v>
      </c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65"/>
      <c r="AI31" s="49"/>
      <c r="AJ31" s="32"/>
      <c r="AK31" s="32"/>
      <c r="AL31" s="95"/>
      <c r="AM31" s="75" t="s">
        <v>100</v>
      </c>
      <c r="AN31" s="36">
        <v>43526</v>
      </c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65"/>
      <c r="BR31" s="30"/>
      <c r="BS31" s="29"/>
      <c r="BT31" s="29"/>
      <c r="BU31" s="29"/>
      <c r="BV31" s="29"/>
      <c r="BW31" s="29"/>
      <c r="BX31" s="29"/>
      <c r="BY31" s="29"/>
      <c r="BZ31" s="29"/>
      <c r="CA31" s="29"/>
      <c r="CB31" s="29"/>
      <c r="CC31" s="38"/>
      <c r="CD31" s="29"/>
      <c r="CE31" s="38"/>
      <c r="CF31" s="29"/>
      <c r="CG31" s="29"/>
      <c r="CH31" s="38"/>
      <c r="CI31" s="38"/>
      <c r="CJ31" s="38"/>
      <c r="CK31" s="38"/>
      <c r="CL31" s="38"/>
      <c r="CM31" s="38"/>
      <c r="CN31" s="38"/>
      <c r="CO31" s="38"/>
      <c r="CP31" s="38"/>
      <c r="CQ31" s="38"/>
      <c r="CR31" s="32"/>
      <c r="CS31" s="32"/>
      <c r="CT31" s="32"/>
      <c r="CU31" s="90"/>
      <c r="CV31" s="33" t="s">
        <v>100</v>
      </c>
      <c r="CW31" s="36">
        <v>43554</v>
      </c>
      <c r="CX31" s="29"/>
      <c r="CY31" s="29"/>
      <c r="CZ31" s="29"/>
      <c r="DA31" s="29"/>
      <c r="DB31" s="29"/>
      <c r="DC31" s="29"/>
      <c r="DD31" s="29"/>
      <c r="DE31" s="29"/>
      <c r="DF31" s="29"/>
      <c r="DG31" s="29"/>
      <c r="DH31" s="29"/>
      <c r="DI31" s="29"/>
      <c r="DJ31" s="29"/>
      <c r="DK31" s="29"/>
      <c r="DL31" s="29"/>
      <c r="DM31" s="29"/>
      <c r="DN31" s="29"/>
      <c r="DO31" s="29"/>
      <c r="DP31" s="29"/>
      <c r="DQ31" s="29"/>
      <c r="DR31" s="29"/>
      <c r="DS31" s="29"/>
      <c r="DT31" s="29"/>
      <c r="DU31" s="29"/>
      <c r="DV31" s="29"/>
      <c r="DW31" s="29"/>
      <c r="DX31" s="30"/>
      <c r="DY31" s="29"/>
      <c r="DZ31" s="29"/>
      <c r="EA31" s="38"/>
      <c r="EB31" s="29"/>
      <c r="EC31" s="38"/>
      <c r="ED31" s="29"/>
      <c r="EE31" s="29"/>
      <c r="EF31" s="29"/>
      <c r="EG31" s="29"/>
      <c r="EH31" s="29"/>
      <c r="EI31" s="29"/>
      <c r="EJ31" s="29"/>
      <c r="EK31" s="29"/>
      <c r="EL31" s="38"/>
      <c r="EM31" s="38"/>
      <c r="EN31" s="38"/>
      <c r="EO31" s="38"/>
      <c r="EP31" s="38"/>
      <c r="EQ31" s="38"/>
      <c r="ER31" s="38"/>
      <c r="ES31" s="38"/>
      <c r="ET31" s="38"/>
      <c r="EU31" s="38"/>
      <c r="EV31" s="38"/>
    </row>
    <row r="32" spans="1:152" ht="15" x14ac:dyDescent="0.25">
      <c r="A32" s="1"/>
      <c r="B32" s="99"/>
      <c r="C32" s="64">
        <f t="shared" si="0"/>
        <v>42764</v>
      </c>
      <c r="D32" s="34">
        <f t="shared" si="1"/>
        <v>42764</v>
      </c>
      <c r="E32" s="78">
        <f>_xlfn.ISOWEEKNUM(janvier[[#This Row],[date]])</f>
        <v>4</v>
      </c>
      <c r="F32" s="78">
        <f>MONTH(janvier[[#This Row],[date]])</f>
        <v>1</v>
      </c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65"/>
      <c r="AI32" s="49"/>
      <c r="AJ32" s="32"/>
      <c r="AK32" s="32"/>
      <c r="AL32" s="96"/>
      <c r="AM32" s="75" t="s">
        <v>3</v>
      </c>
      <c r="AN32" s="36">
        <v>43527</v>
      </c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65"/>
      <c r="BR32" s="30"/>
      <c r="BS32" s="29"/>
      <c r="BT32" s="29"/>
      <c r="BU32" s="29"/>
      <c r="BV32" s="29"/>
      <c r="BW32" s="29"/>
      <c r="BX32" s="29"/>
      <c r="BY32" s="29"/>
      <c r="BZ32" s="29"/>
      <c r="CA32" s="29"/>
      <c r="CB32" s="29"/>
      <c r="CC32" s="38"/>
      <c r="CD32" s="29"/>
      <c r="CE32" s="38"/>
      <c r="CF32" s="29"/>
      <c r="CG32" s="29"/>
      <c r="CH32" s="38"/>
      <c r="CI32" s="38"/>
      <c r="CJ32" s="38"/>
      <c r="CK32" s="38"/>
      <c r="CL32" s="38"/>
      <c r="CM32" s="38"/>
      <c r="CN32" s="38"/>
      <c r="CO32" s="38"/>
      <c r="CP32" s="38"/>
      <c r="CQ32" s="38"/>
      <c r="CR32" s="32"/>
      <c r="CS32" s="32"/>
      <c r="CT32" s="32"/>
      <c r="CU32" s="91"/>
      <c r="CV32" s="33" t="s">
        <v>3</v>
      </c>
      <c r="CW32" s="36">
        <v>43555</v>
      </c>
      <c r="CX32" s="29"/>
      <c r="CY32" s="29"/>
      <c r="CZ32" s="29"/>
      <c r="DA32" s="29"/>
      <c r="DB32" s="29"/>
      <c r="DC32" s="29"/>
      <c r="DD32" s="29"/>
      <c r="DE32" s="29"/>
      <c r="DF32" s="29"/>
      <c r="DG32" s="29"/>
      <c r="DH32" s="29"/>
      <c r="DI32" s="29"/>
      <c r="DJ32" s="29"/>
      <c r="DK32" s="29"/>
      <c r="DL32" s="29"/>
      <c r="DM32" s="29"/>
      <c r="DN32" s="29"/>
      <c r="DO32" s="29"/>
      <c r="DP32" s="29"/>
      <c r="DQ32" s="29"/>
      <c r="DR32" s="29"/>
      <c r="DS32" s="29"/>
      <c r="DT32" s="29"/>
      <c r="DU32" s="29"/>
      <c r="DV32" s="29"/>
      <c r="DW32" s="29"/>
      <c r="DX32" s="30"/>
      <c r="DY32" s="29"/>
      <c r="DZ32" s="29"/>
      <c r="EA32" s="38"/>
      <c r="EB32" s="29"/>
      <c r="EC32" s="38"/>
      <c r="ED32" s="29"/>
      <c r="EE32" s="29"/>
      <c r="EF32" s="29"/>
      <c r="EG32" s="29"/>
      <c r="EH32" s="29"/>
      <c r="EI32" s="29"/>
      <c r="EJ32" s="29"/>
      <c r="EK32" s="29"/>
      <c r="EL32" s="38"/>
      <c r="EM32" s="38"/>
      <c r="EN32" s="38"/>
      <c r="EO32" s="38"/>
      <c r="EP32" s="38"/>
      <c r="EQ32" s="38"/>
      <c r="ER32" s="38"/>
      <c r="ES32" s="38"/>
      <c r="ET32" s="38"/>
      <c r="EU32" s="38"/>
      <c r="EV32" s="38"/>
    </row>
    <row r="33" spans="1:152" ht="15" x14ac:dyDescent="0.25">
      <c r="A33" s="1"/>
      <c r="B33" s="97" t="s">
        <v>163</v>
      </c>
      <c r="C33" s="64">
        <f t="shared" si="0"/>
        <v>42765</v>
      </c>
      <c r="D33" s="34">
        <f t="shared" si="1"/>
        <v>42765</v>
      </c>
      <c r="E33" s="78">
        <f>_xlfn.ISOWEEKNUM(janvier[[#This Row],[date]])</f>
        <v>5</v>
      </c>
      <c r="F33" s="78">
        <f>MONTH(janvier[[#This Row],[date]])</f>
        <v>1</v>
      </c>
      <c r="G33" s="29"/>
      <c r="H33" s="29"/>
      <c r="I33" s="29"/>
      <c r="J33" s="29" t="s">
        <v>65</v>
      </c>
      <c r="K33" s="29"/>
      <c r="L33" s="29"/>
      <c r="M33" s="29"/>
      <c r="N33" s="29" t="s">
        <v>7</v>
      </c>
      <c r="O33" s="29"/>
      <c r="P33" s="29"/>
      <c r="Q33" s="29" t="s">
        <v>89</v>
      </c>
      <c r="R33" s="29" t="s">
        <v>90</v>
      </c>
      <c r="S33" s="29" t="s">
        <v>66</v>
      </c>
      <c r="T33" s="35" t="s">
        <v>111</v>
      </c>
      <c r="U33" s="29" t="s">
        <v>68</v>
      </c>
      <c r="V33" s="29" t="s">
        <v>91</v>
      </c>
      <c r="W33" s="29" t="s">
        <v>92</v>
      </c>
      <c r="X33" s="29" t="s">
        <v>91</v>
      </c>
      <c r="Y33" s="29" t="s">
        <v>76</v>
      </c>
      <c r="Z33" s="29"/>
      <c r="AA33" s="29"/>
      <c r="AB33" s="29"/>
      <c r="AC33" s="29" t="s">
        <v>97</v>
      </c>
      <c r="AD33" s="29" t="s">
        <v>96</v>
      </c>
      <c r="AE33" s="29" t="s">
        <v>97</v>
      </c>
      <c r="AF33" s="29"/>
      <c r="AG33" s="29"/>
      <c r="AH33" s="65"/>
      <c r="AI33" s="49"/>
      <c r="AJ33" s="32"/>
      <c r="AK33" s="32"/>
      <c r="AL33" s="104"/>
      <c r="AM33" s="75"/>
      <c r="AN33" s="33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65"/>
      <c r="BR33" s="30"/>
      <c r="BS33" s="29"/>
      <c r="BT33" s="29"/>
      <c r="BU33" s="29"/>
      <c r="BV33" s="29"/>
      <c r="BW33" s="29"/>
      <c r="BX33" s="29"/>
      <c r="BY33" s="29"/>
      <c r="BZ33" s="29"/>
      <c r="CA33" s="29"/>
      <c r="CB33" s="29"/>
      <c r="CC33" s="29"/>
      <c r="CD33" s="29"/>
      <c r="CE33" s="29"/>
      <c r="CF33" s="29"/>
      <c r="CG33" s="29"/>
      <c r="CH33" s="29"/>
      <c r="CI33" s="29"/>
      <c r="CJ33" s="29"/>
      <c r="CK33" s="29"/>
      <c r="CL33" s="29"/>
      <c r="CM33" s="29"/>
      <c r="CN33" s="29"/>
      <c r="CO33" s="29"/>
      <c r="CP33" s="29"/>
      <c r="CQ33" s="38"/>
      <c r="CR33" s="32"/>
      <c r="CS33" s="32"/>
      <c r="CT33" s="32"/>
      <c r="CU33" s="104"/>
      <c r="CV33" s="33"/>
      <c r="CW33" s="33"/>
      <c r="CX33" s="29"/>
      <c r="CY33" s="29"/>
      <c r="CZ33" s="29"/>
      <c r="DA33" s="29"/>
      <c r="DB33" s="29"/>
      <c r="DC33" s="29"/>
      <c r="DD33" s="29"/>
      <c r="DE33" s="29"/>
      <c r="DF33" s="29"/>
      <c r="DG33" s="29"/>
      <c r="DH33" s="29"/>
      <c r="DI33" s="29"/>
      <c r="DJ33" s="29"/>
      <c r="DK33" s="29"/>
      <c r="DL33" s="29"/>
      <c r="DM33" s="29"/>
      <c r="DN33" s="29"/>
      <c r="DO33" s="29"/>
      <c r="DP33" s="29"/>
      <c r="DQ33" s="29"/>
      <c r="DR33" s="29"/>
      <c r="DS33" s="29"/>
      <c r="DT33" s="29"/>
      <c r="DU33" s="29"/>
      <c r="DV33" s="29"/>
      <c r="DW33" s="29"/>
      <c r="DX33" s="30"/>
      <c r="DY33" s="29"/>
      <c r="DZ33" s="29"/>
      <c r="EA33" s="29"/>
      <c r="EB33" s="29"/>
      <c r="EC33" s="29"/>
      <c r="ED33" s="29"/>
      <c r="EE33" s="29"/>
      <c r="EF33" s="29"/>
      <c r="EG33" s="29"/>
      <c r="EH33" s="29"/>
      <c r="EI33" s="29"/>
      <c r="EJ33" s="29"/>
      <c r="EK33" s="29"/>
      <c r="EL33" s="29"/>
      <c r="EM33" s="29"/>
      <c r="EN33" s="29"/>
      <c r="EO33" s="29"/>
      <c r="EP33" s="29"/>
      <c r="EQ33" s="29"/>
      <c r="ER33" s="29"/>
      <c r="ES33" s="29"/>
      <c r="ET33" s="29"/>
      <c r="EU33" s="29"/>
      <c r="EV33" s="38"/>
    </row>
    <row r="34" spans="1:152" ht="15" x14ac:dyDescent="0.25">
      <c r="A34" s="1"/>
      <c r="B34" s="98"/>
      <c r="C34" s="64">
        <f t="shared" si="0"/>
        <v>42766</v>
      </c>
      <c r="D34" s="34">
        <f t="shared" si="1"/>
        <v>42766</v>
      </c>
      <c r="E34" s="78">
        <f>_xlfn.ISOWEEKNUM(janvier[[#This Row],[date]])</f>
        <v>5</v>
      </c>
      <c r="F34" s="78">
        <f>MONTH(janvier[[#This Row],[date]])</f>
        <v>1</v>
      </c>
      <c r="G34" s="29"/>
      <c r="H34" s="29"/>
      <c r="I34" s="29"/>
      <c r="J34" s="29" t="s">
        <v>65</v>
      </c>
      <c r="K34" s="29"/>
      <c r="L34" s="29"/>
      <c r="M34" s="29"/>
      <c r="N34" s="29" t="s">
        <v>7</v>
      </c>
      <c r="O34" s="29"/>
      <c r="P34" s="29"/>
      <c r="Q34" s="29" t="s">
        <v>89</v>
      </c>
      <c r="R34" s="29" t="s">
        <v>90</v>
      </c>
      <c r="S34" s="29" t="s">
        <v>66</v>
      </c>
      <c r="T34" s="29" t="s">
        <v>117</v>
      </c>
      <c r="U34" s="29" t="s">
        <v>68</v>
      </c>
      <c r="V34" s="29" t="s">
        <v>91</v>
      </c>
      <c r="W34" s="29" t="s">
        <v>92</v>
      </c>
      <c r="X34" s="29" t="s">
        <v>91</v>
      </c>
      <c r="Y34" s="29" t="s">
        <v>76</v>
      </c>
      <c r="Z34" s="29"/>
      <c r="AA34" s="29"/>
      <c r="AB34" s="29"/>
      <c r="AC34" s="29" t="s">
        <v>97</v>
      </c>
      <c r="AD34" s="29" t="s">
        <v>96</v>
      </c>
      <c r="AE34" s="29" t="s">
        <v>97</v>
      </c>
      <c r="AF34" s="29"/>
      <c r="AG34" s="29"/>
      <c r="AH34" s="65"/>
      <c r="AI34" s="49"/>
      <c r="AJ34" s="32"/>
      <c r="AK34" s="32"/>
      <c r="AL34" s="90"/>
      <c r="AM34" s="75"/>
      <c r="AN34" s="33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65"/>
      <c r="BR34" s="30"/>
      <c r="BS34" s="29"/>
      <c r="BT34" s="29"/>
      <c r="BU34" s="29"/>
      <c r="BV34" s="29"/>
      <c r="BW34" s="29"/>
      <c r="BX34" s="29"/>
      <c r="BY34" s="29"/>
      <c r="BZ34" s="29"/>
      <c r="CA34" s="29"/>
      <c r="CB34" s="29"/>
      <c r="CC34" s="29"/>
      <c r="CD34" s="29"/>
      <c r="CE34" s="29"/>
      <c r="CF34" s="29"/>
      <c r="CG34" s="29"/>
      <c r="CH34" s="29"/>
      <c r="CI34" s="29"/>
      <c r="CJ34" s="29"/>
      <c r="CK34" s="29"/>
      <c r="CL34" s="29"/>
      <c r="CM34" s="29"/>
      <c r="CN34" s="29"/>
      <c r="CO34" s="29"/>
      <c r="CP34" s="29"/>
      <c r="CQ34" s="38"/>
      <c r="CR34" s="32"/>
      <c r="CS34" s="32"/>
      <c r="CT34" s="32"/>
      <c r="CU34" s="90"/>
      <c r="CV34" s="33"/>
      <c r="CW34" s="33"/>
      <c r="CX34" s="29"/>
      <c r="CY34" s="29"/>
      <c r="CZ34" s="29"/>
      <c r="DA34" s="29"/>
      <c r="DB34" s="29"/>
      <c r="DC34" s="29"/>
      <c r="DD34" s="29"/>
      <c r="DE34" s="29"/>
      <c r="DF34" s="29"/>
      <c r="DG34" s="29"/>
      <c r="DH34" s="29"/>
      <c r="DI34" s="29"/>
      <c r="DJ34" s="29"/>
      <c r="DK34" s="29"/>
      <c r="DL34" s="29"/>
      <c r="DM34" s="29"/>
      <c r="DN34" s="29"/>
      <c r="DO34" s="29"/>
      <c r="DP34" s="29"/>
      <c r="DQ34" s="29"/>
      <c r="DR34" s="29"/>
      <c r="DS34" s="29"/>
      <c r="DT34" s="29"/>
      <c r="DU34" s="29"/>
      <c r="DV34" s="29"/>
      <c r="DW34" s="29"/>
      <c r="DX34" s="30"/>
      <c r="DY34" s="29"/>
      <c r="DZ34" s="29"/>
      <c r="EA34" s="29"/>
      <c r="EB34" s="29"/>
      <c r="EC34" s="29"/>
      <c r="ED34" s="29"/>
      <c r="EE34" s="29"/>
      <c r="EF34" s="29"/>
      <c r="EG34" s="29"/>
      <c r="EH34" s="29"/>
      <c r="EI34" s="29"/>
      <c r="EJ34" s="29"/>
      <c r="EK34" s="29"/>
      <c r="EL34" s="29"/>
      <c r="EM34" s="29"/>
      <c r="EN34" s="29"/>
      <c r="EO34" s="29"/>
      <c r="EP34" s="29"/>
      <c r="EQ34" s="29"/>
      <c r="ER34" s="29"/>
      <c r="ES34" s="29"/>
      <c r="ET34" s="29"/>
      <c r="EU34" s="29"/>
      <c r="EV34" s="38"/>
    </row>
    <row r="35" spans="1:152" ht="15" x14ac:dyDescent="0.25">
      <c r="A35" s="1"/>
      <c r="B35" s="98"/>
      <c r="C35" s="64">
        <f t="shared" si="0"/>
        <v>42767</v>
      </c>
      <c r="D35" s="34">
        <f t="shared" si="1"/>
        <v>42767</v>
      </c>
      <c r="E35" s="78">
        <f>_xlfn.ISOWEEKNUM(janvier[[#This Row],[date]])</f>
        <v>5</v>
      </c>
      <c r="F35" s="78">
        <f>MONTH(janvier[[#This Row],[date]])</f>
        <v>2</v>
      </c>
      <c r="G35" s="29"/>
      <c r="H35" s="29"/>
      <c r="I35" s="29"/>
      <c r="J35" s="29" t="s">
        <v>65</v>
      </c>
      <c r="K35" s="29"/>
      <c r="L35" s="29"/>
      <c r="M35" s="29"/>
      <c r="N35" s="29" t="s">
        <v>7</v>
      </c>
      <c r="O35" s="29"/>
      <c r="P35" s="29"/>
      <c r="Q35" s="29" t="s">
        <v>89</v>
      </c>
      <c r="R35" s="29" t="s">
        <v>73</v>
      </c>
      <c r="S35" s="29" t="s">
        <v>66</v>
      </c>
      <c r="T35" s="29" t="s">
        <v>117</v>
      </c>
      <c r="U35" s="29" t="s">
        <v>68</v>
      </c>
      <c r="V35" s="29" t="s">
        <v>91</v>
      </c>
      <c r="W35" s="29" t="s">
        <v>92</v>
      </c>
      <c r="X35" s="29" t="s">
        <v>91</v>
      </c>
      <c r="Y35" s="29" t="s">
        <v>76</v>
      </c>
      <c r="Z35" s="29" t="s">
        <v>136</v>
      </c>
      <c r="AA35" s="29"/>
      <c r="AB35" s="29"/>
      <c r="AC35" s="29" t="s">
        <v>97</v>
      </c>
      <c r="AD35" s="29" t="s">
        <v>96</v>
      </c>
      <c r="AE35" s="29" t="s">
        <v>97</v>
      </c>
      <c r="AF35" s="29" t="s">
        <v>73</v>
      </c>
      <c r="AG35" s="29"/>
      <c r="AH35" s="65"/>
      <c r="AI35" s="49"/>
      <c r="AJ35" s="32"/>
      <c r="AK35" s="32"/>
      <c r="AL35" s="90"/>
      <c r="AM35" s="75"/>
      <c r="AN35" s="33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65"/>
      <c r="BR35" s="30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  <c r="CH35" s="29"/>
      <c r="CI35" s="29"/>
      <c r="CJ35" s="29"/>
      <c r="CK35" s="29"/>
      <c r="CL35" s="29"/>
      <c r="CM35" s="29"/>
      <c r="CN35" s="29"/>
      <c r="CO35" s="29"/>
      <c r="CP35" s="29"/>
      <c r="CQ35" s="44"/>
      <c r="CR35" s="32"/>
      <c r="CS35" s="32"/>
      <c r="CT35" s="32"/>
      <c r="CU35" s="90"/>
      <c r="CV35" s="33"/>
      <c r="CW35" s="33"/>
      <c r="CX35" s="29"/>
      <c r="CY35" s="29"/>
      <c r="CZ35" s="29"/>
      <c r="DA35" s="29"/>
      <c r="DB35" s="29"/>
      <c r="DC35" s="29"/>
      <c r="DD35" s="29"/>
      <c r="DE35" s="29"/>
      <c r="DF35" s="29"/>
      <c r="DG35" s="29"/>
      <c r="DH35" s="29"/>
      <c r="DI35" s="29"/>
      <c r="DJ35" s="29"/>
      <c r="DK35" s="29"/>
      <c r="DL35" s="29"/>
      <c r="DM35" s="29"/>
      <c r="DN35" s="29"/>
      <c r="DO35" s="29"/>
      <c r="DP35" s="29"/>
      <c r="DQ35" s="29"/>
      <c r="DR35" s="29"/>
      <c r="DS35" s="29"/>
      <c r="DT35" s="29"/>
      <c r="DU35" s="29"/>
      <c r="DV35" s="29"/>
      <c r="DW35" s="29"/>
      <c r="DX35" s="30"/>
      <c r="DY35" s="29"/>
      <c r="DZ35" s="29"/>
      <c r="EA35" s="29"/>
      <c r="EB35" s="29"/>
      <c r="EC35" s="29"/>
      <c r="ED35" s="29"/>
      <c r="EE35" s="29"/>
      <c r="EF35" s="29"/>
      <c r="EG35" s="29"/>
      <c r="EH35" s="29"/>
      <c r="EI35" s="29"/>
      <c r="EJ35" s="29"/>
      <c r="EK35" s="29"/>
      <c r="EL35" s="29"/>
      <c r="EM35" s="29"/>
      <c r="EN35" s="29"/>
      <c r="EO35" s="29"/>
      <c r="EP35" s="29"/>
      <c r="EQ35" s="29"/>
      <c r="ER35" s="29"/>
      <c r="ES35" s="29"/>
      <c r="ET35" s="29"/>
      <c r="EU35" s="29"/>
      <c r="EV35" s="44"/>
    </row>
    <row r="36" spans="1:152" ht="15" x14ac:dyDescent="0.25">
      <c r="A36" s="1"/>
      <c r="B36" s="98"/>
      <c r="C36" s="64">
        <f t="shared" si="0"/>
        <v>42768</v>
      </c>
      <c r="D36" s="34">
        <f t="shared" si="1"/>
        <v>42768</v>
      </c>
      <c r="E36" s="78">
        <f>_xlfn.ISOWEEKNUM(janvier[[#This Row],[date]])</f>
        <v>5</v>
      </c>
      <c r="F36" s="78">
        <f>MONTH(janvier[[#This Row],[date]])</f>
        <v>2</v>
      </c>
      <c r="G36" s="29"/>
      <c r="H36" s="29"/>
      <c r="I36" s="29"/>
      <c r="J36" s="29"/>
      <c r="K36" s="29"/>
      <c r="L36" s="29"/>
      <c r="M36" s="29"/>
      <c r="N36" s="29" t="s">
        <v>7</v>
      </c>
      <c r="O36" s="29"/>
      <c r="P36" s="29"/>
      <c r="Q36" s="29" t="s">
        <v>89</v>
      </c>
      <c r="R36" s="29" t="s">
        <v>73</v>
      </c>
      <c r="S36" s="29" t="s">
        <v>66</v>
      </c>
      <c r="T36" s="29" t="s">
        <v>117</v>
      </c>
      <c r="U36" s="29" t="s">
        <v>68</v>
      </c>
      <c r="V36" s="29" t="s">
        <v>91</v>
      </c>
      <c r="W36" s="29" t="s">
        <v>92</v>
      </c>
      <c r="X36" s="29" t="s">
        <v>91</v>
      </c>
      <c r="Y36" s="29" t="s">
        <v>76</v>
      </c>
      <c r="Z36" s="29" t="s">
        <v>136</v>
      </c>
      <c r="AA36" s="29"/>
      <c r="AB36" s="29"/>
      <c r="AC36" s="29" t="s">
        <v>97</v>
      </c>
      <c r="AD36" s="29" t="s">
        <v>96</v>
      </c>
      <c r="AE36" s="29" t="s">
        <v>97</v>
      </c>
      <c r="AF36" s="29" t="s">
        <v>73</v>
      </c>
      <c r="AG36" s="29"/>
      <c r="AH36" s="65"/>
      <c r="AI36" s="49"/>
      <c r="AJ36" s="32"/>
      <c r="AK36" s="32"/>
      <c r="AL36" s="90"/>
      <c r="AM36" s="75"/>
      <c r="AN36" s="33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65"/>
      <c r="BR36" s="30"/>
      <c r="BS36" s="29"/>
      <c r="BT36" s="29"/>
      <c r="BU36" s="29"/>
      <c r="BV36" s="29"/>
      <c r="BW36" s="29"/>
      <c r="BX36" s="29"/>
      <c r="BY36" s="29"/>
      <c r="BZ36" s="29"/>
      <c r="CA36" s="29" t="s">
        <v>90</v>
      </c>
      <c r="CB36" s="29"/>
      <c r="CC36" s="29"/>
      <c r="CD36" s="29"/>
      <c r="CE36" s="29"/>
      <c r="CF36" s="29"/>
      <c r="CG36" s="29"/>
      <c r="CH36" s="29"/>
      <c r="CI36" s="29"/>
      <c r="CJ36" s="29"/>
      <c r="CK36" s="29"/>
      <c r="CL36" s="29"/>
      <c r="CM36" s="29"/>
      <c r="CN36" s="29"/>
      <c r="CO36" s="29"/>
      <c r="CP36" s="29"/>
      <c r="CQ36" s="44"/>
      <c r="CR36" s="32"/>
      <c r="CS36" s="32"/>
      <c r="CT36" s="32"/>
      <c r="CU36" s="90"/>
      <c r="CV36" s="33"/>
      <c r="CW36" s="33"/>
      <c r="CX36" s="29"/>
      <c r="CY36" s="29"/>
      <c r="CZ36" s="29"/>
      <c r="DA36" s="29"/>
      <c r="DB36" s="29"/>
      <c r="DC36" s="29"/>
      <c r="DD36" s="29"/>
      <c r="DE36" s="29"/>
      <c r="DF36" s="29"/>
      <c r="DG36" s="29"/>
      <c r="DH36" s="29"/>
      <c r="DI36" s="29"/>
      <c r="DJ36" s="29"/>
      <c r="DK36" s="29"/>
      <c r="DL36" s="29"/>
      <c r="DM36" s="29"/>
      <c r="DN36" s="29"/>
      <c r="DO36" s="29"/>
      <c r="DP36" s="29"/>
      <c r="DQ36" s="29"/>
      <c r="DR36" s="29"/>
      <c r="DS36" s="29"/>
      <c r="DT36" s="29"/>
      <c r="DU36" s="29"/>
      <c r="DV36" s="29"/>
      <c r="DW36" s="29"/>
      <c r="DX36" s="30"/>
      <c r="DY36" s="29"/>
      <c r="DZ36" s="29"/>
      <c r="EA36" s="29"/>
      <c r="EB36" s="29"/>
      <c r="EC36" s="29"/>
      <c r="ED36" s="29"/>
      <c r="EE36" s="29"/>
      <c r="EF36" s="29"/>
      <c r="EG36" s="29"/>
      <c r="EH36" s="29"/>
      <c r="EI36" s="29"/>
      <c r="EJ36" s="29"/>
      <c r="EK36" s="29"/>
      <c r="EL36" s="29"/>
      <c r="EM36" s="29"/>
      <c r="EN36" s="29"/>
      <c r="EO36" s="29"/>
      <c r="EP36" s="29"/>
      <c r="EQ36" s="29"/>
      <c r="ER36" s="29"/>
      <c r="ES36" s="29"/>
      <c r="ET36" s="29"/>
      <c r="EU36" s="29"/>
      <c r="EV36" s="44"/>
    </row>
    <row r="37" spans="1:152" ht="15" x14ac:dyDescent="0.25">
      <c r="A37" s="1"/>
      <c r="B37" s="98"/>
      <c r="C37" s="64">
        <f t="shared" si="0"/>
        <v>42769</v>
      </c>
      <c r="D37" s="34">
        <f t="shared" si="1"/>
        <v>42769</v>
      </c>
      <c r="E37" s="78">
        <f>_xlfn.ISOWEEKNUM(janvier[[#This Row],[date]])</f>
        <v>5</v>
      </c>
      <c r="F37" s="78">
        <f>MONTH(janvier[[#This Row],[date]])</f>
        <v>2</v>
      </c>
      <c r="G37" s="29"/>
      <c r="H37" s="29"/>
      <c r="I37" s="29"/>
      <c r="J37" s="29"/>
      <c r="K37" s="29"/>
      <c r="L37" s="29"/>
      <c r="M37" s="29"/>
      <c r="N37" s="29" t="s">
        <v>7</v>
      </c>
      <c r="O37" s="29"/>
      <c r="P37" s="29"/>
      <c r="Q37" s="29" t="s">
        <v>89</v>
      </c>
      <c r="R37" s="29" t="s">
        <v>73</v>
      </c>
      <c r="S37" s="29" t="s">
        <v>66</v>
      </c>
      <c r="T37" s="29" t="s">
        <v>117</v>
      </c>
      <c r="U37" s="29" t="s">
        <v>68</v>
      </c>
      <c r="V37" s="29" t="s">
        <v>91</v>
      </c>
      <c r="W37" s="29" t="s">
        <v>92</v>
      </c>
      <c r="X37" s="29" t="s">
        <v>91</v>
      </c>
      <c r="Y37" s="29" t="s">
        <v>76</v>
      </c>
      <c r="Z37" s="29" t="s">
        <v>136</v>
      </c>
      <c r="AA37" s="29"/>
      <c r="AB37" s="29"/>
      <c r="AC37" s="29" t="s">
        <v>97</v>
      </c>
      <c r="AD37" s="29" t="s">
        <v>96</v>
      </c>
      <c r="AE37" s="29" t="s">
        <v>97</v>
      </c>
      <c r="AF37" s="29" t="s">
        <v>73</v>
      </c>
      <c r="AG37" s="29"/>
      <c r="AH37" s="65"/>
      <c r="AI37" s="49"/>
      <c r="AJ37" s="32"/>
      <c r="AK37" s="32"/>
      <c r="AL37" s="90"/>
      <c r="AM37" s="75"/>
      <c r="AN37" s="33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29"/>
      <c r="BQ37" s="65"/>
      <c r="BR37" s="30"/>
      <c r="BS37" s="29"/>
      <c r="BT37" s="29"/>
      <c r="BU37" s="29"/>
      <c r="BV37" s="29"/>
      <c r="BW37" s="29"/>
      <c r="BX37" s="29"/>
      <c r="BY37" s="29"/>
      <c r="BZ37" s="29"/>
      <c r="CA37" s="29" t="s">
        <v>90</v>
      </c>
      <c r="CB37" s="29"/>
      <c r="CC37" s="29"/>
      <c r="CD37" s="29"/>
      <c r="CE37" s="44"/>
      <c r="CF37" s="29"/>
      <c r="CG37" s="29"/>
      <c r="CH37" s="29"/>
      <c r="CI37" s="29"/>
      <c r="CJ37" s="29"/>
      <c r="CK37" s="29"/>
      <c r="CL37" s="29"/>
      <c r="CM37" s="29"/>
      <c r="CN37" s="29"/>
      <c r="CO37" s="29"/>
      <c r="CP37" s="29"/>
      <c r="CQ37" s="29"/>
      <c r="CR37" s="32"/>
      <c r="CS37" s="32"/>
      <c r="CT37" s="32"/>
      <c r="CU37" s="90"/>
      <c r="CV37" s="33"/>
      <c r="CW37" s="33"/>
      <c r="CX37" s="29"/>
      <c r="CY37" s="29"/>
      <c r="CZ37" s="29"/>
      <c r="DA37" s="29"/>
      <c r="DB37" s="29"/>
      <c r="DC37" s="29"/>
      <c r="DD37" s="29"/>
      <c r="DE37" s="29"/>
      <c r="DF37" s="29"/>
      <c r="DG37" s="29"/>
      <c r="DH37" s="29"/>
      <c r="DI37" s="29"/>
      <c r="DJ37" s="29"/>
      <c r="DK37" s="29"/>
      <c r="DL37" s="29"/>
      <c r="DM37" s="29"/>
      <c r="DN37" s="29"/>
      <c r="DO37" s="29"/>
      <c r="DP37" s="29"/>
      <c r="DQ37" s="29"/>
      <c r="DR37" s="29"/>
      <c r="DS37" s="29"/>
      <c r="DT37" s="29"/>
      <c r="DU37" s="29"/>
      <c r="DV37" s="29"/>
      <c r="DW37" s="29"/>
      <c r="DX37" s="30"/>
      <c r="DY37" s="29"/>
      <c r="DZ37" s="29"/>
      <c r="EA37" s="29"/>
      <c r="EB37" s="29"/>
      <c r="EC37" s="44"/>
      <c r="ED37" s="29"/>
      <c r="EE37" s="29"/>
      <c r="EF37" s="29"/>
      <c r="EG37" s="29"/>
      <c r="EH37" s="29"/>
      <c r="EI37" s="29"/>
      <c r="EJ37" s="29"/>
      <c r="EK37" s="29"/>
      <c r="EL37" s="29"/>
      <c r="EM37" s="29"/>
      <c r="EN37" s="29"/>
      <c r="EO37" s="29"/>
      <c r="EP37" s="29"/>
      <c r="EQ37" s="29"/>
      <c r="ER37" s="29"/>
      <c r="ES37" s="29"/>
      <c r="ET37" s="29"/>
      <c r="EU37" s="29"/>
      <c r="EV37" s="29"/>
    </row>
    <row r="38" spans="1:152" ht="15" x14ac:dyDescent="0.25">
      <c r="A38" s="1"/>
      <c r="B38" s="98"/>
      <c r="C38" s="64">
        <f t="shared" si="0"/>
        <v>42770</v>
      </c>
      <c r="D38" s="34">
        <f t="shared" si="1"/>
        <v>42770</v>
      </c>
      <c r="E38" s="78">
        <f>_xlfn.ISOWEEKNUM(janvier[[#This Row],[date]])</f>
        <v>5</v>
      </c>
      <c r="F38" s="78">
        <f>MONTH(janvier[[#This Row],[date]])</f>
        <v>2</v>
      </c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65"/>
      <c r="AI38" s="49"/>
      <c r="AJ38" s="32"/>
      <c r="AK38" s="32"/>
      <c r="AL38" s="90"/>
      <c r="AM38" s="75"/>
      <c r="AN38" s="33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65"/>
      <c r="BR38" s="30"/>
      <c r="BS38" s="44"/>
      <c r="BT38" s="44"/>
      <c r="BU38" s="44"/>
      <c r="BV38" s="44"/>
      <c r="BW38" s="44"/>
      <c r="BX38" s="44"/>
      <c r="BY38" s="44"/>
      <c r="BZ38" s="44"/>
      <c r="CA38" s="44"/>
      <c r="CB38" s="44"/>
      <c r="CC38" s="44"/>
      <c r="CD38" s="44"/>
      <c r="CE38" s="44"/>
      <c r="CF38" s="44"/>
      <c r="CG38" s="44"/>
      <c r="CH38" s="44"/>
      <c r="CI38" s="44"/>
      <c r="CJ38" s="44"/>
      <c r="CK38" s="44"/>
      <c r="CL38" s="44"/>
      <c r="CM38" s="44"/>
      <c r="CN38" s="44"/>
      <c r="CO38" s="44"/>
      <c r="CP38" s="44"/>
      <c r="CQ38" s="44"/>
      <c r="CR38" s="32"/>
      <c r="CS38" s="32"/>
      <c r="CT38" s="32"/>
      <c r="CU38" s="90"/>
      <c r="CV38" s="33"/>
      <c r="CW38" s="33"/>
      <c r="CX38" s="29"/>
      <c r="CY38" s="29"/>
      <c r="CZ38" s="29"/>
      <c r="DA38" s="29"/>
      <c r="DB38" s="29"/>
      <c r="DC38" s="29"/>
      <c r="DD38" s="29"/>
      <c r="DE38" s="29"/>
      <c r="DF38" s="29"/>
      <c r="DG38" s="29"/>
      <c r="DH38" s="29"/>
      <c r="DI38" s="29"/>
      <c r="DJ38" s="29"/>
      <c r="DK38" s="29"/>
      <c r="DL38" s="29"/>
      <c r="DM38" s="29"/>
      <c r="DN38" s="29"/>
      <c r="DO38" s="29"/>
      <c r="DP38" s="29"/>
      <c r="DQ38" s="29"/>
      <c r="DR38" s="29"/>
      <c r="DS38" s="29"/>
      <c r="DT38" s="29"/>
      <c r="DU38" s="29"/>
      <c r="DV38" s="29"/>
      <c r="DW38" s="29"/>
      <c r="DX38" s="30"/>
      <c r="DY38" s="44"/>
      <c r="DZ38" s="44"/>
      <c r="EA38" s="44"/>
      <c r="EB38" s="44"/>
      <c r="EC38" s="44"/>
      <c r="ED38" s="44"/>
      <c r="EE38" s="44"/>
      <c r="EF38" s="44"/>
      <c r="EG38" s="44"/>
      <c r="EH38" s="44"/>
      <c r="EI38" s="44"/>
      <c r="EJ38" s="44"/>
      <c r="EK38" s="44"/>
      <c r="EL38" s="44"/>
      <c r="EM38" s="44"/>
      <c r="EN38" s="44"/>
      <c r="EO38" s="44"/>
      <c r="EP38" s="44"/>
      <c r="EQ38" s="44"/>
      <c r="ER38" s="44"/>
      <c r="ES38" s="44"/>
      <c r="ET38" s="44"/>
      <c r="EU38" s="44"/>
      <c r="EV38" s="44"/>
    </row>
    <row r="39" spans="1:152" ht="15" x14ac:dyDescent="0.25">
      <c r="A39" s="1"/>
      <c r="B39" s="99"/>
      <c r="C39" s="67">
        <f t="shared" si="0"/>
        <v>42771</v>
      </c>
      <c r="D39" s="68">
        <f t="shared" si="1"/>
        <v>42771</v>
      </c>
      <c r="E39" s="79">
        <f>_xlfn.ISOWEEKNUM(janvier[[#This Row],[date]])</f>
        <v>5</v>
      </c>
      <c r="F39" s="79">
        <f>MONTH(janvier[[#This Row],[date]])</f>
        <v>2</v>
      </c>
      <c r="G39" s="69"/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>
        <v>20</v>
      </c>
      <c r="S39" s="69">
        <v>23</v>
      </c>
      <c r="T39" s="69"/>
      <c r="U39" s="69"/>
      <c r="V39" s="69"/>
      <c r="W39" s="69"/>
      <c r="X39" s="69"/>
      <c r="Y39" s="69"/>
      <c r="Z39" s="69"/>
      <c r="AA39" s="69"/>
      <c r="AB39" s="69"/>
      <c r="AC39" s="69">
        <v>10</v>
      </c>
      <c r="AD39" s="69">
        <v>23</v>
      </c>
      <c r="AE39" s="69">
        <v>18</v>
      </c>
      <c r="AF39" s="69"/>
      <c r="AG39" s="69"/>
      <c r="AH39" s="70"/>
      <c r="AI39" s="49"/>
      <c r="AJ39" s="32"/>
      <c r="AK39" s="32"/>
      <c r="AL39" s="91"/>
      <c r="AM39" s="76"/>
      <c r="AN39" s="77"/>
      <c r="AO39" s="69"/>
      <c r="AP39" s="69"/>
      <c r="AQ39" s="69"/>
      <c r="AR39" s="69"/>
      <c r="AS39" s="69"/>
      <c r="AT39" s="69"/>
      <c r="AU39" s="69"/>
      <c r="AV39" s="69"/>
      <c r="AW39" s="69"/>
      <c r="AX39" s="69">
        <v>20</v>
      </c>
      <c r="AY39" s="69"/>
      <c r="AZ39" s="69"/>
      <c r="BA39" s="69"/>
      <c r="BB39" s="69">
        <v>20</v>
      </c>
      <c r="BC39" s="69"/>
      <c r="BD39" s="69"/>
      <c r="BE39" s="69"/>
      <c r="BF39" s="69"/>
      <c r="BG39" s="69"/>
      <c r="BH39" s="69"/>
      <c r="BI39" s="69"/>
      <c r="BJ39" s="69"/>
      <c r="BK39" s="69">
        <v>20</v>
      </c>
      <c r="BL39" s="69">
        <v>10</v>
      </c>
      <c r="BM39" s="69">
        <v>15</v>
      </c>
      <c r="BN39" s="69"/>
      <c r="BO39" s="69"/>
      <c r="BP39" s="69"/>
      <c r="BQ39" s="70"/>
      <c r="BR39" s="30"/>
      <c r="BS39" s="44"/>
      <c r="BT39" s="44"/>
      <c r="BU39" s="44"/>
      <c r="BV39" s="44"/>
      <c r="BW39" s="44"/>
      <c r="BX39" s="44"/>
      <c r="BY39" s="44"/>
      <c r="BZ39" s="44"/>
      <c r="CA39" s="44"/>
      <c r="CB39" s="44"/>
      <c r="CC39" s="44"/>
      <c r="CD39" s="44"/>
      <c r="CE39" s="44"/>
      <c r="CF39" s="44"/>
      <c r="CG39" s="44"/>
      <c r="CH39" s="44"/>
      <c r="CI39" s="44"/>
      <c r="CJ39" s="44"/>
      <c r="CK39" s="44"/>
      <c r="CL39" s="44"/>
      <c r="CM39" s="44"/>
      <c r="CN39" s="44"/>
      <c r="CO39" s="44"/>
      <c r="CP39" s="44"/>
      <c r="CQ39" s="44"/>
      <c r="CR39" s="32"/>
      <c r="CS39" s="32"/>
      <c r="CT39" s="32"/>
      <c r="CU39" s="91"/>
      <c r="CV39" s="33"/>
      <c r="CW39" s="33"/>
      <c r="CX39" s="29"/>
      <c r="CY39" s="29"/>
      <c r="CZ39" s="29"/>
      <c r="DA39" s="29"/>
      <c r="DB39" s="29"/>
      <c r="DC39" s="29"/>
      <c r="DD39" s="29"/>
      <c r="DE39" s="29"/>
      <c r="DF39" s="29"/>
      <c r="DG39" s="29"/>
      <c r="DH39" s="29">
        <v>15</v>
      </c>
      <c r="DI39" s="29">
        <v>20</v>
      </c>
      <c r="DJ39" s="29"/>
      <c r="DK39" s="29"/>
      <c r="DL39" s="29"/>
      <c r="DM39" s="29"/>
      <c r="DN39" s="29"/>
      <c r="DO39" s="29"/>
      <c r="DP39" s="29">
        <v>5</v>
      </c>
      <c r="DQ39" s="29">
        <v>20</v>
      </c>
      <c r="DR39" s="29"/>
      <c r="DS39" s="29"/>
      <c r="DT39" s="29"/>
      <c r="DU39" s="29"/>
      <c r="DV39" s="29"/>
      <c r="DW39" s="29"/>
      <c r="DX39" s="30"/>
      <c r="DY39" s="44"/>
      <c r="DZ39" s="44"/>
      <c r="EA39" s="44"/>
      <c r="EB39" s="44"/>
      <c r="EC39" s="44"/>
      <c r="ED39" s="44"/>
      <c r="EE39" s="44"/>
      <c r="EF39" s="44"/>
      <c r="EG39" s="44"/>
      <c r="EH39" s="44"/>
      <c r="EI39" s="44"/>
      <c r="EJ39" s="44"/>
      <c r="EK39" s="44"/>
      <c r="EL39" s="44"/>
      <c r="EM39" s="44"/>
      <c r="EN39" s="44"/>
      <c r="EO39" s="44"/>
      <c r="EP39" s="44"/>
      <c r="EQ39" s="44"/>
      <c r="ER39" s="44"/>
      <c r="ES39" s="44"/>
      <c r="ET39" s="44"/>
      <c r="EU39" s="44"/>
      <c r="EV39" s="44"/>
    </row>
    <row r="40" spans="1:152" ht="15" x14ac:dyDescent="0.25">
      <c r="A40" s="1"/>
      <c r="B40" s="1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1"/>
      <c r="AK40" s="1"/>
      <c r="AL40" s="1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105" t="s">
        <v>164</v>
      </c>
      <c r="CI40" s="106"/>
      <c r="CJ40" s="9"/>
      <c r="CK40" s="9"/>
      <c r="CL40" s="9"/>
      <c r="CM40" s="9"/>
      <c r="CN40" s="9"/>
      <c r="CO40" s="9"/>
      <c r="CP40" s="9"/>
      <c r="CQ40" s="9"/>
      <c r="CR40" s="1"/>
      <c r="CS40" s="1"/>
      <c r="CT40" s="1"/>
      <c r="CU40" s="1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</row>
    <row r="41" spans="1:152" ht="15" x14ac:dyDescent="0.25">
      <c r="A41" s="1"/>
      <c r="B41" s="1"/>
      <c r="C41" s="46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1"/>
      <c r="AK41" s="1"/>
      <c r="AL41" s="1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18">
        <v>43525</v>
      </c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1"/>
      <c r="CS41" s="1"/>
      <c r="CT41" s="1"/>
      <c r="CU41" s="1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</row>
    <row r="42" spans="1:152" ht="15" x14ac:dyDescent="0.25">
      <c r="A42" s="1"/>
      <c r="B42" s="1"/>
      <c r="C42" s="32"/>
      <c r="D42" s="32"/>
      <c r="E42" s="39"/>
      <c r="F42" s="39"/>
      <c r="G42" s="32"/>
      <c r="H42" s="32"/>
      <c r="I42" s="81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7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</row>
    <row r="45" spans="1:152" ht="15.75" customHeight="1" x14ac:dyDescent="0.2">
      <c r="G45" s="34"/>
    </row>
  </sheetData>
  <mergeCells count="22">
    <mergeCell ref="CH40:CI40"/>
    <mergeCell ref="AL33:AL39"/>
    <mergeCell ref="AL26:AL32"/>
    <mergeCell ref="CU33:CU39"/>
    <mergeCell ref="CU26:CU32"/>
    <mergeCell ref="B26:B32"/>
    <mergeCell ref="B33:B39"/>
    <mergeCell ref="B5:B11"/>
    <mergeCell ref="ER12:ES12"/>
    <mergeCell ref="B19:B25"/>
    <mergeCell ref="B12:B18"/>
    <mergeCell ref="AL19:AL25"/>
    <mergeCell ref="AL12:AL18"/>
    <mergeCell ref="CU19:CU25"/>
    <mergeCell ref="CU12:CU18"/>
    <mergeCell ref="D2:I2"/>
    <mergeCell ref="CW2:CZ2"/>
    <mergeCell ref="AN2:AQ2"/>
    <mergeCell ref="CU5:CU11"/>
    <mergeCell ref="CR6:CT6"/>
    <mergeCell ref="CR9:CT9"/>
    <mergeCell ref="AL5:AL11"/>
  </mergeCells>
  <conditionalFormatting sqref="AO5:BQ39">
    <cfRule type="cellIs" dxfId="93" priority="34" stopIfTrue="1" operator="equal">
      <formula>"C1"</formula>
    </cfRule>
  </conditionalFormatting>
  <conditionalFormatting sqref="AO5:BQ39">
    <cfRule type="cellIs" dxfId="92" priority="33" stopIfTrue="1" operator="equal">
      <formula>"EC1"</formula>
    </cfRule>
  </conditionalFormatting>
  <conditionalFormatting sqref="AO5:BQ39">
    <cfRule type="cellIs" dxfId="91" priority="32" stopIfTrue="1" operator="equal">
      <formula>"FIMO"</formula>
    </cfRule>
  </conditionalFormatting>
  <conditionalFormatting sqref="AO5:BQ39">
    <cfRule type="cellIs" dxfId="90" priority="31" stopIfTrue="1" operator="equal">
      <formula>"TRE"</formula>
    </cfRule>
  </conditionalFormatting>
  <conditionalFormatting sqref="AO5:BQ39">
    <cfRule type="cellIs" dxfId="89" priority="30" stopIfTrue="1" operator="equal">
      <formula>"FCO M"</formula>
    </cfRule>
  </conditionalFormatting>
  <conditionalFormatting sqref="AO5:BQ39">
    <cfRule type="cellIs" dxfId="88" priority="29" stopIfTrue="1" operator="equal">
      <formula>"TPM 5"</formula>
    </cfRule>
  </conditionalFormatting>
  <conditionalFormatting sqref="AO5:BQ39">
    <cfRule type="cellIs" dxfId="87" priority="28" stopIfTrue="1" operator="equal">
      <formula>"TPV"</formula>
    </cfRule>
  </conditionalFormatting>
  <conditionalFormatting sqref="AO5:BQ39">
    <cfRule type="cellIs" dxfId="86" priority="27" stopIfTrue="1" operator="equal">
      <formula>"OPEN"</formula>
    </cfRule>
  </conditionalFormatting>
  <conditionalFormatting sqref="AO5:BQ39">
    <cfRule type="cellIs" dxfId="85" priority="26" stopIfTrue="1" operator="equal">
      <formula>"TPCARI"</formula>
    </cfRule>
  </conditionalFormatting>
  <conditionalFormatting sqref="AO5:BQ39">
    <cfRule type="cellIs" dxfId="84" priority="25" stopIfTrue="1" operator="equal">
      <formula>"R389"</formula>
    </cfRule>
  </conditionalFormatting>
  <conditionalFormatting sqref="AO5:BQ39">
    <cfRule type="cellIs" dxfId="83" priority="24" stopIfTrue="1" operator="equal">
      <formula>"R372"</formula>
    </cfRule>
  </conditionalFormatting>
  <conditionalFormatting sqref="AO5:BQ39">
    <cfRule type="cellIs" dxfId="82" priority="23" stopIfTrue="1" operator="equal">
      <formula>"TPTVS"</formula>
    </cfRule>
  </conditionalFormatting>
  <conditionalFormatting sqref="G5:AH39">
    <cfRule type="cellIs" dxfId="81" priority="13" stopIfTrue="1" operator="equal">
      <formula>"C1"</formula>
    </cfRule>
    <cfRule type="cellIs" dxfId="80" priority="12" stopIfTrue="1" operator="equal">
      <formula>"EC1"</formula>
    </cfRule>
    <cfRule type="cellIs" dxfId="79" priority="11" stopIfTrue="1" operator="equal">
      <formula>"FIMO"</formula>
    </cfRule>
    <cfRule type="cellIs" dxfId="78" priority="10" stopIfTrue="1" operator="equal">
      <formula>"TRE"</formula>
    </cfRule>
    <cfRule type="cellIs" dxfId="77" priority="9" stopIfTrue="1" operator="equal">
      <formula>"FCO M"</formula>
    </cfRule>
    <cfRule type="cellIs" dxfId="76" priority="8" stopIfTrue="1" operator="equal">
      <formula>"TPM 5"</formula>
    </cfRule>
    <cfRule type="cellIs" dxfId="75" priority="7" stopIfTrue="1" operator="equal">
      <formula>"TPV"</formula>
    </cfRule>
    <cfRule type="cellIs" dxfId="74" priority="6" stopIfTrue="1" operator="equal">
      <formula>"OPEN"</formula>
    </cfRule>
    <cfRule type="cellIs" dxfId="73" priority="5" stopIfTrue="1" operator="equal">
      <formula>"TPCARI"</formula>
    </cfRule>
    <cfRule type="cellIs" dxfId="72" priority="4" stopIfTrue="1" operator="equal">
      <formula>"R389"</formula>
    </cfRule>
    <cfRule type="cellIs" dxfId="71" priority="3" stopIfTrue="1" operator="equal">
      <formula>"R372"</formula>
    </cfRule>
    <cfRule type="cellIs" dxfId="70" priority="2" stopIfTrue="1" operator="equal">
      <formula>"TPTVS"</formula>
    </cfRule>
    <cfRule type="cellIs" dxfId="69" priority="1" stopIfTrue="1" operator="equal">
      <formula>"TPPREP"</formula>
    </cfRule>
  </conditionalFormatting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Props1.xml><?xml version="1.0" encoding="utf-8"?>
<ds:datastoreItem xmlns:ds="http://schemas.openxmlformats.org/officeDocument/2006/customXml" ds:itemID="{F07F6065-08C0-465E-BDEC-C0840CBD1EAD}">
  <ds:schemaRefs/>
</ds:datastoreItem>
</file>

<file path=customXml/itemProps2.xml><?xml version="1.0" encoding="utf-8"?>
<ds:datastoreItem xmlns:ds="http://schemas.openxmlformats.org/officeDocument/2006/customXml" ds:itemID="{EDD66767-A227-48A8-A27A-E0F02A951E1E}">
  <ds:schemaRefs/>
</ds:datastoreItem>
</file>

<file path=customXml/itemProps3.xml><?xml version="1.0" encoding="utf-8"?>
<ds:datastoreItem xmlns:ds="http://schemas.openxmlformats.org/officeDocument/2006/customXml" ds:itemID="{1D54E880-B08D-4A73-A56B-50FBDA6D54C4}">
  <ds:schemaRefs/>
</ds:datastoreItem>
</file>

<file path=customXml/itemProps4.xml><?xml version="1.0" encoding="utf-8"?>
<ds:datastoreItem xmlns:ds="http://schemas.openxmlformats.org/officeDocument/2006/customXml" ds:itemID="{25228A18-A15D-4ED4-904A-4AE43BDB8606}">
  <ds:schemaRefs/>
</ds:datastoreItem>
</file>

<file path=customXml/itemProps5.xml><?xml version="1.0" encoding="utf-8"?>
<ds:datastoreItem xmlns:ds="http://schemas.openxmlformats.org/officeDocument/2006/customXml" ds:itemID="{5016D645-6163-4875-B8DF-3460B298A8E8}">
  <ds:schemaRefs/>
</ds:datastoreItem>
</file>

<file path=customXml/itemProps6.xml><?xml version="1.0" encoding="utf-8"?>
<ds:datastoreItem xmlns:ds="http://schemas.openxmlformats.org/officeDocument/2006/customXml" ds:itemID="{D6B50B21-95C2-4D30-A7F3-F1CC3222AF48}">
  <ds:schemaRefs/>
</ds:datastoreItem>
</file>

<file path=customXml/itemProps7.xml><?xml version="1.0" encoding="utf-8"?>
<ds:datastoreItem xmlns:ds="http://schemas.openxmlformats.org/officeDocument/2006/customXml" ds:itemID="{B9E3444C-83B2-476A-B1D6-76BD73CD4581}">
  <ds:schemaRefs/>
</ds:datastoreItem>
</file>

<file path=customXml/itemProps8.xml><?xml version="1.0" encoding="utf-8"?>
<ds:datastoreItem xmlns:ds="http://schemas.openxmlformats.org/officeDocument/2006/customXml" ds:itemID="{F1A76B4B-42D4-4187-A467-86417E1F32E9}">
  <ds:schemaRefs/>
</ds:datastoreItem>
</file>

<file path=customXml/itemProps9.xml><?xml version="1.0" encoding="utf-8"?>
<ds:datastoreItem xmlns:ds="http://schemas.openxmlformats.org/officeDocument/2006/customXml" ds:itemID="{8289F499-A13D-4D48-BC4E-32BFD61601AB}">
  <ds:schemaRefs/>
</ds:datastoreItem>
</file>

<file path=customXml/itemProps10.xml><?xml version="1.0" encoding="utf-8"?>
<ds:datastoreItem xmlns:ds="http://schemas.openxmlformats.org/officeDocument/2006/customXml" ds:itemID="{5C3D2307-130C-4FFA-8DF4-4025379E9E96}">
  <ds:schemaRefs/>
</ds:datastoreItem>
</file>

<file path=customXml/itemProps11.xml><?xml version="1.0" encoding="utf-8"?>
<ds:datastoreItem xmlns:ds="http://schemas.openxmlformats.org/officeDocument/2006/customXml" ds:itemID="{A6EA9269-CA72-4182-B2C8-6D5F218EB862}">
  <ds:schemaRefs/>
</ds:datastoreItem>
</file>

<file path=customXml/itemProps12.xml><?xml version="1.0" encoding="utf-8"?>
<ds:datastoreItem xmlns:ds="http://schemas.openxmlformats.org/officeDocument/2006/customXml" ds:itemID="{72EBB23B-9BC6-4C61-B47B-F8CC6C063880}">
  <ds:schemaRefs/>
</ds:datastoreItem>
</file>

<file path=customXml/itemProps13.xml><?xml version="1.0" encoding="utf-8"?>
<ds:datastoreItem xmlns:ds="http://schemas.openxmlformats.org/officeDocument/2006/customXml" ds:itemID="{4DC05F80-8EE7-47B2-857E-77F34426E3C6}">
  <ds:schemaRefs/>
</ds:datastoreItem>
</file>

<file path=customXml/itemProps14.xml><?xml version="1.0" encoding="utf-8"?>
<ds:datastoreItem xmlns:ds="http://schemas.openxmlformats.org/officeDocument/2006/customXml" ds:itemID="{4F6F80F2-90E3-4C45-9EE6-220101E7DAB4}">
  <ds:schemaRefs/>
</ds:datastoreItem>
</file>

<file path=customXml/itemProps15.xml><?xml version="1.0" encoding="utf-8"?>
<ds:datastoreItem xmlns:ds="http://schemas.openxmlformats.org/officeDocument/2006/customXml" ds:itemID="{8FCF7692-727B-4BA3-B34B-5A2FE2D41CE0}">
  <ds:schemaRefs/>
</ds:datastoreItem>
</file>

<file path=customXml/itemProps16.xml><?xml version="1.0" encoding="utf-8"?>
<ds:datastoreItem xmlns:ds="http://schemas.openxmlformats.org/officeDocument/2006/customXml" ds:itemID="{1C9D1FE9-7EC9-42B6-A659-B02C7CC82BB9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</vt:lpstr>
      <vt:lpstr>1 trimestre</vt:lpstr>
      <vt:lpstr>annee</vt:lpstr>
      <vt:lpstr>janvier_1</vt:lpstr>
      <vt:lpstr>numMois</vt:lpstr>
      <vt:lpstr>numSemaine</vt:lpstr>
      <vt:lpstr>premier_jour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promotrans</dc:creator>
  <cp:lastModifiedBy>Brice</cp:lastModifiedBy>
  <dcterms:created xsi:type="dcterms:W3CDTF">2019-04-19T14:17:55Z</dcterms:created>
  <dcterms:modified xsi:type="dcterms:W3CDTF">2019-05-03T11:52:54Z</dcterms:modified>
</cp:coreProperties>
</file>