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tectas\Downloads\"/>
    </mc:Choice>
  </mc:AlternateContent>
  <bookViews>
    <workbookView xWindow="0" yWindow="0" windowWidth="28800" windowHeight="11610" activeTab="1"/>
  </bookViews>
  <sheets>
    <sheet name="Sheet1" sheetId="2" r:id="rId1"/>
    <sheet name="Sheet2" sheetId="3" r:id="rId2"/>
  </sheets>
  <definedNames>
    <definedName name="An">Sheet1!$AE$6</definedName>
    <definedName name="Aout">Sheet1!$D$46</definedName>
    <definedName name="Decembre">Sheet1!$AN$17</definedName>
    <definedName name="Janvier">Sheet1!$D$39</definedName>
    <definedName name="Juillet">Sheet1!$D$45</definedName>
    <definedName name="Mai">Sheet1!$D$43</definedName>
    <definedName name="Novembre">Sheet1!$D$49</definedName>
  </definedNames>
  <calcPr calcId="171027"/>
</workbook>
</file>

<file path=xl/calcChain.xml><?xml version="1.0" encoding="utf-8"?>
<calcChain xmlns="http://schemas.openxmlformats.org/spreadsheetml/2006/main">
  <c r="L7" i="3" l="1"/>
  <c r="I7" i="3" l="1"/>
  <c r="L6" i="3"/>
  <c r="K6" i="3"/>
  <c r="J6" i="3"/>
  <c r="D38" i="2" l="1"/>
  <c r="GA8" i="3"/>
  <c r="GB8" i="3"/>
  <c r="GC8" i="3"/>
  <c r="GD8" i="3"/>
  <c r="GG8" i="3"/>
  <c r="GH8" i="3"/>
  <c r="GI8" i="3"/>
  <c r="GJ8" i="3"/>
  <c r="GA9" i="3"/>
  <c r="GB9" i="3"/>
  <c r="GC9" i="3"/>
  <c r="GD9" i="3"/>
  <c r="GG9" i="3"/>
  <c r="GH9" i="3"/>
  <c r="GI9" i="3"/>
  <c r="GJ9" i="3"/>
  <c r="GA10" i="3"/>
  <c r="GB10" i="3"/>
  <c r="GC10" i="3"/>
  <c r="GD10" i="3"/>
  <c r="GG10" i="3"/>
  <c r="GH10" i="3"/>
  <c r="GI10" i="3"/>
  <c r="GJ10" i="3"/>
  <c r="GA11" i="3"/>
  <c r="GB11" i="3"/>
  <c r="GC11" i="3"/>
  <c r="GD11" i="3"/>
  <c r="GG11" i="3"/>
  <c r="GH11" i="3"/>
  <c r="GI11" i="3"/>
  <c r="GJ11" i="3"/>
  <c r="GA12" i="3"/>
  <c r="GB12" i="3"/>
  <c r="GC12" i="3"/>
  <c r="GD12" i="3"/>
  <c r="GG12" i="3"/>
  <c r="GH12" i="3"/>
  <c r="GI12" i="3"/>
  <c r="GJ12" i="3"/>
  <c r="GA13" i="3"/>
  <c r="GB13" i="3"/>
  <c r="GC13" i="3"/>
  <c r="GD13" i="3"/>
  <c r="GG13" i="3"/>
  <c r="GH13" i="3"/>
  <c r="GI13" i="3"/>
  <c r="GJ13" i="3"/>
  <c r="GA14" i="3"/>
  <c r="GB14" i="3"/>
  <c r="GC14" i="3"/>
  <c r="GD14" i="3"/>
  <c r="GG14" i="3"/>
  <c r="GH14" i="3"/>
  <c r="GI14" i="3"/>
  <c r="GJ14" i="3"/>
  <c r="GA15" i="3"/>
  <c r="GB15" i="3"/>
  <c r="GC15" i="3"/>
  <c r="GD15" i="3"/>
  <c r="GG15" i="3"/>
  <c r="GH15" i="3"/>
  <c r="GI15" i="3"/>
  <c r="GJ15" i="3"/>
  <c r="GA16" i="3"/>
  <c r="GB16" i="3"/>
  <c r="GC16" i="3"/>
  <c r="GD16" i="3"/>
  <c r="GG16" i="3"/>
  <c r="GH16" i="3"/>
  <c r="GI16" i="3"/>
  <c r="GJ16" i="3"/>
  <c r="GA17" i="3"/>
  <c r="GB17" i="3"/>
  <c r="GC17" i="3"/>
  <c r="GD17" i="3"/>
  <c r="GG17" i="3"/>
  <c r="GH17" i="3"/>
  <c r="GI17" i="3"/>
  <c r="GJ17" i="3"/>
  <c r="GA18" i="3"/>
  <c r="GB18" i="3"/>
  <c r="GC18" i="3"/>
  <c r="GD18" i="3"/>
  <c r="GG18" i="3"/>
  <c r="GH18" i="3"/>
  <c r="GI18" i="3"/>
  <c r="GJ18" i="3"/>
  <c r="GA19" i="3"/>
  <c r="GB19" i="3"/>
  <c r="GC19" i="3"/>
  <c r="GD19" i="3"/>
  <c r="GG19" i="3"/>
  <c r="GH19" i="3"/>
  <c r="GI19" i="3"/>
  <c r="GJ19" i="3"/>
  <c r="GA20" i="3"/>
  <c r="GB20" i="3"/>
  <c r="GC20" i="3"/>
  <c r="GD20" i="3"/>
  <c r="GG20" i="3"/>
  <c r="GH20" i="3"/>
  <c r="GI20" i="3"/>
  <c r="GJ20" i="3"/>
  <c r="GA21" i="3"/>
  <c r="GB21" i="3"/>
  <c r="GC21" i="3"/>
  <c r="GD21" i="3"/>
  <c r="GG21" i="3"/>
  <c r="GH21" i="3"/>
  <c r="GI21" i="3"/>
  <c r="GJ21" i="3"/>
  <c r="GA22" i="3"/>
  <c r="GB22" i="3"/>
  <c r="GC22" i="3"/>
  <c r="GD22" i="3"/>
  <c r="GG22" i="3"/>
  <c r="GH22" i="3"/>
  <c r="GI22" i="3"/>
  <c r="GJ22" i="3"/>
  <c r="GA23" i="3"/>
  <c r="GB23" i="3"/>
  <c r="GC23" i="3"/>
  <c r="GD23" i="3"/>
  <c r="GG23" i="3"/>
  <c r="GH23" i="3"/>
  <c r="GI23" i="3"/>
  <c r="GJ23" i="3"/>
  <c r="GJ7" i="3"/>
  <c r="GI7" i="3"/>
  <c r="GH7" i="3"/>
  <c r="GG7" i="3"/>
  <c r="GD7" i="3"/>
  <c r="GC7" i="3"/>
  <c r="GB7" i="3"/>
  <c r="GA7" i="3"/>
  <c r="F8" i="3"/>
  <c r="G8" i="3"/>
  <c r="H8" i="3"/>
  <c r="I8" i="3"/>
  <c r="O8" i="3"/>
  <c r="P8" i="3"/>
  <c r="Q8" i="3"/>
  <c r="R8" i="3"/>
  <c r="U8" i="3"/>
  <c r="V8" i="3"/>
  <c r="W8" i="3"/>
  <c r="X8" i="3"/>
  <c r="AA8" i="3"/>
  <c r="AB8" i="3"/>
  <c r="AC8" i="3"/>
  <c r="AD8" i="3"/>
  <c r="AG8" i="3"/>
  <c r="AH8" i="3"/>
  <c r="AI8" i="3"/>
  <c r="AJ8" i="3"/>
  <c r="AM8" i="3"/>
  <c r="AN8" i="3"/>
  <c r="AO8" i="3"/>
  <c r="AP8" i="3"/>
  <c r="AS8" i="3"/>
  <c r="AT8" i="3"/>
  <c r="AU8" i="3"/>
  <c r="AV8" i="3"/>
  <c r="AY8" i="3"/>
  <c r="AZ8" i="3"/>
  <c r="BA8" i="3"/>
  <c r="BB8" i="3"/>
  <c r="BE8" i="3"/>
  <c r="BF8" i="3"/>
  <c r="BG8" i="3"/>
  <c r="BH8" i="3"/>
  <c r="BK8" i="3"/>
  <c r="BL8" i="3"/>
  <c r="BM8" i="3"/>
  <c r="BN8" i="3"/>
  <c r="BQ8" i="3"/>
  <c r="BR8" i="3"/>
  <c r="BS8" i="3"/>
  <c r="BT8" i="3"/>
  <c r="BW8" i="3"/>
  <c r="BX8" i="3"/>
  <c r="BY8" i="3"/>
  <c r="BZ8" i="3"/>
  <c r="CC8" i="3"/>
  <c r="CD8" i="3"/>
  <c r="CE8" i="3"/>
  <c r="CF8" i="3"/>
  <c r="CI8" i="3"/>
  <c r="CJ8" i="3"/>
  <c r="CK8" i="3"/>
  <c r="CL8" i="3"/>
  <c r="CO8" i="3"/>
  <c r="CP8" i="3"/>
  <c r="CQ8" i="3"/>
  <c r="CR8" i="3"/>
  <c r="CU8" i="3"/>
  <c r="CV8" i="3"/>
  <c r="CW8" i="3"/>
  <c r="CX8" i="3"/>
  <c r="DA8" i="3"/>
  <c r="DB8" i="3"/>
  <c r="DC8" i="3"/>
  <c r="DD8" i="3"/>
  <c r="DG8" i="3"/>
  <c r="DH8" i="3"/>
  <c r="DI8" i="3"/>
  <c r="DJ8" i="3"/>
  <c r="DM8" i="3"/>
  <c r="DN8" i="3"/>
  <c r="DO8" i="3"/>
  <c r="DP8" i="3"/>
  <c r="DS8" i="3"/>
  <c r="DT8" i="3"/>
  <c r="DU8" i="3"/>
  <c r="DV8" i="3"/>
  <c r="DY8" i="3"/>
  <c r="DZ8" i="3"/>
  <c r="EA8" i="3"/>
  <c r="EB8" i="3"/>
  <c r="EE8" i="3"/>
  <c r="EF8" i="3"/>
  <c r="EG8" i="3"/>
  <c r="EH8" i="3"/>
  <c r="EK8" i="3"/>
  <c r="EL8" i="3"/>
  <c r="EM8" i="3"/>
  <c r="EN8" i="3"/>
  <c r="EQ8" i="3"/>
  <c r="ER8" i="3"/>
  <c r="ES8" i="3"/>
  <c r="ET8" i="3"/>
  <c r="EW8" i="3"/>
  <c r="EX8" i="3"/>
  <c r="EY8" i="3"/>
  <c r="EZ8" i="3"/>
  <c r="FC8" i="3"/>
  <c r="FD8" i="3"/>
  <c r="FE8" i="3"/>
  <c r="FF8" i="3"/>
  <c r="FI8" i="3"/>
  <c r="FJ8" i="3"/>
  <c r="FK8" i="3"/>
  <c r="FL8" i="3"/>
  <c r="FO8" i="3"/>
  <c r="FP8" i="3"/>
  <c r="FQ8" i="3"/>
  <c r="FR8" i="3"/>
  <c r="FU8" i="3"/>
  <c r="FV8" i="3"/>
  <c r="FW8" i="3"/>
  <c r="FX8" i="3"/>
  <c r="F9" i="3"/>
  <c r="G9" i="3"/>
  <c r="H9" i="3"/>
  <c r="I9" i="3"/>
  <c r="O9" i="3"/>
  <c r="P9" i="3"/>
  <c r="Q9" i="3"/>
  <c r="R9" i="3"/>
  <c r="U9" i="3"/>
  <c r="V9" i="3"/>
  <c r="W9" i="3"/>
  <c r="X9" i="3"/>
  <c r="AA9" i="3"/>
  <c r="AB9" i="3"/>
  <c r="AC9" i="3"/>
  <c r="AD9" i="3"/>
  <c r="AG9" i="3"/>
  <c r="AH9" i="3"/>
  <c r="AI9" i="3"/>
  <c r="AJ9" i="3"/>
  <c r="AM9" i="3"/>
  <c r="AN9" i="3"/>
  <c r="AO9" i="3"/>
  <c r="AP9" i="3"/>
  <c r="AS9" i="3"/>
  <c r="AT9" i="3"/>
  <c r="AU9" i="3"/>
  <c r="AV9" i="3"/>
  <c r="AY9" i="3"/>
  <c r="AZ9" i="3"/>
  <c r="BA9" i="3"/>
  <c r="BB9" i="3"/>
  <c r="BE9" i="3"/>
  <c r="BF9" i="3"/>
  <c r="BG9" i="3"/>
  <c r="BH9" i="3"/>
  <c r="BK9" i="3"/>
  <c r="BL9" i="3"/>
  <c r="BM9" i="3"/>
  <c r="BN9" i="3"/>
  <c r="BQ9" i="3"/>
  <c r="BR9" i="3"/>
  <c r="BS9" i="3"/>
  <c r="BT9" i="3"/>
  <c r="BW9" i="3"/>
  <c r="BX9" i="3"/>
  <c r="BY9" i="3"/>
  <c r="BZ9" i="3"/>
  <c r="CC9" i="3"/>
  <c r="CD9" i="3"/>
  <c r="CE9" i="3"/>
  <c r="CF9" i="3"/>
  <c r="CI9" i="3"/>
  <c r="CJ9" i="3"/>
  <c r="CK9" i="3"/>
  <c r="CL9" i="3"/>
  <c r="CO9" i="3"/>
  <c r="CP9" i="3"/>
  <c r="CQ9" i="3"/>
  <c r="CR9" i="3"/>
  <c r="CU9" i="3"/>
  <c r="CV9" i="3"/>
  <c r="CW9" i="3"/>
  <c r="CX9" i="3"/>
  <c r="DA9" i="3"/>
  <c r="DB9" i="3"/>
  <c r="DC9" i="3"/>
  <c r="DD9" i="3"/>
  <c r="DG9" i="3"/>
  <c r="DH9" i="3"/>
  <c r="DI9" i="3"/>
  <c r="DJ9" i="3"/>
  <c r="DM9" i="3"/>
  <c r="DN9" i="3"/>
  <c r="DO9" i="3"/>
  <c r="DP9" i="3"/>
  <c r="DS9" i="3"/>
  <c r="DT9" i="3"/>
  <c r="DU9" i="3"/>
  <c r="DV9" i="3"/>
  <c r="DY9" i="3"/>
  <c r="DZ9" i="3"/>
  <c r="EA9" i="3"/>
  <c r="EB9" i="3"/>
  <c r="EE9" i="3"/>
  <c r="EF9" i="3"/>
  <c r="EG9" i="3"/>
  <c r="EH9" i="3"/>
  <c r="EK9" i="3"/>
  <c r="EL9" i="3"/>
  <c r="EM9" i="3"/>
  <c r="EN9" i="3"/>
  <c r="EQ9" i="3"/>
  <c r="ER9" i="3"/>
  <c r="ES9" i="3"/>
  <c r="ET9" i="3"/>
  <c r="EW9" i="3"/>
  <c r="EX9" i="3"/>
  <c r="EY9" i="3"/>
  <c r="EZ9" i="3"/>
  <c r="FC9" i="3"/>
  <c r="FD9" i="3"/>
  <c r="FE9" i="3"/>
  <c r="FF9" i="3"/>
  <c r="FI9" i="3"/>
  <c r="FJ9" i="3"/>
  <c r="FK9" i="3"/>
  <c r="FL9" i="3"/>
  <c r="FO9" i="3"/>
  <c r="FP9" i="3"/>
  <c r="FQ9" i="3"/>
  <c r="FR9" i="3"/>
  <c r="FU9" i="3"/>
  <c r="FV9" i="3"/>
  <c r="FW9" i="3"/>
  <c r="FX9" i="3"/>
  <c r="F10" i="3"/>
  <c r="G10" i="3"/>
  <c r="H10" i="3"/>
  <c r="I10" i="3"/>
  <c r="O10" i="3"/>
  <c r="P10" i="3"/>
  <c r="Q10" i="3"/>
  <c r="R10" i="3"/>
  <c r="U10" i="3"/>
  <c r="V10" i="3"/>
  <c r="W10" i="3"/>
  <c r="X10" i="3"/>
  <c r="AA10" i="3"/>
  <c r="AB10" i="3"/>
  <c r="AC10" i="3"/>
  <c r="AD10" i="3"/>
  <c r="AG10" i="3"/>
  <c r="AH10" i="3"/>
  <c r="AI10" i="3"/>
  <c r="AJ10" i="3"/>
  <c r="AM10" i="3"/>
  <c r="AN10" i="3"/>
  <c r="AO10" i="3"/>
  <c r="AP10" i="3"/>
  <c r="AS10" i="3"/>
  <c r="AT10" i="3"/>
  <c r="AU10" i="3"/>
  <c r="AV10" i="3"/>
  <c r="AY10" i="3"/>
  <c r="AZ10" i="3"/>
  <c r="BA10" i="3"/>
  <c r="BB10" i="3"/>
  <c r="BE10" i="3"/>
  <c r="BF10" i="3"/>
  <c r="BG10" i="3"/>
  <c r="BH10" i="3"/>
  <c r="BK10" i="3"/>
  <c r="BL10" i="3"/>
  <c r="BM10" i="3"/>
  <c r="BN10" i="3"/>
  <c r="BQ10" i="3"/>
  <c r="BR10" i="3"/>
  <c r="BS10" i="3"/>
  <c r="BT10" i="3"/>
  <c r="BW10" i="3"/>
  <c r="BX10" i="3"/>
  <c r="BY10" i="3"/>
  <c r="BZ10" i="3"/>
  <c r="CC10" i="3"/>
  <c r="CD10" i="3"/>
  <c r="CE10" i="3"/>
  <c r="CF10" i="3"/>
  <c r="CI10" i="3"/>
  <c r="CJ10" i="3"/>
  <c r="CK10" i="3"/>
  <c r="CL10" i="3"/>
  <c r="CO10" i="3"/>
  <c r="CP10" i="3"/>
  <c r="CQ10" i="3"/>
  <c r="CR10" i="3"/>
  <c r="CU10" i="3"/>
  <c r="CV10" i="3"/>
  <c r="CW10" i="3"/>
  <c r="CX10" i="3"/>
  <c r="DA10" i="3"/>
  <c r="DB10" i="3"/>
  <c r="DC10" i="3"/>
  <c r="DD10" i="3"/>
  <c r="DG10" i="3"/>
  <c r="DH10" i="3"/>
  <c r="DI10" i="3"/>
  <c r="DJ10" i="3"/>
  <c r="DM10" i="3"/>
  <c r="DN10" i="3"/>
  <c r="DO10" i="3"/>
  <c r="DP10" i="3"/>
  <c r="DS10" i="3"/>
  <c r="DT10" i="3"/>
  <c r="DU10" i="3"/>
  <c r="DV10" i="3"/>
  <c r="DY10" i="3"/>
  <c r="DZ10" i="3"/>
  <c r="EA10" i="3"/>
  <c r="EB10" i="3"/>
  <c r="EE10" i="3"/>
  <c r="EF10" i="3"/>
  <c r="EG10" i="3"/>
  <c r="EH10" i="3"/>
  <c r="EK10" i="3"/>
  <c r="EL10" i="3"/>
  <c r="EM10" i="3"/>
  <c r="EN10" i="3"/>
  <c r="EQ10" i="3"/>
  <c r="ER10" i="3"/>
  <c r="ES10" i="3"/>
  <c r="ET10" i="3"/>
  <c r="EW10" i="3"/>
  <c r="EX10" i="3"/>
  <c r="EY10" i="3"/>
  <c r="EZ10" i="3"/>
  <c r="FC10" i="3"/>
  <c r="FD10" i="3"/>
  <c r="FE10" i="3"/>
  <c r="FF10" i="3"/>
  <c r="FI10" i="3"/>
  <c r="FJ10" i="3"/>
  <c r="FK10" i="3"/>
  <c r="FL10" i="3"/>
  <c r="FO10" i="3"/>
  <c r="FP10" i="3"/>
  <c r="FQ10" i="3"/>
  <c r="FR10" i="3"/>
  <c r="FU10" i="3"/>
  <c r="FV10" i="3"/>
  <c r="FW10" i="3"/>
  <c r="FX10" i="3"/>
  <c r="F11" i="3"/>
  <c r="G11" i="3"/>
  <c r="H11" i="3"/>
  <c r="I11" i="3"/>
  <c r="O11" i="3"/>
  <c r="P11" i="3"/>
  <c r="Q11" i="3"/>
  <c r="R11" i="3"/>
  <c r="U11" i="3"/>
  <c r="V11" i="3"/>
  <c r="W11" i="3"/>
  <c r="X11" i="3"/>
  <c r="AA11" i="3"/>
  <c r="AB11" i="3"/>
  <c r="AC11" i="3"/>
  <c r="AD11" i="3"/>
  <c r="AG11" i="3"/>
  <c r="AH11" i="3"/>
  <c r="AI11" i="3"/>
  <c r="AJ11" i="3"/>
  <c r="AM11" i="3"/>
  <c r="AN11" i="3"/>
  <c r="AO11" i="3"/>
  <c r="AP11" i="3"/>
  <c r="AS11" i="3"/>
  <c r="AT11" i="3"/>
  <c r="AU11" i="3"/>
  <c r="AV11" i="3"/>
  <c r="AY11" i="3"/>
  <c r="AZ11" i="3"/>
  <c r="BA11" i="3"/>
  <c r="BB11" i="3"/>
  <c r="BE11" i="3"/>
  <c r="BF11" i="3"/>
  <c r="BG11" i="3"/>
  <c r="BH11" i="3"/>
  <c r="BK11" i="3"/>
  <c r="BL11" i="3"/>
  <c r="BM11" i="3"/>
  <c r="BN11" i="3"/>
  <c r="BQ11" i="3"/>
  <c r="BR11" i="3"/>
  <c r="BS11" i="3"/>
  <c r="BT11" i="3"/>
  <c r="BW11" i="3"/>
  <c r="BX11" i="3"/>
  <c r="BY11" i="3"/>
  <c r="BZ11" i="3"/>
  <c r="CC11" i="3"/>
  <c r="CD11" i="3"/>
  <c r="CE11" i="3"/>
  <c r="CF11" i="3"/>
  <c r="CI11" i="3"/>
  <c r="CJ11" i="3"/>
  <c r="CK11" i="3"/>
  <c r="CL11" i="3"/>
  <c r="CO11" i="3"/>
  <c r="CP11" i="3"/>
  <c r="CQ11" i="3"/>
  <c r="CR11" i="3"/>
  <c r="CU11" i="3"/>
  <c r="CV11" i="3"/>
  <c r="CW11" i="3"/>
  <c r="CX11" i="3"/>
  <c r="DA11" i="3"/>
  <c r="DB11" i="3"/>
  <c r="DC11" i="3"/>
  <c r="DD11" i="3"/>
  <c r="DG11" i="3"/>
  <c r="DH11" i="3"/>
  <c r="DI11" i="3"/>
  <c r="DJ11" i="3"/>
  <c r="DM11" i="3"/>
  <c r="DN11" i="3"/>
  <c r="DO11" i="3"/>
  <c r="DP11" i="3"/>
  <c r="DS11" i="3"/>
  <c r="DT11" i="3"/>
  <c r="DU11" i="3"/>
  <c r="DV11" i="3"/>
  <c r="DY11" i="3"/>
  <c r="DZ11" i="3"/>
  <c r="EA11" i="3"/>
  <c r="EB11" i="3"/>
  <c r="EE11" i="3"/>
  <c r="EF11" i="3"/>
  <c r="EG11" i="3"/>
  <c r="EH11" i="3"/>
  <c r="EK11" i="3"/>
  <c r="EL11" i="3"/>
  <c r="EM11" i="3"/>
  <c r="EN11" i="3"/>
  <c r="EQ11" i="3"/>
  <c r="ER11" i="3"/>
  <c r="ES11" i="3"/>
  <c r="ET11" i="3"/>
  <c r="EW11" i="3"/>
  <c r="EX11" i="3"/>
  <c r="EY11" i="3"/>
  <c r="EZ11" i="3"/>
  <c r="FC11" i="3"/>
  <c r="FD11" i="3"/>
  <c r="FE11" i="3"/>
  <c r="FF11" i="3"/>
  <c r="FI11" i="3"/>
  <c r="FJ11" i="3"/>
  <c r="FK11" i="3"/>
  <c r="FL11" i="3"/>
  <c r="FO11" i="3"/>
  <c r="FP11" i="3"/>
  <c r="FQ11" i="3"/>
  <c r="FR11" i="3"/>
  <c r="FU11" i="3"/>
  <c r="FV11" i="3"/>
  <c r="FW11" i="3"/>
  <c r="FX11" i="3"/>
  <c r="F12" i="3"/>
  <c r="G12" i="3"/>
  <c r="H12" i="3"/>
  <c r="I12" i="3"/>
  <c r="O12" i="3"/>
  <c r="P12" i="3"/>
  <c r="Q12" i="3"/>
  <c r="R12" i="3"/>
  <c r="U12" i="3"/>
  <c r="V12" i="3"/>
  <c r="W12" i="3"/>
  <c r="X12" i="3"/>
  <c r="AA12" i="3"/>
  <c r="AB12" i="3"/>
  <c r="AC12" i="3"/>
  <c r="AD12" i="3"/>
  <c r="AG12" i="3"/>
  <c r="AH12" i="3"/>
  <c r="AI12" i="3"/>
  <c r="AJ12" i="3"/>
  <c r="AM12" i="3"/>
  <c r="AN12" i="3"/>
  <c r="AO12" i="3"/>
  <c r="AP12" i="3"/>
  <c r="AS12" i="3"/>
  <c r="AT12" i="3"/>
  <c r="AU12" i="3"/>
  <c r="AV12" i="3"/>
  <c r="AY12" i="3"/>
  <c r="AZ12" i="3"/>
  <c r="BA12" i="3"/>
  <c r="BB12" i="3"/>
  <c r="BE12" i="3"/>
  <c r="BF12" i="3"/>
  <c r="BG12" i="3"/>
  <c r="BH12" i="3"/>
  <c r="BK12" i="3"/>
  <c r="BL12" i="3"/>
  <c r="BM12" i="3"/>
  <c r="BN12" i="3"/>
  <c r="BQ12" i="3"/>
  <c r="BR12" i="3"/>
  <c r="BS12" i="3"/>
  <c r="BT12" i="3"/>
  <c r="BW12" i="3"/>
  <c r="BX12" i="3"/>
  <c r="BY12" i="3"/>
  <c r="BZ12" i="3"/>
  <c r="CC12" i="3"/>
  <c r="CD12" i="3"/>
  <c r="CE12" i="3"/>
  <c r="CF12" i="3"/>
  <c r="CI12" i="3"/>
  <c r="CJ12" i="3"/>
  <c r="CK12" i="3"/>
  <c r="CL12" i="3"/>
  <c r="CO12" i="3"/>
  <c r="CP12" i="3"/>
  <c r="CQ12" i="3"/>
  <c r="CR12" i="3"/>
  <c r="CU12" i="3"/>
  <c r="CV12" i="3"/>
  <c r="CW12" i="3"/>
  <c r="CX12" i="3"/>
  <c r="DA12" i="3"/>
  <c r="DB12" i="3"/>
  <c r="DC12" i="3"/>
  <c r="DD12" i="3"/>
  <c r="DG12" i="3"/>
  <c r="DH12" i="3"/>
  <c r="DI12" i="3"/>
  <c r="DJ12" i="3"/>
  <c r="DM12" i="3"/>
  <c r="DN12" i="3"/>
  <c r="DO12" i="3"/>
  <c r="DP12" i="3"/>
  <c r="DS12" i="3"/>
  <c r="DT12" i="3"/>
  <c r="DU12" i="3"/>
  <c r="DV12" i="3"/>
  <c r="DY12" i="3"/>
  <c r="DZ12" i="3"/>
  <c r="EA12" i="3"/>
  <c r="EB12" i="3"/>
  <c r="EE12" i="3"/>
  <c r="EF12" i="3"/>
  <c r="EG12" i="3"/>
  <c r="EH12" i="3"/>
  <c r="EK12" i="3"/>
  <c r="EL12" i="3"/>
  <c r="EM12" i="3"/>
  <c r="EN12" i="3"/>
  <c r="EQ12" i="3"/>
  <c r="ER12" i="3"/>
  <c r="ES12" i="3"/>
  <c r="ET12" i="3"/>
  <c r="EW12" i="3"/>
  <c r="EX12" i="3"/>
  <c r="EY12" i="3"/>
  <c r="EZ12" i="3"/>
  <c r="FC12" i="3"/>
  <c r="FD12" i="3"/>
  <c r="FE12" i="3"/>
  <c r="FF12" i="3"/>
  <c r="FI12" i="3"/>
  <c r="FJ12" i="3"/>
  <c r="FK12" i="3"/>
  <c r="FL12" i="3"/>
  <c r="FO12" i="3"/>
  <c r="FP12" i="3"/>
  <c r="FQ12" i="3"/>
  <c r="FR12" i="3"/>
  <c r="FU12" i="3"/>
  <c r="FV12" i="3"/>
  <c r="FW12" i="3"/>
  <c r="FX12" i="3"/>
  <c r="F13" i="3"/>
  <c r="G13" i="3"/>
  <c r="H13" i="3"/>
  <c r="I13" i="3"/>
  <c r="O13" i="3"/>
  <c r="P13" i="3"/>
  <c r="Q13" i="3"/>
  <c r="R13" i="3"/>
  <c r="U13" i="3"/>
  <c r="V13" i="3"/>
  <c r="W13" i="3"/>
  <c r="X13" i="3"/>
  <c r="AA13" i="3"/>
  <c r="AB13" i="3"/>
  <c r="AC13" i="3"/>
  <c r="AD13" i="3"/>
  <c r="AG13" i="3"/>
  <c r="AH13" i="3"/>
  <c r="AI13" i="3"/>
  <c r="AJ13" i="3"/>
  <c r="AM13" i="3"/>
  <c r="AN13" i="3"/>
  <c r="AO13" i="3"/>
  <c r="AP13" i="3"/>
  <c r="AS13" i="3"/>
  <c r="AT13" i="3"/>
  <c r="AU13" i="3"/>
  <c r="AV13" i="3"/>
  <c r="AY13" i="3"/>
  <c r="AZ13" i="3"/>
  <c r="BA13" i="3"/>
  <c r="BB13" i="3"/>
  <c r="BE13" i="3"/>
  <c r="BF13" i="3"/>
  <c r="BG13" i="3"/>
  <c r="BH13" i="3"/>
  <c r="BK13" i="3"/>
  <c r="BL13" i="3"/>
  <c r="BM13" i="3"/>
  <c r="BN13" i="3"/>
  <c r="BQ13" i="3"/>
  <c r="BR13" i="3"/>
  <c r="BS13" i="3"/>
  <c r="BT13" i="3"/>
  <c r="BW13" i="3"/>
  <c r="BX13" i="3"/>
  <c r="BY13" i="3"/>
  <c r="BZ13" i="3"/>
  <c r="CC13" i="3"/>
  <c r="CD13" i="3"/>
  <c r="CE13" i="3"/>
  <c r="CF13" i="3"/>
  <c r="CI13" i="3"/>
  <c r="CJ13" i="3"/>
  <c r="CK13" i="3"/>
  <c r="CL13" i="3"/>
  <c r="CO13" i="3"/>
  <c r="CP13" i="3"/>
  <c r="CQ13" i="3"/>
  <c r="CR13" i="3"/>
  <c r="CU13" i="3"/>
  <c r="CV13" i="3"/>
  <c r="CW13" i="3"/>
  <c r="CX13" i="3"/>
  <c r="DA13" i="3"/>
  <c r="DB13" i="3"/>
  <c r="DC13" i="3"/>
  <c r="DD13" i="3"/>
  <c r="DG13" i="3"/>
  <c r="DH13" i="3"/>
  <c r="DI13" i="3"/>
  <c r="DJ13" i="3"/>
  <c r="DM13" i="3"/>
  <c r="DN13" i="3"/>
  <c r="DO13" i="3"/>
  <c r="DP13" i="3"/>
  <c r="DS13" i="3"/>
  <c r="DT13" i="3"/>
  <c r="DU13" i="3"/>
  <c r="DV13" i="3"/>
  <c r="DY13" i="3"/>
  <c r="DZ13" i="3"/>
  <c r="EA13" i="3"/>
  <c r="EB13" i="3"/>
  <c r="EE13" i="3"/>
  <c r="EF13" i="3"/>
  <c r="EG13" i="3"/>
  <c r="EH13" i="3"/>
  <c r="EK13" i="3"/>
  <c r="EL13" i="3"/>
  <c r="EM13" i="3"/>
  <c r="EN13" i="3"/>
  <c r="EQ13" i="3"/>
  <c r="ER13" i="3"/>
  <c r="ES13" i="3"/>
  <c r="ET13" i="3"/>
  <c r="EW13" i="3"/>
  <c r="EX13" i="3"/>
  <c r="EY13" i="3"/>
  <c r="EZ13" i="3"/>
  <c r="FC13" i="3"/>
  <c r="FD13" i="3"/>
  <c r="FE13" i="3"/>
  <c r="FF13" i="3"/>
  <c r="FI13" i="3"/>
  <c r="FJ13" i="3"/>
  <c r="FK13" i="3"/>
  <c r="FL13" i="3"/>
  <c r="FO13" i="3"/>
  <c r="FP13" i="3"/>
  <c r="FQ13" i="3"/>
  <c r="FR13" i="3"/>
  <c r="FU13" i="3"/>
  <c r="FV13" i="3"/>
  <c r="FW13" i="3"/>
  <c r="FX13" i="3"/>
  <c r="F14" i="3"/>
  <c r="G14" i="3"/>
  <c r="H14" i="3"/>
  <c r="I14" i="3"/>
  <c r="O14" i="3"/>
  <c r="P14" i="3"/>
  <c r="Q14" i="3"/>
  <c r="R14" i="3"/>
  <c r="U14" i="3"/>
  <c r="V14" i="3"/>
  <c r="W14" i="3"/>
  <c r="X14" i="3"/>
  <c r="AA14" i="3"/>
  <c r="AB14" i="3"/>
  <c r="AC14" i="3"/>
  <c r="AD14" i="3"/>
  <c r="AG14" i="3"/>
  <c r="AH14" i="3"/>
  <c r="AI14" i="3"/>
  <c r="AJ14" i="3"/>
  <c r="AM14" i="3"/>
  <c r="AN14" i="3"/>
  <c r="AO14" i="3"/>
  <c r="AP14" i="3"/>
  <c r="AS14" i="3"/>
  <c r="AT14" i="3"/>
  <c r="AU14" i="3"/>
  <c r="AV14" i="3"/>
  <c r="AY14" i="3"/>
  <c r="AZ14" i="3"/>
  <c r="BA14" i="3"/>
  <c r="BB14" i="3"/>
  <c r="BE14" i="3"/>
  <c r="BF14" i="3"/>
  <c r="BG14" i="3"/>
  <c r="BH14" i="3"/>
  <c r="BK14" i="3"/>
  <c r="BL14" i="3"/>
  <c r="BM14" i="3"/>
  <c r="BN14" i="3"/>
  <c r="BQ14" i="3"/>
  <c r="BR14" i="3"/>
  <c r="BS14" i="3"/>
  <c r="BT14" i="3"/>
  <c r="BW14" i="3"/>
  <c r="BX14" i="3"/>
  <c r="BY14" i="3"/>
  <c r="BZ14" i="3"/>
  <c r="CC14" i="3"/>
  <c r="CD14" i="3"/>
  <c r="CE14" i="3"/>
  <c r="CF14" i="3"/>
  <c r="CI14" i="3"/>
  <c r="CJ14" i="3"/>
  <c r="CK14" i="3"/>
  <c r="CL14" i="3"/>
  <c r="CO14" i="3"/>
  <c r="CP14" i="3"/>
  <c r="CQ14" i="3"/>
  <c r="CR14" i="3"/>
  <c r="CU14" i="3"/>
  <c r="CV14" i="3"/>
  <c r="CW14" i="3"/>
  <c r="CX14" i="3"/>
  <c r="DA14" i="3"/>
  <c r="DB14" i="3"/>
  <c r="DC14" i="3"/>
  <c r="DD14" i="3"/>
  <c r="DG14" i="3"/>
  <c r="DH14" i="3"/>
  <c r="DI14" i="3"/>
  <c r="DJ14" i="3"/>
  <c r="DM14" i="3"/>
  <c r="DN14" i="3"/>
  <c r="DO14" i="3"/>
  <c r="DP14" i="3"/>
  <c r="DS14" i="3"/>
  <c r="DT14" i="3"/>
  <c r="DU14" i="3"/>
  <c r="DV14" i="3"/>
  <c r="DY14" i="3"/>
  <c r="DZ14" i="3"/>
  <c r="EA14" i="3"/>
  <c r="EB14" i="3"/>
  <c r="EE14" i="3"/>
  <c r="EF14" i="3"/>
  <c r="EG14" i="3"/>
  <c r="EH14" i="3"/>
  <c r="EK14" i="3"/>
  <c r="EL14" i="3"/>
  <c r="EM14" i="3"/>
  <c r="EN14" i="3"/>
  <c r="EQ14" i="3"/>
  <c r="ER14" i="3"/>
  <c r="ES14" i="3"/>
  <c r="ET14" i="3"/>
  <c r="EW14" i="3"/>
  <c r="EX14" i="3"/>
  <c r="EY14" i="3"/>
  <c r="EZ14" i="3"/>
  <c r="FC14" i="3"/>
  <c r="FD14" i="3"/>
  <c r="FE14" i="3"/>
  <c r="FF14" i="3"/>
  <c r="FI14" i="3"/>
  <c r="FJ14" i="3"/>
  <c r="FK14" i="3"/>
  <c r="FL14" i="3"/>
  <c r="FO14" i="3"/>
  <c r="FP14" i="3"/>
  <c r="FQ14" i="3"/>
  <c r="FR14" i="3"/>
  <c r="FU14" i="3"/>
  <c r="FV14" i="3"/>
  <c r="FW14" i="3"/>
  <c r="FX14" i="3"/>
  <c r="F15" i="3"/>
  <c r="G15" i="3"/>
  <c r="H15" i="3"/>
  <c r="I15" i="3"/>
  <c r="O15" i="3"/>
  <c r="P15" i="3"/>
  <c r="Q15" i="3"/>
  <c r="R15" i="3"/>
  <c r="U15" i="3"/>
  <c r="V15" i="3"/>
  <c r="W15" i="3"/>
  <c r="X15" i="3"/>
  <c r="AA15" i="3"/>
  <c r="AB15" i="3"/>
  <c r="AC15" i="3"/>
  <c r="AD15" i="3"/>
  <c r="AG15" i="3"/>
  <c r="AH15" i="3"/>
  <c r="AI15" i="3"/>
  <c r="AJ15" i="3"/>
  <c r="AM15" i="3"/>
  <c r="AN15" i="3"/>
  <c r="AO15" i="3"/>
  <c r="AP15" i="3"/>
  <c r="AS15" i="3"/>
  <c r="AT15" i="3"/>
  <c r="AU15" i="3"/>
  <c r="AV15" i="3"/>
  <c r="AY15" i="3"/>
  <c r="AZ15" i="3"/>
  <c r="BA15" i="3"/>
  <c r="BB15" i="3"/>
  <c r="BE15" i="3"/>
  <c r="BF15" i="3"/>
  <c r="BG15" i="3"/>
  <c r="BH15" i="3"/>
  <c r="BK15" i="3"/>
  <c r="BL15" i="3"/>
  <c r="BM15" i="3"/>
  <c r="BN15" i="3"/>
  <c r="BQ15" i="3"/>
  <c r="BR15" i="3"/>
  <c r="BS15" i="3"/>
  <c r="BT15" i="3"/>
  <c r="BW15" i="3"/>
  <c r="BX15" i="3"/>
  <c r="BY15" i="3"/>
  <c r="BZ15" i="3"/>
  <c r="CC15" i="3"/>
  <c r="CD15" i="3"/>
  <c r="CE15" i="3"/>
  <c r="CF15" i="3"/>
  <c r="CI15" i="3"/>
  <c r="CJ15" i="3"/>
  <c r="CK15" i="3"/>
  <c r="CL15" i="3"/>
  <c r="CO15" i="3"/>
  <c r="CP15" i="3"/>
  <c r="CQ15" i="3"/>
  <c r="CR15" i="3"/>
  <c r="CU15" i="3"/>
  <c r="CV15" i="3"/>
  <c r="CW15" i="3"/>
  <c r="CX15" i="3"/>
  <c r="DA15" i="3"/>
  <c r="DB15" i="3"/>
  <c r="DC15" i="3"/>
  <c r="DD15" i="3"/>
  <c r="DG15" i="3"/>
  <c r="DH15" i="3"/>
  <c r="DI15" i="3"/>
  <c r="DJ15" i="3"/>
  <c r="DM15" i="3"/>
  <c r="DN15" i="3"/>
  <c r="DO15" i="3"/>
  <c r="DP15" i="3"/>
  <c r="DS15" i="3"/>
  <c r="DT15" i="3"/>
  <c r="DU15" i="3"/>
  <c r="DV15" i="3"/>
  <c r="DY15" i="3"/>
  <c r="DZ15" i="3"/>
  <c r="EA15" i="3"/>
  <c r="EB15" i="3"/>
  <c r="EE15" i="3"/>
  <c r="EF15" i="3"/>
  <c r="EG15" i="3"/>
  <c r="EH15" i="3"/>
  <c r="EK15" i="3"/>
  <c r="EL15" i="3"/>
  <c r="EM15" i="3"/>
  <c r="EN15" i="3"/>
  <c r="EQ15" i="3"/>
  <c r="ER15" i="3"/>
  <c r="ES15" i="3"/>
  <c r="ET15" i="3"/>
  <c r="EW15" i="3"/>
  <c r="EX15" i="3"/>
  <c r="EY15" i="3"/>
  <c r="EZ15" i="3"/>
  <c r="FC15" i="3"/>
  <c r="FD15" i="3"/>
  <c r="FE15" i="3"/>
  <c r="FF15" i="3"/>
  <c r="FI15" i="3"/>
  <c r="FJ15" i="3"/>
  <c r="FK15" i="3"/>
  <c r="FL15" i="3"/>
  <c r="FO15" i="3"/>
  <c r="FP15" i="3"/>
  <c r="FQ15" i="3"/>
  <c r="FR15" i="3"/>
  <c r="FU15" i="3"/>
  <c r="FV15" i="3"/>
  <c r="FW15" i="3"/>
  <c r="FX15" i="3"/>
  <c r="F16" i="3"/>
  <c r="G16" i="3"/>
  <c r="H16" i="3"/>
  <c r="I16" i="3"/>
  <c r="O16" i="3"/>
  <c r="P16" i="3"/>
  <c r="Q16" i="3"/>
  <c r="R16" i="3"/>
  <c r="U16" i="3"/>
  <c r="V16" i="3"/>
  <c r="W16" i="3"/>
  <c r="X16" i="3"/>
  <c r="AA16" i="3"/>
  <c r="AB16" i="3"/>
  <c r="AC16" i="3"/>
  <c r="AD16" i="3"/>
  <c r="AG16" i="3"/>
  <c r="AH16" i="3"/>
  <c r="AI16" i="3"/>
  <c r="AJ16" i="3"/>
  <c r="AM16" i="3"/>
  <c r="AN16" i="3"/>
  <c r="AO16" i="3"/>
  <c r="AP16" i="3"/>
  <c r="AS16" i="3"/>
  <c r="AT16" i="3"/>
  <c r="AU16" i="3"/>
  <c r="AV16" i="3"/>
  <c r="AY16" i="3"/>
  <c r="AZ16" i="3"/>
  <c r="BA16" i="3"/>
  <c r="BB16" i="3"/>
  <c r="BE16" i="3"/>
  <c r="BF16" i="3"/>
  <c r="BG16" i="3"/>
  <c r="BH16" i="3"/>
  <c r="BK16" i="3"/>
  <c r="BL16" i="3"/>
  <c r="BM16" i="3"/>
  <c r="BN16" i="3"/>
  <c r="BQ16" i="3"/>
  <c r="BR16" i="3"/>
  <c r="BS16" i="3"/>
  <c r="BT16" i="3"/>
  <c r="BW16" i="3"/>
  <c r="BX16" i="3"/>
  <c r="BY16" i="3"/>
  <c r="BZ16" i="3"/>
  <c r="CC16" i="3"/>
  <c r="CD16" i="3"/>
  <c r="CE16" i="3"/>
  <c r="CF16" i="3"/>
  <c r="CI16" i="3"/>
  <c r="CJ16" i="3"/>
  <c r="CK16" i="3"/>
  <c r="CL16" i="3"/>
  <c r="CO16" i="3"/>
  <c r="CP16" i="3"/>
  <c r="CQ16" i="3"/>
  <c r="CR16" i="3"/>
  <c r="CU16" i="3"/>
  <c r="CV16" i="3"/>
  <c r="CW16" i="3"/>
  <c r="CX16" i="3"/>
  <c r="DA16" i="3"/>
  <c r="DB16" i="3"/>
  <c r="DC16" i="3"/>
  <c r="DD16" i="3"/>
  <c r="DG16" i="3"/>
  <c r="DH16" i="3"/>
  <c r="DI16" i="3"/>
  <c r="DJ16" i="3"/>
  <c r="DM16" i="3"/>
  <c r="DN16" i="3"/>
  <c r="DO16" i="3"/>
  <c r="DP16" i="3"/>
  <c r="DS16" i="3"/>
  <c r="DT16" i="3"/>
  <c r="DU16" i="3"/>
  <c r="DV16" i="3"/>
  <c r="DY16" i="3"/>
  <c r="DZ16" i="3"/>
  <c r="EA16" i="3"/>
  <c r="EB16" i="3"/>
  <c r="EE16" i="3"/>
  <c r="EF16" i="3"/>
  <c r="EG16" i="3"/>
  <c r="EH16" i="3"/>
  <c r="EK16" i="3"/>
  <c r="EL16" i="3"/>
  <c r="EM16" i="3"/>
  <c r="EN16" i="3"/>
  <c r="EQ16" i="3"/>
  <c r="ER16" i="3"/>
  <c r="ES16" i="3"/>
  <c r="ET16" i="3"/>
  <c r="EW16" i="3"/>
  <c r="EX16" i="3"/>
  <c r="EY16" i="3"/>
  <c r="EZ16" i="3"/>
  <c r="FC16" i="3"/>
  <c r="FD16" i="3"/>
  <c r="FE16" i="3"/>
  <c r="FF16" i="3"/>
  <c r="FI16" i="3"/>
  <c r="FJ16" i="3"/>
  <c r="FK16" i="3"/>
  <c r="FL16" i="3"/>
  <c r="FO16" i="3"/>
  <c r="FP16" i="3"/>
  <c r="FQ16" i="3"/>
  <c r="FR16" i="3"/>
  <c r="FU16" i="3"/>
  <c r="FV16" i="3"/>
  <c r="FW16" i="3"/>
  <c r="FX16" i="3"/>
  <c r="F17" i="3"/>
  <c r="G17" i="3"/>
  <c r="H17" i="3"/>
  <c r="I17" i="3"/>
  <c r="O17" i="3"/>
  <c r="P17" i="3"/>
  <c r="Q17" i="3"/>
  <c r="R17" i="3"/>
  <c r="U17" i="3"/>
  <c r="V17" i="3"/>
  <c r="W17" i="3"/>
  <c r="X17" i="3"/>
  <c r="AA17" i="3"/>
  <c r="AB17" i="3"/>
  <c r="AC17" i="3"/>
  <c r="AD17" i="3"/>
  <c r="AG17" i="3"/>
  <c r="AH17" i="3"/>
  <c r="AI17" i="3"/>
  <c r="AJ17" i="3"/>
  <c r="AM17" i="3"/>
  <c r="AN17" i="3"/>
  <c r="AO17" i="3"/>
  <c r="AP17" i="3"/>
  <c r="AS17" i="3"/>
  <c r="AT17" i="3"/>
  <c r="AU17" i="3"/>
  <c r="AV17" i="3"/>
  <c r="AY17" i="3"/>
  <c r="AZ17" i="3"/>
  <c r="BA17" i="3"/>
  <c r="BB17" i="3"/>
  <c r="BE17" i="3"/>
  <c r="BF17" i="3"/>
  <c r="BG17" i="3"/>
  <c r="BH17" i="3"/>
  <c r="BK17" i="3"/>
  <c r="BL17" i="3"/>
  <c r="BM17" i="3"/>
  <c r="BN17" i="3"/>
  <c r="BQ17" i="3"/>
  <c r="BR17" i="3"/>
  <c r="BS17" i="3"/>
  <c r="BT17" i="3"/>
  <c r="BW17" i="3"/>
  <c r="BX17" i="3"/>
  <c r="BY17" i="3"/>
  <c r="BZ17" i="3"/>
  <c r="CC17" i="3"/>
  <c r="CD17" i="3"/>
  <c r="CE17" i="3"/>
  <c r="CF17" i="3"/>
  <c r="CI17" i="3"/>
  <c r="CJ17" i="3"/>
  <c r="CK17" i="3"/>
  <c r="CL17" i="3"/>
  <c r="CO17" i="3"/>
  <c r="CP17" i="3"/>
  <c r="CQ17" i="3"/>
  <c r="CR17" i="3"/>
  <c r="CU17" i="3"/>
  <c r="CV17" i="3"/>
  <c r="CW17" i="3"/>
  <c r="CX17" i="3"/>
  <c r="DA17" i="3"/>
  <c r="DB17" i="3"/>
  <c r="DC17" i="3"/>
  <c r="DD17" i="3"/>
  <c r="DG17" i="3"/>
  <c r="DH17" i="3"/>
  <c r="DI17" i="3"/>
  <c r="DJ17" i="3"/>
  <c r="DM17" i="3"/>
  <c r="DN17" i="3"/>
  <c r="DO17" i="3"/>
  <c r="DP17" i="3"/>
  <c r="DS17" i="3"/>
  <c r="DT17" i="3"/>
  <c r="DU17" i="3"/>
  <c r="DV17" i="3"/>
  <c r="DY17" i="3"/>
  <c r="DZ17" i="3"/>
  <c r="EA17" i="3"/>
  <c r="EB17" i="3"/>
  <c r="EE17" i="3"/>
  <c r="EF17" i="3"/>
  <c r="EG17" i="3"/>
  <c r="EH17" i="3"/>
  <c r="EK17" i="3"/>
  <c r="EL17" i="3"/>
  <c r="EM17" i="3"/>
  <c r="EN17" i="3"/>
  <c r="EQ17" i="3"/>
  <c r="ER17" i="3"/>
  <c r="ES17" i="3"/>
  <c r="ET17" i="3"/>
  <c r="EW17" i="3"/>
  <c r="EX17" i="3"/>
  <c r="EY17" i="3"/>
  <c r="EZ17" i="3"/>
  <c r="FC17" i="3"/>
  <c r="FD17" i="3"/>
  <c r="FE17" i="3"/>
  <c r="FF17" i="3"/>
  <c r="FI17" i="3"/>
  <c r="FJ17" i="3"/>
  <c r="FK17" i="3"/>
  <c r="FL17" i="3"/>
  <c r="FO17" i="3"/>
  <c r="FP17" i="3"/>
  <c r="FQ17" i="3"/>
  <c r="FR17" i="3"/>
  <c r="FU17" i="3"/>
  <c r="FV17" i="3"/>
  <c r="FW17" i="3"/>
  <c r="FX17" i="3"/>
  <c r="F18" i="3"/>
  <c r="G18" i="3"/>
  <c r="H18" i="3"/>
  <c r="I18" i="3"/>
  <c r="O18" i="3"/>
  <c r="P18" i="3"/>
  <c r="Q18" i="3"/>
  <c r="R18" i="3"/>
  <c r="U18" i="3"/>
  <c r="V18" i="3"/>
  <c r="W18" i="3"/>
  <c r="X18" i="3"/>
  <c r="AA18" i="3"/>
  <c r="AB18" i="3"/>
  <c r="AC18" i="3"/>
  <c r="AD18" i="3"/>
  <c r="AG18" i="3"/>
  <c r="AH18" i="3"/>
  <c r="AI18" i="3"/>
  <c r="AJ18" i="3"/>
  <c r="AM18" i="3"/>
  <c r="AN18" i="3"/>
  <c r="AO18" i="3"/>
  <c r="AP18" i="3"/>
  <c r="AS18" i="3"/>
  <c r="AT18" i="3"/>
  <c r="AU18" i="3"/>
  <c r="AV18" i="3"/>
  <c r="AY18" i="3"/>
  <c r="AZ18" i="3"/>
  <c r="BA18" i="3"/>
  <c r="BB18" i="3"/>
  <c r="BE18" i="3"/>
  <c r="BF18" i="3"/>
  <c r="BG18" i="3"/>
  <c r="BH18" i="3"/>
  <c r="BK18" i="3"/>
  <c r="BL18" i="3"/>
  <c r="BM18" i="3"/>
  <c r="BN18" i="3"/>
  <c r="BQ18" i="3"/>
  <c r="BR18" i="3"/>
  <c r="BS18" i="3"/>
  <c r="BT18" i="3"/>
  <c r="BW18" i="3"/>
  <c r="BX18" i="3"/>
  <c r="BY18" i="3"/>
  <c r="BZ18" i="3"/>
  <c r="CC18" i="3"/>
  <c r="CD18" i="3"/>
  <c r="CE18" i="3"/>
  <c r="CF18" i="3"/>
  <c r="CI18" i="3"/>
  <c r="CJ18" i="3"/>
  <c r="CK18" i="3"/>
  <c r="CL18" i="3"/>
  <c r="CO18" i="3"/>
  <c r="CP18" i="3"/>
  <c r="CQ18" i="3"/>
  <c r="CR18" i="3"/>
  <c r="CU18" i="3"/>
  <c r="CV18" i="3"/>
  <c r="CW18" i="3"/>
  <c r="CX18" i="3"/>
  <c r="DA18" i="3"/>
  <c r="DB18" i="3"/>
  <c r="DC18" i="3"/>
  <c r="DD18" i="3"/>
  <c r="DG18" i="3"/>
  <c r="DH18" i="3"/>
  <c r="DI18" i="3"/>
  <c r="DJ18" i="3"/>
  <c r="DM18" i="3"/>
  <c r="DN18" i="3"/>
  <c r="DO18" i="3"/>
  <c r="DP18" i="3"/>
  <c r="DS18" i="3"/>
  <c r="DT18" i="3"/>
  <c r="DU18" i="3"/>
  <c r="DV18" i="3"/>
  <c r="DY18" i="3"/>
  <c r="DZ18" i="3"/>
  <c r="EA18" i="3"/>
  <c r="EB18" i="3"/>
  <c r="EE18" i="3"/>
  <c r="EF18" i="3"/>
  <c r="EG18" i="3"/>
  <c r="EH18" i="3"/>
  <c r="EK18" i="3"/>
  <c r="EL18" i="3"/>
  <c r="EM18" i="3"/>
  <c r="EN18" i="3"/>
  <c r="EQ18" i="3"/>
  <c r="ER18" i="3"/>
  <c r="ES18" i="3"/>
  <c r="ET18" i="3"/>
  <c r="EW18" i="3"/>
  <c r="EX18" i="3"/>
  <c r="EY18" i="3"/>
  <c r="EZ18" i="3"/>
  <c r="FC18" i="3"/>
  <c r="FD18" i="3"/>
  <c r="FE18" i="3"/>
  <c r="FF18" i="3"/>
  <c r="FI18" i="3"/>
  <c r="FJ18" i="3"/>
  <c r="FK18" i="3"/>
  <c r="FL18" i="3"/>
  <c r="FO18" i="3"/>
  <c r="FP18" i="3"/>
  <c r="FQ18" i="3"/>
  <c r="FR18" i="3"/>
  <c r="FU18" i="3"/>
  <c r="FV18" i="3"/>
  <c r="FW18" i="3"/>
  <c r="FX18" i="3"/>
  <c r="F19" i="3"/>
  <c r="G19" i="3"/>
  <c r="H19" i="3"/>
  <c r="I19" i="3"/>
  <c r="O19" i="3"/>
  <c r="P19" i="3"/>
  <c r="Q19" i="3"/>
  <c r="R19" i="3"/>
  <c r="U19" i="3"/>
  <c r="V19" i="3"/>
  <c r="W19" i="3"/>
  <c r="X19" i="3"/>
  <c r="AA19" i="3"/>
  <c r="AB19" i="3"/>
  <c r="AC19" i="3"/>
  <c r="AD19" i="3"/>
  <c r="AG19" i="3"/>
  <c r="AH19" i="3"/>
  <c r="AI19" i="3"/>
  <c r="AJ19" i="3"/>
  <c r="AM19" i="3"/>
  <c r="AN19" i="3"/>
  <c r="AO19" i="3"/>
  <c r="AP19" i="3"/>
  <c r="AS19" i="3"/>
  <c r="AT19" i="3"/>
  <c r="AU19" i="3"/>
  <c r="AV19" i="3"/>
  <c r="AY19" i="3"/>
  <c r="AZ19" i="3"/>
  <c r="BA19" i="3"/>
  <c r="BB19" i="3"/>
  <c r="BE19" i="3"/>
  <c r="BF19" i="3"/>
  <c r="BG19" i="3"/>
  <c r="BH19" i="3"/>
  <c r="BK19" i="3"/>
  <c r="BL19" i="3"/>
  <c r="BM19" i="3"/>
  <c r="BN19" i="3"/>
  <c r="BQ19" i="3"/>
  <c r="BR19" i="3"/>
  <c r="BS19" i="3"/>
  <c r="BT19" i="3"/>
  <c r="BW19" i="3"/>
  <c r="BX19" i="3"/>
  <c r="BY19" i="3"/>
  <c r="BZ19" i="3"/>
  <c r="CC19" i="3"/>
  <c r="CD19" i="3"/>
  <c r="CE19" i="3"/>
  <c r="CF19" i="3"/>
  <c r="CI19" i="3"/>
  <c r="CJ19" i="3"/>
  <c r="CK19" i="3"/>
  <c r="CL19" i="3"/>
  <c r="CO19" i="3"/>
  <c r="CP19" i="3"/>
  <c r="CQ19" i="3"/>
  <c r="CR19" i="3"/>
  <c r="CU19" i="3"/>
  <c r="CV19" i="3"/>
  <c r="CW19" i="3"/>
  <c r="CX19" i="3"/>
  <c r="DA19" i="3"/>
  <c r="DB19" i="3"/>
  <c r="DC19" i="3"/>
  <c r="DD19" i="3"/>
  <c r="DG19" i="3"/>
  <c r="DH19" i="3"/>
  <c r="DI19" i="3"/>
  <c r="DJ19" i="3"/>
  <c r="DM19" i="3"/>
  <c r="DN19" i="3"/>
  <c r="DO19" i="3"/>
  <c r="DP19" i="3"/>
  <c r="DS19" i="3"/>
  <c r="DT19" i="3"/>
  <c r="DU19" i="3"/>
  <c r="DV19" i="3"/>
  <c r="DY19" i="3"/>
  <c r="DZ19" i="3"/>
  <c r="EA19" i="3"/>
  <c r="EB19" i="3"/>
  <c r="EE19" i="3"/>
  <c r="EF19" i="3"/>
  <c r="EG19" i="3"/>
  <c r="EH19" i="3"/>
  <c r="EK19" i="3"/>
  <c r="EL19" i="3"/>
  <c r="EM19" i="3"/>
  <c r="EN19" i="3"/>
  <c r="EQ19" i="3"/>
  <c r="ER19" i="3"/>
  <c r="ES19" i="3"/>
  <c r="ET19" i="3"/>
  <c r="EW19" i="3"/>
  <c r="EX19" i="3"/>
  <c r="EY19" i="3"/>
  <c r="EZ19" i="3"/>
  <c r="FC19" i="3"/>
  <c r="FD19" i="3"/>
  <c r="FE19" i="3"/>
  <c r="FF19" i="3"/>
  <c r="FI19" i="3"/>
  <c r="FJ19" i="3"/>
  <c r="FK19" i="3"/>
  <c r="FL19" i="3"/>
  <c r="FO19" i="3"/>
  <c r="FP19" i="3"/>
  <c r="FQ19" i="3"/>
  <c r="FR19" i="3"/>
  <c r="FU19" i="3"/>
  <c r="FV19" i="3"/>
  <c r="FW19" i="3"/>
  <c r="FX19" i="3"/>
  <c r="F20" i="3"/>
  <c r="G20" i="3"/>
  <c r="H20" i="3"/>
  <c r="I20" i="3"/>
  <c r="O20" i="3"/>
  <c r="P20" i="3"/>
  <c r="Q20" i="3"/>
  <c r="R20" i="3"/>
  <c r="U20" i="3"/>
  <c r="V20" i="3"/>
  <c r="W20" i="3"/>
  <c r="X20" i="3"/>
  <c r="AA20" i="3"/>
  <c r="AB20" i="3"/>
  <c r="AC20" i="3"/>
  <c r="AD20" i="3"/>
  <c r="AG20" i="3"/>
  <c r="AH20" i="3"/>
  <c r="AI20" i="3"/>
  <c r="AJ20" i="3"/>
  <c r="AM20" i="3"/>
  <c r="AN20" i="3"/>
  <c r="AO20" i="3"/>
  <c r="AP20" i="3"/>
  <c r="AS20" i="3"/>
  <c r="AT20" i="3"/>
  <c r="AU20" i="3"/>
  <c r="AV20" i="3"/>
  <c r="AY20" i="3"/>
  <c r="AZ20" i="3"/>
  <c r="BA20" i="3"/>
  <c r="BB20" i="3"/>
  <c r="BE20" i="3"/>
  <c r="BF20" i="3"/>
  <c r="BG20" i="3"/>
  <c r="BH20" i="3"/>
  <c r="BK20" i="3"/>
  <c r="BL20" i="3"/>
  <c r="BM20" i="3"/>
  <c r="BN20" i="3"/>
  <c r="BQ20" i="3"/>
  <c r="BR20" i="3"/>
  <c r="BS20" i="3"/>
  <c r="BT20" i="3"/>
  <c r="BW20" i="3"/>
  <c r="BX20" i="3"/>
  <c r="BY20" i="3"/>
  <c r="BZ20" i="3"/>
  <c r="CC20" i="3"/>
  <c r="CD20" i="3"/>
  <c r="CE20" i="3"/>
  <c r="CF20" i="3"/>
  <c r="CI20" i="3"/>
  <c r="CJ20" i="3"/>
  <c r="CK20" i="3"/>
  <c r="CL20" i="3"/>
  <c r="CO20" i="3"/>
  <c r="CP20" i="3"/>
  <c r="CQ20" i="3"/>
  <c r="CR20" i="3"/>
  <c r="CU20" i="3"/>
  <c r="CV20" i="3"/>
  <c r="CW20" i="3"/>
  <c r="CX20" i="3"/>
  <c r="DA20" i="3"/>
  <c r="DB20" i="3"/>
  <c r="DC20" i="3"/>
  <c r="DD20" i="3"/>
  <c r="DG20" i="3"/>
  <c r="DH20" i="3"/>
  <c r="DI20" i="3"/>
  <c r="DJ20" i="3"/>
  <c r="DM20" i="3"/>
  <c r="DN20" i="3"/>
  <c r="DO20" i="3"/>
  <c r="DP20" i="3"/>
  <c r="DS20" i="3"/>
  <c r="DT20" i="3"/>
  <c r="DU20" i="3"/>
  <c r="DV20" i="3"/>
  <c r="DY20" i="3"/>
  <c r="DZ20" i="3"/>
  <c r="EA20" i="3"/>
  <c r="EB20" i="3"/>
  <c r="EE20" i="3"/>
  <c r="EF20" i="3"/>
  <c r="EG20" i="3"/>
  <c r="EH20" i="3"/>
  <c r="EK20" i="3"/>
  <c r="EL20" i="3"/>
  <c r="EM20" i="3"/>
  <c r="EN20" i="3"/>
  <c r="EQ20" i="3"/>
  <c r="ER20" i="3"/>
  <c r="ES20" i="3"/>
  <c r="ET20" i="3"/>
  <c r="EW20" i="3"/>
  <c r="EX20" i="3"/>
  <c r="EY20" i="3"/>
  <c r="EZ20" i="3"/>
  <c r="FC20" i="3"/>
  <c r="FD20" i="3"/>
  <c r="FE20" i="3"/>
  <c r="FF20" i="3"/>
  <c r="FI20" i="3"/>
  <c r="FJ20" i="3"/>
  <c r="FK20" i="3"/>
  <c r="FL20" i="3"/>
  <c r="FO20" i="3"/>
  <c r="FP20" i="3"/>
  <c r="FQ20" i="3"/>
  <c r="FR20" i="3"/>
  <c r="FU20" i="3"/>
  <c r="FV20" i="3"/>
  <c r="FW20" i="3"/>
  <c r="FX20" i="3"/>
  <c r="F21" i="3"/>
  <c r="G21" i="3"/>
  <c r="H21" i="3"/>
  <c r="I21" i="3"/>
  <c r="O21" i="3"/>
  <c r="P21" i="3"/>
  <c r="Q21" i="3"/>
  <c r="R21" i="3"/>
  <c r="U21" i="3"/>
  <c r="V21" i="3"/>
  <c r="W21" i="3"/>
  <c r="X21" i="3"/>
  <c r="AA21" i="3"/>
  <c r="AB21" i="3"/>
  <c r="AC21" i="3"/>
  <c r="AD21" i="3"/>
  <c r="AG21" i="3"/>
  <c r="AH21" i="3"/>
  <c r="AI21" i="3"/>
  <c r="AJ21" i="3"/>
  <c r="AM21" i="3"/>
  <c r="AN21" i="3"/>
  <c r="AO21" i="3"/>
  <c r="AP21" i="3"/>
  <c r="AS21" i="3"/>
  <c r="AT21" i="3"/>
  <c r="AU21" i="3"/>
  <c r="AV21" i="3"/>
  <c r="AY21" i="3"/>
  <c r="AZ21" i="3"/>
  <c r="BA21" i="3"/>
  <c r="BB21" i="3"/>
  <c r="BE21" i="3"/>
  <c r="BF21" i="3"/>
  <c r="BG21" i="3"/>
  <c r="BH21" i="3"/>
  <c r="BK21" i="3"/>
  <c r="BL21" i="3"/>
  <c r="BM21" i="3"/>
  <c r="BN21" i="3"/>
  <c r="BQ21" i="3"/>
  <c r="BR21" i="3"/>
  <c r="BS21" i="3"/>
  <c r="BT21" i="3"/>
  <c r="BW21" i="3"/>
  <c r="BX21" i="3"/>
  <c r="BY21" i="3"/>
  <c r="BZ21" i="3"/>
  <c r="CC21" i="3"/>
  <c r="CD21" i="3"/>
  <c r="CE21" i="3"/>
  <c r="CF21" i="3"/>
  <c r="CI21" i="3"/>
  <c r="CJ21" i="3"/>
  <c r="CK21" i="3"/>
  <c r="CL21" i="3"/>
  <c r="CO21" i="3"/>
  <c r="CP21" i="3"/>
  <c r="CQ21" i="3"/>
  <c r="CR21" i="3"/>
  <c r="CU21" i="3"/>
  <c r="CV21" i="3"/>
  <c r="CW21" i="3"/>
  <c r="CX21" i="3"/>
  <c r="DA21" i="3"/>
  <c r="DB21" i="3"/>
  <c r="DC21" i="3"/>
  <c r="DD21" i="3"/>
  <c r="DG21" i="3"/>
  <c r="DH21" i="3"/>
  <c r="DI21" i="3"/>
  <c r="DJ21" i="3"/>
  <c r="DM21" i="3"/>
  <c r="DN21" i="3"/>
  <c r="DO21" i="3"/>
  <c r="DP21" i="3"/>
  <c r="DS21" i="3"/>
  <c r="DT21" i="3"/>
  <c r="DU21" i="3"/>
  <c r="DV21" i="3"/>
  <c r="DY21" i="3"/>
  <c r="DZ21" i="3"/>
  <c r="EA21" i="3"/>
  <c r="EB21" i="3"/>
  <c r="EE21" i="3"/>
  <c r="EF21" i="3"/>
  <c r="EG21" i="3"/>
  <c r="EH21" i="3"/>
  <c r="EK21" i="3"/>
  <c r="EL21" i="3"/>
  <c r="EM21" i="3"/>
  <c r="EN21" i="3"/>
  <c r="EQ21" i="3"/>
  <c r="ER21" i="3"/>
  <c r="ES21" i="3"/>
  <c r="ET21" i="3"/>
  <c r="EW21" i="3"/>
  <c r="EX21" i="3"/>
  <c r="EY21" i="3"/>
  <c r="EZ21" i="3"/>
  <c r="FC21" i="3"/>
  <c r="FD21" i="3"/>
  <c r="FE21" i="3"/>
  <c r="FF21" i="3"/>
  <c r="FI21" i="3"/>
  <c r="FJ21" i="3"/>
  <c r="FK21" i="3"/>
  <c r="FL21" i="3"/>
  <c r="FO21" i="3"/>
  <c r="FP21" i="3"/>
  <c r="FQ21" i="3"/>
  <c r="FR21" i="3"/>
  <c r="FU21" i="3"/>
  <c r="FV21" i="3"/>
  <c r="FW21" i="3"/>
  <c r="FX21" i="3"/>
  <c r="F22" i="3"/>
  <c r="G22" i="3"/>
  <c r="H22" i="3"/>
  <c r="I22" i="3"/>
  <c r="O22" i="3"/>
  <c r="P22" i="3"/>
  <c r="Q22" i="3"/>
  <c r="R22" i="3"/>
  <c r="U22" i="3"/>
  <c r="V22" i="3"/>
  <c r="W22" i="3"/>
  <c r="X22" i="3"/>
  <c r="AA22" i="3"/>
  <c r="AB22" i="3"/>
  <c r="AC22" i="3"/>
  <c r="AD22" i="3"/>
  <c r="AG22" i="3"/>
  <c r="AH22" i="3"/>
  <c r="AI22" i="3"/>
  <c r="AJ22" i="3"/>
  <c r="AM22" i="3"/>
  <c r="AN22" i="3"/>
  <c r="AO22" i="3"/>
  <c r="AP22" i="3"/>
  <c r="AS22" i="3"/>
  <c r="AT22" i="3"/>
  <c r="AU22" i="3"/>
  <c r="AV22" i="3"/>
  <c r="AY22" i="3"/>
  <c r="AZ22" i="3"/>
  <c r="BA22" i="3"/>
  <c r="BB22" i="3"/>
  <c r="BE22" i="3"/>
  <c r="BF22" i="3"/>
  <c r="BG22" i="3"/>
  <c r="BH22" i="3"/>
  <c r="BK22" i="3"/>
  <c r="BL22" i="3"/>
  <c r="BM22" i="3"/>
  <c r="BN22" i="3"/>
  <c r="BQ22" i="3"/>
  <c r="BR22" i="3"/>
  <c r="BS22" i="3"/>
  <c r="BT22" i="3"/>
  <c r="BW22" i="3"/>
  <c r="BX22" i="3"/>
  <c r="BY22" i="3"/>
  <c r="BZ22" i="3"/>
  <c r="CC22" i="3"/>
  <c r="CD22" i="3"/>
  <c r="CE22" i="3"/>
  <c r="CF22" i="3"/>
  <c r="CI22" i="3"/>
  <c r="CJ22" i="3"/>
  <c r="CK22" i="3"/>
  <c r="CL22" i="3"/>
  <c r="CO22" i="3"/>
  <c r="CP22" i="3"/>
  <c r="CQ22" i="3"/>
  <c r="CR22" i="3"/>
  <c r="CU22" i="3"/>
  <c r="CV22" i="3"/>
  <c r="CW22" i="3"/>
  <c r="CX22" i="3"/>
  <c r="DA22" i="3"/>
  <c r="DB22" i="3"/>
  <c r="DC22" i="3"/>
  <c r="DD22" i="3"/>
  <c r="DG22" i="3"/>
  <c r="DH22" i="3"/>
  <c r="DI22" i="3"/>
  <c r="DJ22" i="3"/>
  <c r="DM22" i="3"/>
  <c r="DN22" i="3"/>
  <c r="DO22" i="3"/>
  <c r="DP22" i="3"/>
  <c r="DS22" i="3"/>
  <c r="DT22" i="3"/>
  <c r="DU22" i="3"/>
  <c r="DV22" i="3"/>
  <c r="DY22" i="3"/>
  <c r="DZ22" i="3"/>
  <c r="EA22" i="3"/>
  <c r="EB22" i="3"/>
  <c r="EE22" i="3"/>
  <c r="EF22" i="3"/>
  <c r="EG22" i="3"/>
  <c r="EH22" i="3"/>
  <c r="EK22" i="3"/>
  <c r="EL22" i="3"/>
  <c r="EM22" i="3"/>
  <c r="EN22" i="3"/>
  <c r="EQ22" i="3"/>
  <c r="ER22" i="3"/>
  <c r="ES22" i="3"/>
  <c r="ET22" i="3"/>
  <c r="EW22" i="3"/>
  <c r="EX22" i="3"/>
  <c r="EY22" i="3"/>
  <c r="EZ22" i="3"/>
  <c r="FC22" i="3"/>
  <c r="FD22" i="3"/>
  <c r="FE22" i="3"/>
  <c r="FF22" i="3"/>
  <c r="FI22" i="3"/>
  <c r="FJ22" i="3"/>
  <c r="FK22" i="3"/>
  <c r="FL22" i="3"/>
  <c r="FO22" i="3"/>
  <c r="FP22" i="3"/>
  <c r="FQ22" i="3"/>
  <c r="FR22" i="3"/>
  <c r="FU22" i="3"/>
  <c r="FV22" i="3"/>
  <c r="FW22" i="3"/>
  <c r="FX22" i="3"/>
  <c r="F23" i="3"/>
  <c r="G23" i="3"/>
  <c r="H23" i="3"/>
  <c r="I23" i="3"/>
  <c r="O23" i="3"/>
  <c r="P23" i="3"/>
  <c r="Q23" i="3"/>
  <c r="R23" i="3"/>
  <c r="U23" i="3"/>
  <c r="V23" i="3"/>
  <c r="W23" i="3"/>
  <c r="X23" i="3"/>
  <c r="AA23" i="3"/>
  <c r="AB23" i="3"/>
  <c r="AC23" i="3"/>
  <c r="AD23" i="3"/>
  <c r="AG23" i="3"/>
  <c r="AH23" i="3"/>
  <c r="AI23" i="3"/>
  <c r="AJ23" i="3"/>
  <c r="AM23" i="3"/>
  <c r="AN23" i="3"/>
  <c r="AO23" i="3"/>
  <c r="AP23" i="3"/>
  <c r="AS23" i="3"/>
  <c r="AT23" i="3"/>
  <c r="AU23" i="3"/>
  <c r="AV23" i="3"/>
  <c r="AY23" i="3"/>
  <c r="AZ23" i="3"/>
  <c r="BA23" i="3"/>
  <c r="BB23" i="3"/>
  <c r="BE23" i="3"/>
  <c r="BF23" i="3"/>
  <c r="BG23" i="3"/>
  <c r="BH23" i="3"/>
  <c r="BK23" i="3"/>
  <c r="BL23" i="3"/>
  <c r="BM23" i="3"/>
  <c r="BN23" i="3"/>
  <c r="BQ23" i="3"/>
  <c r="BR23" i="3"/>
  <c r="BS23" i="3"/>
  <c r="BT23" i="3"/>
  <c r="BW23" i="3"/>
  <c r="BX23" i="3"/>
  <c r="BY23" i="3"/>
  <c r="BZ23" i="3"/>
  <c r="CC23" i="3"/>
  <c r="CD23" i="3"/>
  <c r="CE23" i="3"/>
  <c r="CF23" i="3"/>
  <c r="CI23" i="3"/>
  <c r="CJ23" i="3"/>
  <c r="CK23" i="3"/>
  <c r="CL23" i="3"/>
  <c r="CO23" i="3"/>
  <c r="CP23" i="3"/>
  <c r="CQ23" i="3"/>
  <c r="CR23" i="3"/>
  <c r="CU23" i="3"/>
  <c r="CV23" i="3"/>
  <c r="CW23" i="3"/>
  <c r="CX23" i="3"/>
  <c r="DA23" i="3"/>
  <c r="DB23" i="3"/>
  <c r="DC23" i="3"/>
  <c r="DD23" i="3"/>
  <c r="DG23" i="3"/>
  <c r="DH23" i="3"/>
  <c r="DI23" i="3"/>
  <c r="DJ23" i="3"/>
  <c r="DM23" i="3"/>
  <c r="DN23" i="3"/>
  <c r="DO23" i="3"/>
  <c r="DP23" i="3"/>
  <c r="DS23" i="3"/>
  <c r="DT23" i="3"/>
  <c r="DU23" i="3"/>
  <c r="DV23" i="3"/>
  <c r="DY23" i="3"/>
  <c r="DZ23" i="3"/>
  <c r="EA23" i="3"/>
  <c r="EB23" i="3"/>
  <c r="EE23" i="3"/>
  <c r="EF23" i="3"/>
  <c r="EG23" i="3"/>
  <c r="EH23" i="3"/>
  <c r="EK23" i="3"/>
  <c r="EL23" i="3"/>
  <c r="EM23" i="3"/>
  <c r="EN23" i="3"/>
  <c r="EQ23" i="3"/>
  <c r="ER23" i="3"/>
  <c r="ES23" i="3"/>
  <c r="ET23" i="3"/>
  <c r="EW23" i="3"/>
  <c r="EX23" i="3"/>
  <c r="EY23" i="3"/>
  <c r="EZ23" i="3"/>
  <c r="FC23" i="3"/>
  <c r="FD23" i="3"/>
  <c r="FE23" i="3"/>
  <c r="FF23" i="3"/>
  <c r="FI23" i="3"/>
  <c r="FJ23" i="3"/>
  <c r="FK23" i="3"/>
  <c r="FL23" i="3"/>
  <c r="FO23" i="3"/>
  <c r="FP23" i="3"/>
  <c r="FQ23" i="3"/>
  <c r="FR23" i="3"/>
  <c r="FU23" i="3"/>
  <c r="FV23" i="3"/>
  <c r="FW23" i="3"/>
  <c r="FX23" i="3"/>
  <c r="FX7" i="3"/>
  <c r="FW7" i="3"/>
  <c r="FV7" i="3"/>
  <c r="FU7" i="3"/>
  <c r="FR7" i="3"/>
  <c r="FQ7" i="3"/>
  <c r="FP7" i="3"/>
  <c r="FO7" i="3"/>
  <c r="FL7" i="3"/>
  <c r="FK7" i="3"/>
  <c r="FJ7" i="3"/>
  <c r="FI7" i="3"/>
  <c r="FF7" i="3"/>
  <c r="FE7" i="3"/>
  <c r="FD7" i="3"/>
  <c r="FC7" i="3"/>
  <c r="EZ7" i="3"/>
  <c r="EY7" i="3"/>
  <c r="EX7" i="3"/>
  <c r="EW7" i="3"/>
  <c r="ET7" i="3"/>
  <c r="ES7" i="3"/>
  <c r="ER7" i="3"/>
  <c r="EQ7" i="3"/>
  <c r="EN7" i="3"/>
  <c r="EM7" i="3"/>
  <c r="EL7" i="3"/>
  <c r="EK7" i="3"/>
  <c r="EH7" i="3"/>
  <c r="EG7" i="3"/>
  <c r="EF7" i="3"/>
  <c r="EE7" i="3"/>
  <c r="EB7" i="3"/>
  <c r="EA7" i="3"/>
  <c r="DZ7" i="3"/>
  <c r="DY7" i="3"/>
  <c r="DV7" i="3"/>
  <c r="DU7" i="3"/>
  <c r="DT7" i="3"/>
  <c r="DS7" i="3"/>
  <c r="DP7" i="3"/>
  <c r="DO7" i="3"/>
  <c r="DN7" i="3"/>
  <c r="DM7" i="3"/>
  <c r="DJ7" i="3"/>
  <c r="DI7" i="3"/>
  <c r="DH7" i="3"/>
  <c r="DG7" i="3"/>
  <c r="DD7" i="3"/>
  <c r="DC7" i="3"/>
  <c r="DB7" i="3"/>
  <c r="DA7" i="3"/>
  <c r="CX7" i="3"/>
  <c r="CW7" i="3"/>
  <c r="CV7" i="3"/>
  <c r="CU7" i="3"/>
  <c r="CR7" i="3"/>
  <c r="CQ7" i="3"/>
  <c r="CP7" i="3"/>
  <c r="CO7" i="3"/>
  <c r="CL7" i="3"/>
  <c r="CK7" i="3"/>
  <c r="CJ7" i="3"/>
  <c r="CI7" i="3"/>
  <c r="CF7" i="3"/>
  <c r="CE7" i="3"/>
  <c r="CD7" i="3"/>
  <c r="CC7" i="3"/>
  <c r="BZ7" i="3"/>
  <c r="BY7" i="3"/>
  <c r="BX7" i="3"/>
  <c r="BW7" i="3"/>
  <c r="BT7" i="3"/>
  <c r="BS7" i="3"/>
  <c r="BR7" i="3"/>
  <c r="BQ7" i="3"/>
  <c r="BN7" i="3"/>
  <c r="BM7" i="3"/>
  <c r="BL7" i="3"/>
  <c r="BK7" i="3"/>
  <c r="BH7" i="3"/>
  <c r="BG7" i="3"/>
  <c r="BF7" i="3"/>
  <c r="BE7" i="3"/>
  <c r="BB7" i="3"/>
  <c r="BA7" i="3"/>
  <c r="AZ7" i="3"/>
  <c r="AY7" i="3"/>
  <c r="AV7" i="3"/>
  <c r="AU7" i="3"/>
  <c r="AT7" i="3"/>
  <c r="AS7" i="3"/>
  <c r="AP7" i="3"/>
  <c r="AO7" i="3"/>
  <c r="AN7" i="3"/>
  <c r="AM7" i="3"/>
  <c r="AJ7" i="3"/>
  <c r="AI7" i="3"/>
  <c r="AH7" i="3"/>
  <c r="AG7" i="3"/>
  <c r="AD7" i="3"/>
  <c r="AC7" i="3"/>
  <c r="AB7" i="3"/>
  <c r="AA7" i="3"/>
  <c r="X7" i="3"/>
  <c r="W7" i="3"/>
  <c r="V7" i="3"/>
  <c r="U7" i="3"/>
  <c r="R7" i="3"/>
  <c r="Q7" i="3"/>
  <c r="P7" i="3"/>
  <c r="O7" i="3"/>
  <c r="H7" i="3"/>
  <c r="G7" i="3"/>
  <c r="F7" i="3"/>
  <c r="D3" i="3" l="1"/>
  <c r="M3" i="3" s="1"/>
  <c r="M2" i="3" s="1"/>
  <c r="D2" i="3" l="1"/>
  <c r="S3" i="3"/>
  <c r="S2" i="3" s="1"/>
  <c r="L22" i="3" l="1"/>
  <c r="L16" i="3"/>
  <c r="K23" i="3"/>
  <c r="K17" i="3"/>
  <c r="K9" i="3"/>
  <c r="J20" i="3"/>
  <c r="J11" i="3"/>
  <c r="L23" i="3"/>
  <c r="L13" i="3"/>
  <c r="K22" i="3"/>
  <c r="K12" i="3"/>
  <c r="J19" i="3"/>
  <c r="J14" i="3"/>
  <c r="L21" i="3"/>
  <c r="L14" i="3"/>
  <c r="K21" i="3"/>
  <c r="K14" i="3"/>
  <c r="J7" i="3"/>
  <c r="J10" i="3"/>
  <c r="L11" i="3"/>
  <c r="K10" i="3"/>
  <c r="K7" i="3"/>
  <c r="L19" i="3"/>
  <c r="K20" i="3"/>
  <c r="J23" i="3"/>
  <c r="J9" i="3"/>
  <c r="L9" i="3"/>
  <c r="K8" i="3"/>
  <c r="L18" i="3"/>
  <c r="L10" i="3"/>
  <c r="K19" i="3"/>
  <c r="K11" i="3"/>
  <c r="J21" i="3"/>
  <c r="J12" i="3"/>
  <c r="J8" i="3"/>
  <c r="L15" i="3"/>
  <c r="L8" i="3"/>
  <c r="K15" i="3"/>
  <c r="J22" i="3"/>
  <c r="J16" i="3"/>
  <c r="J15" i="3"/>
  <c r="L20" i="3"/>
  <c r="K18" i="3"/>
  <c r="J18" i="3"/>
  <c r="L12" i="3"/>
  <c r="K13" i="3"/>
  <c r="J13" i="3"/>
  <c r="L17" i="3"/>
  <c r="K16" i="3"/>
  <c r="J17" i="3"/>
  <c r="Y3" i="3"/>
  <c r="Y2" i="3" s="1"/>
  <c r="AE3" i="3" l="1"/>
  <c r="AE2" i="3" s="1"/>
  <c r="AK3" i="3" l="1"/>
  <c r="AK2" i="3" s="1"/>
  <c r="AQ3" i="3" l="1"/>
  <c r="AQ2" i="3" s="1"/>
  <c r="AW3" i="3" l="1"/>
  <c r="AW2" i="3" s="1"/>
  <c r="BC3" i="3" l="1"/>
  <c r="BC2" i="3" s="1"/>
  <c r="BI3" i="3" l="1"/>
  <c r="BI2" i="3" s="1"/>
  <c r="BO3" i="3" l="1"/>
  <c r="BO2" i="3" s="1"/>
  <c r="BU3" i="3" l="1"/>
  <c r="BU2" i="3" s="1"/>
  <c r="CA3" i="3" l="1"/>
  <c r="CA2" i="3" s="1"/>
  <c r="CG3" i="3" l="1"/>
  <c r="CG2" i="3" s="1"/>
  <c r="CM3" i="3" l="1"/>
  <c r="CM2" i="3" s="1"/>
  <c r="CS3" i="3" l="1"/>
  <c r="CS2" i="3" s="1"/>
  <c r="CY3" i="3" l="1"/>
  <c r="CY2" i="3" s="1"/>
  <c r="DE3" i="3" l="1"/>
  <c r="DE2" i="3" s="1"/>
  <c r="DK3" i="3" l="1"/>
  <c r="DK2" i="3" s="1"/>
  <c r="DQ3" i="3" l="1"/>
  <c r="DQ2" i="3" s="1"/>
  <c r="DW3" i="3" l="1"/>
  <c r="DW2" i="3" s="1"/>
  <c r="EC3" i="3" l="1"/>
  <c r="EC2" i="3" s="1"/>
  <c r="EI3" i="3" l="1"/>
  <c r="EI2" i="3" s="1"/>
  <c r="EO3" i="3" l="1"/>
  <c r="EO2" i="3" s="1"/>
  <c r="EU3" i="3" l="1"/>
  <c r="EU2" i="3" s="1"/>
  <c r="FA3" i="3" l="1"/>
  <c r="FA2" i="3" s="1"/>
  <c r="FG3" i="3" l="1"/>
  <c r="FG2" i="3" s="1"/>
  <c r="FM3" i="3" l="1"/>
  <c r="FM2" i="3" s="1"/>
  <c r="FS3" i="3" l="1"/>
  <c r="FS2" i="3" s="1"/>
  <c r="FY3" i="3" l="1"/>
  <c r="FY2" i="3" s="1"/>
  <c r="GE3" i="3" l="1"/>
  <c r="GE2" i="3" s="1"/>
  <c r="D49" i="2"/>
  <c r="D48" i="2"/>
  <c r="D47" i="2"/>
  <c r="D46" i="2"/>
  <c r="D45" i="2"/>
  <c r="D41" i="2"/>
  <c r="D40" i="2"/>
  <c r="D42" i="2"/>
  <c r="D37" i="2"/>
  <c r="D39" i="2" l="1"/>
  <c r="D44" i="2"/>
  <c r="D43" i="2"/>
</calcChain>
</file>

<file path=xl/sharedStrings.xml><?xml version="1.0" encoding="utf-8"?>
<sst xmlns="http://schemas.openxmlformats.org/spreadsheetml/2006/main" count="207" uniqueCount="35">
  <si>
    <t>21:00-06:00</t>
  </si>
  <si>
    <t>06:00-07:00</t>
  </si>
  <si>
    <t>Total</t>
  </si>
  <si>
    <t>06:00 - 21:00</t>
  </si>
  <si>
    <t>21:00 - 06:00</t>
  </si>
  <si>
    <t>Note</t>
  </si>
  <si>
    <t>06:00-21:00</t>
  </si>
  <si>
    <t>Jours feriés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</si>
  <si>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</si>
  <si>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</si>
  <si>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</si>
  <si>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</si>
  <si>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</si>
  <si>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</si>
  <si>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</si>
  <si>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</si>
  <si>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</si>
  <si>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</si>
  <si>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</si>
  <si>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</si>
  <si>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</si>
  <si>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Poste</t>
  </si>
  <si>
    <t>Lundi</t>
  </si>
  <si>
    <t>Mardi</t>
  </si>
  <si>
    <t>Mercredi</t>
  </si>
  <si>
    <t>Jeudi</t>
  </si>
  <si>
    <t>Vendredi</t>
  </si>
  <si>
    <t>JOUR</t>
  </si>
  <si>
    <t>NUIT</t>
  </si>
  <si>
    <t>Samedi</t>
  </si>
  <si>
    <t>Dimanche</t>
  </si>
  <si>
    <t>FERIER - JOUR</t>
  </si>
  <si>
    <t>FERIER - NUIT</t>
  </si>
  <si>
    <t>Coût Horaire</t>
  </si>
  <si>
    <t>06:00-08:00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</si>
</sst>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 [$€-2]\ * #,##0.00_ ;_ [$€-2]\ * \-#,##0.00_ ;_ [$€-2]\ * &quot;-&quot;??_ ;_ @_ "/>
    <numFmt numFmtId="165" formatCode="dddd\ dd\ mmmm\ yyyy"/>
    <numFmt numFmtId="166" formatCode="[$-F800]dddd\,\ mmmm\ dd\,\ yyyy"/>
    <numFmt numFmtId="167" formatCode="d"/>
    <numFmt numFmtId="168" formatCode="mmmm\ yyyy"/>
  </numFmts>
  <fonts count="13">
    <font>
      <sz val="11"/>
      <color theme="1"/>
      <name val="Calibri"/>
      <family val="2"/>
      <scheme val="minor"/>
    </font>
    <font>
      <sz val="10"/>
      <name val="Arial Cyr"/>
      <charset val="204"/>
    </font>
    <font>
      <sz val="8"/>
      <color theme="1"/>
      <name val="Arial Cyr"/>
    </font>
    <font>
      <sz val="8"/>
      <color theme="1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  <font>
      <sz val="10"/>
      <name val="MS Sans Serif"/>
      <family val="2"/>
    </font>
    <font>
      <sz val="8"/>
      <name val="Calibri"/>
      <family val="2"/>
      <scheme val="minor"/>
    </font>
    <font>
      <sz val="8"/>
      <color indexed="8"/>
      <name val="Calibri"/>
      <family val="2"/>
      <scheme val="minor"/>
    </font>
    <font>
      <b/>
      <sz val="16"/>
      <color indexed="10"/>
      <name val="Times New Roman"/>
      <family val="1"/>
    </font>
    <font>
      <b/>
      <i/>
      <u val="double"/>
      <sz val="36"/>
      <color indexed="39"/>
      <name val="Times New Roman"/>
      <family val="1"/>
    </font>
    <font>
      <b/>
      <sz val="8"/>
      <color theme="1"/>
      <name val="Calibri"/>
      <family val="2"/>
      <scheme val="minor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1" fillId="0" borderId="0"/>
    <xf numFmtId="0" fontId="4" fillId="0" borderId="0"/>
    <xf numFmtId="0" fontId="6" fillId="0" borderId="0"/>
    <xf numFmtId="0" fontId="6" fillId="0" borderId="0"/>
    <xf numFmtId="0" fontId="5" fillId="0" borderId="0"/>
  </cellStyleXfs>
  <cellXfs count="88">
    <xf numFmtId="0" fontId="0" fillId="0" borderId="0" xfId="0"/>
    <xf numFmtId="0" fontId="0" fillId="0" borderId="1" xfId="0" applyBorder="1"/>
    <xf numFmtId="2" fontId="2" fillId="2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6" fillId="0" borderId="0" xfId="3" applyFill="1" applyProtection="1">
      <protection hidden="1"/>
    </xf>
    <xf numFmtId="168" fontId="9" fillId="0" borderId="0" xfId="3" applyNumberFormat="1" applyFont="1" applyFill="1" applyBorder="1" applyAlignment="1" applyProtection="1">
      <alignment horizontal="center"/>
      <protection hidden="1"/>
    </xf>
    <xf numFmtId="0" fontId="7" fillId="5" borderId="0" xfId="3" applyFont="1" applyFill="1" applyBorder="1" applyAlignment="1" applyProtection="1">
      <alignment horizontal="centerContinuous"/>
      <protection hidden="1"/>
    </xf>
    <xf numFmtId="0" fontId="8" fillId="0" borderId="0" xfId="4" applyFont="1" applyFill="1" applyBorder="1" applyAlignment="1" applyProtection="1">
      <alignment vertical="center"/>
      <protection hidden="1"/>
    </xf>
    <xf numFmtId="2" fontId="8" fillId="0" borderId="0" xfId="4" applyNumberFormat="1" applyFont="1" applyFill="1" applyBorder="1" applyAlignment="1" applyProtection="1">
      <alignment vertical="center"/>
      <protection hidden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164" fontId="3" fillId="0" borderId="25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26" xfId="0" applyNumberFormat="1" applyFont="1" applyBorder="1" applyAlignment="1">
      <alignment horizontal="center" vertical="center"/>
    </xf>
    <xf numFmtId="164" fontId="3" fillId="0" borderId="27" xfId="0" applyNumberFormat="1" applyFont="1" applyBorder="1" applyAlignment="1">
      <alignment horizontal="center" vertical="center"/>
    </xf>
    <xf numFmtId="164" fontId="3" fillId="0" borderId="28" xfId="0" applyNumberFormat="1" applyFont="1" applyBorder="1" applyAlignment="1">
      <alignment horizontal="center" vertical="center"/>
    </xf>
    <xf numFmtId="164" fontId="3" fillId="0" borderId="29" xfId="0" applyNumberFormat="1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12" fillId="4" borderId="13" xfId="2" applyFont="1" applyFill="1" applyBorder="1" applyAlignment="1" applyProtection="1">
      <alignment horizontal="center" vertical="center"/>
      <protection locked="0"/>
    </xf>
    <xf numFmtId="0" fontId="12" fillId="4" borderId="12" xfId="2" applyFont="1" applyFill="1" applyBorder="1" applyAlignment="1" applyProtection="1">
      <alignment horizontal="center" vertical="center"/>
      <protection locked="0"/>
    </xf>
    <xf numFmtId="165" fontId="12" fillId="4" borderId="6" xfId="2" applyNumberFormat="1" applyFont="1" applyFill="1" applyBorder="1" applyAlignment="1" applyProtection="1">
      <alignment horizontal="center" vertical="center"/>
    </xf>
    <xf numFmtId="165" fontId="12" fillId="4" borderId="40" xfId="2" applyNumberFormat="1" applyFont="1" applyFill="1" applyBorder="1" applyAlignment="1" applyProtection="1">
      <alignment horizontal="center" vertical="center"/>
    </xf>
    <xf numFmtId="166" fontId="12" fillId="4" borderId="0" xfId="2" applyNumberFormat="1" applyFont="1" applyFill="1" applyBorder="1" applyAlignment="1" applyProtection="1">
      <alignment horizontal="center" vertical="center"/>
    </xf>
    <xf numFmtId="166" fontId="12" fillId="4" borderId="7" xfId="2" applyNumberFormat="1" applyFont="1" applyFill="1" applyBorder="1" applyAlignment="1" applyProtection="1">
      <alignment horizontal="center" vertical="center"/>
    </xf>
    <xf numFmtId="165" fontId="12" fillId="4" borderId="0" xfId="2" applyNumberFormat="1" applyFont="1" applyFill="1" applyBorder="1" applyAlignment="1" applyProtection="1">
      <alignment horizontal="center" vertical="center"/>
    </xf>
    <xf numFmtId="165" fontId="12" fillId="4" borderId="7" xfId="2" applyNumberFormat="1" applyFont="1" applyFill="1" applyBorder="1" applyAlignment="1" applyProtection="1">
      <alignment horizontal="center" vertical="center"/>
    </xf>
    <xf numFmtId="165" fontId="12" fillId="4" borderId="12" xfId="2" applyNumberFormat="1" applyFont="1" applyFill="1" applyBorder="1" applyAlignment="1" applyProtection="1">
      <alignment horizontal="center" vertical="center"/>
    </xf>
    <xf numFmtId="165" fontId="12" fillId="4" borderId="14" xfId="2" applyNumberFormat="1" applyFont="1" applyFill="1" applyBorder="1" applyAlignment="1" applyProtection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12" fillId="4" borderId="39" xfId="2" applyFont="1" applyFill="1" applyBorder="1" applyAlignment="1" applyProtection="1">
      <alignment horizontal="center" vertical="center"/>
      <protection locked="0"/>
    </xf>
    <xf numFmtId="0" fontId="12" fillId="4" borderId="6" xfId="2" applyFont="1" applyFill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3" fillId="3" borderId="10" xfId="0" applyFont="1" applyFill="1" applyBorder="1" applyAlignment="1" applyProtection="1">
      <alignment horizontal="center" vertical="center"/>
      <protection locked="0"/>
    </xf>
    <xf numFmtId="0" fontId="3" fillId="3" borderId="11" xfId="0" applyFont="1" applyFill="1" applyBorder="1" applyAlignment="1" applyProtection="1">
      <alignment horizontal="center" vertical="center"/>
      <protection locked="0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2" fillId="4" borderId="5" xfId="2" applyFont="1" applyFill="1" applyBorder="1" applyAlignment="1" applyProtection="1">
      <alignment horizontal="center" vertical="center"/>
      <protection locked="0"/>
    </xf>
    <xf numFmtId="0" fontId="12" fillId="4" borderId="0" xfId="2" applyFont="1" applyFill="1" applyBorder="1" applyAlignment="1" applyProtection="1">
      <alignment horizontal="center" vertical="center"/>
      <protection locked="0"/>
    </xf>
    <xf numFmtId="0" fontId="7" fillId="7" borderId="16" xfId="3" applyFont="1" applyFill="1" applyBorder="1" applyAlignment="1" applyProtection="1">
      <alignment horizontal="center" vertical="center"/>
      <protection hidden="1"/>
    </xf>
    <xf numFmtId="0" fontId="7" fillId="7" borderId="15" xfId="3" applyFont="1" applyFill="1" applyBorder="1" applyAlignment="1" applyProtection="1">
      <alignment horizontal="center" vertical="center"/>
      <protection hidden="1"/>
    </xf>
    <xf numFmtId="0" fontId="7" fillId="7" borderId="4" xfId="3" applyFont="1" applyFill="1" applyBorder="1" applyAlignment="1" applyProtection="1">
      <alignment horizontal="center" vertical="center"/>
      <protection hidden="1"/>
    </xf>
    <xf numFmtId="0" fontId="7" fillId="7" borderId="17" xfId="3" applyFont="1" applyFill="1" applyBorder="1" applyAlignment="1" applyProtection="1">
      <alignment horizontal="center" vertical="center"/>
      <protection hidden="1"/>
    </xf>
    <xf numFmtId="0" fontId="7" fillId="7" borderId="0" xfId="3" applyFont="1" applyFill="1" applyBorder="1" applyAlignment="1" applyProtection="1">
      <alignment horizontal="center" vertical="center"/>
      <protection hidden="1"/>
    </xf>
    <xf numFmtId="0" fontId="7" fillId="7" borderId="8" xfId="3" applyFont="1" applyFill="1" applyBorder="1" applyAlignment="1" applyProtection="1">
      <alignment horizontal="center" vertical="center"/>
      <protection hidden="1"/>
    </xf>
    <xf numFmtId="0" fontId="7" fillId="7" borderId="19" xfId="3" applyFont="1" applyFill="1" applyBorder="1" applyAlignment="1" applyProtection="1">
      <alignment horizontal="center" vertical="center"/>
      <protection hidden="1"/>
    </xf>
    <xf numFmtId="0" fontId="7" fillId="7" borderId="20" xfId="3" applyFont="1" applyFill="1" applyBorder="1" applyAlignment="1" applyProtection="1">
      <alignment horizontal="center" vertical="center"/>
      <protection hidden="1"/>
    </xf>
    <xf numFmtId="0" fontId="7" fillId="7" borderId="21" xfId="3" applyFont="1" applyFill="1" applyBorder="1" applyAlignment="1" applyProtection="1">
      <alignment horizontal="center" vertical="center"/>
      <protection hidden="1"/>
    </xf>
    <xf numFmtId="0" fontId="7" fillId="6" borderId="16" xfId="3" applyFont="1" applyFill="1" applyBorder="1" applyAlignment="1" applyProtection="1">
      <alignment horizontal="center" vertical="center"/>
      <protection hidden="1"/>
    </xf>
    <xf numFmtId="0" fontId="7" fillId="6" borderId="15" xfId="3" applyFont="1" applyFill="1" applyBorder="1" applyAlignment="1" applyProtection="1">
      <alignment horizontal="center" vertical="center"/>
      <protection hidden="1"/>
    </xf>
    <xf numFmtId="0" fontId="7" fillId="6" borderId="4" xfId="3" applyFont="1" applyFill="1" applyBorder="1" applyAlignment="1" applyProtection="1">
      <alignment horizontal="center" vertical="center"/>
      <protection hidden="1"/>
    </xf>
    <xf numFmtId="0" fontId="7" fillId="6" borderId="17" xfId="3" applyFont="1" applyFill="1" applyBorder="1" applyAlignment="1" applyProtection="1">
      <alignment horizontal="center" vertical="center"/>
      <protection hidden="1"/>
    </xf>
    <xf numFmtId="0" fontId="7" fillId="6" borderId="0" xfId="3" applyFont="1" applyFill="1" applyBorder="1" applyAlignment="1" applyProtection="1">
      <alignment horizontal="center" vertical="center"/>
      <protection hidden="1"/>
    </xf>
    <xf numFmtId="0" fontId="7" fillId="6" borderId="8" xfId="3" applyFont="1" applyFill="1" applyBorder="1" applyAlignment="1" applyProtection="1">
      <alignment horizontal="center" vertical="center"/>
      <protection hidden="1"/>
    </xf>
    <xf numFmtId="0" fontId="7" fillId="6" borderId="19" xfId="3" applyFont="1" applyFill="1" applyBorder="1" applyAlignment="1" applyProtection="1">
      <alignment horizontal="center" vertical="center"/>
      <protection hidden="1"/>
    </xf>
    <xf numFmtId="0" fontId="7" fillId="6" borderId="20" xfId="3" applyFont="1" applyFill="1" applyBorder="1" applyAlignment="1" applyProtection="1">
      <alignment horizontal="center" vertical="center"/>
      <protection hidden="1"/>
    </xf>
    <xf numFmtId="0" fontId="7" fillId="6" borderId="21" xfId="3" applyFont="1" applyFill="1" applyBorder="1" applyAlignment="1" applyProtection="1">
      <alignment horizontal="center" vertical="center"/>
      <protection hidden="1"/>
    </xf>
    <xf numFmtId="0" fontId="7" fillId="5" borderId="1" xfId="3" applyFont="1" applyFill="1" applyBorder="1" applyAlignment="1" applyProtection="1">
      <alignment horizontal="center" vertical="center"/>
      <protection hidden="1"/>
    </xf>
    <xf numFmtId="167" fontId="8" fillId="0" borderId="1" xfId="4" applyNumberFormat="1" applyFont="1" applyFill="1" applyBorder="1" applyAlignment="1" applyProtection="1">
      <alignment horizontal="center" vertical="center"/>
      <protection hidden="1"/>
    </xf>
    <xf numFmtId="0" fontId="0" fillId="0" borderId="1" xfId="0" applyBorder="1" applyAlignment="1">
      <alignment horizontal="center"/>
    </xf>
    <xf numFmtId="0" fontId="7" fillId="5" borderId="2" xfId="3" applyFont="1" applyFill="1" applyBorder="1" applyAlignment="1" applyProtection="1">
      <alignment horizontal="center" vertical="center"/>
      <protection hidden="1"/>
    </xf>
    <xf numFmtId="0" fontId="7" fillId="5" borderId="3" xfId="3" applyFont="1" applyFill="1" applyBorder="1" applyAlignment="1" applyProtection="1">
      <alignment horizontal="center" vertical="center"/>
      <protection hidden="1"/>
    </xf>
    <xf numFmtId="0" fontId="7" fillId="5" borderId="18" xfId="3" applyFont="1" applyFill="1" applyBorder="1" applyAlignment="1" applyProtection="1">
      <alignment horizontal="center" vertical="center"/>
      <protection hidden="1"/>
    </xf>
    <xf numFmtId="167" fontId="8" fillId="0" borderId="2" xfId="4" applyNumberFormat="1" applyFont="1" applyFill="1" applyBorder="1" applyAlignment="1" applyProtection="1">
      <alignment horizontal="center" vertical="center"/>
      <protection hidden="1"/>
    </xf>
    <xf numFmtId="167" fontId="8" fillId="0" borderId="3" xfId="4" applyNumberFormat="1" applyFont="1" applyFill="1" applyBorder="1" applyAlignment="1" applyProtection="1">
      <alignment horizontal="center" vertical="center"/>
      <protection hidden="1"/>
    </xf>
    <xf numFmtId="167" fontId="8" fillId="0" borderId="18" xfId="4" applyNumberFormat="1" applyFont="1" applyFill="1" applyBorder="1" applyAlignment="1" applyProtection="1">
      <alignment horizontal="center" vertical="center"/>
      <protection hidden="1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10" fillId="0" borderId="0" xfId="4" applyNumberFormat="1" applyFont="1" applyFill="1" applyBorder="1" applyAlignment="1" applyProtection="1">
      <alignment horizontal="center" vertical="center"/>
      <protection hidden="1"/>
    </xf>
  </cellXfs>
  <cellStyles count="6">
    <cellStyle name="Normal" xfId="0" builtinId="0"/>
    <cellStyle name="Normal 2 2" xfId="5"/>
    <cellStyle name="Normal 8" xfId="1"/>
    <cellStyle name="Normal_BASE" xfId="4"/>
    <cellStyle name="Normal_feries" xfId="2"/>
    <cellStyle name="Normal_Modèle Grille" xfId="3"/>
  </cellStyles>
  <dxfs count="10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9"/>
  <sheetViews>
    <sheetView workbookViewId="0">
      <selection activeCell="H14" sqref="H14"/>
    </sheetView>
  </sheetViews>
  <sheetFormatPr defaultColWidth="9.140625" defaultRowHeight="11.25"/>
  <cols>
    <col min="1" max="1" width="1.85546875" style="11" bestFit="1" customWidth="1"/>
    <col min="2" max="11" width="9.7109375" style="11" bestFit="1" customWidth="1"/>
    <col min="12" max="27" width="9.140625" style="11" bestFit="1" customWidth="1"/>
    <col min="28" max="28" width="9.7109375" style="11" bestFit="1" customWidth="1"/>
    <col min="29" max="29" width="9.42578125" style="11" bestFit="1" customWidth="1"/>
    <col min="30" max="37" width="9.140625" style="11"/>
    <col min="38" max="38" width="14.28515625" style="11" bestFit="1" customWidth="1"/>
    <col min="39" max="39" width="9.140625" style="11"/>
    <col min="40" max="40" width="20.140625" style="11" customWidth="1"/>
    <col min="41" max="16384" width="9.140625" style="11"/>
  </cols>
  <sheetData>
    <row r="1" spans="1:29" ht="12" thickBot="1"/>
    <row r="2" spans="1:29">
      <c r="B2" s="38" t="s">
        <v>27</v>
      </c>
      <c r="C2" s="39"/>
      <c r="D2" s="39"/>
      <c r="E2" s="39"/>
      <c r="F2" s="40"/>
      <c r="G2" s="38" t="s">
        <v>28</v>
      </c>
      <c r="H2" s="39"/>
      <c r="I2" s="39"/>
      <c r="J2" s="39"/>
      <c r="K2" s="40"/>
      <c r="L2" s="12" t="s">
        <v>27</v>
      </c>
      <c r="M2" s="12" t="s">
        <v>28</v>
      </c>
      <c r="N2" s="12" t="s">
        <v>27</v>
      </c>
      <c r="O2" s="12" t="s">
        <v>28</v>
      </c>
      <c r="P2" s="41" t="s">
        <v>31</v>
      </c>
      <c r="Q2" s="42"/>
      <c r="R2" s="42"/>
      <c r="S2" s="42"/>
      <c r="T2" s="42"/>
      <c r="U2" s="43"/>
      <c r="V2" s="41" t="s">
        <v>32</v>
      </c>
      <c r="W2" s="42"/>
      <c r="X2" s="42"/>
      <c r="Y2" s="42"/>
      <c r="Z2" s="42"/>
      <c r="AA2" s="43"/>
      <c r="AB2" s="12" t="s">
        <v>31</v>
      </c>
      <c r="AC2" s="12" t="s">
        <v>32</v>
      </c>
    </row>
    <row r="3" spans="1:29">
      <c r="B3" s="13" t="s">
        <v>22</v>
      </c>
      <c r="C3" s="3" t="s">
        <v>23</v>
      </c>
      <c r="D3" s="3" t="s">
        <v>24</v>
      </c>
      <c r="E3" s="3" t="s">
        <v>25</v>
      </c>
      <c r="F3" s="14" t="s">
        <v>26</v>
      </c>
      <c r="G3" s="13" t="s">
        <v>22</v>
      </c>
      <c r="H3" s="3" t="s">
        <v>23</v>
      </c>
      <c r="I3" s="3" t="s">
        <v>24</v>
      </c>
      <c r="J3" s="3" t="s">
        <v>25</v>
      </c>
      <c r="K3" s="14" t="s">
        <v>26</v>
      </c>
      <c r="L3" s="15" t="s">
        <v>29</v>
      </c>
      <c r="M3" s="15" t="s">
        <v>29</v>
      </c>
      <c r="N3" s="15" t="s">
        <v>30</v>
      </c>
      <c r="O3" s="15" t="s">
        <v>30</v>
      </c>
      <c r="P3" s="13" t="s">
        <v>22</v>
      </c>
      <c r="Q3" s="16" t="s">
        <v>23</v>
      </c>
      <c r="R3" s="16" t="s">
        <v>24</v>
      </c>
      <c r="S3" s="16" t="s">
        <v>25</v>
      </c>
      <c r="T3" s="16" t="s">
        <v>26</v>
      </c>
      <c r="U3" s="17" t="s">
        <v>29</v>
      </c>
      <c r="V3" s="13" t="s">
        <v>22</v>
      </c>
      <c r="W3" s="16" t="s">
        <v>23</v>
      </c>
      <c r="X3" s="16" t="s">
        <v>24</v>
      </c>
      <c r="Y3" s="16" t="s">
        <v>25</v>
      </c>
      <c r="Z3" s="16" t="s">
        <v>26</v>
      </c>
      <c r="AA3" s="17" t="s">
        <v>29</v>
      </c>
      <c r="AB3" s="15" t="s">
        <v>30</v>
      </c>
      <c r="AC3" s="15" t="s">
        <v>30</v>
      </c>
    </row>
    <row r="4" spans="1:29">
      <c r="B4" s="13" t="s">
        <v>3</v>
      </c>
      <c r="C4" s="3" t="s">
        <v>3</v>
      </c>
      <c r="D4" s="3" t="s">
        <v>3</v>
      </c>
      <c r="E4" s="3" t="s">
        <v>3</v>
      </c>
      <c r="F4" s="14" t="s">
        <v>3</v>
      </c>
      <c r="G4" s="13" t="s">
        <v>4</v>
      </c>
      <c r="H4" s="3" t="s">
        <v>4</v>
      </c>
      <c r="I4" s="3" t="s">
        <v>4</v>
      </c>
      <c r="J4" s="3" t="s">
        <v>4</v>
      </c>
      <c r="K4" s="14" t="s">
        <v>4</v>
      </c>
      <c r="L4" s="15" t="s">
        <v>6</v>
      </c>
      <c r="M4" s="15" t="s">
        <v>0</v>
      </c>
      <c r="N4" s="15" t="s">
        <v>6</v>
      </c>
      <c r="O4" s="15" t="s">
        <v>0</v>
      </c>
      <c r="P4" s="13" t="s">
        <v>6</v>
      </c>
      <c r="Q4" s="16" t="s">
        <v>6</v>
      </c>
      <c r="R4" s="16" t="s">
        <v>6</v>
      </c>
      <c r="S4" s="16" t="s">
        <v>6</v>
      </c>
      <c r="T4" s="16" t="s">
        <v>6</v>
      </c>
      <c r="U4" s="17" t="s">
        <v>6</v>
      </c>
      <c r="V4" s="13" t="s">
        <v>0</v>
      </c>
      <c r="W4" s="16" t="s">
        <v>0</v>
      </c>
      <c r="X4" s="16" t="s">
        <v>0</v>
      </c>
      <c r="Y4" s="16" t="s">
        <v>0</v>
      </c>
      <c r="Z4" s="16" t="s">
        <v>0</v>
      </c>
      <c r="AA4" s="17" t="s">
        <v>0</v>
      </c>
      <c r="AB4" s="15" t="s">
        <v>6</v>
      </c>
      <c r="AC4" s="15" t="s">
        <v>0</v>
      </c>
    </row>
    <row r="5" spans="1:29">
      <c r="A5" s="11">
        <v>1</v>
      </c>
      <c r="B5" s="18">
        <v>23.8</v>
      </c>
      <c r="C5" s="19">
        <v>23.8</v>
      </c>
      <c r="D5" s="19">
        <v>23.8</v>
      </c>
      <c r="E5" s="19">
        <v>23.8</v>
      </c>
      <c r="F5" s="20">
        <v>23.8</v>
      </c>
      <c r="G5" s="18">
        <v>26.42</v>
      </c>
      <c r="H5" s="19">
        <v>26.42</v>
      </c>
      <c r="I5" s="19">
        <v>26.42</v>
      </c>
      <c r="J5" s="19">
        <v>26.42</v>
      </c>
      <c r="K5" s="20">
        <v>26.42</v>
      </c>
      <c r="L5" s="15">
        <v>23.8</v>
      </c>
      <c r="M5" s="15">
        <v>26.42</v>
      </c>
      <c r="N5" s="15">
        <v>26.18</v>
      </c>
      <c r="O5" s="15">
        <v>29.32</v>
      </c>
      <c r="P5" s="13">
        <v>47.6</v>
      </c>
      <c r="Q5" s="16">
        <v>47.6</v>
      </c>
      <c r="R5" s="16">
        <v>47.6</v>
      </c>
      <c r="S5" s="16">
        <v>47.6</v>
      </c>
      <c r="T5" s="16">
        <v>47.6</v>
      </c>
      <c r="U5" s="17">
        <v>47.6</v>
      </c>
      <c r="V5" s="13">
        <v>52.84</v>
      </c>
      <c r="W5" s="16">
        <v>52.84</v>
      </c>
      <c r="X5" s="16">
        <v>52.84</v>
      </c>
      <c r="Y5" s="16">
        <v>52.84</v>
      </c>
      <c r="Z5" s="16">
        <v>52.84</v>
      </c>
      <c r="AA5" s="17">
        <v>52.84</v>
      </c>
      <c r="AB5" s="15">
        <v>53.68</v>
      </c>
      <c r="AC5" s="15">
        <v>58.65</v>
      </c>
    </row>
    <row r="6" spans="1:29" ht="12" thickBot="1">
      <c r="A6" s="11">
        <v>2</v>
      </c>
      <c r="B6" s="21">
        <v>24.4</v>
      </c>
      <c r="C6" s="22">
        <v>24.4</v>
      </c>
      <c r="D6" s="22">
        <v>24.4</v>
      </c>
      <c r="E6" s="22">
        <v>24.4</v>
      </c>
      <c r="F6" s="23">
        <v>24.4</v>
      </c>
      <c r="G6" s="21">
        <v>27.08</v>
      </c>
      <c r="H6" s="22">
        <v>27.08</v>
      </c>
      <c r="I6" s="22">
        <v>27.08</v>
      </c>
      <c r="J6" s="22">
        <v>27.08</v>
      </c>
      <c r="K6" s="23">
        <v>27.08</v>
      </c>
      <c r="L6" s="24">
        <v>24.4</v>
      </c>
      <c r="M6" s="24">
        <v>27.08</v>
      </c>
      <c r="N6" s="24">
        <v>26.84</v>
      </c>
      <c r="O6" s="24">
        <v>30.06</v>
      </c>
      <c r="P6" s="25">
        <v>48.8</v>
      </c>
      <c r="Q6" s="26">
        <v>48.8</v>
      </c>
      <c r="R6" s="26">
        <v>48.8</v>
      </c>
      <c r="S6" s="26">
        <v>48.8</v>
      </c>
      <c r="T6" s="26">
        <v>48.8</v>
      </c>
      <c r="U6" s="27">
        <v>48.8</v>
      </c>
      <c r="V6" s="25">
        <v>54.17</v>
      </c>
      <c r="W6" s="26">
        <v>54.17</v>
      </c>
      <c r="X6" s="26">
        <v>54.17</v>
      </c>
      <c r="Y6" s="26">
        <v>54.17</v>
      </c>
      <c r="Z6" s="26">
        <v>54.17</v>
      </c>
      <c r="AA6" s="27">
        <v>54.17</v>
      </c>
      <c r="AB6" s="24">
        <v>64.239999999999995</v>
      </c>
      <c r="AC6" s="24">
        <v>60.13</v>
      </c>
    </row>
    <row r="34" spans="2:6" ht="12" thickBot="1"/>
    <row r="35" spans="2:6" ht="12" thickBot="1">
      <c r="B35" s="49">
        <v>2019</v>
      </c>
      <c r="C35" s="50"/>
      <c r="D35" s="50"/>
      <c r="E35" s="50"/>
      <c r="F35" s="51"/>
    </row>
    <row r="36" spans="2:6" ht="12" thickBot="1">
      <c r="B36" s="46" t="s">
        <v>7</v>
      </c>
      <c r="C36" s="47"/>
      <c r="D36" s="47"/>
      <c r="E36" s="47"/>
      <c r="F36" s="48"/>
    </row>
    <row r="37" spans="2:6" ht="15" customHeight="1">
      <c r="B37" s="44" t="s">
        <v>8</v>
      </c>
      <c r="C37" s="45"/>
      <c r="D37" s="30">
        <f>DATE(B35,1,1)</f>
        <v>43466</v>
      </c>
      <c r="E37" s="30"/>
      <c r="F37" s="31"/>
    </row>
    <row r="38" spans="2:6">
      <c r="B38" s="52" t="s">
        <v>9</v>
      </c>
      <c r="C38" s="53"/>
      <c r="D38" s="32">
        <f>IF(MOD(19*MOD(B35,19)+24,30)+MOD(2*MOD(B35,4)+4*MOD(B35,7)+6*
MOD(19*MOD(B35,19)+24,30)+5,7)-9&lt;=0,DATE(B35,3,22+MOD(19*MOD(B35,
19)+24,30)+MOD(2*MOD(B35,4)+4*MOD(B35,7)+6*MOD(19*MOD(B35,19)+24,
30)+5,7)),DATE(B35,4,MOD(19*MOD(B35,19)+24,30)+MOD(2*MOD(B35,4)+4*
MOD(B35,7)+6*MOD(19*MOD(B35,19)+24,30)+5,7)-9))</f>
        <v>43576</v>
      </c>
      <c r="E38" s="32"/>
      <c r="F38" s="33"/>
    </row>
    <row r="39" spans="2:6">
      <c r="B39" s="52" t="s">
        <v>10</v>
      </c>
      <c r="C39" s="53"/>
      <c r="D39" s="32">
        <f>D38+1</f>
        <v>43577</v>
      </c>
      <c r="E39" s="32"/>
      <c r="F39" s="33"/>
    </row>
    <row r="40" spans="2:6">
      <c r="B40" s="52" t="s">
        <v>11</v>
      </c>
      <c r="C40" s="53"/>
      <c r="D40" s="32">
        <f>DATE(B35,5,1)</f>
        <v>43586</v>
      </c>
      <c r="E40" s="32"/>
      <c r="F40" s="33"/>
    </row>
    <row r="41" spans="2:6">
      <c r="B41" s="52" t="s">
        <v>12</v>
      </c>
      <c r="C41" s="53"/>
      <c r="D41" s="32">
        <f>DATE(B35,5,8)</f>
        <v>43593</v>
      </c>
      <c r="E41" s="32"/>
      <c r="F41" s="33"/>
    </row>
    <row r="42" spans="2:6">
      <c r="B42" s="52" t="s">
        <v>13</v>
      </c>
      <c r="C42" s="53"/>
      <c r="D42" s="32">
        <f>D38+39</f>
        <v>43615</v>
      </c>
      <c r="E42" s="32"/>
      <c r="F42" s="33"/>
    </row>
    <row r="43" spans="2:6">
      <c r="B43" s="52" t="s">
        <v>14</v>
      </c>
      <c r="C43" s="53"/>
      <c r="D43" s="34">
        <f>D38+49</f>
        <v>43625</v>
      </c>
      <c r="E43" s="34"/>
      <c r="F43" s="35"/>
    </row>
    <row r="44" spans="2:6">
      <c r="B44" s="52" t="s">
        <v>15</v>
      </c>
      <c r="C44" s="53"/>
      <c r="D44" s="34">
        <f>D38+50</f>
        <v>43626</v>
      </c>
      <c r="E44" s="34"/>
      <c r="F44" s="35"/>
    </row>
    <row r="45" spans="2:6">
      <c r="B45" s="52" t="s">
        <v>16</v>
      </c>
      <c r="C45" s="53"/>
      <c r="D45" s="34">
        <f>DATE(B35,7,14)</f>
        <v>43660</v>
      </c>
      <c r="E45" s="34"/>
      <c r="F45" s="35"/>
    </row>
    <row r="46" spans="2:6">
      <c r="B46" s="52" t="s">
        <v>17</v>
      </c>
      <c r="C46" s="53"/>
      <c r="D46" s="34">
        <f>DATE(B35,8,15)</f>
        <v>43692</v>
      </c>
      <c r="E46" s="34"/>
      <c r="F46" s="35"/>
    </row>
    <row r="47" spans="2:6">
      <c r="B47" s="52" t="s">
        <v>18</v>
      </c>
      <c r="C47" s="53"/>
      <c r="D47" s="34">
        <f>DATE(B35,11,1)</f>
        <v>43770</v>
      </c>
      <c r="E47" s="34"/>
      <c r="F47" s="35"/>
    </row>
    <row r="48" spans="2:6">
      <c r="B48" s="52" t="s">
        <v>19</v>
      </c>
      <c r="C48" s="53"/>
      <c r="D48" s="34">
        <f>DATE(B35,11,11)</f>
        <v>43780</v>
      </c>
      <c r="E48" s="34"/>
      <c r="F48" s="35"/>
    </row>
    <row r="49" spans="2:6" ht="15.75" customHeight="1" thickBot="1">
      <c r="B49" s="28" t="s">
        <v>20</v>
      </c>
      <c r="C49" s="29"/>
      <c r="D49" s="36">
        <f>DATE(B35,12,25)</f>
        <v>43824</v>
      </c>
      <c r="E49" s="36"/>
      <c r="F49" s="37"/>
    </row>
  </sheetData>
  <mergeCells count="32">
    <mergeCell ref="B45:C45"/>
    <mergeCell ref="B46:C46"/>
    <mergeCell ref="B47:C47"/>
    <mergeCell ref="B48:C48"/>
    <mergeCell ref="B40:C40"/>
    <mergeCell ref="B41:C41"/>
    <mergeCell ref="B42:C42"/>
    <mergeCell ref="B43:C43"/>
    <mergeCell ref="B44:C44"/>
    <mergeCell ref="B2:F2"/>
    <mergeCell ref="G2:K2"/>
    <mergeCell ref="P2:U2"/>
    <mergeCell ref="V2:AA2"/>
    <mergeCell ref="B37:C37"/>
    <mergeCell ref="B36:F36"/>
    <mergeCell ref="B35:F35"/>
    <mergeCell ref="B49:C49"/>
    <mergeCell ref="D37:F37"/>
    <mergeCell ref="D38:F38"/>
    <mergeCell ref="D39:F39"/>
    <mergeCell ref="D40:F40"/>
    <mergeCell ref="D41:F41"/>
    <mergeCell ref="D42:F42"/>
    <mergeCell ref="D43:F43"/>
    <mergeCell ref="D44:F44"/>
    <mergeCell ref="D45:F45"/>
    <mergeCell ref="D46:F46"/>
    <mergeCell ref="D47:F47"/>
    <mergeCell ref="D48:F48"/>
    <mergeCell ref="D49:F49"/>
    <mergeCell ref="B38:C38"/>
    <mergeCell ref="B39:C39"/>
  </mergeCells>
  <conditionalFormatting sqref="B37:B49">
    <cfRule type="expression" dxfId="9" priority="2">
      <formula>MOD(ROW(),2)</formula>
    </cfRule>
  </conditionalFormatting>
  <conditionalFormatting sqref="D37:E49">
    <cfRule type="expression" dxfId="8" priority="1">
      <formula>MOD(ROW(),2)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J23"/>
  <sheetViews>
    <sheetView tabSelected="1" workbookViewId="0">
      <selection activeCell="L8" sqref="L8"/>
    </sheetView>
  </sheetViews>
  <sheetFormatPr defaultRowHeight="15"/>
  <cols>
    <col min="1" max="1" width="1.5703125" customWidth="1"/>
    <col min="2" max="2" width="13" bestFit="1" customWidth="1"/>
    <col min="3" max="3" width="5.42578125" bestFit="1" customWidth="1"/>
    <col min="4" max="6" width="4.85546875" bestFit="1" customWidth="1"/>
    <col min="7" max="12" width="9.140625" customWidth="1"/>
    <col min="13" max="15" width="4.85546875" bestFit="1" customWidth="1"/>
    <col min="16" max="18" width="0" hidden="1" customWidth="1"/>
    <col min="19" max="21" width="4.85546875" bestFit="1" customWidth="1"/>
    <col min="22" max="24" width="0" hidden="1" customWidth="1"/>
    <col min="25" max="27" width="4.85546875" bestFit="1" customWidth="1"/>
    <col min="28" max="30" width="0" hidden="1" customWidth="1"/>
    <col min="31" max="33" width="4.85546875" bestFit="1" customWidth="1"/>
    <col min="34" max="36" width="0" hidden="1" customWidth="1"/>
    <col min="37" max="39" width="4.85546875" bestFit="1" customWidth="1"/>
    <col min="40" max="42" width="0" hidden="1" customWidth="1"/>
    <col min="43" max="45" width="4.85546875" bestFit="1" customWidth="1"/>
    <col min="46" max="48" width="0" hidden="1" customWidth="1"/>
    <col min="49" max="51" width="4.85546875" bestFit="1" customWidth="1"/>
    <col min="52" max="54" width="0" hidden="1" customWidth="1"/>
    <col min="55" max="57" width="4.85546875" bestFit="1" customWidth="1"/>
    <col min="58" max="60" width="0" hidden="1" customWidth="1"/>
    <col min="61" max="63" width="4.85546875" bestFit="1" customWidth="1"/>
    <col min="64" max="66" width="0" hidden="1" customWidth="1"/>
    <col min="67" max="69" width="4.85546875" bestFit="1" customWidth="1"/>
    <col min="70" max="72" width="0" hidden="1" customWidth="1"/>
    <col min="73" max="75" width="4.85546875" bestFit="1" customWidth="1"/>
    <col min="76" max="78" width="0" hidden="1" customWidth="1"/>
    <col min="79" max="81" width="4.85546875" bestFit="1" customWidth="1"/>
    <col min="82" max="84" width="0" hidden="1" customWidth="1"/>
    <col min="85" max="87" width="4.85546875" bestFit="1" customWidth="1"/>
    <col min="88" max="90" width="0" hidden="1" customWidth="1"/>
    <col min="91" max="93" width="4.85546875" bestFit="1" customWidth="1"/>
    <col min="94" max="96" width="0" hidden="1" customWidth="1"/>
    <col min="97" max="99" width="4.85546875" bestFit="1" customWidth="1"/>
    <col min="100" max="102" width="0" hidden="1" customWidth="1"/>
    <col min="103" max="105" width="4.85546875" bestFit="1" customWidth="1"/>
    <col min="106" max="108" width="0" hidden="1" customWidth="1"/>
    <col min="109" max="111" width="4.85546875" bestFit="1" customWidth="1"/>
    <col min="112" max="114" width="0" hidden="1" customWidth="1"/>
    <col min="115" max="117" width="4.85546875" bestFit="1" customWidth="1"/>
    <col min="118" max="120" width="0" hidden="1" customWidth="1"/>
    <col min="121" max="123" width="4.85546875" bestFit="1" customWidth="1"/>
    <col min="124" max="126" width="0" hidden="1" customWidth="1"/>
    <col min="127" max="129" width="4.85546875" bestFit="1" customWidth="1"/>
    <col min="130" max="132" width="0" hidden="1" customWidth="1"/>
    <col min="133" max="135" width="4.85546875" bestFit="1" customWidth="1"/>
    <col min="136" max="138" width="0" hidden="1" customWidth="1"/>
    <col min="139" max="141" width="4.85546875" bestFit="1" customWidth="1"/>
    <col min="142" max="144" width="0" hidden="1" customWidth="1"/>
    <col min="145" max="147" width="4.85546875" bestFit="1" customWidth="1"/>
    <col min="148" max="150" width="0" hidden="1" customWidth="1"/>
    <col min="151" max="153" width="4.85546875" bestFit="1" customWidth="1"/>
    <col min="154" max="156" width="0" hidden="1" customWidth="1"/>
    <col min="157" max="159" width="4.85546875" bestFit="1" customWidth="1"/>
    <col min="160" max="162" width="0" hidden="1" customWidth="1"/>
    <col min="163" max="165" width="4.85546875" bestFit="1" customWidth="1"/>
    <col min="166" max="168" width="0" hidden="1" customWidth="1"/>
    <col min="169" max="171" width="4.85546875" bestFit="1" customWidth="1"/>
    <col min="172" max="174" width="0" hidden="1" customWidth="1"/>
    <col min="175" max="177" width="4.85546875" bestFit="1" customWidth="1"/>
    <col min="178" max="180" width="0" hidden="1" customWidth="1"/>
    <col min="183" max="183" width="4.85546875" bestFit="1" customWidth="1"/>
    <col min="184" max="186" width="0" hidden="1" customWidth="1"/>
    <col min="189" max="189" width="4.85546875" bestFit="1" customWidth="1"/>
    <col min="190" max="192" width="0" hidden="1" customWidth="1"/>
  </cols>
  <sheetData>
    <row r="1" spans="1:192" ht="45">
      <c r="A1" s="5"/>
      <c r="B1" s="6">
        <v>43586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87"/>
      <c r="BP1" s="87"/>
      <c r="BQ1" s="87"/>
      <c r="BR1" s="87"/>
      <c r="BS1" s="87"/>
      <c r="BT1" s="87"/>
      <c r="BU1" s="87"/>
      <c r="BV1" s="87"/>
      <c r="BW1" s="87"/>
      <c r="BX1" s="87"/>
      <c r="BY1" s="87"/>
      <c r="BZ1" s="87"/>
      <c r="CA1" s="87"/>
      <c r="CB1" s="87"/>
      <c r="CC1" s="87"/>
      <c r="CD1" s="87"/>
      <c r="CE1" s="87"/>
      <c r="CF1" s="87"/>
      <c r="CG1" s="87"/>
      <c r="CH1" s="87"/>
      <c r="CI1" s="87"/>
      <c r="CJ1" s="87"/>
      <c r="CK1" s="87"/>
      <c r="CL1" s="87"/>
      <c r="CM1" s="87"/>
      <c r="CN1" s="87"/>
      <c r="CO1" s="87"/>
      <c r="CP1" s="87"/>
      <c r="CQ1" s="87"/>
      <c r="CR1" s="87"/>
      <c r="CS1" s="87"/>
      <c r="CT1" s="87"/>
      <c r="CU1" s="87"/>
      <c r="CV1" s="87"/>
      <c r="CW1" s="87"/>
      <c r="CX1" s="87"/>
      <c r="CY1" s="87"/>
      <c r="CZ1" s="87"/>
      <c r="DA1" s="87"/>
      <c r="DB1" s="87"/>
      <c r="DC1" s="87"/>
      <c r="DD1" s="87"/>
      <c r="DE1" s="87"/>
      <c r="DF1" s="87"/>
      <c r="DG1" s="87"/>
      <c r="DH1" s="87"/>
      <c r="DI1" s="87"/>
      <c r="DJ1" s="87"/>
      <c r="DK1" s="87"/>
      <c r="DL1" s="87"/>
      <c r="DM1" s="87"/>
      <c r="DN1" s="87"/>
      <c r="DO1" s="87"/>
      <c r="DP1" s="87"/>
      <c r="DQ1" s="87"/>
      <c r="DR1" s="87"/>
      <c r="DS1" s="87"/>
      <c r="DT1" s="87"/>
      <c r="DU1" s="87"/>
      <c r="DV1" s="87"/>
      <c r="DW1" s="87"/>
      <c r="DX1" s="87"/>
      <c r="DY1" s="87"/>
      <c r="DZ1" s="87"/>
      <c r="EA1" s="87"/>
      <c r="EB1" s="87"/>
      <c r="EC1" s="87"/>
      <c r="ED1" s="87"/>
      <c r="EE1" s="87"/>
      <c r="EF1" s="87"/>
      <c r="EG1" s="87"/>
      <c r="EH1" s="87"/>
      <c r="EI1" s="87"/>
      <c r="EJ1" s="87"/>
      <c r="EK1" s="87"/>
      <c r="EL1" s="87"/>
      <c r="EM1" s="87"/>
      <c r="EN1" s="87"/>
      <c r="EO1" s="87"/>
      <c r="EP1" s="87"/>
      <c r="EQ1" s="87"/>
      <c r="ER1" s="87"/>
      <c r="ES1" s="87"/>
      <c r="ET1" s="87"/>
      <c r="EU1" s="87"/>
      <c r="EV1" s="87"/>
      <c r="EW1" s="87"/>
      <c r="EX1" s="87"/>
      <c r="EY1" s="87"/>
      <c r="EZ1" s="87"/>
      <c r="FA1" s="87"/>
      <c r="FB1" s="87"/>
      <c r="FC1" s="87"/>
      <c r="FD1" s="87"/>
      <c r="FE1" s="87"/>
      <c r="FF1" s="87"/>
      <c r="FG1" s="87"/>
      <c r="FH1" s="87"/>
      <c r="FI1" s="87"/>
      <c r="FJ1" s="87"/>
      <c r="FK1" s="87"/>
      <c r="FL1" s="87"/>
      <c r="FM1" s="87"/>
      <c r="FN1" s="87"/>
      <c r="FO1" s="87"/>
      <c r="FP1" s="87"/>
      <c r="FQ1" s="87"/>
      <c r="FR1" s="87"/>
      <c r="FS1" s="87"/>
      <c r="FT1" s="87"/>
      <c r="FU1" s="87"/>
      <c r="FV1" s="87"/>
      <c r="FW1" s="87"/>
      <c r="FX1" s="87"/>
      <c r="FY1" s="87"/>
      <c r="FZ1" s="87"/>
      <c r="GA1" s="87"/>
      <c r="GB1" s="87"/>
      <c r="GC1" s="87"/>
      <c r="GD1" s="87"/>
      <c r="GE1" s="87"/>
      <c r="GF1" s="87"/>
      <c r="GG1" s="87"/>
      <c r="GH1" s="87"/>
      <c r="GI1" s="87"/>
    </row>
    <row r="2" spans="1:192">
      <c r="A2" s="7"/>
      <c r="B2" s="7"/>
      <c r="C2" s="7"/>
      <c r="D2" s="72" t="str">
        <f>INDEX({"Dimanche";"Lundi";"Mardi";"Mercredi";"Jeudi";"Vendredi";"Samedi"},WEEKDAY(D3))</f>
        <v>Mercredi</v>
      </c>
      <c r="E2" s="72"/>
      <c r="F2" s="72"/>
      <c r="G2" s="63"/>
      <c r="H2" s="64"/>
      <c r="I2" s="65"/>
      <c r="J2" s="54" t="s">
        <v>33</v>
      </c>
      <c r="K2" s="55"/>
      <c r="L2" s="56"/>
      <c r="M2" s="72" t="str">
        <f>INDEX({"Dimanche";"Lundi";"Mardi";"Mercredi";"Jeudi";"Vendredi";"Samedi"},WEEKDAY(M3))</f>
        <v>Jeudi</v>
      </c>
      <c r="N2" s="72"/>
      <c r="O2" s="72"/>
      <c r="P2" s="63"/>
      <c r="Q2" s="64"/>
      <c r="R2" s="65"/>
      <c r="S2" s="72" t="str">
        <f>INDEX({"Dimanche";"Lundi";"Mardi";"Mercredi";"Jeudi";"Vendredi";"Samedi"},WEEKDAY(S3))</f>
        <v>Vendredi</v>
      </c>
      <c r="T2" s="72"/>
      <c r="U2" s="72"/>
      <c r="V2" s="63"/>
      <c r="W2" s="64"/>
      <c r="X2" s="65"/>
      <c r="Y2" s="72" t="str">
        <f>INDEX({"Dimanche";"Lundi";"Mardi";"Mercredi";"Jeudi";"Vendredi";"Samedi"},WEEKDAY(Y3))</f>
        <v>Samedi</v>
      </c>
      <c r="Z2" s="72"/>
      <c r="AA2" s="72"/>
      <c r="AB2" s="63"/>
      <c r="AC2" s="64"/>
      <c r="AD2" s="65"/>
      <c r="AE2" s="75" t="str">
        <f>INDEX({"Dimanche";"Lundi";"Mardi";"Mercredi";"Jeudi";"Vendredi";"Samedi"},WEEKDAY(AE3))</f>
        <v>Dimanche</v>
      </c>
      <c r="AF2" s="76"/>
      <c r="AG2" s="77"/>
      <c r="AH2" s="63"/>
      <c r="AI2" s="64"/>
      <c r="AJ2" s="65"/>
      <c r="AK2" s="75" t="str">
        <f>INDEX({"Dimanche";"Lundi";"Mardi";"Mercredi";"Jeudi";"Vendredi";"Samedi"},WEEKDAY(AK3))</f>
        <v>Lundi</v>
      </c>
      <c r="AL2" s="76"/>
      <c r="AM2" s="77"/>
      <c r="AN2" s="63"/>
      <c r="AO2" s="64"/>
      <c r="AP2" s="65"/>
      <c r="AQ2" s="75" t="str">
        <f>INDEX({"Dimanche";"Lundi";"Mardi";"Mercredi";"Jeudi";"Vendredi";"Samedi"},WEEKDAY(AQ3))</f>
        <v>Mardi</v>
      </c>
      <c r="AR2" s="76"/>
      <c r="AS2" s="77"/>
      <c r="AT2" s="63"/>
      <c r="AU2" s="64"/>
      <c r="AV2" s="65"/>
      <c r="AW2" s="75" t="str">
        <f>INDEX({"Dimanche";"Lundi";"Mardi";"Mercredi";"Jeudi";"Vendredi";"Samedi"},WEEKDAY(AW3))</f>
        <v>Mercredi</v>
      </c>
      <c r="AX2" s="76"/>
      <c r="AY2" s="77"/>
      <c r="AZ2" s="63"/>
      <c r="BA2" s="64"/>
      <c r="BB2" s="65"/>
      <c r="BC2" s="75" t="str">
        <f>INDEX({"Dimanche";"Lundi";"Mardi";"Mercredi";"Jeudi";"Vendredi";"Samedi"},WEEKDAY(BC3))</f>
        <v>Jeudi</v>
      </c>
      <c r="BD2" s="76"/>
      <c r="BE2" s="77"/>
      <c r="BF2" s="63"/>
      <c r="BG2" s="64"/>
      <c r="BH2" s="65"/>
      <c r="BI2" s="75" t="str">
        <f>INDEX({"Dimanche";"Lundi";"Mardi";"Mercredi";"Jeudi";"Vendredi";"Samedi"},WEEKDAY(BI3))</f>
        <v>Vendredi</v>
      </c>
      <c r="BJ2" s="76"/>
      <c r="BK2" s="77"/>
      <c r="BL2" s="63"/>
      <c r="BM2" s="64"/>
      <c r="BN2" s="65"/>
      <c r="BO2" s="75" t="str">
        <f>INDEX({"Dimanche";"Lundi";"Mardi";"Mercredi";"Jeudi";"Vendredi";"Samedi"},WEEKDAY(BO3))</f>
        <v>Samedi</v>
      </c>
      <c r="BP2" s="76"/>
      <c r="BQ2" s="77"/>
      <c r="BR2" s="63"/>
      <c r="BS2" s="64"/>
      <c r="BT2" s="65"/>
      <c r="BU2" s="75" t="str">
        <f>INDEX({"Dimanche";"Lundi";"Mardi";"Mercredi";"Jeudi";"Vendredi";"Samedi"},WEEKDAY(BU3))</f>
        <v>Dimanche</v>
      </c>
      <c r="BV2" s="76"/>
      <c r="BW2" s="77"/>
      <c r="BX2" s="63"/>
      <c r="BY2" s="64"/>
      <c r="BZ2" s="65"/>
      <c r="CA2" s="75" t="str">
        <f>INDEX({"Dimanche";"Lundi";"Mardi";"Mercredi";"Jeudi";"Vendredi";"Samedi"},WEEKDAY(CA3))</f>
        <v>Lundi</v>
      </c>
      <c r="CB2" s="76"/>
      <c r="CC2" s="77"/>
      <c r="CD2" s="63"/>
      <c r="CE2" s="64"/>
      <c r="CF2" s="65"/>
      <c r="CG2" s="75" t="str">
        <f>INDEX({"Dimanche";"Lundi";"Mardi";"Mercredi";"Jeudi";"Vendredi";"Samedi"},WEEKDAY(CG3))</f>
        <v>Mardi</v>
      </c>
      <c r="CH2" s="76"/>
      <c r="CI2" s="77"/>
      <c r="CJ2" s="63"/>
      <c r="CK2" s="64"/>
      <c r="CL2" s="65"/>
      <c r="CM2" s="75" t="str">
        <f>INDEX({"Dimanche";"Lundi";"Mardi";"Mercredi";"Jeudi";"Vendredi";"Samedi"},WEEKDAY(CM3))</f>
        <v>Mercredi</v>
      </c>
      <c r="CN2" s="76"/>
      <c r="CO2" s="77"/>
      <c r="CP2" s="63"/>
      <c r="CQ2" s="64"/>
      <c r="CR2" s="65"/>
      <c r="CS2" s="75" t="str">
        <f>INDEX({"Dimanche";"Lundi";"Mardi";"Mercredi";"Jeudi";"Vendredi";"Samedi"},WEEKDAY(CS3))</f>
        <v>Jeudi</v>
      </c>
      <c r="CT2" s="76"/>
      <c r="CU2" s="77"/>
      <c r="CV2" s="63"/>
      <c r="CW2" s="64"/>
      <c r="CX2" s="65"/>
      <c r="CY2" s="75" t="str">
        <f>INDEX({"Dimanche";"Lundi";"Mardi";"Mercredi";"Jeudi";"Vendredi";"Samedi"},WEEKDAY(CY3))</f>
        <v>Vendredi</v>
      </c>
      <c r="CZ2" s="76"/>
      <c r="DA2" s="77"/>
      <c r="DB2" s="63"/>
      <c r="DC2" s="64"/>
      <c r="DD2" s="65"/>
      <c r="DE2" s="75" t="str">
        <f>INDEX({"Dimanche";"Lundi";"Mardi";"Mercredi";"Jeudi";"Vendredi";"Samedi"},WEEKDAY(DE3))</f>
        <v>Samedi</v>
      </c>
      <c r="DF2" s="76"/>
      <c r="DG2" s="77"/>
      <c r="DH2" s="63"/>
      <c r="DI2" s="64"/>
      <c r="DJ2" s="65"/>
      <c r="DK2" s="75" t="str">
        <f>INDEX({"Dimanche";"Lundi";"Mardi";"Mercredi";"Jeudi";"Vendredi";"Samedi"},WEEKDAY(DK3))</f>
        <v>Dimanche</v>
      </c>
      <c r="DL2" s="76"/>
      <c r="DM2" s="77"/>
      <c r="DN2" s="63"/>
      <c r="DO2" s="64"/>
      <c r="DP2" s="65"/>
      <c r="DQ2" s="75" t="str">
        <f>INDEX({"Dimanche";"Lundi";"Mardi";"Mercredi";"Jeudi";"Vendredi";"Samedi"},WEEKDAY(DQ3))</f>
        <v>Lundi</v>
      </c>
      <c r="DR2" s="76"/>
      <c r="DS2" s="77"/>
      <c r="DT2" s="63"/>
      <c r="DU2" s="64"/>
      <c r="DV2" s="65"/>
      <c r="DW2" s="75" t="str">
        <f>INDEX({"Dimanche";"Lundi";"Mardi";"Mercredi";"Jeudi";"Vendredi";"Samedi"},WEEKDAY(DW3))</f>
        <v>Mardi</v>
      </c>
      <c r="DX2" s="76"/>
      <c r="DY2" s="77"/>
      <c r="DZ2" s="63"/>
      <c r="EA2" s="64"/>
      <c r="EB2" s="65"/>
      <c r="EC2" s="75" t="str">
        <f>INDEX({"Dimanche";"Lundi";"Mardi";"Mercredi";"Jeudi";"Vendredi";"Samedi"},WEEKDAY(EC3))</f>
        <v>Mercredi</v>
      </c>
      <c r="ED2" s="76"/>
      <c r="EE2" s="77"/>
      <c r="EF2" s="63"/>
      <c r="EG2" s="64"/>
      <c r="EH2" s="65"/>
      <c r="EI2" s="75" t="str">
        <f>INDEX({"Dimanche";"Lundi";"Mardi";"Mercredi";"Jeudi";"Vendredi";"Samedi"},WEEKDAY(EI3))</f>
        <v>Jeudi</v>
      </c>
      <c r="EJ2" s="76"/>
      <c r="EK2" s="77"/>
      <c r="EL2" s="63"/>
      <c r="EM2" s="64"/>
      <c r="EN2" s="65"/>
      <c r="EO2" s="75" t="str">
        <f>INDEX({"Dimanche";"Lundi";"Mardi";"Mercredi";"Jeudi";"Vendredi";"Samedi"},WEEKDAY(EO3))</f>
        <v>Vendredi</v>
      </c>
      <c r="EP2" s="76"/>
      <c r="EQ2" s="77"/>
      <c r="ER2" s="63"/>
      <c r="ES2" s="64"/>
      <c r="ET2" s="65"/>
      <c r="EU2" s="75" t="str">
        <f>INDEX({"Dimanche";"Lundi";"Mardi";"Mercredi";"Jeudi";"Vendredi";"Samedi"},WEEKDAY(EU3))</f>
        <v>Samedi</v>
      </c>
      <c r="EV2" s="76"/>
      <c r="EW2" s="77"/>
      <c r="EX2" s="63"/>
      <c r="EY2" s="64"/>
      <c r="EZ2" s="65"/>
      <c r="FA2" s="75" t="str">
        <f>INDEX({"Dimanche";"Lundi";"Mardi";"Mercredi";"Jeudi";"Vendredi";"Samedi"},WEEKDAY(FA3))</f>
        <v>Dimanche</v>
      </c>
      <c r="FB2" s="76"/>
      <c r="FC2" s="77"/>
      <c r="FD2" s="63"/>
      <c r="FE2" s="64"/>
      <c r="FF2" s="65"/>
      <c r="FG2" s="75" t="str">
        <f>INDEX({"Dimanche";"Lundi";"Mardi";"Mercredi";"Jeudi";"Vendredi";"Samedi"},WEEKDAY(FG3))</f>
        <v>Lundi</v>
      </c>
      <c r="FH2" s="76"/>
      <c r="FI2" s="77"/>
      <c r="FJ2" s="63"/>
      <c r="FK2" s="64"/>
      <c r="FL2" s="65"/>
      <c r="FM2" s="75" t="str">
        <f>INDEX({"Dimanche";"Lundi";"Mardi";"Mercredi";"Jeudi";"Vendredi";"Samedi"},WEEKDAY(FM3))</f>
        <v>Mardi</v>
      </c>
      <c r="FN2" s="76"/>
      <c r="FO2" s="77"/>
      <c r="FP2" s="63"/>
      <c r="FQ2" s="64"/>
      <c r="FR2" s="65"/>
      <c r="FS2" s="75" t="str">
        <f>INDEX({"Dimanche";"Lundi";"Mardi";"Mercredi";"Jeudi";"Vendredi";"Samedi"},WEEKDAY(FS3))</f>
        <v>Mercredi</v>
      </c>
      <c r="FT2" s="76"/>
      <c r="FU2" s="77"/>
      <c r="FV2" s="63"/>
      <c r="FW2" s="64"/>
      <c r="FX2" s="65"/>
      <c r="FY2" s="75" t="str">
        <f>INDEX({"Dimanche";"Lundi";"Mardi";"Mercredi";"Jeudi";"Vendredi";"Samedi"},WEEKDAY(FY3))</f>
        <v>Jeudi</v>
      </c>
      <c r="FZ2" s="76"/>
      <c r="GA2" s="77"/>
      <c r="GB2" s="63"/>
      <c r="GC2" s="64"/>
      <c r="GD2" s="65"/>
      <c r="GE2" s="75" t="str">
        <f>INDEX({"Dimanche";"Lundi";"Mardi";"Mercredi";"Jeudi";"Vendredi";"Samedi"},WEEKDAY(GE3))</f>
        <v>Vendredi</v>
      </c>
      <c r="GF2" s="76"/>
      <c r="GG2" s="77"/>
      <c r="GH2" s="63"/>
      <c r="GI2" s="64"/>
      <c r="GJ2" s="65"/>
    </row>
    <row r="3" spans="1:192">
      <c r="A3" s="8"/>
      <c r="B3" s="8"/>
      <c r="C3" s="9"/>
      <c r="D3" s="73">
        <f>B1</f>
        <v>43586</v>
      </c>
      <c r="E3" s="73"/>
      <c r="F3" s="73"/>
      <c r="G3" s="66"/>
      <c r="H3" s="67"/>
      <c r="I3" s="68"/>
      <c r="J3" s="57"/>
      <c r="K3" s="58"/>
      <c r="L3" s="59"/>
      <c r="M3" s="73">
        <f>D3+1</f>
        <v>43587</v>
      </c>
      <c r="N3" s="73"/>
      <c r="O3" s="73"/>
      <c r="P3" s="66"/>
      <c r="Q3" s="67"/>
      <c r="R3" s="68"/>
      <c r="S3" s="73">
        <f>M3+1</f>
        <v>43588</v>
      </c>
      <c r="T3" s="73"/>
      <c r="U3" s="73"/>
      <c r="V3" s="66"/>
      <c r="W3" s="67"/>
      <c r="X3" s="68"/>
      <c r="Y3" s="73">
        <f>S3+1</f>
        <v>43589</v>
      </c>
      <c r="Z3" s="73"/>
      <c r="AA3" s="73"/>
      <c r="AB3" s="66"/>
      <c r="AC3" s="67"/>
      <c r="AD3" s="68"/>
      <c r="AE3" s="78">
        <f>Y3+1</f>
        <v>43590</v>
      </c>
      <c r="AF3" s="79"/>
      <c r="AG3" s="80"/>
      <c r="AH3" s="66"/>
      <c r="AI3" s="67"/>
      <c r="AJ3" s="68"/>
      <c r="AK3" s="78">
        <f>AE3+1</f>
        <v>43591</v>
      </c>
      <c r="AL3" s="79"/>
      <c r="AM3" s="80"/>
      <c r="AN3" s="66"/>
      <c r="AO3" s="67"/>
      <c r="AP3" s="68"/>
      <c r="AQ3" s="78">
        <f>AK3+1</f>
        <v>43592</v>
      </c>
      <c r="AR3" s="79"/>
      <c r="AS3" s="80"/>
      <c r="AT3" s="66"/>
      <c r="AU3" s="67"/>
      <c r="AV3" s="68"/>
      <c r="AW3" s="78">
        <f>AQ3+1</f>
        <v>43593</v>
      </c>
      <c r="AX3" s="79"/>
      <c r="AY3" s="80"/>
      <c r="AZ3" s="66"/>
      <c r="BA3" s="67"/>
      <c r="BB3" s="68"/>
      <c r="BC3" s="78">
        <f>AW3+1</f>
        <v>43594</v>
      </c>
      <c r="BD3" s="79"/>
      <c r="BE3" s="80"/>
      <c r="BF3" s="66"/>
      <c r="BG3" s="67"/>
      <c r="BH3" s="68"/>
      <c r="BI3" s="78">
        <f>BC3+1</f>
        <v>43595</v>
      </c>
      <c r="BJ3" s="79"/>
      <c r="BK3" s="80"/>
      <c r="BL3" s="66"/>
      <c r="BM3" s="67"/>
      <c r="BN3" s="68"/>
      <c r="BO3" s="78">
        <f>BI3+1</f>
        <v>43596</v>
      </c>
      <c r="BP3" s="79"/>
      <c r="BQ3" s="80"/>
      <c r="BR3" s="66"/>
      <c r="BS3" s="67"/>
      <c r="BT3" s="68"/>
      <c r="BU3" s="78">
        <f>BO3+1</f>
        <v>43597</v>
      </c>
      <c r="BV3" s="79"/>
      <c r="BW3" s="80"/>
      <c r="BX3" s="66"/>
      <c r="BY3" s="67"/>
      <c r="BZ3" s="68"/>
      <c r="CA3" s="78">
        <f>BU3+1</f>
        <v>43598</v>
      </c>
      <c r="CB3" s="79"/>
      <c r="CC3" s="80"/>
      <c r="CD3" s="66"/>
      <c r="CE3" s="67"/>
      <c r="CF3" s="68"/>
      <c r="CG3" s="78">
        <f>CA3+1</f>
        <v>43599</v>
      </c>
      <c r="CH3" s="79"/>
      <c r="CI3" s="80"/>
      <c r="CJ3" s="66"/>
      <c r="CK3" s="67"/>
      <c r="CL3" s="68"/>
      <c r="CM3" s="78">
        <f>CG3+1</f>
        <v>43600</v>
      </c>
      <c r="CN3" s="79"/>
      <c r="CO3" s="80"/>
      <c r="CP3" s="66"/>
      <c r="CQ3" s="67"/>
      <c r="CR3" s="68"/>
      <c r="CS3" s="78">
        <f>CM3+1</f>
        <v>43601</v>
      </c>
      <c r="CT3" s="79"/>
      <c r="CU3" s="80"/>
      <c r="CV3" s="66"/>
      <c r="CW3" s="67"/>
      <c r="CX3" s="68"/>
      <c r="CY3" s="78">
        <f>CS3+1</f>
        <v>43602</v>
      </c>
      <c r="CZ3" s="79"/>
      <c r="DA3" s="80"/>
      <c r="DB3" s="66"/>
      <c r="DC3" s="67"/>
      <c r="DD3" s="68"/>
      <c r="DE3" s="78">
        <f>CY3+1</f>
        <v>43603</v>
      </c>
      <c r="DF3" s="79"/>
      <c r="DG3" s="80"/>
      <c r="DH3" s="66"/>
      <c r="DI3" s="67"/>
      <c r="DJ3" s="68"/>
      <c r="DK3" s="78">
        <f>DE3+1</f>
        <v>43604</v>
      </c>
      <c r="DL3" s="79"/>
      <c r="DM3" s="80"/>
      <c r="DN3" s="66"/>
      <c r="DO3" s="67"/>
      <c r="DP3" s="68"/>
      <c r="DQ3" s="78">
        <f>DK3+1</f>
        <v>43605</v>
      </c>
      <c r="DR3" s="79"/>
      <c r="DS3" s="80"/>
      <c r="DT3" s="66"/>
      <c r="DU3" s="67"/>
      <c r="DV3" s="68"/>
      <c r="DW3" s="78">
        <f>DQ3+1</f>
        <v>43606</v>
      </c>
      <c r="DX3" s="79"/>
      <c r="DY3" s="80"/>
      <c r="DZ3" s="66"/>
      <c r="EA3" s="67"/>
      <c r="EB3" s="68"/>
      <c r="EC3" s="78">
        <f>DW3+1</f>
        <v>43607</v>
      </c>
      <c r="ED3" s="79"/>
      <c r="EE3" s="80"/>
      <c r="EF3" s="66"/>
      <c r="EG3" s="67"/>
      <c r="EH3" s="68"/>
      <c r="EI3" s="78">
        <f>EC3+1</f>
        <v>43608</v>
      </c>
      <c r="EJ3" s="79"/>
      <c r="EK3" s="80"/>
      <c r="EL3" s="66"/>
      <c r="EM3" s="67"/>
      <c r="EN3" s="68"/>
      <c r="EO3" s="78">
        <f>EI3+1</f>
        <v>43609</v>
      </c>
      <c r="EP3" s="79"/>
      <c r="EQ3" s="80"/>
      <c r="ER3" s="66"/>
      <c r="ES3" s="67"/>
      <c r="ET3" s="68"/>
      <c r="EU3" s="78">
        <f>EO3+1</f>
        <v>43610</v>
      </c>
      <c r="EV3" s="79"/>
      <c r="EW3" s="80"/>
      <c r="EX3" s="66"/>
      <c r="EY3" s="67"/>
      <c r="EZ3" s="68"/>
      <c r="FA3" s="78">
        <f>EU3+1</f>
        <v>43611</v>
      </c>
      <c r="FB3" s="79"/>
      <c r="FC3" s="80"/>
      <c r="FD3" s="66"/>
      <c r="FE3" s="67"/>
      <c r="FF3" s="68"/>
      <c r="FG3" s="78">
        <f>FA3+1</f>
        <v>43612</v>
      </c>
      <c r="FH3" s="79"/>
      <c r="FI3" s="80"/>
      <c r="FJ3" s="66"/>
      <c r="FK3" s="67"/>
      <c r="FL3" s="68"/>
      <c r="FM3" s="78">
        <f>FG3+1</f>
        <v>43613</v>
      </c>
      <c r="FN3" s="79"/>
      <c r="FO3" s="80"/>
      <c r="FP3" s="66"/>
      <c r="FQ3" s="67"/>
      <c r="FR3" s="68"/>
      <c r="FS3" s="78">
        <f>FM3+1</f>
        <v>43614</v>
      </c>
      <c r="FT3" s="79"/>
      <c r="FU3" s="80"/>
      <c r="FV3" s="66"/>
      <c r="FW3" s="67"/>
      <c r="FX3" s="68"/>
      <c r="FY3" s="78">
        <f>FS3+1</f>
        <v>43615</v>
      </c>
      <c r="FZ3" s="79"/>
      <c r="GA3" s="80"/>
      <c r="GB3" s="66"/>
      <c r="GC3" s="67"/>
      <c r="GD3" s="68"/>
      <c r="GE3" s="78">
        <f>FY3+1</f>
        <v>43616</v>
      </c>
      <c r="GF3" s="79"/>
      <c r="GG3" s="80"/>
      <c r="GH3" s="66"/>
      <c r="GI3" s="67"/>
      <c r="GJ3" s="68"/>
    </row>
    <row r="4" spans="1:192">
      <c r="D4" s="74"/>
      <c r="E4" s="74"/>
      <c r="F4" s="74"/>
      <c r="G4" s="66"/>
      <c r="H4" s="67"/>
      <c r="I4" s="68"/>
      <c r="J4" s="57"/>
      <c r="K4" s="58"/>
      <c r="L4" s="59"/>
      <c r="M4" s="74"/>
      <c r="N4" s="74"/>
      <c r="O4" s="74"/>
      <c r="P4" s="66"/>
      <c r="Q4" s="67"/>
      <c r="R4" s="68"/>
      <c r="S4" s="74"/>
      <c r="T4" s="74"/>
      <c r="U4" s="74"/>
      <c r="V4" s="66"/>
      <c r="W4" s="67"/>
      <c r="X4" s="68"/>
      <c r="Y4" s="74"/>
      <c r="Z4" s="74"/>
      <c r="AA4" s="74"/>
      <c r="AB4" s="66"/>
      <c r="AC4" s="67"/>
      <c r="AD4" s="68"/>
      <c r="AE4" s="81"/>
      <c r="AF4" s="82"/>
      <c r="AG4" s="83"/>
      <c r="AH4" s="66"/>
      <c r="AI4" s="67"/>
      <c r="AJ4" s="68"/>
      <c r="AK4" s="81"/>
      <c r="AL4" s="82"/>
      <c r="AM4" s="83"/>
      <c r="AN4" s="66"/>
      <c r="AO4" s="67"/>
      <c r="AP4" s="68"/>
      <c r="AQ4" s="81"/>
      <c r="AR4" s="82"/>
      <c r="AS4" s="83"/>
      <c r="AT4" s="66"/>
      <c r="AU4" s="67"/>
      <c r="AV4" s="68"/>
      <c r="AW4" s="81"/>
      <c r="AX4" s="82"/>
      <c r="AY4" s="83"/>
      <c r="AZ4" s="66"/>
      <c r="BA4" s="67"/>
      <c r="BB4" s="68"/>
      <c r="BC4" s="81"/>
      <c r="BD4" s="82"/>
      <c r="BE4" s="83"/>
      <c r="BF4" s="66"/>
      <c r="BG4" s="67"/>
      <c r="BH4" s="68"/>
      <c r="BI4" s="81"/>
      <c r="BJ4" s="82"/>
      <c r="BK4" s="83"/>
      <c r="BL4" s="66"/>
      <c r="BM4" s="67"/>
      <c r="BN4" s="68"/>
      <c r="BO4" s="81"/>
      <c r="BP4" s="82"/>
      <c r="BQ4" s="83"/>
      <c r="BR4" s="66"/>
      <c r="BS4" s="67"/>
      <c r="BT4" s="68"/>
      <c r="BU4" s="81"/>
      <c r="BV4" s="82"/>
      <c r="BW4" s="83"/>
      <c r="BX4" s="66"/>
      <c r="BY4" s="67"/>
      <c r="BZ4" s="68"/>
      <c r="CA4" s="81"/>
      <c r="CB4" s="82"/>
      <c r="CC4" s="83"/>
      <c r="CD4" s="66"/>
      <c r="CE4" s="67"/>
      <c r="CF4" s="68"/>
      <c r="CG4" s="81"/>
      <c r="CH4" s="82"/>
      <c r="CI4" s="83"/>
      <c r="CJ4" s="66"/>
      <c r="CK4" s="67"/>
      <c r="CL4" s="68"/>
      <c r="CM4" s="81"/>
      <c r="CN4" s="82"/>
      <c r="CO4" s="83"/>
      <c r="CP4" s="66"/>
      <c r="CQ4" s="67"/>
      <c r="CR4" s="68"/>
      <c r="CS4" s="81"/>
      <c r="CT4" s="82"/>
      <c r="CU4" s="83"/>
      <c r="CV4" s="66"/>
      <c r="CW4" s="67"/>
      <c r="CX4" s="68"/>
      <c r="CY4" s="81"/>
      <c r="CZ4" s="82"/>
      <c r="DA4" s="83"/>
      <c r="DB4" s="66"/>
      <c r="DC4" s="67"/>
      <c r="DD4" s="68"/>
      <c r="DE4" s="81"/>
      <c r="DF4" s="82"/>
      <c r="DG4" s="83"/>
      <c r="DH4" s="66"/>
      <c r="DI4" s="67"/>
      <c r="DJ4" s="68"/>
      <c r="DK4" s="81"/>
      <c r="DL4" s="82"/>
      <c r="DM4" s="83"/>
      <c r="DN4" s="66"/>
      <c r="DO4" s="67"/>
      <c r="DP4" s="68"/>
      <c r="DQ4" s="81"/>
      <c r="DR4" s="82"/>
      <c r="DS4" s="83"/>
      <c r="DT4" s="66"/>
      <c r="DU4" s="67"/>
      <c r="DV4" s="68"/>
      <c r="DW4" s="81"/>
      <c r="DX4" s="82"/>
      <c r="DY4" s="83"/>
      <c r="DZ4" s="66"/>
      <c r="EA4" s="67"/>
      <c r="EB4" s="68"/>
      <c r="EC4" s="81"/>
      <c r="ED4" s="82"/>
      <c r="EE4" s="83"/>
      <c r="EF4" s="66"/>
      <c r="EG4" s="67"/>
      <c r="EH4" s="68"/>
      <c r="EI4" s="81"/>
      <c r="EJ4" s="82"/>
      <c r="EK4" s="83"/>
      <c r="EL4" s="66"/>
      <c r="EM4" s="67"/>
      <c r="EN4" s="68"/>
      <c r="EO4" s="81"/>
      <c r="EP4" s="82"/>
      <c r="EQ4" s="83"/>
      <c r="ER4" s="66"/>
      <c r="ES4" s="67"/>
      <c r="ET4" s="68"/>
      <c r="EU4" s="81"/>
      <c r="EV4" s="82"/>
      <c r="EW4" s="83"/>
      <c r="EX4" s="66"/>
      <c r="EY4" s="67"/>
      <c r="EZ4" s="68"/>
      <c r="FA4" s="81"/>
      <c r="FB4" s="82"/>
      <c r="FC4" s="83"/>
      <c r="FD4" s="66"/>
      <c r="FE4" s="67"/>
      <c r="FF4" s="68"/>
      <c r="FG4" s="81"/>
      <c r="FH4" s="82"/>
      <c r="FI4" s="83"/>
      <c r="FJ4" s="66"/>
      <c r="FK4" s="67"/>
      <c r="FL4" s="68"/>
      <c r="FM4" s="81"/>
      <c r="FN4" s="82"/>
      <c r="FO4" s="83"/>
      <c r="FP4" s="66"/>
      <c r="FQ4" s="67"/>
      <c r="FR4" s="68"/>
      <c r="FS4" s="81"/>
      <c r="FT4" s="82"/>
      <c r="FU4" s="83"/>
      <c r="FV4" s="66"/>
      <c r="FW4" s="67"/>
      <c r="FX4" s="68"/>
      <c r="FY4" s="81"/>
      <c r="FZ4" s="82"/>
      <c r="GA4" s="83"/>
      <c r="GB4" s="66"/>
      <c r="GC4" s="67"/>
      <c r="GD4" s="68"/>
      <c r="GE4" s="81"/>
      <c r="GF4" s="82"/>
      <c r="GG4" s="83"/>
      <c r="GH4" s="66"/>
      <c r="GI4" s="67"/>
      <c r="GJ4" s="68"/>
    </row>
    <row r="5" spans="1:192">
      <c r="B5" t="s">
        <v>21</v>
      </c>
      <c r="C5" t="s">
        <v>5</v>
      </c>
      <c r="D5" s="74"/>
      <c r="E5" s="74"/>
      <c r="F5" s="74"/>
      <c r="G5" s="69"/>
      <c r="H5" s="70"/>
      <c r="I5" s="71"/>
      <c r="J5" s="60"/>
      <c r="K5" s="61"/>
      <c r="L5" s="62"/>
      <c r="M5" s="74"/>
      <c r="N5" s="74"/>
      <c r="O5" s="74"/>
      <c r="P5" s="69"/>
      <c r="Q5" s="70"/>
      <c r="R5" s="71"/>
      <c r="S5" s="74"/>
      <c r="T5" s="74"/>
      <c r="U5" s="74"/>
      <c r="V5" s="69"/>
      <c r="W5" s="70"/>
      <c r="X5" s="71"/>
      <c r="Y5" s="74"/>
      <c r="Z5" s="74"/>
      <c r="AA5" s="74"/>
      <c r="AB5" s="69"/>
      <c r="AC5" s="70"/>
      <c r="AD5" s="71"/>
      <c r="AE5" s="84"/>
      <c r="AF5" s="85"/>
      <c r="AG5" s="86"/>
      <c r="AH5" s="69"/>
      <c r="AI5" s="70"/>
      <c r="AJ5" s="71"/>
      <c r="AK5" s="84"/>
      <c r="AL5" s="85"/>
      <c r="AM5" s="86"/>
      <c r="AN5" s="69"/>
      <c r="AO5" s="70"/>
      <c r="AP5" s="71"/>
      <c r="AQ5" s="84"/>
      <c r="AR5" s="85"/>
      <c r="AS5" s="86"/>
      <c r="AT5" s="69"/>
      <c r="AU5" s="70"/>
      <c r="AV5" s="71"/>
      <c r="AW5" s="84"/>
      <c r="AX5" s="85"/>
      <c r="AY5" s="86"/>
      <c r="AZ5" s="69"/>
      <c r="BA5" s="70"/>
      <c r="BB5" s="71"/>
      <c r="BC5" s="84"/>
      <c r="BD5" s="85"/>
      <c r="BE5" s="86"/>
      <c r="BF5" s="69"/>
      <c r="BG5" s="70"/>
      <c r="BH5" s="71"/>
      <c r="BI5" s="84"/>
      <c r="BJ5" s="85"/>
      <c r="BK5" s="86"/>
      <c r="BL5" s="69"/>
      <c r="BM5" s="70"/>
      <c r="BN5" s="71"/>
      <c r="BO5" s="84"/>
      <c r="BP5" s="85"/>
      <c r="BQ5" s="86"/>
      <c r="BR5" s="69"/>
      <c r="BS5" s="70"/>
      <c r="BT5" s="71"/>
      <c r="BU5" s="84"/>
      <c r="BV5" s="85"/>
      <c r="BW5" s="86"/>
      <c r="BX5" s="69"/>
      <c r="BY5" s="70"/>
      <c r="BZ5" s="71"/>
      <c r="CA5" s="84"/>
      <c r="CB5" s="85"/>
      <c r="CC5" s="86"/>
      <c r="CD5" s="69"/>
      <c r="CE5" s="70"/>
      <c r="CF5" s="71"/>
      <c r="CG5" s="84"/>
      <c r="CH5" s="85"/>
      <c r="CI5" s="86"/>
      <c r="CJ5" s="69"/>
      <c r="CK5" s="70"/>
      <c r="CL5" s="71"/>
      <c r="CM5" s="84"/>
      <c r="CN5" s="85"/>
      <c r="CO5" s="86"/>
      <c r="CP5" s="69"/>
      <c r="CQ5" s="70"/>
      <c r="CR5" s="71"/>
      <c r="CS5" s="84"/>
      <c r="CT5" s="85"/>
      <c r="CU5" s="86"/>
      <c r="CV5" s="69"/>
      <c r="CW5" s="70"/>
      <c r="CX5" s="71"/>
      <c r="CY5" s="84"/>
      <c r="CZ5" s="85"/>
      <c r="DA5" s="86"/>
      <c r="DB5" s="69"/>
      <c r="DC5" s="70"/>
      <c r="DD5" s="71"/>
      <c r="DE5" s="84"/>
      <c r="DF5" s="85"/>
      <c r="DG5" s="86"/>
      <c r="DH5" s="69"/>
      <c r="DI5" s="70"/>
      <c r="DJ5" s="71"/>
      <c r="DK5" s="84"/>
      <c r="DL5" s="85"/>
      <c r="DM5" s="86"/>
      <c r="DN5" s="69"/>
      <c r="DO5" s="70"/>
      <c r="DP5" s="71"/>
      <c r="DQ5" s="84"/>
      <c r="DR5" s="85"/>
      <c r="DS5" s="86"/>
      <c r="DT5" s="69"/>
      <c r="DU5" s="70"/>
      <c r="DV5" s="71"/>
      <c r="DW5" s="84"/>
      <c r="DX5" s="85"/>
      <c r="DY5" s="86"/>
      <c r="DZ5" s="69"/>
      <c r="EA5" s="70"/>
      <c r="EB5" s="71"/>
      <c r="EC5" s="84"/>
      <c r="ED5" s="85"/>
      <c r="EE5" s="86"/>
      <c r="EF5" s="69"/>
      <c r="EG5" s="70"/>
      <c r="EH5" s="71"/>
      <c r="EI5" s="84"/>
      <c r="EJ5" s="85"/>
      <c r="EK5" s="86"/>
      <c r="EL5" s="69"/>
      <c r="EM5" s="70"/>
      <c r="EN5" s="71"/>
      <c r="EO5" s="84"/>
      <c r="EP5" s="85"/>
      <c r="EQ5" s="86"/>
      <c r="ER5" s="69"/>
      <c r="ES5" s="70"/>
      <c r="ET5" s="71"/>
      <c r="EU5" s="84"/>
      <c r="EV5" s="85"/>
      <c r="EW5" s="86"/>
      <c r="EX5" s="69"/>
      <c r="EY5" s="70"/>
      <c r="EZ5" s="71"/>
      <c r="FA5" s="84"/>
      <c r="FB5" s="85"/>
      <c r="FC5" s="86"/>
      <c r="FD5" s="69"/>
      <c r="FE5" s="70"/>
      <c r="FF5" s="71"/>
      <c r="FG5" s="84"/>
      <c r="FH5" s="85"/>
      <c r="FI5" s="86"/>
      <c r="FJ5" s="69"/>
      <c r="FK5" s="70"/>
      <c r="FL5" s="71"/>
      <c r="FM5" s="84"/>
      <c r="FN5" s="85"/>
      <c r="FO5" s="86"/>
      <c r="FP5" s="69"/>
      <c r="FQ5" s="70"/>
      <c r="FR5" s="71"/>
      <c r="FS5" s="84"/>
      <c r="FT5" s="85"/>
      <c r="FU5" s="86"/>
      <c r="FV5" s="69"/>
      <c r="FW5" s="70"/>
      <c r="FX5" s="71"/>
      <c r="FY5" s="84"/>
      <c r="FZ5" s="85"/>
      <c r="GA5" s="86"/>
      <c r="GB5" s="69"/>
      <c r="GC5" s="70"/>
      <c r="GD5" s="71"/>
      <c r="GE5" s="84"/>
      <c r="GF5" s="85"/>
      <c r="GG5" s="86"/>
      <c r="GH5" s="69"/>
      <c r="GI5" s="70"/>
      <c r="GJ5" s="71"/>
    </row>
    <row r="6" spans="1:192">
      <c r="F6" s="3" t="s">
        <v>2</v>
      </c>
      <c r="G6" s="3" t="s">
        <v>6</v>
      </c>
      <c r="H6" s="3" t="s">
        <v>0</v>
      </c>
      <c r="I6" s="3" t="s">
        <v>34</v>
      </c>
      <c r="J6" s="10">
        <f>VLOOKUP($B$7,Sheet1!$A$5:$A$24,1,FALSE)</f>
        <v>1</v>
      </c>
      <c r="K6" s="10">
        <f>VLOOKUP($B$7,Sheet1!$A$5:$A$24,1,FALSE)</f>
        <v>1</v>
      </c>
      <c r="L6" s="10">
        <f>VLOOKUP($B$7,Sheet1!$A$5:$A$24,1,FALSE)</f>
        <v>1</v>
      </c>
      <c r="O6" s="3" t="s">
        <v>2</v>
      </c>
      <c r="P6" s="3" t="s">
        <v>6</v>
      </c>
      <c r="Q6" s="3" t="s">
        <v>0</v>
      </c>
      <c r="R6" s="3" t="s">
        <v>1</v>
      </c>
      <c r="U6" s="3" t="s">
        <v>2</v>
      </c>
      <c r="V6" s="3" t="s">
        <v>6</v>
      </c>
      <c r="W6" s="3" t="s">
        <v>0</v>
      </c>
      <c r="X6" s="3" t="s">
        <v>1</v>
      </c>
      <c r="AA6" s="3" t="s">
        <v>2</v>
      </c>
      <c r="AB6" s="3" t="s">
        <v>6</v>
      </c>
      <c r="AC6" s="3" t="s">
        <v>0</v>
      </c>
      <c r="AD6" s="3" t="s">
        <v>1</v>
      </c>
      <c r="AG6" s="3" t="s">
        <v>2</v>
      </c>
      <c r="AH6" s="3" t="s">
        <v>6</v>
      </c>
      <c r="AI6" s="3" t="s">
        <v>0</v>
      </c>
      <c r="AJ6" s="3" t="s">
        <v>1</v>
      </c>
      <c r="AM6" s="3" t="s">
        <v>2</v>
      </c>
      <c r="AN6" s="3" t="s">
        <v>6</v>
      </c>
      <c r="AO6" s="3" t="s">
        <v>0</v>
      </c>
      <c r="AP6" s="3" t="s">
        <v>1</v>
      </c>
      <c r="AS6" s="3" t="s">
        <v>2</v>
      </c>
      <c r="AT6" s="3" t="s">
        <v>6</v>
      </c>
      <c r="AU6" s="3" t="s">
        <v>0</v>
      </c>
      <c r="AV6" s="3" t="s">
        <v>1</v>
      </c>
      <c r="AY6" s="3" t="s">
        <v>2</v>
      </c>
      <c r="AZ6" s="3" t="s">
        <v>6</v>
      </c>
      <c r="BA6" s="3" t="s">
        <v>0</v>
      </c>
      <c r="BB6" s="3" t="s">
        <v>1</v>
      </c>
      <c r="BE6" s="3" t="s">
        <v>2</v>
      </c>
      <c r="BF6" s="3" t="s">
        <v>6</v>
      </c>
      <c r="BG6" s="3" t="s">
        <v>0</v>
      </c>
      <c r="BH6" s="3" t="s">
        <v>1</v>
      </c>
      <c r="BK6" s="3" t="s">
        <v>2</v>
      </c>
      <c r="BL6" s="3" t="s">
        <v>6</v>
      </c>
      <c r="BM6" s="3" t="s">
        <v>0</v>
      </c>
      <c r="BN6" s="3" t="s">
        <v>1</v>
      </c>
      <c r="BQ6" s="3" t="s">
        <v>2</v>
      </c>
      <c r="BR6" s="3" t="s">
        <v>6</v>
      </c>
      <c r="BS6" s="3" t="s">
        <v>0</v>
      </c>
      <c r="BT6" s="3" t="s">
        <v>1</v>
      </c>
      <c r="BW6" s="3" t="s">
        <v>2</v>
      </c>
      <c r="BX6" s="3" t="s">
        <v>6</v>
      </c>
      <c r="BY6" s="3" t="s">
        <v>0</v>
      </c>
      <c r="BZ6" s="3" t="s">
        <v>1</v>
      </c>
      <c r="CC6" s="3" t="s">
        <v>2</v>
      </c>
      <c r="CD6" s="3" t="s">
        <v>6</v>
      </c>
      <c r="CE6" s="3" t="s">
        <v>0</v>
      </c>
      <c r="CF6" s="3" t="s">
        <v>1</v>
      </c>
      <c r="CI6" s="3" t="s">
        <v>2</v>
      </c>
      <c r="CJ6" s="3" t="s">
        <v>6</v>
      </c>
      <c r="CK6" s="3" t="s">
        <v>0</v>
      </c>
      <c r="CL6" s="3" t="s">
        <v>1</v>
      </c>
      <c r="CO6" s="3" t="s">
        <v>2</v>
      </c>
      <c r="CP6" s="3" t="s">
        <v>6</v>
      </c>
      <c r="CQ6" s="3" t="s">
        <v>0</v>
      </c>
      <c r="CR6" s="3" t="s">
        <v>1</v>
      </c>
      <c r="CU6" s="3" t="s">
        <v>2</v>
      </c>
      <c r="CV6" s="3" t="s">
        <v>6</v>
      </c>
      <c r="CW6" s="3" t="s">
        <v>0</v>
      </c>
      <c r="CX6" s="3" t="s">
        <v>1</v>
      </c>
      <c r="DA6" s="3" t="s">
        <v>2</v>
      </c>
      <c r="DB6" s="3" t="s">
        <v>6</v>
      </c>
      <c r="DC6" s="3" t="s">
        <v>0</v>
      </c>
      <c r="DD6" s="3" t="s">
        <v>1</v>
      </c>
      <c r="DG6" s="3" t="s">
        <v>2</v>
      </c>
      <c r="DH6" s="3" t="s">
        <v>6</v>
      </c>
      <c r="DI6" s="3" t="s">
        <v>0</v>
      </c>
      <c r="DJ6" s="3" t="s">
        <v>1</v>
      </c>
      <c r="DM6" s="3" t="s">
        <v>2</v>
      </c>
      <c r="DN6" s="3" t="s">
        <v>6</v>
      </c>
      <c r="DO6" s="3" t="s">
        <v>0</v>
      </c>
      <c r="DP6" s="3" t="s">
        <v>1</v>
      </c>
      <c r="DS6" s="3" t="s">
        <v>2</v>
      </c>
      <c r="DT6" s="3" t="s">
        <v>6</v>
      </c>
      <c r="DU6" s="3" t="s">
        <v>0</v>
      </c>
      <c r="DV6" s="3" t="s">
        <v>1</v>
      </c>
      <c r="DY6" s="3" t="s">
        <v>2</v>
      </c>
      <c r="DZ6" s="3" t="s">
        <v>6</v>
      </c>
      <c r="EA6" s="3" t="s">
        <v>0</v>
      </c>
      <c r="EB6" s="3" t="s">
        <v>1</v>
      </c>
      <c r="EE6" s="3" t="s">
        <v>2</v>
      </c>
      <c r="EF6" s="3" t="s">
        <v>6</v>
      </c>
      <c r="EG6" s="3" t="s">
        <v>0</v>
      </c>
      <c r="EH6" s="3" t="s">
        <v>1</v>
      </c>
      <c r="EK6" s="3" t="s">
        <v>2</v>
      </c>
      <c r="EL6" s="3" t="s">
        <v>6</v>
      </c>
      <c r="EM6" s="3" t="s">
        <v>0</v>
      </c>
      <c r="EN6" s="3" t="s">
        <v>1</v>
      </c>
      <c r="EQ6" s="3" t="s">
        <v>2</v>
      </c>
      <c r="ER6" s="3" t="s">
        <v>6</v>
      </c>
      <c r="ES6" s="3" t="s">
        <v>0</v>
      </c>
      <c r="ET6" s="3" t="s">
        <v>1</v>
      </c>
      <c r="EW6" s="3" t="s">
        <v>2</v>
      </c>
      <c r="EX6" s="3" t="s">
        <v>6</v>
      </c>
      <c r="EY6" s="3" t="s">
        <v>0</v>
      </c>
      <c r="EZ6" s="3" t="s">
        <v>1</v>
      </c>
      <c r="FC6" s="3" t="s">
        <v>2</v>
      </c>
      <c r="FD6" s="3" t="s">
        <v>6</v>
      </c>
      <c r="FE6" s="3" t="s">
        <v>0</v>
      </c>
      <c r="FF6" s="3" t="s">
        <v>1</v>
      </c>
      <c r="FI6" s="3" t="s">
        <v>2</v>
      </c>
      <c r="FJ6" s="3" t="s">
        <v>6</v>
      </c>
      <c r="FK6" s="3" t="s">
        <v>0</v>
      </c>
      <c r="FL6" s="3" t="s">
        <v>1</v>
      </c>
      <c r="FO6" s="3" t="s">
        <v>2</v>
      </c>
      <c r="FP6" s="3" t="s">
        <v>6</v>
      </c>
      <c r="FQ6" s="3" t="s">
        <v>0</v>
      </c>
      <c r="FR6" s="3" t="s">
        <v>1</v>
      </c>
      <c r="FU6" s="3" t="s">
        <v>2</v>
      </c>
      <c r="FV6" s="3" t="s">
        <v>6</v>
      </c>
      <c r="FW6" s="3" t="s">
        <v>0</v>
      </c>
      <c r="FX6" s="3" t="s">
        <v>1</v>
      </c>
      <c r="GA6" s="3" t="s">
        <v>2</v>
      </c>
      <c r="GB6" s="3" t="s">
        <v>6</v>
      </c>
      <c r="GC6" s="3" t="s">
        <v>0</v>
      </c>
      <c r="GD6" s="3" t="s">
        <v>1</v>
      </c>
      <c r="GG6" s="3" t="s">
        <v>2</v>
      </c>
      <c r="GH6" s="3" t="s">
        <v>6</v>
      </c>
      <c r="GI6" s="3" t="s">
        <v>0</v>
      </c>
      <c r="GJ6" s="3" t="s">
        <v>1</v>
      </c>
    </row>
    <row r="7" spans="1:192">
      <c r="B7" s="1">
        <v>1</v>
      </c>
      <c r="C7" s="1"/>
      <c r="D7" s="4">
        <v>0.70833333333333337</v>
      </c>
      <c r="E7" s="4">
        <v>0.33333333333333331</v>
      </c>
      <c r="F7" s="2">
        <f>24*(MOD(E7-D7,1))</f>
        <v>15</v>
      </c>
      <c r="G7" s="4">
        <f t="shared" ref="G7" si="0">IF(D7&gt;TIMEVALUE("21:00:00"),0,MIN(TIMEVALUE("21:00:00"),IF(E7&lt;D7,E7+1,E7))-D7)</f>
        <v>0.16666666666666663</v>
      </c>
      <c r="H7" s="4">
        <f>IF(IF(E7&lt;D7,E7+1,E7)&gt;TIMEVALUE("21:00:00"),MIN(IF(E7&lt;D7,E7+1,E7),TIMEVALUE("06:00:00")+1)-MAX(D7,TIMEVALUE("21:00:00")),0)</f>
        <v>0.375</v>
      </c>
      <c r="I7" s="4">
        <f>IF(IF(E7&lt;D7,E7+1,E7)&gt;TIMEVALUE("06:00:00")+1,MIN(E7+1,TIMEVALUE("08:00:00")+1)-TIMEVALUE("06:00:00")+1,0)</f>
        <v>2.083333333333333</v>
      </c>
      <c r="J7" s="19">
        <f>_xlfn.IFS($J$6=1,G7*Sheet1!$B$5*24,$D$2="Lundi",TRUE,$D$2="Mardi",TRUE,$D$2="Mercredi",TRUE,$D$2="Jeudi",$D$2="Vendredi")</f>
        <v>95.199999999999989</v>
      </c>
      <c r="K7" s="19">
        <f>_xlfn.IFS($K$6=1,H7*Sheet1!$G$5*24,$D$2="Lundi",TRUE,$D$2="Mardi",TRUE,$D$2="Mercredi",TRUE,$D$2="Jeudi",$D$2="Vendredi")</f>
        <v>237.78000000000003</v>
      </c>
      <c r="L7" s="19">
        <f>_xlfn.IFS($L$6=1,(I7*Sheet1!$B$5*24),$D$2="Lundi",TRUE,$D$2="Mardi",TRUE,$D$2="Mercredi",TRUE,$D$2="Jeudi",$D$2="Vendredi")</f>
        <v>1190</v>
      </c>
      <c r="M7" s="4">
        <v>0.70833333333333337</v>
      </c>
      <c r="N7" s="4">
        <v>0.33333333333333331</v>
      </c>
      <c r="O7" s="2">
        <f>24*(MOD(N7-M7,1))</f>
        <v>15</v>
      </c>
      <c r="P7" s="4">
        <f t="shared" ref="P7" si="1">IF(M7&gt;TIMEVALUE("21:00:00"),0,MIN(TIMEVALUE("21:00:00"),IF(N7&lt;M7,N7+1,N7))-M7)</f>
        <v>0.16666666666666663</v>
      </c>
      <c r="Q7" s="4">
        <f>IF(IF(N7&lt;M7,N7+1,N7)&gt;TIMEVALUE("21:00:00"),MIN(IF(N7&lt;M7,N7+1,N7),TIMEVALUE("06:00:00")+1)-MAX(M7,TIMEVALUE("21:00:00")),0)</f>
        <v>0.375</v>
      </c>
      <c r="R7" s="4">
        <f>IF(IF(N7&lt;M7,N7+1,N7)&gt;TIMEVALUE("06:00:00")+1,MIN(N7+1,TIMEVALUE("07:00:00")+1)-TIMEVALUE("06:00:00")+1,0)</f>
        <v>2.041666666666667</v>
      </c>
      <c r="S7" s="4">
        <v>0.70833333333333337</v>
      </c>
      <c r="T7" s="4">
        <v>0.33333333333333331</v>
      </c>
      <c r="U7" s="2">
        <f>24*(MOD(T7-S7,1))</f>
        <v>15</v>
      </c>
      <c r="V7" s="4">
        <f t="shared" ref="V7" si="2">IF(S7&gt;TIMEVALUE("21:00:00"),0,MIN(TIMEVALUE("21:00:00"),IF(T7&lt;S7,T7+1,T7))-S7)</f>
        <v>0.16666666666666663</v>
      </c>
      <c r="W7" s="4">
        <f>IF(IF(T7&lt;S7,T7+1,T7)&gt;TIMEVALUE("21:00:00"),MIN(IF(T7&lt;S7,T7+1,T7),TIMEVALUE("06:00:00")+1)-MAX(S7,TIMEVALUE("21:00:00")),0)</f>
        <v>0.375</v>
      </c>
      <c r="X7" s="4">
        <f>IF(IF(T7&lt;S7,T7+1,T7)&gt;TIMEVALUE("06:00:00")+1,MIN(T7+1,TIMEVALUE("07:00:00")+1)-TIMEVALUE("06:00:00")+1,0)</f>
        <v>2.041666666666667</v>
      </c>
      <c r="Y7" s="4">
        <v>0.70833333333333337</v>
      </c>
      <c r="Z7" s="4">
        <v>0.33333333333333331</v>
      </c>
      <c r="AA7" s="2">
        <f>24*(MOD(Z7-Y7,1))</f>
        <v>15</v>
      </c>
      <c r="AB7" s="4">
        <f t="shared" ref="AB7" si="3">IF(Y7&gt;TIMEVALUE("21:00:00"),0,MIN(TIMEVALUE("21:00:00"),IF(Z7&lt;Y7,Z7+1,Z7))-Y7)</f>
        <v>0.16666666666666663</v>
      </c>
      <c r="AC7" s="4">
        <f>IF(IF(Z7&lt;Y7,Z7+1,Z7)&gt;TIMEVALUE("21:00:00"),MIN(IF(Z7&lt;Y7,Z7+1,Z7),TIMEVALUE("06:00:00")+1)-MAX(Y7,TIMEVALUE("21:00:00")),0)</f>
        <v>0.375</v>
      </c>
      <c r="AD7" s="4">
        <f>IF(IF(Z7&lt;Y7,Z7+1,Z7)&gt;TIMEVALUE("06:00:00")+1,MIN(Z7+1,TIMEVALUE("07:00:00")+1)-TIMEVALUE("06:00:00")+1,0)</f>
        <v>2.041666666666667</v>
      </c>
      <c r="AE7" s="4">
        <v>0.70833333333333337</v>
      </c>
      <c r="AF7" s="4">
        <v>0.33333333333333331</v>
      </c>
      <c r="AG7" s="2">
        <f>24*(MOD(AF7-AE7,1))</f>
        <v>15</v>
      </c>
      <c r="AH7" s="4">
        <f t="shared" ref="AH7" si="4">IF(AE7&gt;TIMEVALUE("21:00:00"),0,MIN(TIMEVALUE("21:00:00"),IF(AF7&lt;AE7,AF7+1,AF7))-AE7)</f>
        <v>0.16666666666666663</v>
      </c>
      <c r="AI7" s="4">
        <f>IF(IF(AF7&lt;AE7,AF7+1,AF7)&gt;TIMEVALUE("21:00:00"),MIN(IF(AF7&lt;AE7,AF7+1,AF7),TIMEVALUE("06:00:00")+1)-MAX(AE7,TIMEVALUE("21:00:00")),0)</f>
        <v>0.375</v>
      </c>
      <c r="AJ7" s="4">
        <f>IF(IF(AF7&lt;AE7,AF7+1,AF7)&gt;TIMEVALUE("06:00:00")+1,MIN(AF7+1,TIMEVALUE("07:00:00")+1)-TIMEVALUE("06:00:00")+1,0)</f>
        <v>2.041666666666667</v>
      </c>
      <c r="AK7" s="4">
        <v>0.70833333333333337</v>
      </c>
      <c r="AL7" s="4">
        <v>0.33333333333333331</v>
      </c>
      <c r="AM7" s="2">
        <f>24*(MOD(AL7-AK7,1))</f>
        <v>15</v>
      </c>
      <c r="AN7" s="4">
        <f t="shared" ref="AN7" si="5">IF(AK7&gt;TIMEVALUE("21:00:00"),0,MIN(TIMEVALUE("21:00:00"),IF(AL7&lt;AK7,AL7+1,AL7))-AK7)</f>
        <v>0.16666666666666663</v>
      </c>
      <c r="AO7" s="4">
        <f>IF(IF(AL7&lt;AK7,AL7+1,AL7)&gt;TIMEVALUE("21:00:00"),MIN(IF(AL7&lt;AK7,AL7+1,AL7),TIMEVALUE("06:00:00")+1)-MAX(AK7,TIMEVALUE("21:00:00")),0)</f>
        <v>0.375</v>
      </c>
      <c r="AP7" s="4">
        <f>IF(IF(AL7&lt;AK7,AL7+1,AL7)&gt;TIMEVALUE("06:00:00")+1,MIN(AL7+1,TIMEVALUE("07:00:00")+1)-TIMEVALUE("06:00:00")+1,0)</f>
        <v>2.041666666666667</v>
      </c>
      <c r="AQ7" s="4">
        <v>0.70833333333333337</v>
      </c>
      <c r="AR7" s="4">
        <v>0.33333333333333331</v>
      </c>
      <c r="AS7" s="2">
        <f>24*(MOD(AR7-AQ7,1))</f>
        <v>15</v>
      </c>
      <c r="AT7" s="4">
        <f t="shared" ref="AT7" si="6">IF(AQ7&gt;TIMEVALUE("21:00:00"),0,MIN(TIMEVALUE("21:00:00"),IF(AR7&lt;AQ7,AR7+1,AR7))-AQ7)</f>
        <v>0.16666666666666663</v>
      </c>
      <c r="AU7" s="4">
        <f>IF(IF(AR7&lt;AQ7,AR7+1,AR7)&gt;TIMEVALUE("21:00:00"),MIN(IF(AR7&lt;AQ7,AR7+1,AR7),TIMEVALUE("06:00:00")+1)-MAX(AQ7,TIMEVALUE("21:00:00")),0)</f>
        <v>0.375</v>
      </c>
      <c r="AV7" s="4">
        <f>IF(IF(AR7&lt;AQ7,AR7+1,AR7)&gt;TIMEVALUE("06:00:00")+1,MIN(AR7+1,TIMEVALUE("07:00:00")+1)-TIMEVALUE("06:00:00")+1,0)</f>
        <v>2.041666666666667</v>
      </c>
      <c r="AW7" s="4">
        <v>0.70833333333333337</v>
      </c>
      <c r="AX7" s="4">
        <v>0.33333333333333331</v>
      </c>
      <c r="AY7" s="2">
        <f>24*(MOD(AX7-AW7,1))</f>
        <v>15</v>
      </c>
      <c r="AZ7" s="4">
        <f t="shared" ref="AZ7" si="7">IF(AW7&gt;TIMEVALUE("21:00:00"),0,MIN(TIMEVALUE("21:00:00"),IF(AX7&lt;AW7,AX7+1,AX7))-AW7)</f>
        <v>0.16666666666666663</v>
      </c>
      <c r="BA7" s="4">
        <f>IF(IF(AX7&lt;AW7,AX7+1,AX7)&gt;TIMEVALUE("21:00:00"),MIN(IF(AX7&lt;AW7,AX7+1,AX7),TIMEVALUE("06:00:00")+1)-MAX(AW7,TIMEVALUE("21:00:00")),0)</f>
        <v>0.375</v>
      </c>
      <c r="BB7" s="4">
        <f>IF(IF(AX7&lt;AW7,AX7+1,AX7)&gt;TIMEVALUE("06:00:00")+1,MIN(AX7+1,TIMEVALUE("07:00:00")+1)-TIMEVALUE("06:00:00")+1,0)</f>
        <v>2.041666666666667</v>
      </c>
      <c r="BC7" s="4">
        <v>0.70833333333333337</v>
      </c>
      <c r="BD7" s="4">
        <v>0.33333333333333331</v>
      </c>
      <c r="BE7" s="2">
        <f>24*(MOD(BD7-BC7,1))</f>
        <v>15</v>
      </c>
      <c r="BF7" s="4">
        <f t="shared" ref="BF7" si="8">IF(BC7&gt;TIMEVALUE("21:00:00"),0,MIN(TIMEVALUE("21:00:00"),IF(BD7&lt;BC7,BD7+1,BD7))-BC7)</f>
        <v>0.16666666666666663</v>
      </c>
      <c r="BG7" s="4">
        <f>IF(IF(BD7&lt;BC7,BD7+1,BD7)&gt;TIMEVALUE("21:00:00"),MIN(IF(BD7&lt;BC7,BD7+1,BD7),TIMEVALUE("06:00:00")+1)-MAX(BC7,TIMEVALUE("21:00:00")),0)</f>
        <v>0.375</v>
      </c>
      <c r="BH7" s="4">
        <f>IF(IF(BD7&lt;BC7,BD7+1,BD7)&gt;TIMEVALUE("06:00:00")+1,MIN(BD7+1,TIMEVALUE("07:00:00")+1)-TIMEVALUE("06:00:00")+1,0)</f>
        <v>2.041666666666667</v>
      </c>
      <c r="BI7" s="4">
        <v>0.70833333333333337</v>
      </c>
      <c r="BJ7" s="4">
        <v>0.33333333333333331</v>
      </c>
      <c r="BK7" s="2">
        <f>24*(MOD(BJ7-BI7,1))</f>
        <v>15</v>
      </c>
      <c r="BL7" s="4">
        <f t="shared" ref="BL7" si="9">IF(BI7&gt;TIMEVALUE("21:00:00"),0,MIN(TIMEVALUE("21:00:00"),IF(BJ7&lt;BI7,BJ7+1,BJ7))-BI7)</f>
        <v>0.16666666666666663</v>
      </c>
      <c r="BM7" s="4">
        <f>IF(IF(BJ7&lt;BI7,BJ7+1,BJ7)&gt;TIMEVALUE("21:00:00"),MIN(IF(BJ7&lt;BI7,BJ7+1,BJ7),TIMEVALUE("06:00:00")+1)-MAX(BI7,TIMEVALUE("21:00:00")),0)</f>
        <v>0.375</v>
      </c>
      <c r="BN7" s="4">
        <f>IF(IF(BJ7&lt;BI7,BJ7+1,BJ7)&gt;TIMEVALUE("06:00:00")+1,MIN(BJ7+1,TIMEVALUE("07:00:00")+1)-TIMEVALUE("06:00:00")+1,0)</f>
        <v>2.041666666666667</v>
      </c>
      <c r="BO7" s="4">
        <v>0.70833333333333337</v>
      </c>
      <c r="BP7" s="4">
        <v>0.33333333333333331</v>
      </c>
      <c r="BQ7" s="2">
        <f>24*(MOD(BP7-BO7,1))</f>
        <v>15</v>
      </c>
      <c r="BR7" s="4">
        <f t="shared" ref="BR7" si="10">IF(BO7&gt;TIMEVALUE("21:00:00"),0,MIN(TIMEVALUE("21:00:00"),IF(BP7&lt;BO7,BP7+1,BP7))-BO7)</f>
        <v>0.16666666666666663</v>
      </c>
      <c r="BS7" s="4">
        <f>IF(IF(BP7&lt;BO7,BP7+1,BP7)&gt;TIMEVALUE("21:00:00"),MIN(IF(BP7&lt;BO7,BP7+1,BP7),TIMEVALUE("06:00:00")+1)-MAX(BO7,TIMEVALUE("21:00:00")),0)</f>
        <v>0.375</v>
      </c>
      <c r="BT7" s="4">
        <f>IF(IF(BP7&lt;BO7,BP7+1,BP7)&gt;TIMEVALUE("06:00:00")+1,MIN(BP7+1,TIMEVALUE("07:00:00")+1)-TIMEVALUE("06:00:00")+1,0)</f>
        <v>2.041666666666667</v>
      </c>
      <c r="BU7" s="4">
        <v>0.70833333333333337</v>
      </c>
      <c r="BV7" s="4">
        <v>0.33333333333333331</v>
      </c>
      <c r="BW7" s="2">
        <f>24*(MOD(BV7-BU7,1))</f>
        <v>15</v>
      </c>
      <c r="BX7" s="4">
        <f t="shared" ref="BX7" si="11">IF(BU7&gt;TIMEVALUE("21:00:00"),0,MIN(TIMEVALUE("21:00:00"),IF(BV7&lt;BU7,BV7+1,BV7))-BU7)</f>
        <v>0.16666666666666663</v>
      </c>
      <c r="BY7" s="4">
        <f>IF(IF(BV7&lt;BU7,BV7+1,BV7)&gt;TIMEVALUE("21:00:00"),MIN(IF(BV7&lt;BU7,BV7+1,BV7),TIMEVALUE("06:00:00")+1)-MAX(BU7,TIMEVALUE("21:00:00")),0)</f>
        <v>0.375</v>
      </c>
      <c r="BZ7" s="4">
        <f>IF(IF(BV7&lt;BU7,BV7+1,BV7)&gt;TIMEVALUE("06:00:00")+1,MIN(BV7+1,TIMEVALUE("07:00:00")+1)-TIMEVALUE("06:00:00")+1,0)</f>
        <v>2.041666666666667</v>
      </c>
      <c r="CA7" s="4">
        <v>0.70833333333333337</v>
      </c>
      <c r="CB7" s="4">
        <v>0.33333333333333331</v>
      </c>
      <c r="CC7" s="2">
        <f>24*(MOD(CB7-CA7,1))</f>
        <v>15</v>
      </c>
      <c r="CD7" s="4">
        <f t="shared" ref="CD7" si="12">IF(CA7&gt;TIMEVALUE("21:00:00"),0,MIN(TIMEVALUE("21:00:00"),IF(CB7&lt;CA7,CB7+1,CB7))-CA7)</f>
        <v>0.16666666666666663</v>
      </c>
      <c r="CE7" s="4">
        <f>IF(IF(CB7&lt;CA7,CB7+1,CB7)&gt;TIMEVALUE("21:00:00"),MIN(IF(CB7&lt;CA7,CB7+1,CB7),TIMEVALUE("06:00:00")+1)-MAX(CA7,TIMEVALUE("21:00:00")),0)</f>
        <v>0.375</v>
      </c>
      <c r="CF7" s="4">
        <f>IF(IF(CB7&lt;CA7,CB7+1,CB7)&gt;TIMEVALUE("06:00:00")+1,MIN(CB7+1,TIMEVALUE("07:00:00")+1)-TIMEVALUE("06:00:00")+1,0)</f>
        <v>2.041666666666667</v>
      </c>
      <c r="CG7" s="4">
        <v>0.70833333333333337</v>
      </c>
      <c r="CH7" s="4">
        <v>0.33333333333333331</v>
      </c>
      <c r="CI7" s="2">
        <f>24*(MOD(CH7-CG7,1))</f>
        <v>15</v>
      </c>
      <c r="CJ7" s="4">
        <f t="shared" ref="CJ7" si="13">IF(CG7&gt;TIMEVALUE("21:00:00"),0,MIN(TIMEVALUE("21:00:00"),IF(CH7&lt;CG7,CH7+1,CH7))-CG7)</f>
        <v>0.16666666666666663</v>
      </c>
      <c r="CK7" s="4">
        <f>IF(IF(CH7&lt;CG7,CH7+1,CH7)&gt;TIMEVALUE("21:00:00"),MIN(IF(CH7&lt;CG7,CH7+1,CH7),TIMEVALUE("06:00:00")+1)-MAX(CG7,TIMEVALUE("21:00:00")),0)</f>
        <v>0.375</v>
      </c>
      <c r="CL7" s="4">
        <f>IF(IF(CH7&lt;CG7,CH7+1,CH7)&gt;TIMEVALUE("06:00:00")+1,MIN(CH7+1,TIMEVALUE("07:00:00")+1)-TIMEVALUE("06:00:00")+1,0)</f>
        <v>2.041666666666667</v>
      </c>
      <c r="CM7" s="4">
        <v>0.70833333333333337</v>
      </c>
      <c r="CN7" s="4">
        <v>0.33333333333333331</v>
      </c>
      <c r="CO7" s="2">
        <f>24*(MOD(CN7-CM7,1))</f>
        <v>15</v>
      </c>
      <c r="CP7" s="4">
        <f t="shared" ref="CP7" si="14">IF(CM7&gt;TIMEVALUE("21:00:00"),0,MIN(TIMEVALUE("21:00:00"),IF(CN7&lt;CM7,CN7+1,CN7))-CM7)</f>
        <v>0.16666666666666663</v>
      </c>
      <c r="CQ7" s="4">
        <f>IF(IF(CN7&lt;CM7,CN7+1,CN7)&gt;TIMEVALUE("21:00:00"),MIN(IF(CN7&lt;CM7,CN7+1,CN7),TIMEVALUE("06:00:00")+1)-MAX(CM7,TIMEVALUE("21:00:00")),0)</f>
        <v>0.375</v>
      </c>
      <c r="CR7" s="4">
        <f>IF(IF(CN7&lt;CM7,CN7+1,CN7)&gt;TIMEVALUE("06:00:00")+1,MIN(CN7+1,TIMEVALUE("07:00:00")+1)-TIMEVALUE("06:00:00")+1,0)</f>
        <v>2.041666666666667</v>
      </c>
      <c r="CS7" s="4">
        <v>0.70833333333333337</v>
      </c>
      <c r="CT7" s="4">
        <v>0.33333333333333331</v>
      </c>
      <c r="CU7" s="2">
        <f>24*(MOD(CT7-CS7,1))</f>
        <v>15</v>
      </c>
      <c r="CV7" s="4">
        <f t="shared" ref="CV7" si="15">IF(CS7&gt;TIMEVALUE("21:00:00"),0,MIN(TIMEVALUE("21:00:00"),IF(CT7&lt;CS7,CT7+1,CT7))-CS7)</f>
        <v>0.16666666666666663</v>
      </c>
      <c r="CW7" s="4">
        <f>IF(IF(CT7&lt;CS7,CT7+1,CT7)&gt;TIMEVALUE("21:00:00"),MIN(IF(CT7&lt;CS7,CT7+1,CT7),TIMEVALUE("06:00:00")+1)-MAX(CS7,TIMEVALUE("21:00:00")),0)</f>
        <v>0.375</v>
      </c>
      <c r="CX7" s="4">
        <f>IF(IF(CT7&lt;CS7,CT7+1,CT7)&gt;TIMEVALUE("06:00:00")+1,MIN(CT7+1,TIMEVALUE("07:00:00")+1)-TIMEVALUE("06:00:00")+1,0)</f>
        <v>2.041666666666667</v>
      </c>
      <c r="CY7" s="4">
        <v>0.70833333333333337</v>
      </c>
      <c r="CZ7" s="4">
        <v>0.33333333333333331</v>
      </c>
      <c r="DA7" s="2">
        <f>24*(MOD(CZ7-CY7,1))</f>
        <v>15</v>
      </c>
      <c r="DB7" s="4">
        <f t="shared" ref="DB7" si="16">IF(CY7&gt;TIMEVALUE("21:00:00"),0,MIN(TIMEVALUE("21:00:00"),IF(CZ7&lt;CY7,CZ7+1,CZ7))-CY7)</f>
        <v>0.16666666666666663</v>
      </c>
      <c r="DC7" s="4">
        <f>IF(IF(CZ7&lt;CY7,CZ7+1,CZ7)&gt;TIMEVALUE("21:00:00"),MIN(IF(CZ7&lt;CY7,CZ7+1,CZ7),TIMEVALUE("06:00:00")+1)-MAX(CY7,TIMEVALUE("21:00:00")),0)</f>
        <v>0.375</v>
      </c>
      <c r="DD7" s="4">
        <f>IF(IF(CZ7&lt;CY7,CZ7+1,CZ7)&gt;TIMEVALUE("06:00:00")+1,MIN(CZ7+1,TIMEVALUE("07:00:00")+1)-TIMEVALUE("06:00:00")+1,0)</f>
        <v>2.041666666666667</v>
      </c>
      <c r="DE7" s="4">
        <v>0.70833333333333337</v>
      </c>
      <c r="DF7" s="4">
        <v>0.33333333333333331</v>
      </c>
      <c r="DG7" s="2">
        <f>24*(MOD(DF7-DE7,1))</f>
        <v>15</v>
      </c>
      <c r="DH7" s="4">
        <f t="shared" ref="DH7" si="17">IF(DE7&gt;TIMEVALUE("21:00:00"),0,MIN(TIMEVALUE("21:00:00"),IF(DF7&lt;DE7,DF7+1,DF7))-DE7)</f>
        <v>0.16666666666666663</v>
      </c>
      <c r="DI7" s="4">
        <f>IF(IF(DF7&lt;DE7,DF7+1,DF7)&gt;TIMEVALUE("21:00:00"),MIN(IF(DF7&lt;DE7,DF7+1,DF7),TIMEVALUE("06:00:00")+1)-MAX(DE7,TIMEVALUE("21:00:00")),0)</f>
        <v>0.375</v>
      </c>
      <c r="DJ7" s="4">
        <f>IF(IF(DF7&lt;DE7,DF7+1,DF7)&gt;TIMEVALUE("06:00:00")+1,MIN(DF7+1,TIMEVALUE("07:00:00")+1)-TIMEVALUE("06:00:00")+1,0)</f>
        <v>2.041666666666667</v>
      </c>
      <c r="DK7" s="4">
        <v>0.70833333333333337</v>
      </c>
      <c r="DL7" s="4">
        <v>0.33333333333333331</v>
      </c>
      <c r="DM7" s="2">
        <f>24*(MOD(DL7-DK7,1))</f>
        <v>15</v>
      </c>
      <c r="DN7" s="4">
        <f t="shared" ref="DN7" si="18">IF(DK7&gt;TIMEVALUE("21:00:00"),0,MIN(TIMEVALUE("21:00:00"),IF(DL7&lt;DK7,DL7+1,DL7))-DK7)</f>
        <v>0.16666666666666663</v>
      </c>
      <c r="DO7" s="4">
        <f>IF(IF(DL7&lt;DK7,DL7+1,DL7)&gt;TIMEVALUE("21:00:00"),MIN(IF(DL7&lt;DK7,DL7+1,DL7),TIMEVALUE("06:00:00")+1)-MAX(DK7,TIMEVALUE("21:00:00")),0)</f>
        <v>0.375</v>
      </c>
      <c r="DP7" s="4">
        <f>IF(IF(DL7&lt;DK7,DL7+1,DL7)&gt;TIMEVALUE("06:00:00")+1,MIN(DL7+1,TIMEVALUE("07:00:00")+1)-TIMEVALUE("06:00:00")+1,0)</f>
        <v>2.041666666666667</v>
      </c>
      <c r="DQ7" s="4">
        <v>0.70833333333333337</v>
      </c>
      <c r="DR7" s="4">
        <v>0.33333333333333331</v>
      </c>
      <c r="DS7" s="2">
        <f>24*(MOD(DR7-DQ7,1))</f>
        <v>15</v>
      </c>
      <c r="DT7" s="4">
        <f t="shared" ref="DT7" si="19">IF(DQ7&gt;TIMEVALUE("21:00:00"),0,MIN(TIMEVALUE("21:00:00"),IF(DR7&lt;DQ7,DR7+1,DR7))-DQ7)</f>
        <v>0.16666666666666663</v>
      </c>
      <c r="DU7" s="4">
        <f>IF(IF(DR7&lt;DQ7,DR7+1,DR7)&gt;TIMEVALUE("21:00:00"),MIN(IF(DR7&lt;DQ7,DR7+1,DR7),TIMEVALUE("06:00:00")+1)-MAX(DQ7,TIMEVALUE("21:00:00")),0)</f>
        <v>0.375</v>
      </c>
      <c r="DV7" s="4">
        <f>IF(IF(DR7&lt;DQ7,DR7+1,DR7)&gt;TIMEVALUE("06:00:00")+1,MIN(DR7+1,TIMEVALUE("07:00:00")+1)-TIMEVALUE("06:00:00")+1,0)</f>
        <v>2.041666666666667</v>
      </c>
      <c r="DW7" s="4">
        <v>0.70833333333333337</v>
      </c>
      <c r="DX7" s="4">
        <v>0.33333333333333331</v>
      </c>
      <c r="DY7" s="2">
        <f>24*(MOD(DX7-DW7,1))</f>
        <v>15</v>
      </c>
      <c r="DZ7" s="4">
        <f t="shared" ref="DZ7" si="20">IF(DW7&gt;TIMEVALUE("21:00:00"),0,MIN(TIMEVALUE("21:00:00"),IF(DX7&lt;DW7,DX7+1,DX7))-DW7)</f>
        <v>0.16666666666666663</v>
      </c>
      <c r="EA7" s="4">
        <f>IF(IF(DX7&lt;DW7,DX7+1,DX7)&gt;TIMEVALUE("21:00:00"),MIN(IF(DX7&lt;DW7,DX7+1,DX7),TIMEVALUE("06:00:00")+1)-MAX(DW7,TIMEVALUE("21:00:00")),0)</f>
        <v>0.375</v>
      </c>
      <c r="EB7" s="4">
        <f>IF(IF(DX7&lt;DW7,DX7+1,DX7)&gt;TIMEVALUE("06:00:00")+1,MIN(DX7+1,TIMEVALUE("07:00:00")+1)-TIMEVALUE("06:00:00")+1,0)</f>
        <v>2.041666666666667</v>
      </c>
      <c r="EC7" s="4">
        <v>0.70833333333333337</v>
      </c>
      <c r="ED7" s="4">
        <v>0.33333333333333331</v>
      </c>
      <c r="EE7" s="2">
        <f>24*(MOD(ED7-EC7,1))</f>
        <v>15</v>
      </c>
      <c r="EF7" s="4">
        <f t="shared" ref="EF7" si="21">IF(EC7&gt;TIMEVALUE("21:00:00"),0,MIN(TIMEVALUE("21:00:00"),IF(ED7&lt;EC7,ED7+1,ED7))-EC7)</f>
        <v>0.16666666666666663</v>
      </c>
      <c r="EG7" s="4">
        <f>IF(IF(ED7&lt;EC7,ED7+1,ED7)&gt;TIMEVALUE("21:00:00"),MIN(IF(ED7&lt;EC7,ED7+1,ED7),TIMEVALUE("06:00:00")+1)-MAX(EC7,TIMEVALUE("21:00:00")),0)</f>
        <v>0.375</v>
      </c>
      <c r="EH7" s="4">
        <f>IF(IF(ED7&lt;EC7,ED7+1,ED7)&gt;TIMEVALUE("06:00:00")+1,MIN(ED7+1,TIMEVALUE("07:00:00")+1)-TIMEVALUE("06:00:00")+1,0)</f>
        <v>2.041666666666667</v>
      </c>
      <c r="EI7" s="4">
        <v>0.70833333333333337</v>
      </c>
      <c r="EJ7" s="4">
        <v>0.33333333333333331</v>
      </c>
      <c r="EK7" s="2">
        <f>24*(MOD(EJ7-EI7,1))</f>
        <v>15</v>
      </c>
      <c r="EL7" s="4">
        <f t="shared" ref="EL7" si="22">IF(EI7&gt;TIMEVALUE("21:00:00"),0,MIN(TIMEVALUE("21:00:00"),IF(EJ7&lt;EI7,EJ7+1,EJ7))-EI7)</f>
        <v>0.16666666666666663</v>
      </c>
      <c r="EM7" s="4">
        <f>IF(IF(EJ7&lt;EI7,EJ7+1,EJ7)&gt;TIMEVALUE("21:00:00"),MIN(IF(EJ7&lt;EI7,EJ7+1,EJ7),TIMEVALUE("06:00:00")+1)-MAX(EI7,TIMEVALUE("21:00:00")),0)</f>
        <v>0.375</v>
      </c>
      <c r="EN7" s="4">
        <f>IF(IF(EJ7&lt;EI7,EJ7+1,EJ7)&gt;TIMEVALUE("06:00:00")+1,MIN(EJ7+1,TIMEVALUE("07:00:00")+1)-TIMEVALUE("06:00:00")+1,0)</f>
        <v>2.041666666666667</v>
      </c>
      <c r="EO7" s="4">
        <v>0.70833333333333337</v>
      </c>
      <c r="EP7" s="4">
        <v>0.33333333333333331</v>
      </c>
      <c r="EQ7" s="2">
        <f>24*(MOD(EP7-EO7,1))</f>
        <v>15</v>
      </c>
      <c r="ER7" s="4">
        <f t="shared" ref="ER7" si="23">IF(EO7&gt;TIMEVALUE("21:00:00"),0,MIN(TIMEVALUE("21:00:00"),IF(EP7&lt;EO7,EP7+1,EP7))-EO7)</f>
        <v>0.16666666666666663</v>
      </c>
      <c r="ES7" s="4">
        <f>IF(IF(EP7&lt;EO7,EP7+1,EP7)&gt;TIMEVALUE("21:00:00"),MIN(IF(EP7&lt;EO7,EP7+1,EP7),TIMEVALUE("06:00:00")+1)-MAX(EO7,TIMEVALUE("21:00:00")),0)</f>
        <v>0.375</v>
      </c>
      <c r="ET7" s="4">
        <f>IF(IF(EP7&lt;EO7,EP7+1,EP7)&gt;TIMEVALUE("06:00:00")+1,MIN(EP7+1,TIMEVALUE("07:00:00")+1)-TIMEVALUE("06:00:00")+1,0)</f>
        <v>2.041666666666667</v>
      </c>
      <c r="EU7" s="4">
        <v>0.70833333333333337</v>
      </c>
      <c r="EV7" s="4">
        <v>0.33333333333333331</v>
      </c>
      <c r="EW7" s="2">
        <f>24*(MOD(EV7-EU7,1))</f>
        <v>15</v>
      </c>
      <c r="EX7" s="4">
        <f t="shared" ref="EX7" si="24">IF(EU7&gt;TIMEVALUE("21:00:00"),0,MIN(TIMEVALUE("21:00:00"),IF(EV7&lt;EU7,EV7+1,EV7))-EU7)</f>
        <v>0.16666666666666663</v>
      </c>
      <c r="EY7" s="4">
        <f>IF(IF(EV7&lt;EU7,EV7+1,EV7)&gt;TIMEVALUE("21:00:00"),MIN(IF(EV7&lt;EU7,EV7+1,EV7),TIMEVALUE("06:00:00")+1)-MAX(EU7,TIMEVALUE("21:00:00")),0)</f>
        <v>0.375</v>
      </c>
      <c r="EZ7" s="4">
        <f>IF(IF(EV7&lt;EU7,EV7+1,EV7)&gt;TIMEVALUE("06:00:00")+1,MIN(EV7+1,TIMEVALUE("07:00:00")+1)-TIMEVALUE("06:00:00")+1,0)</f>
        <v>2.041666666666667</v>
      </c>
      <c r="FA7" s="4">
        <v>0.70833333333333337</v>
      </c>
      <c r="FB7" s="4">
        <v>0.33333333333333331</v>
      </c>
      <c r="FC7" s="2">
        <f>24*(MOD(FB7-FA7,1))</f>
        <v>15</v>
      </c>
      <c r="FD7" s="4">
        <f t="shared" ref="FD7" si="25">IF(FA7&gt;TIMEVALUE("21:00:00"),0,MIN(TIMEVALUE("21:00:00"),IF(FB7&lt;FA7,FB7+1,FB7))-FA7)</f>
        <v>0.16666666666666663</v>
      </c>
      <c r="FE7" s="4">
        <f>IF(IF(FB7&lt;FA7,FB7+1,FB7)&gt;TIMEVALUE("21:00:00"),MIN(IF(FB7&lt;FA7,FB7+1,FB7),TIMEVALUE("06:00:00")+1)-MAX(FA7,TIMEVALUE("21:00:00")),0)</f>
        <v>0.375</v>
      </c>
      <c r="FF7" s="4">
        <f>IF(IF(FB7&lt;FA7,FB7+1,FB7)&gt;TIMEVALUE("06:00:00")+1,MIN(FB7+1,TIMEVALUE("07:00:00")+1)-TIMEVALUE("06:00:00")+1,0)</f>
        <v>2.041666666666667</v>
      </c>
      <c r="FG7" s="4">
        <v>0.70833333333333337</v>
      </c>
      <c r="FH7" s="4">
        <v>0.33333333333333331</v>
      </c>
      <c r="FI7" s="2">
        <f>24*(MOD(FH7-FG7,1))</f>
        <v>15</v>
      </c>
      <c r="FJ7" s="4">
        <f t="shared" ref="FJ7" si="26">IF(FG7&gt;TIMEVALUE("21:00:00"),0,MIN(TIMEVALUE("21:00:00"),IF(FH7&lt;FG7,FH7+1,FH7))-FG7)</f>
        <v>0.16666666666666663</v>
      </c>
      <c r="FK7" s="4">
        <f>IF(IF(FH7&lt;FG7,FH7+1,FH7)&gt;TIMEVALUE("21:00:00"),MIN(IF(FH7&lt;FG7,FH7+1,FH7),TIMEVALUE("06:00:00")+1)-MAX(FG7,TIMEVALUE("21:00:00")),0)</f>
        <v>0.375</v>
      </c>
      <c r="FL7" s="4">
        <f>IF(IF(FH7&lt;FG7,FH7+1,FH7)&gt;TIMEVALUE("06:00:00")+1,MIN(FH7+1,TIMEVALUE("07:00:00")+1)-TIMEVALUE("06:00:00")+1,0)</f>
        <v>2.041666666666667</v>
      </c>
      <c r="FM7" s="4">
        <v>0.70833333333333337</v>
      </c>
      <c r="FN7" s="4">
        <v>0.33333333333333331</v>
      </c>
      <c r="FO7" s="2">
        <f>24*(MOD(FN7-FM7,1))</f>
        <v>15</v>
      </c>
      <c r="FP7" s="4">
        <f t="shared" ref="FP7" si="27">IF(FM7&gt;TIMEVALUE("21:00:00"),0,MIN(TIMEVALUE("21:00:00"),IF(FN7&lt;FM7,FN7+1,FN7))-FM7)</f>
        <v>0.16666666666666663</v>
      </c>
      <c r="FQ7" s="4">
        <f>IF(IF(FN7&lt;FM7,FN7+1,FN7)&gt;TIMEVALUE("21:00:00"),MIN(IF(FN7&lt;FM7,FN7+1,FN7),TIMEVALUE("06:00:00")+1)-MAX(FM7,TIMEVALUE("21:00:00")),0)</f>
        <v>0.375</v>
      </c>
      <c r="FR7" s="4">
        <f>IF(IF(FN7&lt;FM7,FN7+1,FN7)&gt;TIMEVALUE("06:00:00")+1,MIN(FN7+1,TIMEVALUE("07:00:00")+1)-TIMEVALUE("06:00:00")+1,0)</f>
        <v>2.041666666666667</v>
      </c>
      <c r="FS7" s="4">
        <v>0.70833333333333337</v>
      </c>
      <c r="FT7" s="4">
        <v>0.33333333333333331</v>
      </c>
      <c r="FU7" s="2">
        <f>24*(MOD(FT7-FS7,1))</f>
        <v>15</v>
      </c>
      <c r="FV7" s="4">
        <f t="shared" ref="FV7" si="28">IF(FS7&gt;TIMEVALUE("21:00:00"),0,MIN(TIMEVALUE("21:00:00"),IF(FT7&lt;FS7,FT7+1,FT7))-FS7)</f>
        <v>0.16666666666666663</v>
      </c>
      <c r="FW7" s="4">
        <f>IF(IF(FT7&lt;FS7,FT7+1,FT7)&gt;TIMEVALUE("21:00:00"),MIN(IF(FT7&lt;FS7,FT7+1,FT7),TIMEVALUE("06:00:00")+1)-MAX(FS7,TIMEVALUE("21:00:00")),0)</f>
        <v>0.375</v>
      </c>
      <c r="FX7" s="4">
        <f>IF(IF(FT7&lt;FS7,FT7+1,FT7)&gt;TIMEVALUE("06:00:00")+1,MIN(FT7+1,TIMEVALUE("07:00:00")+1)-TIMEVALUE("06:00:00")+1,0)</f>
        <v>2.041666666666667</v>
      </c>
      <c r="FY7" s="4">
        <v>0.70833333333333337</v>
      </c>
      <c r="FZ7" s="4">
        <v>0.33333333333333331</v>
      </c>
      <c r="GA7" s="2">
        <f>24*(MOD(FZ7-FY7,1))</f>
        <v>15</v>
      </c>
      <c r="GB7" s="4">
        <f t="shared" ref="GB7" si="29">IF(FY7&gt;TIMEVALUE("21:00:00"),0,MIN(TIMEVALUE("21:00:00"),IF(FZ7&lt;FY7,FZ7+1,FZ7))-FY7)</f>
        <v>0.16666666666666663</v>
      </c>
      <c r="GC7" s="4">
        <f>IF(IF(FZ7&lt;FY7,FZ7+1,FZ7)&gt;TIMEVALUE("21:00:00"),MIN(IF(FZ7&lt;FY7,FZ7+1,FZ7),TIMEVALUE("06:00:00")+1)-MAX(FY7,TIMEVALUE("21:00:00")),0)</f>
        <v>0.375</v>
      </c>
      <c r="GD7" s="4">
        <f>IF(IF(FZ7&lt;FY7,FZ7+1,FZ7)&gt;TIMEVALUE("06:00:00")+1,MIN(FZ7+1,TIMEVALUE("07:00:00")+1)-TIMEVALUE("06:00:00")+1,0)</f>
        <v>2.041666666666667</v>
      </c>
      <c r="GE7" s="4">
        <v>0.70833333333333337</v>
      </c>
      <c r="GF7" s="4">
        <v>0.33333333333333331</v>
      </c>
      <c r="GG7" s="2">
        <f>24*(MOD(GF7-GE7,1))</f>
        <v>15</v>
      </c>
      <c r="GH7" s="4">
        <f t="shared" ref="GH7" si="30">IF(GE7&gt;TIMEVALUE("21:00:00"),0,MIN(TIMEVALUE("21:00:00"),IF(GF7&lt;GE7,GF7+1,GF7))-GE7)</f>
        <v>0.16666666666666663</v>
      </c>
      <c r="GI7" s="4">
        <f>IF(IF(GF7&lt;GE7,GF7+1,GF7)&gt;TIMEVALUE("21:00:00"),MIN(IF(GF7&lt;GE7,GF7+1,GF7),TIMEVALUE("06:00:00")+1)-MAX(GE7,TIMEVALUE("21:00:00")),0)</f>
        <v>0.375</v>
      </c>
      <c r="GJ7" s="4">
        <f>IF(IF(GF7&lt;GE7,GF7+1,GF7)&gt;TIMEVALUE("06:00:00")+1,MIN(GF7+1,TIMEVALUE("07:00:00")+1)-TIMEVALUE("06:00:00")+1,0)</f>
        <v>2.041666666666667</v>
      </c>
    </row>
    <row r="8" spans="1:192">
      <c r="B8" s="1">
        <v>2</v>
      </c>
      <c r="C8" s="1"/>
      <c r="D8" s="4">
        <v>0.25</v>
      </c>
      <c r="E8" s="4">
        <v>0.8125</v>
      </c>
      <c r="F8" s="2">
        <f t="shared" ref="F8:F23" si="31">24*(MOD(E8-D8,1))</f>
        <v>13.5</v>
      </c>
      <c r="G8" s="4">
        <f t="shared" ref="G8:G23" si="32">IF(D8&gt;TIMEVALUE("21:00:00"),0,MIN(TIMEVALUE("21:00:00"),IF(E8&lt;D8,E8+1,E8))-D8)</f>
        <v>0.5625</v>
      </c>
      <c r="H8" s="4">
        <f t="shared" ref="H8:H23" si="33">IF(IF(E8&lt;D8,E8+1,E8)&gt;TIMEVALUE("21:00:00"),MIN(IF(E8&lt;D8,E8+1,E8),TIMEVALUE("06:00:00")+1)-MAX(D8,TIMEVALUE("21:00:00")),0)</f>
        <v>0</v>
      </c>
      <c r="I8" s="4">
        <f t="shared" ref="I8:I23" si="34">IF(IF(E8&lt;D8,E8+1,E8)&gt;TIMEVALUE("06:00:00")+1,MIN(E8+1,TIMEVALUE("07:00:00")+1)-TIMEVALUE("06:00:00")+1,0)</f>
        <v>0</v>
      </c>
      <c r="J8" s="19">
        <f>_xlfn.IFS($J$6=1,G8*Sheet1!$B$5*24,$D$2="Lundi",TRUE,$D$2="Mardi",TRUE,$D$2="Mercredi",TRUE,$D$2="Jeudi",$D$2="Vendredi")</f>
        <v>321.3</v>
      </c>
      <c r="K8" s="19">
        <f>_xlfn.IFS($K$6=1,H8*Sheet1!$G$5*24,$D$2="Lundi",TRUE,$D$2="Mardi",TRUE,$D$2="Mercredi",TRUE,$D$2="Jeudi",$D$2="Vendredi")</f>
        <v>0</v>
      </c>
      <c r="L8" s="19">
        <f>_xlfn.IFS($L$6=1,I8*Sheet1!$B$5,$D$2="Lundi",TRUE,$D$2="Mardi",TRUE,$D$2="Mercredi",TRUE,$D$2="Jeudi",$D$2="Vendredi")</f>
        <v>0</v>
      </c>
      <c r="M8" s="4">
        <v>0.70833333333333337</v>
      </c>
      <c r="N8" s="4">
        <v>0.33333333333333331</v>
      </c>
      <c r="O8" s="2">
        <f t="shared" ref="O8:O23" si="35">24*(MOD(N8-M8,1))</f>
        <v>15</v>
      </c>
      <c r="P8" s="4">
        <f t="shared" ref="P8:P23" si="36">IF(M8&gt;TIMEVALUE("21:00:00"),0,MIN(TIMEVALUE("21:00:00"),IF(N8&lt;M8,N8+1,N8))-M8)</f>
        <v>0.16666666666666663</v>
      </c>
      <c r="Q8" s="4">
        <f t="shared" ref="Q8:Q23" si="37">IF(IF(N8&lt;M8,N8+1,N8)&gt;TIMEVALUE("21:00:00"),MIN(IF(N8&lt;M8,N8+1,N8),TIMEVALUE("06:00:00")+1)-MAX(M8,TIMEVALUE("21:00:00")),0)</f>
        <v>0.375</v>
      </c>
      <c r="R8" s="4">
        <f t="shared" ref="R8:R23" si="38">IF(IF(N8&lt;M8,N8+1,N8)&gt;TIMEVALUE("06:00:00")+1,MIN(N8+1,TIMEVALUE("07:00:00")+1)-TIMEVALUE("06:00:00")+1,0)</f>
        <v>2.041666666666667</v>
      </c>
      <c r="S8" s="4">
        <v>0.70833333333333337</v>
      </c>
      <c r="T8" s="4">
        <v>0.33333333333333331</v>
      </c>
      <c r="U8" s="2">
        <f t="shared" ref="U8:U23" si="39">24*(MOD(T8-S8,1))</f>
        <v>15</v>
      </c>
      <c r="V8" s="4">
        <f t="shared" ref="V8:V23" si="40">IF(S8&gt;TIMEVALUE("21:00:00"),0,MIN(TIMEVALUE("21:00:00"),IF(T8&lt;S8,T8+1,T8))-S8)</f>
        <v>0.16666666666666663</v>
      </c>
      <c r="W8" s="4">
        <f t="shared" ref="W8:W23" si="41">IF(IF(T8&lt;S8,T8+1,T8)&gt;TIMEVALUE("21:00:00"),MIN(IF(T8&lt;S8,T8+1,T8),TIMEVALUE("06:00:00")+1)-MAX(S8,TIMEVALUE("21:00:00")),0)</f>
        <v>0.375</v>
      </c>
      <c r="X8" s="4">
        <f t="shared" ref="X8:X23" si="42">IF(IF(T8&lt;S8,T8+1,T8)&gt;TIMEVALUE("06:00:00")+1,MIN(T8+1,TIMEVALUE("07:00:00")+1)-TIMEVALUE("06:00:00")+1,0)</f>
        <v>2.041666666666667</v>
      </c>
      <c r="Y8" s="4">
        <v>0.70833333333333337</v>
      </c>
      <c r="Z8" s="4">
        <v>0.33333333333333331</v>
      </c>
      <c r="AA8" s="2">
        <f t="shared" ref="AA8:AA23" si="43">24*(MOD(Z8-Y8,1))</f>
        <v>15</v>
      </c>
      <c r="AB8" s="4">
        <f t="shared" ref="AB8:AB23" si="44">IF(Y8&gt;TIMEVALUE("21:00:00"),0,MIN(TIMEVALUE("21:00:00"),IF(Z8&lt;Y8,Z8+1,Z8))-Y8)</f>
        <v>0.16666666666666663</v>
      </c>
      <c r="AC8" s="4">
        <f t="shared" ref="AC8:AC23" si="45">IF(IF(Z8&lt;Y8,Z8+1,Z8)&gt;TIMEVALUE("21:00:00"),MIN(IF(Z8&lt;Y8,Z8+1,Z8),TIMEVALUE("06:00:00")+1)-MAX(Y8,TIMEVALUE("21:00:00")),0)</f>
        <v>0.375</v>
      </c>
      <c r="AD8" s="4">
        <f t="shared" ref="AD8:AD23" si="46">IF(IF(Z8&lt;Y8,Z8+1,Z8)&gt;TIMEVALUE("06:00:00")+1,MIN(Z8+1,TIMEVALUE("07:00:00")+1)-TIMEVALUE("06:00:00")+1,0)</f>
        <v>2.041666666666667</v>
      </c>
      <c r="AE8" s="4">
        <v>0.70833333333333337</v>
      </c>
      <c r="AF8" s="4">
        <v>0.33333333333333331</v>
      </c>
      <c r="AG8" s="2">
        <f t="shared" ref="AG8:AG23" si="47">24*(MOD(AF8-AE8,1))</f>
        <v>15</v>
      </c>
      <c r="AH8" s="4">
        <f t="shared" ref="AH8:AH23" si="48">IF(AE8&gt;TIMEVALUE("21:00:00"),0,MIN(TIMEVALUE("21:00:00"),IF(AF8&lt;AE8,AF8+1,AF8))-AE8)</f>
        <v>0.16666666666666663</v>
      </c>
      <c r="AI8" s="4">
        <f t="shared" ref="AI8:AI23" si="49">IF(IF(AF8&lt;AE8,AF8+1,AF8)&gt;TIMEVALUE("21:00:00"),MIN(IF(AF8&lt;AE8,AF8+1,AF8),TIMEVALUE("06:00:00")+1)-MAX(AE8,TIMEVALUE("21:00:00")),0)</f>
        <v>0.375</v>
      </c>
      <c r="AJ8" s="4">
        <f t="shared" ref="AJ8:AJ23" si="50">IF(IF(AF8&lt;AE8,AF8+1,AF8)&gt;TIMEVALUE("06:00:00")+1,MIN(AF8+1,TIMEVALUE("07:00:00")+1)-TIMEVALUE("06:00:00")+1,0)</f>
        <v>2.041666666666667</v>
      </c>
      <c r="AK8" s="4">
        <v>0.70833333333333337</v>
      </c>
      <c r="AL8" s="4">
        <v>0.33333333333333331</v>
      </c>
      <c r="AM8" s="2">
        <f t="shared" ref="AM8:AM23" si="51">24*(MOD(AL8-AK8,1))</f>
        <v>15</v>
      </c>
      <c r="AN8" s="4">
        <f t="shared" ref="AN8:AN23" si="52">IF(AK8&gt;TIMEVALUE("21:00:00"),0,MIN(TIMEVALUE("21:00:00"),IF(AL8&lt;AK8,AL8+1,AL8))-AK8)</f>
        <v>0.16666666666666663</v>
      </c>
      <c r="AO8" s="4">
        <f t="shared" ref="AO8:AO23" si="53">IF(IF(AL8&lt;AK8,AL8+1,AL8)&gt;TIMEVALUE("21:00:00"),MIN(IF(AL8&lt;AK8,AL8+1,AL8),TIMEVALUE("06:00:00")+1)-MAX(AK8,TIMEVALUE("21:00:00")),0)</f>
        <v>0.375</v>
      </c>
      <c r="AP8" s="4">
        <f t="shared" ref="AP8:AP23" si="54">IF(IF(AL8&lt;AK8,AL8+1,AL8)&gt;TIMEVALUE("06:00:00")+1,MIN(AL8+1,TIMEVALUE("07:00:00")+1)-TIMEVALUE("06:00:00")+1,0)</f>
        <v>2.041666666666667</v>
      </c>
      <c r="AQ8" s="4">
        <v>0.70833333333333337</v>
      </c>
      <c r="AR8" s="4">
        <v>0.33333333333333331</v>
      </c>
      <c r="AS8" s="2">
        <f t="shared" ref="AS8:AS23" si="55">24*(MOD(AR8-AQ8,1))</f>
        <v>15</v>
      </c>
      <c r="AT8" s="4">
        <f t="shared" ref="AT8:AT23" si="56">IF(AQ8&gt;TIMEVALUE("21:00:00"),0,MIN(TIMEVALUE("21:00:00"),IF(AR8&lt;AQ8,AR8+1,AR8))-AQ8)</f>
        <v>0.16666666666666663</v>
      </c>
      <c r="AU8" s="4">
        <f t="shared" ref="AU8:AU23" si="57">IF(IF(AR8&lt;AQ8,AR8+1,AR8)&gt;TIMEVALUE("21:00:00"),MIN(IF(AR8&lt;AQ8,AR8+1,AR8),TIMEVALUE("06:00:00")+1)-MAX(AQ8,TIMEVALUE("21:00:00")),0)</f>
        <v>0.375</v>
      </c>
      <c r="AV8" s="4">
        <f t="shared" ref="AV8:AV23" si="58">IF(IF(AR8&lt;AQ8,AR8+1,AR8)&gt;TIMEVALUE("06:00:00")+1,MIN(AR8+1,TIMEVALUE("07:00:00")+1)-TIMEVALUE("06:00:00")+1,0)</f>
        <v>2.041666666666667</v>
      </c>
      <c r="AW8" s="4">
        <v>0.70833333333333337</v>
      </c>
      <c r="AX8" s="4">
        <v>0.33333333333333331</v>
      </c>
      <c r="AY8" s="2">
        <f t="shared" ref="AY8:AY23" si="59">24*(MOD(AX8-AW8,1))</f>
        <v>15</v>
      </c>
      <c r="AZ8" s="4">
        <f t="shared" ref="AZ8:AZ23" si="60">IF(AW8&gt;TIMEVALUE("21:00:00"),0,MIN(TIMEVALUE("21:00:00"),IF(AX8&lt;AW8,AX8+1,AX8))-AW8)</f>
        <v>0.16666666666666663</v>
      </c>
      <c r="BA8" s="4">
        <f t="shared" ref="BA8:BA23" si="61">IF(IF(AX8&lt;AW8,AX8+1,AX8)&gt;TIMEVALUE("21:00:00"),MIN(IF(AX8&lt;AW8,AX8+1,AX8),TIMEVALUE("06:00:00")+1)-MAX(AW8,TIMEVALUE("21:00:00")),0)</f>
        <v>0.375</v>
      </c>
      <c r="BB8" s="4">
        <f t="shared" ref="BB8:BB23" si="62">IF(IF(AX8&lt;AW8,AX8+1,AX8)&gt;TIMEVALUE("06:00:00")+1,MIN(AX8+1,TIMEVALUE("07:00:00")+1)-TIMEVALUE("06:00:00")+1,0)</f>
        <v>2.041666666666667</v>
      </c>
      <c r="BC8" s="4">
        <v>0.70833333333333337</v>
      </c>
      <c r="BD8" s="4">
        <v>0.33333333333333331</v>
      </c>
      <c r="BE8" s="2">
        <f t="shared" ref="BE8:BE23" si="63">24*(MOD(BD8-BC8,1))</f>
        <v>15</v>
      </c>
      <c r="BF8" s="4">
        <f t="shared" ref="BF8:BF23" si="64">IF(BC8&gt;TIMEVALUE("21:00:00"),0,MIN(TIMEVALUE("21:00:00"),IF(BD8&lt;BC8,BD8+1,BD8))-BC8)</f>
        <v>0.16666666666666663</v>
      </c>
      <c r="BG8" s="4">
        <f t="shared" ref="BG8:BG23" si="65">IF(IF(BD8&lt;BC8,BD8+1,BD8)&gt;TIMEVALUE("21:00:00"),MIN(IF(BD8&lt;BC8,BD8+1,BD8),TIMEVALUE("06:00:00")+1)-MAX(BC8,TIMEVALUE("21:00:00")),0)</f>
        <v>0.375</v>
      </c>
      <c r="BH8" s="4">
        <f t="shared" ref="BH8:BH23" si="66">IF(IF(BD8&lt;BC8,BD8+1,BD8)&gt;TIMEVALUE("06:00:00")+1,MIN(BD8+1,TIMEVALUE("07:00:00")+1)-TIMEVALUE("06:00:00")+1,0)</f>
        <v>2.041666666666667</v>
      </c>
      <c r="BI8" s="4">
        <v>0.70833333333333337</v>
      </c>
      <c r="BJ8" s="4">
        <v>0.33333333333333331</v>
      </c>
      <c r="BK8" s="2">
        <f t="shared" ref="BK8:BK23" si="67">24*(MOD(BJ8-BI8,1))</f>
        <v>15</v>
      </c>
      <c r="BL8" s="4">
        <f t="shared" ref="BL8:BL23" si="68">IF(BI8&gt;TIMEVALUE("21:00:00"),0,MIN(TIMEVALUE("21:00:00"),IF(BJ8&lt;BI8,BJ8+1,BJ8))-BI8)</f>
        <v>0.16666666666666663</v>
      </c>
      <c r="BM8" s="4">
        <f t="shared" ref="BM8:BM23" si="69">IF(IF(BJ8&lt;BI8,BJ8+1,BJ8)&gt;TIMEVALUE("21:00:00"),MIN(IF(BJ8&lt;BI8,BJ8+1,BJ8),TIMEVALUE("06:00:00")+1)-MAX(BI8,TIMEVALUE("21:00:00")),0)</f>
        <v>0.375</v>
      </c>
      <c r="BN8" s="4">
        <f t="shared" ref="BN8:BN23" si="70">IF(IF(BJ8&lt;BI8,BJ8+1,BJ8)&gt;TIMEVALUE("06:00:00")+1,MIN(BJ8+1,TIMEVALUE("07:00:00")+1)-TIMEVALUE("06:00:00")+1,0)</f>
        <v>2.041666666666667</v>
      </c>
      <c r="BO8" s="4">
        <v>0.70833333333333337</v>
      </c>
      <c r="BP8" s="4">
        <v>0.33333333333333331</v>
      </c>
      <c r="BQ8" s="2">
        <f t="shared" ref="BQ8:BQ23" si="71">24*(MOD(BP8-BO8,1))</f>
        <v>15</v>
      </c>
      <c r="BR8" s="4">
        <f t="shared" ref="BR8:BR23" si="72">IF(BO8&gt;TIMEVALUE("21:00:00"),0,MIN(TIMEVALUE("21:00:00"),IF(BP8&lt;BO8,BP8+1,BP8))-BO8)</f>
        <v>0.16666666666666663</v>
      </c>
      <c r="BS8" s="4">
        <f t="shared" ref="BS8:BS23" si="73">IF(IF(BP8&lt;BO8,BP8+1,BP8)&gt;TIMEVALUE("21:00:00"),MIN(IF(BP8&lt;BO8,BP8+1,BP8),TIMEVALUE("06:00:00")+1)-MAX(BO8,TIMEVALUE("21:00:00")),0)</f>
        <v>0.375</v>
      </c>
      <c r="BT8" s="4">
        <f t="shared" ref="BT8:BT23" si="74">IF(IF(BP8&lt;BO8,BP8+1,BP8)&gt;TIMEVALUE("06:00:00")+1,MIN(BP8+1,TIMEVALUE("07:00:00")+1)-TIMEVALUE("06:00:00")+1,0)</f>
        <v>2.041666666666667</v>
      </c>
      <c r="BU8" s="4">
        <v>0.70833333333333337</v>
      </c>
      <c r="BV8" s="4">
        <v>0.33333333333333331</v>
      </c>
      <c r="BW8" s="2">
        <f t="shared" ref="BW8:BW23" si="75">24*(MOD(BV8-BU8,1))</f>
        <v>15</v>
      </c>
      <c r="BX8" s="4">
        <f t="shared" ref="BX8:BX23" si="76">IF(BU8&gt;TIMEVALUE("21:00:00"),0,MIN(TIMEVALUE("21:00:00"),IF(BV8&lt;BU8,BV8+1,BV8))-BU8)</f>
        <v>0.16666666666666663</v>
      </c>
      <c r="BY8" s="4">
        <f t="shared" ref="BY8:BY23" si="77">IF(IF(BV8&lt;BU8,BV8+1,BV8)&gt;TIMEVALUE("21:00:00"),MIN(IF(BV8&lt;BU8,BV8+1,BV8),TIMEVALUE("06:00:00")+1)-MAX(BU8,TIMEVALUE("21:00:00")),0)</f>
        <v>0.375</v>
      </c>
      <c r="BZ8" s="4">
        <f t="shared" ref="BZ8:BZ23" si="78">IF(IF(BV8&lt;BU8,BV8+1,BV8)&gt;TIMEVALUE("06:00:00")+1,MIN(BV8+1,TIMEVALUE("07:00:00")+1)-TIMEVALUE("06:00:00")+1,0)</f>
        <v>2.041666666666667</v>
      </c>
      <c r="CA8" s="4">
        <v>0.70833333333333337</v>
      </c>
      <c r="CB8" s="4">
        <v>0.33333333333333331</v>
      </c>
      <c r="CC8" s="2">
        <f t="shared" ref="CC8:CC23" si="79">24*(MOD(CB8-CA8,1))</f>
        <v>15</v>
      </c>
      <c r="CD8" s="4">
        <f t="shared" ref="CD8:CD23" si="80">IF(CA8&gt;TIMEVALUE("21:00:00"),0,MIN(TIMEVALUE("21:00:00"),IF(CB8&lt;CA8,CB8+1,CB8))-CA8)</f>
        <v>0.16666666666666663</v>
      </c>
      <c r="CE8" s="4">
        <f t="shared" ref="CE8:CE23" si="81">IF(IF(CB8&lt;CA8,CB8+1,CB8)&gt;TIMEVALUE("21:00:00"),MIN(IF(CB8&lt;CA8,CB8+1,CB8),TIMEVALUE("06:00:00")+1)-MAX(CA8,TIMEVALUE("21:00:00")),0)</f>
        <v>0.375</v>
      </c>
      <c r="CF8" s="4">
        <f t="shared" ref="CF8:CF23" si="82">IF(IF(CB8&lt;CA8,CB8+1,CB8)&gt;TIMEVALUE("06:00:00")+1,MIN(CB8+1,TIMEVALUE("07:00:00")+1)-TIMEVALUE("06:00:00")+1,0)</f>
        <v>2.041666666666667</v>
      </c>
      <c r="CG8" s="4">
        <v>0.70833333333333337</v>
      </c>
      <c r="CH8" s="4">
        <v>0.33333333333333331</v>
      </c>
      <c r="CI8" s="2">
        <f t="shared" ref="CI8:CI23" si="83">24*(MOD(CH8-CG8,1))</f>
        <v>15</v>
      </c>
      <c r="CJ8" s="4">
        <f t="shared" ref="CJ8:CJ23" si="84">IF(CG8&gt;TIMEVALUE("21:00:00"),0,MIN(TIMEVALUE("21:00:00"),IF(CH8&lt;CG8,CH8+1,CH8))-CG8)</f>
        <v>0.16666666666666663</v>
      </c>
      <c r="CK8" s="4">
        <f t="shared" ref="CK8:CK23" si="85">IF(IF(CH8&lt;CG8,CH8+1,CH8)&gt;TIMEVALUE("21:00:00"),MIN(IF(CH8&lt;CG8,CH8+1,CH8),TIMEVALUE("06:00:00")+1)-MAX(CG8,TIMEVALUE("21:00:00")),0)</f>
        <v>0.375</v>
      </c>
      <c r="CL8" s="4">
        <f t="shared" ref="CL8:CL23" si="86">IF(IF(CH8&lt;CG8,CH8+1,CH8)&gt;TIMEVALUE("06:00:00")+1,MIN(CH8+1,TIMEVALUE("07:00:00")+1)-TIMEVALUE("06:00:00")+1,0)</f>
        <v>2.041666666666667</v>
      </c>
      <c r="CM8" s="4">
        <v>0.70833333333333337</v>
      </c>
      <c r="CN8" s="4">
        <v>0.33333333333333331</v>
      </c>
      <c r="CO8" s="2">
        <f t="shared" ref="CO8:CO23" si="87">24*(MOD(CN8-CM8,1))</f>
        <v>15</v>
      </c>
      <c r="CP8" s="4">
        <f t="shared" ref="CP8:CP23" si="88">IF(CM8&gt;TIMEVALUE("21:00:00"),0,MIN(TIMEVALUE("21:00:00"),IF(CN8&lt;CM8,CN8+1,CN8))-CM8)</f>
        <v>0.16666666666666663</v>
      </c>
      <c r="CQ8" s="4">
        <f t="shared" ref="CQ8:CQ23" si="89">IF(IF(CN8&lt;CM8,CN8+1,CN8)&gt;TIMEVALUE("21:00:00"),MIN(IF(CN8&lt;CM8,CN8+1,CN8),TIMEVALUE("06:00:00")+1)-MAX(CM8,TIMEVALUE("21:00:00")),0)</f>
        <v>0.375</v>
      </c>
      <c r="CR8" s="4">
        <f t="shared" ref="CR8:CR23" si="90">IF(IF(CN8&lt;CM8,CN8+1,CN8)&gt;TIMEVALUE("06:00:00")+1,MIN(CN8+1,TIMEVALUE("07:00:00")+1)-TIMEVALUE("06:00:00")+1,0)</f>
        <v>2.041666666666667</v>
      </c>
      <c r="CS8" s="4">
        <v>0.70833333333333337</v>
      </c>
      <c r="CT8" s="4">
        <v>0.33333333333333331</v>
      </c>
      <c r="CU8" s="2">
        <f t="shared" ref="CU8:CU23" si="91">24*(MOD(CT8-CS8,1))</f>
        <v>15</v>
      </c>
      <c r="CV8" s="4">
        <f t="shared" ref="CV8:CV23" si="92">IF(CS8&gt;TIMEVALUE("21:00:00"),0,MIN(TIMEVALUE("21:00:00"),IF(CT8&lt;CS8,CT8+1,CT8))-CS8)</f>
        <v>0.16666666666666663</v>
      </c>
      <c r="CW8" s="4">
        <f t="shared" ref="CW8:CW23" si="93">IF(IF(CT8&lt;CS8,CT8+1,CT8)&gt;TIMEVALUE("21:00:00"),MIN(IF(CT8&lt;CS8,CT8+1,CT8),TIMEVALUE("06:00:00")+1)-MAX(CS8,TIMEVALUE("21:00:00")),0)</f>
        <v>0.375</v>
      </c>
      <c r="CX8" s="4">
        <f t="shared" ref="CX8:CX23" si="94">IF(IF(CT8&lt;CS8,CT8+1,CT8)&gt;TIMEVALUE("06:00:00")+1,MIN(CT8+1,TIMEVALUE("07:00:00")+1)-TIMEVALUE("06:00:00")+1,0)</f>
        <v>2.041666666666667</v>
      </c>
      <c r="CY8" s="4">
        <v>0.70833333333333337</v>
      </c>
      <c r="CZ8" s="4">
        <v>0.33333333333333331</v>
      </c>
      <c r="DA8" s="2">
        <f t="shared" ref="DA8:DA23" si="95">24*(MOD(CZ8-CY8,1))</f>
        <v>15</v>
      </c>
      <c r="DB8" s="4">
        <f t="shared" ref="DB8:DB23" si="96">IF(CY8&gt;TIMEVALUE("21:00:00"),0,MIN(TIMEVALUE("21:00:00"),IF(CZ8&lt;CY8,CZ8+1,CZ8))-CY8)</f>
        <v>0.16666666666666663</v>
      </c>
      <c r="DC8" s="4">
        <f t="shared" ref="DC8:DC23" si="97">IF(IF(CZ8&lt;CY8,CZ8+1,CZ8)&gt;TIMEVALUE("21:00:00"),MIN(IF(CZ8&lt;CY8,CZ8+1,CZ8),TIMEVALUE("06:00:00")+1)-MAX(CY8,TIMEVALUE("21:00:00")),0)</f>
        <v>0.375</v>
      </c>
      <c r="DD8" s="4">
        <f t="shared" ref="DD8:DD23" si="98">IF(IF(CZ8&lt;CY8,CZ8+1,CZ8)&gt;TIMEVALUE("06:00:00")+1,MIN(CZ8+1,TIMEVALUE("07:00:00")+1)-TIMEVALUE("06:00:00")+1,0)</f>
        <v>2.041666666666667</v>
      </c>
      <c r="DE8" s="4">
        <v>0.70833333333333337</v>
      </c>
      <c r="DF8" s="4">
        <v>0.33333333333333331</v>
      </c>
      <c r="DG8" s="2">
        <f t="shared" ref="DG8:DG23" si="99">24*(MOD(DF8-DE8,1))</f>
        <v>15</v>
      </c>
      <c r="DH8" s="4">
        <f t="shared" ref="DH8:DH23" si="100">IF(DE8&gt;TIMEVALUE("21:00:00"),0,MIN(TIMEVALUE("21:00:00"),IF(DF8&lt;DE8,DF8+1,DF8))-DE8)</f>
        <v>0.16666666666666663</v>
      </c>
      <c r="DI8" s="4">
        <f t="shared" ref="DI8:DI23" si="101">IF(IF(DF8&lt;DE8,DF8+1,DF8)&gt;TIMEVALUE("21:00:00"),MIN(IF(DF8&lt;DE8,DF8+1,DF8),TIMEVALUE("06:00:00")+1)-MAX(DE8,TIMEVALUE("21:00:00")),0)</f>
        <v>0.375</v>
      </c>
      <c r="DJ8" s="4">
        <f t="shared" ref="DJ8:DJ23" si="102">IF(IF(DF8&lt;DE8,DF8+1,DF8)&gt;TIMEVALUE("06:00:00")+1,MIN(DF8+1,TIMEVALUE("07:00:00")+1)-TIMEVALUE("06:00:00")+1,0)</f>
        <v>2.041666666666667</v>
      </c>
      <c r="DK8" s="4">
        <v>0.70833333333333337</v>
      </c>
      <c r="DL8" s="4">
        <v>0.33333333333333331</v>
      </c>
      <c r="DM8" s="2">
        <f t="shared" ref="DM8:DM23" si="103">24*(MOD(DL8-DK8,1))</f>
        <v>15</v>
      </c>
      <c r="DN8" s="4">
        <f t="shared" ref="DN8:DN23" si="104">IF(DK8&gt;TIMEVALUE("21:00:00"),0,MIN(TIMEVALUE("21:00:00"),IF(DL8&lt;DK8,DL8+1,DL8))-DK8)</f>
        <v>0.16666666666666663</v>
      </c>
      <c r="DO8" s="4">
        <f t="shared" ref="DO8:DO23" si="105">IF(IF(DL8&lt;DK8,DL8+1,DL8)&gt;TIMEVALUE("21:00:00"),MIN(IF(DL8&lt;DK8,DL8+1,DL8),TIMEVALUE("06:00:00")+1)-MAX(DK8,TIMEVALUE("21:00:00")),0)</f>
        <v>0.375</v>
      </c>
      <c r="DP8" s="4">
        <f t="shared" ref="DP8:DP23" si="106">IF(IF(DL8&lt;DK8,DL8+1,DL8)&gt;TIMEVALUE("06:00:00")+1,MIN(DL8+1,TIMEVALUE("07:00:00")+1)-TIMEVALUE("06:00:00")+1,0)</f>
        <v>2.041666666666667</v>
      </c>
      <c r="DQ8" s="4">
        <v>0.70833333333333337</v>
      </c>
      <c r="DR8" s="4">
        <v>0.33333333333333331</v>
      </c>
      <c r="DS8" s="2">
        <f t="shared" ref="DS8:DS23" si="107">24*(MOD(DR8-DQ8,1))</f>
        <v>15</v>
      </c>
      <c r="DT8" s="4">
        <f t="shared" ref="DT8:DT23" si="108">IF(DQ8&gt;TIMEVALUE("21:00:00"),0,MIN(TIMEVALUE("21:00:00"),IF(DR8&lt;DQ8,DR8+1,DR8))-DQ8)</f>
        <v>0.16666666666666663</v>
      </c>
      <c r="DU8" s="4">
        <f t="shared" ref="DU8:DU23" si="109">IF(IF(DR8&lt;DQ8,DR8+1,DR8)&gt;TIMEVALUE("21:00:00"),MIN(IF(DR8&lt;DQ8,DR8+1,DR8),TIMEVALUE("06:00:00")+1)-MAX(DQ8,TIMEVALUE("21:00:00")),0)</f>
        <v>0.375</v>
      </c>
      <c r="DV8" s="4">
        <f t="shared" ref="DV8:DV23" si="110">IF(IF(DR8&lt;DQ8,DR8+1,DR8)&gt;TIMEVALUE("06:00:00")+1,MIN(DR8+1,TIMEVALUE("07:00:00")+1)-TIMEVALUE("06:00:00")+1,0)</f>
        <v>2.041666666666667</v>
      </c>
      <c r="DW8" s="4">
        <v>0.70833333333333337</v>
      </c>
      <c r="DX8" s="4">
        <v>0.33333333333333331</v>
      </c>
      <c r="DY8" s="2">
        <f t="shared" ref="DY8:DY23" si="111">24*(MOD(DX8-DW8,1))</f>
        <v>15</v>
      </c>
      <c r="DZ8" s="4">
        <f t="shared" ref="DZ8:DZ23" si="112">IF(DW8&gt;TIMEVALUE("21:00:00"),0,MIN(TIMEVALUE("21:00:00"),IF(DX8&lt;DW8,DX8+1,DX8))-DW8)</f>
        <v>0.16666666666666663</v>
      </c>
      <c r="EA8" s="4">
        <f t="shared" ref="EA8:EA23" si="113">IF(IF(DX8&lt;DW8,DX8+1,DX8)&gt;TIMEVALUE("21:00:00"),MIN(IF(DX8&lt;DW8,DX8+1,DX8),TIMEVALUE("06:00:00")+1)-MAX(DW8,TIMEVALUE("21:00:00")),0)</f>
        <v>0.375</v>
      </c>
      <c r="EB8" s="4">
        <f t="shared" ref="EB8:EB23" si="114">IF(IF(DX8&lt;DW8,DX8+1,DX8)&gt;TIMEVALUE("06:00:00")+1,MIN(DX8+1,TIMEVALUE("07:00:00")+1)-TIMEVALUE("06:00:00")+1,0)</f>
        <v>2.041666666666667</v>
      </c>
      <c r="EC8" s="4">
        <v>0.70833333333333337</v>
      </c>
      <c r="ED8" s="4">
        <v>0.33333333333333331</v>
      </c>
      <c r="EE8" s="2">
        <f t="shared" ref="EE8:EE23" si="115">24*(MOD(ED8-EC8,1))</f>
        <v>15</v>
      </c>
      <c r="EF8" s="4">
        <f t="shared" ref="EF8:EF23" si="116">IF(EC8&gt;TIMEVALUE("21:00:00"),0,MIN(TIMEVALUE("21:00:00"),IF(ED8&lt;EC8,ED8+1,ED8))-EC8)</f>
        <v>0.16666666666666663</v>
      </c>
      <c r="EG8" s="4">
        <f t="shared" ref="EG8:EG23" si="117">IF(IF(ED8&lt;EC8,ED8+1,ED8)&gt;TIMEVALUE("21:00:00"),MIN(IF(ED8&lt;EC8,ED8+1,ED8),TIMEVALUE("06:00:00")+1)-MAX(EC8,TIMEVALUE("21:00:00")),0)</f>
        <v>0.375</v>
      </c>
      <c r="EH8" s="4">
        <f t="shared" ref="EH8:EH23" si="118">IF(IF(ED8&lt;EC8,ED8+1,ED8)&gt;TIMEVALUE("06:00:00")+1,MIN(ED8+1,TIMEVALUE("07:00:00")+1)-TIMEVALUE("06:00:00")+1,0)</f>
        <v>2.041666666666667</v>
      </c>
      <c r="EI8" s="4">
        <v>0.70833333333333337</v>
      </c>
      <c r="EJ8" s="4">
        <v>0.33333333333333331</v>
      </c>
      <c r="EK8" s="2">
        <f t="shared" ref="EK8:EK23" si="119">24*(MOD(EJ8-EI8,1))</f>
        <v>15</v>
      </c>
      <c r="EL8" s="4">
        <f t="shared" ref="EL8:EL23" si="120">IF(EI8&gt;TIMEVALUE("21:00:00"),0,MIN(TIMEVALUE("21:00:00"),IF(EJ8&lt;EI8,EJ8+1,EJ8))-EI8)</f>
        <v>0.16666666666666663</v>
      </c>
      <c r="EM8" s="4">
        <f t="shared" ref="EM8:EM23" si="121">IF(IF(EJ8&lt;EI8,EJ8+1,EJ8)&gt;TIMEVALUE("21:00:00"),MIN(IF(EJ8&lt;EI8,EJ8+1,EJ8),TIMEVALUE("06:00:00")+1)-MAX(EI8,TIMEVALUE("21:00:00")),0)</f>
        <v>0.375</v>
      </c>
      <c r="EN8" s="4">
        <f t="shared" ref="EN8:EN23" si="122">IF(IF(EJ8&lt;EI8,EJ8+1,EJ8)&gt;TIMEVALUE("06:00:00")+1,MIN(EJ8+1,TIMEVALUE("07:00:00")+1)-TIMEVALUE("06:00:00")+1,0)</f>
        <v>2.041666666666667</v>
      </c>
      <c r="EO8" s="4">
        <v>0.70833333333333337</v>
      </c>
      <c r="EP8" s="4">
        <v>0.33333333333333331</v>
      </c>
      <c r="EQ8" s="2">
        <f t="shared" ref="EQ8:EQ23" si="123">24*(MOD(EP8-EO8,1))</f>
        <v>15</v>
      </c>
      <c r="ER8" s="4">
        <f t="shared" ref="ER8:ER23" si="124">IF(EO8&gt;TIMEVALUE("21:00:00"),0,MIN(TIMEVALUE("21:00:00"),IF(EP8&lt;EO8,EP8+1,EP8))-EO8)</f>
        <v>0.16666666666666663</v>
      </c>
      <c r="ES8" s="4">
        <f t="shared" ref="ES8:ES23" si="125">IF(IF(EP8&lt;EO8,EP8+1,EP8)&gt;TIMEVALUE("21:00:00"),MIN(IF(EP8&lt;EO8,EP8+1,EP8),TIMEVALUE("06:00:00")+1)-MAX(EO8,TIMEVALUE("21:00:00")),0)</f>
        <v>0.375</v>
      </c>
      <c r="ET8" s="4">
        <f t="shared" ref="ET8:ET23" si="126">IF(IF(EP8&lt;EO8,EP8+1,EP8)&gt;TIMEVALUE("06:00:00")+1,MIN(EP8+1,TIMEVALUE("07:00:00")+1)-TIMEVALUE("06:00:00")+1,0)</f>
        <v>2.041666666666667</v>
      </c>
      <c r="EU8" s="4">
        <v>0.70833333333333337</v>
      </c>
      <c r="EV8" s="4">
        <v>0.33333333333333331</v>
      </c>
      <c r="EW8" s="2">
        <f t="shared" ref="EW8:EW23" si="127">24*(MOD(EV8-EU8,1))</f>
        <v>15</v>
      </c>
      <c r="EX8" s="4">
        <f t="shared" ref="EX8:EX23" si="128">IF(EU8&gt;TIMEVALUE("21:00:00"),0,MIN(TIMEVALUE("21:00:00"),IF(EV8&lt;EU8,EV8+1,EV8))-EU8)</f>
        <v>0.16666666666666663</v>
      </c>
      <c r="EY8" s="4">
        <f t="shared" ref="EY8:EY23" si="129">IF(IF(EV8&lt;EU8,EV8+1,EV8)&gt;TIMEVALUE("21:00:00"),MIN(IF(EV8&lt;EU8,EV8+1,EV8),TIMEVALUE("06:00:00")+1)-MAX(EU8,TIMEVALUE("21:00:00")),0)</f>
        <v>0.375</v>
      </c>
      <c r="EZ8" s="4">
        <f t="shared" ref="EZ8:EZ23" si="130">IF(IF(EV8&lt;EU8,EV8+1,EV8)&gt;TIMEVALUE("06:00:00")+1,MIN(EV8+1,TIMEVALUE("07:00:00")+1)-TIMEVALUE("06:00:00")+1,0)</f>
        <v>2.041666666666667</v>
      </c>
      <c r="FA8" s="4">
        <v>0.70833333333333337</v>
      </c>
      <c r="FB8" s="4">
        <v>0.33333333333333331</v>
      </c>
      <c r="FC8" s="2">
        <f t="shared" ref="FC8:FC23" si="131">24*(MOD(FB8-FA8,1))</f>
        <v>15</v>
      </c>
      <c r="FD8" s="4">
        <f t="shared" ref="FD8:FD23" si="132">IF(FA8&gt;TIMEVALUE("21:00:00"),0,MIN(TIMEVALUE("21:00:00"),IF(FB8&lt;FA8,FB8+1,FB8))-FA8)</f>
        <v>0.16666666666666663</v>
      </c>
      <c r="FE8" s="4">
        <f t="shared" ref="FE8:FE23" si="133">IF(IF(FB8&lt;FA8,FB8+1,FB8)&gt;TIMEVALUE("21:00:00"),MIN(IF(FB8&lt;FA8,FB8+1,FB8),TIMEVALUE("06:00:00")+1)-MAX(FA8,TIMEVALUE("21:00:00")),0)</f>
        <v>0.375</v>
      </c>
      <c r="FF8" s="4">
        <f t="shared" ref="FF8:FF23" si="134">IF(IF(FB8&lt;FA8,FB8+1,FB8)&gt;TIMEVALUE("06:00:00")+1,MIN(FB8+1,TIMEVALUE("07:00:00")+1)-TIMEVALUE("06:00:00")+1,0)</f>
        <v>2.041666666666667</v>
      </c>
      <c r="FG8" s="4">
        <v>0.70833333333333337</v>
      </c>
      <c r="FH8" s="4">
        <v>0.33333333333333331</v>
      </c>
      <c r="FI8" s="2">
        <f t="shared" ref="FI8:FI23" si="135">24*(MOD(FH8-FG8,1))</f>
        <v>15</v>
      </c>
      <c r="FJ8" s="4">
        <f t="shared" ref="FJ8:FJ23" si="136">IF(FG8&gt;TIMEVALUE("21:00:00"),0,MIN(TIMEVALUE("21:00:00"),IF(FH8&lt;FG8,FH8+1,FH8))-FG8)</f>
        <v>0.16666666666666663</v>
      </c>
      <c r="FK8" s="4">
        <f t="shared" ref="FK8:FK23" si="137">IF(IF(FH8&lt;FG8,FH8+1,FH8)&gt;TIMEVALUE("21:00:00"),MIN(IF(FH8&lt;FG8,FH8+1,FH8),TIMEVALUE("06:00:00")+1)-MAX(FG8,TIMEVALUE("21:00:00")),0)</f>
        <v>0.375</v>
      </c>
      <c r="FL8" s="4">
        <f t="shared" ref="FL8:FL23" si="138">IF(IF(FH8&lt;FG8,FH8+1,FH8)&gt;TIMEVALUE("06:00:00")+1,MIN(FH8+1,TIMEVALUE("07:00:00")+1)-TIMEVALUE("06:00:00")+1,0)</f>
        <v>2.041666666666667</v>
      </c>
      <c r="FM8" s="4">
        <v>0.70833333333333337</v>
      </c>
      <c r="FN8" s="4">
        <v>0.33333333333333331</v>
      </c>
      <c r="FO8" s="2">
        <f t="shared" ref="FO8:FO23" si="139">24*(MOD(FN8-FM8,1))</f>
        <v>15</v>
      </c>
      <c r="FP8" s="4">
        <f t="shared" ref="FP8:FP23" si="140">IF(FM8&gt;TIMEVALUE("21:00:00"),0,MIN(TIMEVALUE("21:00:00"),IF(FN8&lt;FM8,FN8+1,FN8))-FM8)</f>
        <v>0.16666666666666663</v>
      </c>
      <c r="FQ8" s="4">
        <f t="shared" ref="FQ8:FQ23" si="141">IF(IF(FN8&lt;FM8,FN8+1,FN8)&gt;TIMEVALUE("21:00:00"),MIN(IF(FN8&lt;FM8,FN8+1,FN8),TIMEVALUE("06:00:00")+1)-MAX(FM8,TIMEVALUE("21:00:00")),0)</f>
        <v>0.375</v>
      </c>
      <c r="FR8" s="4">
        <f t="shared" ref="FR8:FR23" si="142">IF(IF(FN8&lt;FM8,FN8+1,FN8)&gt;TIMEVALUE("06:00:00")+1,MIN(FN8+1,TIMEVALUE("07:00:00")+1)-TIMEVALUE("06:00:00")+1,0)</f>
        <v>2.041666666666667</v>
      </c>
      <c r="FS8" s="4">
        <v>0.70833333333333337</v>
      </c>
      <c r="FT8" s="4">
        <v>0.33333333333333331</v>
      </c>
      <c r="FU8" s="2">
        <f t="shared" ref="FU8:FU23" si="143">24*(MOD(FT8-FS8,1))</f>
        <v>15</v>
      </c>
      <c r="FV8" s="4">
        <f t="shared" ref="FV8:FV23" si="144">IF(FS8&gt;TIMEVALUE("21:00:00"),0,MIN(TIMEVALUE("21:00:00"),IF(FT8&lt;FS8,FT8+1,FT8))-FS8)</f>
        <v>0.16666666666666663</v>
      </c>
      <c r="FW8" s="4">
        <f t="shared" ref="FW8:FW23" si="145">IF(IF(FT8&lt;FS8,FT8+1,FT8)&gt;TIMEVALUE("21:00:00"),MIN(IF(FT8&lt;FS8,FT8+1,FT8),TIMEVALUE("06:00:00")+1)-MAX(FS8,TIMEVALUE("21:00:00")),0)</f>
        <v>0.375</v>
      </c>
      <c r="FX8" s="4">
        <f t="shared" ref="FX8:FX23" si="146">IF(IF(FT8&lt;FS8,FT8+1,FT8)&gt;TIMEVALUE("06:00:00")+1,MIN(FT8+1,TIMEVALUE("07:00:00")+1)-TIMEVALUE("06:00:00")+1,0)</f>
        <v>2.041666666666667</v>
      </c>
      <c r="FY8" s="4">
        <v>0.70833333333333337</v>
      </c>
      <c r="FZ8" s="4">
        <v>0.33333333333333331</v>
      </c>
      <c r="GA8" s="2">
        <f t="shared" ref="GA8:GA23" si="147">24*(MOD(FZ8-FY8,1))</f>
        <v>15</v>
      </c>
      <c r="GB8" s="4">
        <f t="shared" ref="GB8:GB23" si="148">IF(FY8&gt;TIMEVALUE("21:00:00"),0,MIN(TIMEVALUE("21:00:00"),IF(FZ8&lt;FY8,FZ8+1,FZ8))-FY8)</f>
        <v>0.16666666666666663</v>
      </c>
      <c r="GC8" s="4">
        <f t="shared" ref="GC8:GC23" si="149">IF(IF(FZ8&lt;FY8,FZ8+1,FZ8)&gt;TIMEVALUE("21:00:00"),MIN(IF(FZ8&lt;FY8,FZ8+1,FZ8),TIMEVALUE("06:00:00")+1)-MAX(FY8,TIMEVALUE("21:00:00")),0)</f>
        <v>0.375</v>
      </c>
      <c r="GD8" s="4">
        <f t="shared" ref="GD8:GD23" si="150">IF(IF(FZ8&lt;FY8,FZ8+1,FZ8)&gt;TIMEVALUE("06:00:00")+1,MIN(FZ8+1,TIMEVALUE("07:00:00")+1)-TIMEVALUE("06:00:00")+1,0)</f>
        <v>2.041666666666667</v>
      </c>
      <c r="GE8" s="4">
        <v>0.70833333333333337</v>
      </c>
      <c r="GF8" s="4">
        <v>0.33333333333333331</v>
      </c>
      <c r="GG8" s="2">
        <f t="shared" ref="GG8:GG23" si="151">24*(MOD(GF8-GE8,1))</f>
        <v>15</v>
      </c>
      <c r="GH8" s="4">
        <f t="shared" ref="GH8:GH23" si="152">IF(GE8&gt;TIMEVALUE("21:00:00"),0,MIN(TIMEVALUE("21:00:00"),IF(GF8&lt;GE8,GF8+1,GF8))-GE8)</f>
        <v>0.16666666666666663</v>
      </c>
      <c r="GI8" s="4">
        <f t="shared" ref="GI8:GI23" si="153">IF(IF(GF8&lt;GE8,GF8+1,GF8)&gt;TIMEVALUE("21:00:00"),MIN(IF(GF8&lt;GE8,GF8+1,GF8),TIMEVALUE("06:00:00")+1)-MAX(GE8,TIMEVALUE("21:00:00")),0)</f>
        <v>0.375</v>
      </c>
      <c r="GJ8" s="4">
        <f t="shared" ref="GJ8:GJ23" si="154">IF(IF(GF8&lt;GE8,GF8+1,GF8)&gt;TIMEVALUE("06:00:00")+1,MIN(GF8+1,TIMEVALUE("07:00:00")+1)-TIMEVALUE("06:00:00")+1,0)</f>
        <v>2.041666666666667</v>
      </c>
    </row>
    <row r="9" spans="1:192">
      <c r="B9" s="1"/>
      <c r="C9" s="1"/>
      <c r="D9" s="4">
        <v>0</v>
      </c>
      <c r="E9" s="4">
        <v>0</v>
      </c>
      <c r="F9" s="2">
        <f t="shared" si="31"/>
        <v>0</v>
      </c>
      <c r="G9" s="4">
        <f t="shared" si="32"/>
        <v>0</v>
      </c>
      <c r="H9" s="4">
        <f t="shared" si="33"/>
        <v>0</v>
      </c>
      <c r="I9" s="4">
        <f t="shared" si="34"/>
        <v>0</v>
      </c>
      <c r="J9" s="19">
        <f>_xlfn.IFS($J$6=1,G9*Sheet1!$B$5*24,$D$2="Lundi",TRUE,$D$2="Mardi",TRUE,$D$2="Mercredi",TRUE,$D$2="Jeudi",$D$2="Vendredi")</f>
        <v>0</v>
      </c>
      <c r="K9" s="19">
        <f>_xlfn.IFS($K$6=1,H9*Sheet1!$G$5*24,$D$2="Lundi",TRUE,$D$2="Mardi",TRUE,$D$2="Mercredi",TRUE,$D$2="Jeudi",$D$2="Vendredi")</f>
        <v>0</v>
      </c>
      <c r="L9" s="19">
        <f>_xlfn.IFS($L$6=1,I9*Sheet1!$B$5,$D$2="Lundi",TRUE,$D$2="Mardi",TRUE,$D$2="Mercredi",TRUE,$D$2="Jeudi",$D$2="Vendredi")</f>
        <v>0</v>
      </c>
      <c r="M9" s="4">
        <v>0.70833333333333337</v>
      </c>
      <c r="N9" s="4">
        <v>0.33333333333333331</v>
      </c>
      <c r="O9" s="2">
        <f t="shared" si="35"/>
        <v>15</v>
      </c>
      <c r="P9" s="4">
        <f t="shared" si="36"/>
        <v>0.16666666666666663</v>
      </c>
      <c r="Q9" s="4">
        <f t="shared" si="37"/>
        <v>0.375</v>
      </c>
      <c r="R9" s="4">
        <f t="shared" si="38"/>
        <v>2.041666666666667</v>
      </c>
      <c r="S9" s="4">
        <v>0.70833333333333337</v>
      </c>
      <c r="T9" s="4">
        <v>0.33333333333333331</v>
      </c>
      <c r="U9" s="2">
        <f t="shared" si="39"/>
        <v>15</v>
      </c>
      <c r="V9" s="4">
        <f t="shared" si="40"/>
        <v>0.16666666666666663</v>
      </c>
      <c r="W9" s="4">
        <f t="shared" si="41"/>
        <v>0.375</v>
      </c>
      <c r="X9" s="4">
        <f t="shared" si="42"/>
        <v>2.041666666666667</v>
      </c>
      <c r="Y9" s="4">
        <v>0.70833333333333337</v>
      </c>
      <c r="Z9" s="4">
        <v>0.33333333333333331</v>
      </c>
      <c r="AA9" s="2">
        <f t="shared" si="43"/>
        <v>15</v>
      </c>
      <c r="AB9" s="4">
        <f t="shared" si="44"/>
        <v>0.16666666666666663</v>
      </c>
      <c r="AC9" s="4">
        <f t="shared" si="45"/>
        <v>0.375</v>
      </c>
      <c r="AD9" s="4">
        <f t="shared" si="46"/>
        <v>2.041666666666667</v>
      </c>
      <c r="AE9" s="4">
        <v>0.70833333333333337</v>
      </c>
      <c r="AF9" s="4">
        <v>0.33333333333333331</v>
      </c>
      <c r="AG9" s="2">
        <f t="shared" si="47"/>
        <v>15</v>
      </c>
      <c r="AH9" s="4">
        <f t="shared" si="48"/>
        <v>0.16666666666666663</v>
      </c>
      <c r="AI9" s="4">
        <f t="shared" si="49"/>
        <v>0.375</v>
      </c>
      <c r="AJ9" s="4">
        <f t="shared" si="50"/>
        <v>2.041666666666667</v>
      </c>
      <c r="AK9" s="4">
        <v>0.70833333333333337</v>
      </c>
      <c r="AL9" s="4">
        <v>0.33333333333333331</v>
      </c>
      <c r="AM9" s="2">
        <f t="shared" si="51"/>
        <v>15</v>
      </c>
      <c r="AN9" s="4">
        <f t="shared" si="52"/>
        <v>0.16666666666666663</v>
      </c>
      <c r="AO9" s="4">
        <f t="shared" si="53"/>
        <v>0.375</v>
      </c>
      <c r="AP9" s="4">
        <f t="shared" si="54"/>
        <v>2.041666666666667</v>
      </c>
      <c r="AQ9" s="4">
        <v>0.70833333333333337</v>
      </c>
      <c r="AR9" s="4">
        <v>0.33333333333333331</v>
      </c>
      <c r="AS9" s="2">
        <f t="shared" si="55"/>
        <v>15</v>
      </c>
      <c r="AT9" s="4">
        <f t="shared" si="56"/>
        <v>0.16666666666666663</v>
      </c>
      <c r="AU9" s="4">
        <f t="shared" si="57"/>
        <v>0.375</v>
      </c>
      <c r="AV9" s="4">
        <f t="shared" si="58"/>
        <v>2.041666666666667</v>
      </c>
      <c r="AW9" s="4">
        <v>0.70833333333333337</v>
      </c>
      <c r="AX9" s="4">
        <v>0.33333333333333331</v>
      </c>
      <c r="AY9" s="2">
        <f t="shared" si="59"/>
        <v>15</v>
      </c>
      <c r="AZ9" s="4">
        <f t="shared" si="60"/>
        <v>0.16666666666666663</v>
      </c>
      <c r="BA9" s="4">
        <f t="shared" si="61"/>
        <v>0.375</v>
      </c>
      <c r="BB9" s="4">
        <f t="shared" si="62"/>
        <v>2.041666666666667</v>
      </c>
      <c r="BC9" s="4">
        <v>0.70833333333333337</v>
      </c>
      <c r="BD9" s="4">
        <v>0.33333333333333331</v>
      </c>
      <c r="BE9" s="2">
        <f t="shared" si="63"/>
        <v>15</v>
      </c>
      <c r="BF9" s="4">
        <f t="shared" si="64"/>
        <v>0.16666666666666663</v>
      </c>
      <c r="BG9" s="4">
        <f t="shared" si="65"/>
        <v>0.375</v>
      </c>
      <c r="BH9" s="4">
        <f t="shared" si="66"/>
        <v>2.041666666666667</v>
      </c>
      <c r="BI9" s="4">
        <v>0.70833333333333337</v>
      </c>
      <c r="BJ9" s="4">
        <v>0.33333333333333331</v>
      </c>
      <c r="BK9" s="2">
        <f t="shared" si="67"/>
        <v>15</v>
      </c>
      <c r="BL9" s="4">
        <f t="shared" si="68"/>
        <v>0.16666666666666663</v>
      </c>
      <c r="BM9" s="4">
        <f t="shared" si="69"/>
        <v>0.375</v>
      </c>
      <c r="BN9" s="4">
        <f t="shared" si="70"/>
        <v>2.041666666666667</v>
      </c>
      <c r="BO9" s="4">
        <v>0.70833333333333337</v>
      </c>
      <c r="BP9" s="4">
        <v>0.33333333333333331</v>
      </c>
      <c r="BQ9" s="2">
        <f t="shared" si="71"/>
        <v>15</v>
      </c>
      <c r="BR9" s="4">
        <f t="shared" si="72"/>
        <v>0.16666666666666663</v>
      </c>
      <c r="BS9" s="4">
        <f t="shared" si="73"/>
        <v>0.375</v>
      </c>
      <c r="BT9" s="4">
        <f t="shared" si="74"/>
        <v>2.041666666666667</v>
      </c>
      <c r="BU9" s="4">
        <v>0.70833333333333337</v>
      </c>
      <c r="BV9" s="4">
        <v>0.33333333333333331</v>
      </c>
      <c r="BW9" s="2">
        <f t="shared" si="75"/>
        <v>15</v>
      </c>
      <c r="BX9" s="4">
        <f t="shared" si="76"/>
        <v>0.16666666666666663</v>
      </c>
      <c r="BY9" s="4">
        <f t="shared" si="77"/>
        <v>0.375</v>
      </c>
      <c r="BZ9" s="4">
        <f t="shared" si="78"/>
        <v>2.041666666666667</v>
      </c>
      <c r="CA9" s="4">
        <v>0.70833333333333337</v>
      </c>
      <c r="CB9" s="4">
        <v>0.33333333333333331</v>
      </c>
      <c r="CC9" s="2">
        <f t="shared" si="79"/>
        <v>15</v>
      </c>
      <c r="CD9" s="4">
        <f t="shared" si="80"/>
        <v>0.16666666666666663</v>
      </c>
      <c r="CE9" s="4">
        <f t="shared" si="81"/>
        <v>0.375</v>
      </c>
      <c r="CF9" s="4">
        <f t="shared" si="82"/>
        <v>2.041666666666667</v>
      </c>
      <c r="CG9" s="4">
        <v>0.70833333333333337</v>
      </c>
      <c r="CH9" s="4">
        <v>0.33333333333333331</v>
      </c>
      <c r="CI9" s="2">
        <f t="shared" si="83"/>
        <v>15</v>
      </c>
      <c r="CJ9" s="4">
        <f t="shared" si="84"/>
        <v>0.16666666666666663</v>
      </c>
      <c r="CK9" s="4">
        <f t="shared" si="85"/>
        <v>0.375</v>
      </c>
      <c r="CL9" s="4">
        <f t="shared" si="86"/>
        <v>2.041666666666667</v>
      </c>
      <c r="CM9" s="4">
        <v>0.70833333333333337</v>
      </c>
      <c r="CN9" s="4">
        <v>0.33333333333333331</v>
      </c>
      <c r="CO9" s="2">
        <f t="shared" si="87"/>
        <v>15</v>
      </c>
      <c r="CP9" s="4">
        <f t="shared" si="88"/>
        <v>0.16666666666666663</v>
      </c>
      <c r="CQ9" s="4">
        <f t="shared" si="89"/>
        <v>0.375</v>
      </c>
      <c r="CR9" s="4">
        <f t="shared" si="90"/>
        <v>2.041666666666667</v>
      </c>
      <c r="CS9" s="4">
        <v>0.70833333333333337</v>
      </c>
      <c r="CT9" s="4">
        <v>0.33333333333333331</v>
      </c>
      <c r="CU9" s="2">
        <f t="shared" si="91"/>
        <v>15</v>
      </c>
      <c r="CV9" s="4">
        <f t="shared" si="92"/>
        <v>0.16666666666666663</v>
      </c>
      <c r="CW9" s="4">
        <f t="shared" si="93"/>
        <v>0.375</v>
      </c>
      <c r="CX9" s="4">
        <f t="shared" si="94"/>
        <v>2.041666666666667</v>
      </c>
      <c r="CY9" s="4">
        <v>0.70833333333333337</v>
      </c>
      <c r="CZ9" s="4">
        <v>0.33333333333333331</v>
      </c>
      <c r="DA9" s="2">
        <f t="shared" si="95"/>
        <v>15</v>
      </c>
      <c r="DB9" s="4">
        <f t="shared" si="96"/>
        <v>0.16666666666666663</v>
      </c>
      <c r="DC9" s="4">
        <f t="shared" si="97"/>
        <v>0.375</v>
      </c>
      <c r="DD9" s="4">
        <f t="shared" si="98"/>
        <v>2.041666666666667</v>
      </c>
      <c r="DE9" s="4">
        <v>0.70833333333333337</v>
      </c>
      <c r="DF9" s="4">
        <v>0.33333333333333331</v>
      </c>
      <c r="DG9" s="2">
        <f t="shared" si="99"/>
        <v>15</v>
      </c>
      <c r="DH9" s="4">
        <f t="shared" si="100"/>
        <v>0.16666666666666663</v>
      </c>
      <c r="DI9" s="4">
        <f t="shared" si="101"/>
        <v>0.375</v>
      </c>
      <c r="DJ9" s="4">
        <f t="shared" si="102"/>
        <v>2.041666666666667</v>
      </c>
      <c r="DK9" s="4">
        <v>0.70833333333333337</v>
      </c>
      <c r="DL9" s="4">
        <v>0.33333333333333331</v>
      </c>
      <c r="DM9" s="2">
        <f t="shared" si="103"/>
        <v>15</v>
      </c>
      <c r="DN9" s="4">
        <f t="shared" si="104"/>
        <v>0.16666666666666663</v>
      </c>
      <c r="DO9" s="4">
        <f t="shared" si="105"/>
        <v>0.375</v>
      </c>
      <c r="DP9" s="4">
        <f t="shared" si="106"/>
        <v>2.041666666666667</v>
      </c>
      <c r="DQ9" s="4">
        <v>0.70833333333333337</v>
      </c>
      <c r="DR9" s="4">
        <v>0.33333333333333331</v>
      </c>
      <c r="DS9" s="2">
        <f t="shared" si="107"/>
        <v>15</v>
      </c>
      <c r="DT9" s="4">
        <f t="shared" si="108"/>
        <v>0.16666666666666663</v>
      </c>
      <c r="DU9" s="4">
        <f t="shared" si="109"/>
        <v>0.375</v>
      </c>
      <c r="DV9" s="4">
        <f t="shared" si="110"/>
        <v>2.041666666666667</v>
      </c>
      <c r="DW9" s="4">
        <v>0.70833333333333337</v>
      </c>
      <c r="DX9" s="4">
        <v>0.33333333333333331</v>
      </c>
      <c r="DY9" s="2">
        <f t="shared" si="111"/>
        <v>15</v>
      </c>
      <c r="DZ9" s="4">
        <f t="shared" si="112"/>
        <v>0.16666666666666663</v>
      </c>
      <c r="EA9" s="4">
        <f t="shared" si="113"/>
        <v>0.375</v>
      </c>
      <c r="EB9" s="4">
        <f t="shared" si="114"/>
        <v>2.041666666666667</v>
      </c>
      <c r="EC9" s="4">
        <v>0.70833333333333337</v>
      </c>
      <c r="ED9" s="4">
        <v>0.33333333333333331</v>
      </c>
      <c r="EE9" s="2">
        <f t="shared" si="115"/>
        <v>15</v>
      </c>
      <c r="EF9" s="4">
        <f t="shared" si="116"/>
        <v>0.16666666666666663</v>
      </c>
      <c r="EG9" s="4">
        <f t="shared" si="117"/>
        <v>0.375</v>
      </c>
      <c r="EH9" s="4">
        <f t="shared" si="118"/>
        <v>2.041666666666667</v>
      </c>
      <c r="EI9" s="4">
        <v>0.70833333333333337</v>
      </c>
      <c r="EJ9" s="4">
        <v>0.33333333333333331</v>
      </c>
      <c r="EK9" s="2">
        <f t="shared" si="119"/>
        <v>15</v>
      </c>
      <c r="EL9" s="4">
        <f t="shared" si="120"/>
        <v>0.16666666666666663</v>
      </c>
      <c r="EM9" s="4">
        <f t="shared" si="121"/>
        <v>0.375</v>
      </c>
      <c r="EN9" s="4">
        <f t="shared" si="122"/>
        <v>2.041666666666667</v>
      </c>
      <c r="EO9" s="4">
        <v>0.70833333333333337</v>
      </c>
      <c r="EP9" s="4">
        <v>0.33333333333333331</v>
      </c>
      <c r="EQ9" s="2">
        <f t="shared" si="123"/>
        <v>15</v>
      </c>
      <c r="ER9" s="4">
        <f t="shared" si="124"/>
        <v>0.16666666666666663</v>
      </c>
      <c r="ES9" s="4">
        <f t="shared" si="125"/>
        <v>0.375</v>
      </c>
      <c r="ET9" s="4">
        <f t="shared" si="126"/>
        <v>2.041666666666667</v>
      </c>
      <c r="EU9" s="4">
        <v>0.70833333333333337</v>
      </c>
      <c r="EV9" s="4">
        <v>0.33333333333333331</v>
      </c>
      <c r="EW9" s="2">
        <f t="shared" si="127"/>
        <v>15</v>
      </c>
      <c r="EX9" s="4">
        <f t="shared" si="128"/>
        <v>0.16666666666666663</v>
      </c>
      <c r="EY9" s="4">
        <f t="shared" si="129"/>
        <v>0.375</v>
      </c>
      <c r="EZ9" s="4">
        <f t="shared" si="130"/>
        <v>2.041666666666667</v>
      </c>
      <c r="FA9" s="4">
        <v>0.70833333333333337</v>
      </c>
      <c r="FB9" s="4">
        <v>0.33333333333333331</v>
      </c>
      <c r="FC9" s="2">
        <f t="shared" si="131"/>
        <v>15</v>
      </c>
      <c r="FD9" s="4">
        <f t="shared" si="132"/>
        <v>0.16666666666666663</v>
      </c>
      <c r="FE9" s="4">
        <f t="shared" si="133"/>
        <v>0.375</v>
      </c>
      <c r="FF9" s="4">
        <f t="shared" si="134"/>
        <v>2.041666666666667</v>
      </c>
      <c r="FG9" s="4">
        <v>0.70833333333333337</v>
      </c>
      <c r="FH9" s="4">
        <v>0.33333333333333331</v>
      </c>
      <c r="FI9" s="2">
        <f t="shared" si="135"/>
        <v>15</v>
      </c>
      <c r="FJ9" s="4">
        <f t="shared" si="136"/>
        <v>0.16666666666666663</v>
      </c>
      <c r="FK9" s="4">
        <f t="shared" si="137"/>
        <v>0.375</v>
      </c>
      <c r="FL9" s="4">
        <f t="shared" si="138"/>
        <v>2.041666666666667</v>
      </c>
      <c r="FM9" s="4">
        <v>0.70833333333333337</v>
      </c>
      <c r="FN9" s="4">
        <v>0.33333333333333331</v>
      </c>
      <c r="FO9" s="2">
        <f t="shared" si="139"/>
        <v>15</v>
      </c>
      <c r="FP9" s="4">
        <f t="shared" si="140"/>
        <v>0.16666666666666663</v>
      </c>
      <c r="FQ9" s="4">
        <f t="shared" si="141"/>
        <v>0.375</v>
      </c>
      <c r="FR9" s="4">
        <f t="shared" si="142"/>
        <v>2.041666666666667</v>
      </c>
      <c r="FS9" s="4">
        <v>0.70833333333333337</v>
      </c>
      <c r="FT9" s="4">
        <v>0.33333333333333331</v>
      </c>
      <c r="FU9" s="2">
        <f t="shared" si="143"/>
        <v>15</v>
      </c>
      <c r="FV9" s="4">
        <f t="shared" si="144"/>
        <v>0.16666666666666663</v>
      </c>
      <c r="FW9" s="4">
        <f t="shared" si="145"/>
        <v>0.375</v>
      </c>
      <c r="FX9" s="4">
        <f t="shared" si="146"/>
        <v>2.041666666666667</v>
      </c>
      <c r="FY9" s="4">
        <v>0.70833333333333337</v>
      </c>
      <c r="FZ9" s="4">
        <v>0.33333333333333331</v>
      </c>
      <c r="GA9" s="2">
        <f t="shared" si="147"/>
        <v>15</v>
      </c>
      <c r="GB9" s="4">
        <f t="shared" si="148"/>
        <v>0.16666666666666663</v>
      </c>
      <c r="GC9" s="4">
        <f t="shared" si="149"/>
        <v>0.375</v>
      </c>
      <c r="GD9" s="4">
        <f t="shared" si="150"/>
        <v>2.041666666666667</v>
      </c>
      <c r="GE9" s="4">
        <v>0.70833333333333337</v>
      </c>
      <c r="GF9" s="4">
        <v>0.33333333333333331</v>
      </c>
      <c r="GG9" s="2">
        <f t="shared" si="151"/>
        <v>15</v>
      </c>
      <c r="GH9" s="4">
        <f t="shared" si="152"/>
        <v>0.16666666666666663</v>
      </c>
      <c r="GI9" s="4">
        <f t="shared" si="153"/>
        <v>0.375</v>
      </c>
      <c r="GJ9" s="4">
        <f t="shared" si="154"/>
        <v>2.041666666666667</v>
      </c>
    </row>
    <row r="10" spans="1:192">
      <c r="B10" s="1"/>
      <c r="C10" s="1"/>
      <c r="D10" s="4">
        <v>0</v>
      </c>
      <c r="E10" s="4">
        <v>0</v>
      </c>
      <c r="F10" s="2">
        <f t="shared" si="31"/>
        <v>0</v>
      </c>
      <c r="G10" s="4">
        <f t="shared" si="32"/>
        <v>0</v>
      </c>
      <c r="H10" s="4">
        <f t="shared" si="33"/>
        <v>0</v>
      </c>
      <c r="I10" s="4">
        <f t="shared" si="34"/>
        <v>0</v>
      </c>
      <c r="J10" s="19">
        <f>_xlfn.IFS($J$6=1,G10*Sheet1!$B$5*24,$D$2="Lundi",TRUE,$D$2="Mardi",TRUE,$D$2="Mercredi",TRUE,$D$2="Jeudi",$D$2="Vendredi")</f>
        <v>0</v>
      </c>
      <c r="K10" s="19">
        <f>_xlfn.IFS($K$6=1,H10*Sheet1!$G$5*24,$D$2="Lundi",TRUE,$D$2="Mardi",TRUE,$D$2="Mercredi",TRUE,$D$2="Jeudi",$D$2="Vendredi")</f>
        <v>0</v>
      </c>
      <c r="L10" s="19">
        <f>_xlfn.IFS($L$6=1,I10*Sheet1!$B$5,$D$2="Lundi",TRUE,$D$2="Mardi",TRUE,$D$2="Mercredi",TRUE,$D$2="Jeudi",$D$2="Vendredi")</f>
        <v>0</v>
      </c>
      <c r="M10" s="4">
        <v>0.70833333333333337</v>
      </c>
      <c r="N10" s="4">
        <v>0.33333333333333331</v>
      </c>
      <c r="O10" s="2">
        <f t="shared" si="35"/>
        <v>15</v>
      </c>
      <c r="P10" s="4">
        <f t="shared" si="36"/>
        <v>0.16666666666666663</v>
      </c>
      <c r="Q10" s="4">
        <f t="shared" si="37"/>
        <v>0.375</v>
      </c>
      <c r="R10" s="4">
        <f t="shared" si="38"/>
        <v>2.041666666666667</v>
      </c>
      <c r="S10" s="4">
        <v>0.70833333333333337</v>
      </c>
      <c r="T10" s="4">
        <v>0.33333333333333331</v>
      </c>
      <c r="U10" s="2">
        <f t="shared" si="39"/>
        <v>15</v>
      </c>
      <c r="V10" s="4">
        <f t="shared" si="40"/>
        <v>0.16666666666666663</v>
      </c>
      <c r="W10" s="4">
        <f t="shared" si="41"/>
        <v>0.375</v>
      </c>
      <c r="X10" s="4">
        <f t="shared" si="42"/>
        <v>2.041666666666667</v>
      </c>
      <c r="Y10" s="4">
        <v>0.70833333333333337</v>
      </c>
      <c r="Z10" s="4">
        <v>0.33333333333333331</v>
      </c>
      <c r="AA10" s="2">
        <f t="shared" si="43"/>
        <v>15</v>
      </c>
      <c r="AB10" s="4">
        <f t="shared" si="44"/>
        <v>0.16666666666666663</v>
      </c>
      <c r="AC10" s="4">
        <f t="shared" si="45"/>
        <v>0.375</v>
      </c>
      <c r="AD10" s="4">
        <f t="shared" si="46"/>
        <v>2.041666666666667</v>
      </c>
      <c r="AE10" s="4">
        <v>0.70833333333333337</v>
      </c>
      <c r="AF10" s="4">
        <v>0.33333333333333331</v>
      </c>
      <c r="AG10" s="2">
        <f t="shared" si="47"/>
        <v>15</v>
      </c>
      <c r="AH10" s="4">
        <f t="shared" si="48"/>
        <v>0.16666666666666663</v>
      </c>
      <c r="AI10" s="4">
        <f t="shared" si="49"/>
        <v>0.375</v>
      </c>
      <c r="AJ10" s="4">
        <f t="shared" si="50"/>
        <v>2.041666666666667</v>
      </c>
      <c r="AK10" s="4">
        <v>0.70833333333333337</v>
      </c>
      <c r="AL10" s="4">
        <v>0.33333333333333331</v>
      </c>
      <c r="AM10" s="2">
        <f t="shared" si="51"/>
        <v>15</v>
      </c>
      <c r="AN10" s="4">
        <f t="shared" si="52"/>
        <v>0.16666666666666663</v>
      </c>
      <c r="AO10" s="4">
        <f t="shared" si="53"/>
        <v>0.375</v>
      </c>
      <c r="AP10" s="4">
        <f t="shared" si="54"/>
        <v>2.041666666666667</v>
      </c>
      <c r="AQ10" s="4">
        <v>0.70833333333333337</v>
      </c>
      <c r="AR10" s="4">
        <v>0.33333333333333331</v>
      </c>
      <c r="AS10" s="2">
        <f t="shared" si="55"/>
        <v>15</v>
      </c>
      <c r="AT10" s="4">
        <f t="shared" si="56"/>
        <v>0.16666666666666663</v>
      </c>
      <c r="AU10" s="4">
        <f t="shared" si="57"/>
        <v>0.375</v>
      </c>
      <c r="AV10" s="4">
        <f t="shared" si="58"/>
        <v>2.041666666666667</v>
      </c>
      <c r="AW10" s="4">
        <v>0.70833333333333337</v>
      </c>
      <c r="AX10" s="4">
        <v>0.33333333333333331</v>
      </c>
      <c r="AY10" s="2">
        <f t="shared" si="59"/>
        <v>15</v>
      </c>
      <c r="AZ10" s="4">
        <f t="shared" si="60"/>
        <v>0.16666666666666663</v>
      </c>
      <c r="BA10" s="4">
        <f t="shared" si="61"/>
        <v>0.375</v>
      </c>
      <c r="BB10" s="4">
        <f t="shared" si="62"/>
        <v>2.041666666666667</v>
      </c>
      <c r="BC10" s="4">
        <v>0.70833333333333337</v>
      </c>
      <c r="BD10" s="4">
        <v>0.33333333333333331</v>
      </c>
      <c r="BE10" s="2">
        <f t="shared" si="63"/>
        <v>15</v>
      </c>
      <c r="BF10" s="4">
        <f t="shared" si="64"/>
        <v>0.16666666666666663</v>
      </c>
      <c r="BG10" s="4">
        <f t="shared" si="65"/>
        <v>0.375</v>
      </c>
      <c r="BH10" s="4">
        <f t="shared" si="66"/>
        <v>2.041666666666667</v>
      </c>
      <c r="BI10" s="4">
        <v>0.70833333333333337</v>
      </c>
      <c r="BJ10" s="4">
        <v>0.33333333333333331</v>
      </c>
      <c r="BK10" s="2">
        <f t="shared" si="67"/>
        <v>15</v>
      </c>
      <c r="BL10" s="4">
        <f t="shared" si="68"/>
        <v>0.16666666666666663</v>
      </c>
      <c r="BM10" s="4">
        <f t="shared" si="69"/>
        <v>0.375</v>
      </c>
      <c r="BN10" s="4">
        <f t="shared" si="70"/>
        <v>2.041666666666667</v>
      </c>
      <c r="BO10" s="4">
        <v>0.70833333333333337</v>
      </c>
      <c r="BP10" s="4">
        <v>0.33333333333333331</v>
      </c>
      <c r="BQ10" s="2">
        <f t="shared" si="71"/>
        <v>15</v>
      </c>
      <c r="BR10" s="4">
        <f t="shared" si="72"/>
        <v>0.16666666666666663</v>
      </c>
      <c r="BS10" s="4">
        <f t="shared" si="73"/>
        <v>0.375</v>
      </c>
      <c r="BT10" s="4">
        <f t="shared" si="74"/>
        <v>2.041666666666667</v>
      </c>
      <c r="BU10" s="4">
        <v>0.70833333333333337</v>
      </c>
      <c r="BV10" s="4">
        <v>0.33333333333333331</v>
      </c>
      <c r="BW10" s="2">
        <f t="shared" si="75"/>
        <v>15</v>
      </c>
      <c r="BX10" s="4">
        <f t="shared" si="76"/>
        <v>0.16666666666666663</v>
      </c>
      <c r="BY10" s="4">
        <f t="shared" si="77"/>
        <v>0.375</v>
      </c>
      <c r="BZ10" s="4">
        <f t="shared" si="78"/>
        <v>2.041666666666667</v>
      </c>
      <c r="CA10" s="4">
        <v>0.70833333333333337</v>
      </c>
      <c r="CB10" s="4">
        <v>0.33333333333333331</v>
      </c>
      <c r="CC10" s="2">
        <f t="shared" si="79"/>
        <v>15</v>
      </c>
      <c r="CD10" s="4">
        <f t="shared" si="80"/>
        <v>0.16666666666666663</v>
      </c>
      <c r="CE10" s="4">
        <f t="shared" si="81"/>
        <v>0.375</v>
      </c>
      <c r="CF10" s="4">
        <f t="shared" si="82"/>
        <v>2.041666666666667</v>
      </c>
      <c r="CG10" s="4">
        <v>0.70833333333333337</v>
      </c>
      <c r="CH10" s="4">
        <v>0.33333333333333331</v>
      </c>
      <c r="CI10" s="2">
        <f t="shared" si="83"/>
        <v>15</v>
      </c>
      <c r="CJ10" s="4">
        <f t="shared" si="84"/>
        <v>0.16666666666666663</v>
      </c>
      <c r="CK10" s="4">
        <f t="shared" si="85"/>
        <v>0.375</v>
      </c>
      <c r="CL10" s="4">
        <f t="shared" si="86"/>
        <v>2.041666666666667</v>
      </c>
      <c r="CM10" s="4">
        <v>0.70833333333333337</v>
      </c>
      <c r="CN10" s="4">
        <v>0.33333333333333331</v>
      </c>
      <c r="CO10" s="2">
        <f t="shared" si="87"/>
        <v>15</v>
      </c>
      <c r="CP10" s="4">
        <f t="shared" si="88"/>
        <v>0.16666666666666663</v>
      </c>
      <c r="CQ10" s="4">
        <f t="shared" si="89"/>
        <v>0.375</v>
      </c>
      <c r="CR10" s="4">
        <f t="shared" si="90"/>
        <v>2.041666666666667</v>
      </c>
      <c r="CS10" s="4">
        <v>0.70833333333333337</v>
      </c>
      <c r="CT10" s="4">
        <v>0.33333333333333331</v>
      </c>
      <c r="CU10" s="2">
        <f t="shared" si="91"/>
        <v>15</v>
      </c>
      <c r="CV10" s="4">
        <f t="shared" si="92"/>
        <v>0.16666666666666663</v>
      </c>
      <c r="CW10" s="4">
        <f t="shared" si="93"/>
        <v>0.375</v>
      </c>
      <c r="CX10" s="4">
        <f t="shared" si="94"/>
        <v>2.041666666666667</v>
      </c>
      <c r="CY10" s="4">
        <v>0.70833333333333337</v>
      </c>
      <c r="CZ10" s="4">
        <v>0.33333333333333331</v>
      </c>
      <c r="DA10" s="2">
        <f t="shared" si="95"/>
        <v>15</v>
      </c>
      <c r="DB10" s="4">
        <f t="shared" si="96"/>
        <v>0.16666666666666663</v>
      </c>
      <c r="DC10" s="4">
        <f t="shared" si="97"/>
        <v>0.375</v>
      </c>
      <c r="DD10" s="4">
        <f t="shared" si="98"/>
        <v>2.041666666666667</v>
      </c>
      <c r="DE10" s="4">
        <v>0.70833333333333337</v>
      </c>
      <c r="DF10" s="4">
        <v>0.33333333333333331</v>
      </c>
      <c r="DG10" s="2">
        <f t="shared" si="99"/>
        <v>15</v>
      </c>
      <c r="DH10" s="4">
        <f t="shared" si="100"/>
        <v>0.16666666666666663</v>
      </c>
      <c r="DI10" s="4">
        <f t="shared" si="101"/>
        <v>0.375</v>
      </c>
      <c r="DJ10" s="4">
        <f t="shared" si="102"/>
        <v>2.041666666666667</v>
      </c>
      <c r="DK10" s="4">
        <v>0.70833333333333337</v>
      </c>
      <c r="DL10" s="4">
        <v>0.33333333333333331</v>
      </c>
      <c r="DM10" s="2">
        <f t="shared" si="103"/>
        <v>15</v>
      </c>
      <c r="DN10" s="4">
        <f t="shared" si="104"/>
        <v>0.16666666666666663</v>
      </c>
      <c r="DO10" s="4">
        <f t="shared" si="105"/>
        <v>0.375</v>
      </c>
      <c r="DP10" s="4">
        <f t="shared" si="106"/>
        <v>2.041666666666667</v>
      </c>
      <c r="DQ10" s="4">
        <v>0.70833333333333337</v>
      </c>
      <c r="DR10" s="4">
        <v>0.33333333333333331</v>
      </c>
      <c r="DS10" s="2">
        <f t="shared" si="107"/>
        <v>15</v>
      </c>
      <c r="DT10" s="4">
        <f t="shared" si="108"/>
        <v>0.16666666666666663</v>
      </c>
      <c r="DU10" s="4">
        <f t="shared" si="109"/>
        <v>0.375</v>
      </c>
      <c r="DV10" s="4">
        <f t="shared" si="110"/>
        <v>2.041666666666667</v>
      </c>
      <c r="DW10" s="4">
        <v>0.70833333333333337</v>
      </c>
      <c r="DX10" s="4">
        <v>0.33333333333333331</v>
      </c>
      <c r="DY10" s="2">
        <f t="shared" si="111"/>
        <v>15</v>
      </c>
      <c r="DZ10" s="4">
        <f t="shared" si="112"/>
        <v>0.16666666666666663</v>
      </c>
      <c r="EA10" s="4">
        <f t="shared" si="113"/>
        <v>0.375</v>
      </c>
      <c r="EB10" s="4">
        <f t="shared" si="114"/>
        <v>2.041666666666667</v>
      </c>
      <c r="EC10" s="4">
        <v>0.70833333333333337</v>
      </c>
      <c r="ED10" s="4">
        <v>0.33333333333333331</v>
      </c>
      <c r="EE10" s="2">
        <f t="shared" si="115"/>
        <v>15</v>
      </c>
      <c r="EF10" s="4">
        <f t="shared" si="116"/>
        <v>0.16666666666666663</v>
      </c>
      <c r="EG10" s="4">
        <f t="shared" si="117"/>
        <v>0.375</v>
      </c>
      <c r="EH10" s="4">
        <f t="shared" si="118"/>
        <v>2.041666666666667</v>
      </c>
      <c r="EI10" s="4">
        <v>0.70833333333333337</v>
      </c>
      <c r="EJ10" s="4">
        <v>0.33333333333333331</v>
      </c>
      <c r="EK10" s="2">
        <f t="shared" si="119"/>
        <v>15</v>
      </c>
      <c r="EL10" s="4">
        <f t="shared" si="120"/>
        <v>0.16666666666666663</v>
      </c>
      <c r="EM10" s="4">
        <f t="shared" si="121"/>
        <v>0.375</v>
      </c>
      <c r="EN10" s="4">
        <f t="shared" si="122"/>
        <v>2.041666666666667</v>
      </c>
      <c r="EO10" s="4">
        <v>0.70833333333333337</v>
      </c>
      <c r="EP10" s="4">
        <v>0.33333333333333331</v>
      </c>
      <c r="EQ10" s="2">
        <f t="shared" si="123"/>
        <v>15</v>
      </c>
      <c r="ER10" s="4">
        <f t="shared" si="124"/>
        <v>0.16666666666666663</v>
      </c>
      <c r="ES10" s="4">
        <f t="shared" si="125"/>
        <v>0.375</v>
      </c>
      <c r="ET10" s="4">
        <f t="shared" si="126"/>
        <v>2.041666666666667</v>
      </c>
      <c r="EU10" s="4">
        <v>0.70833333333333337</v>
      </c>
      <c r="EV10" s="4">
        <v>0.33333333333333331</v>
      </c>
      <c r="EW10" s="2">
        <f t="shared" si="127"/>
        <v>15</v>
      </c>
      <c r="EX10" s="4">
        <f t="shared" si="128"/>
        <v>0.16666666666666663</v>
      </c>
      <c r="EY10" s="4">
        <f t="shared" si="129"/>
        <v>0.375</v>
      </c>
      <c r="EZ10" s="4">
        <f t="shared" si="130"/>
        <v>2.041666666666667</v>
      </c>
      <c r="FA10" s="4">
        <v>0.70833333333333337</v>
      </c>
      <c r="FB10" s="4">
        <v>0.33333333333333331</v>
      </c>
      <c r="FC10" s="2">
        <f t="shared" si="131"/>
        <v>15</v>
      </c>
      <c r="FD10" s="4">
        <f t="shared" si="132"/>
        <v>0.16666666666666663</v>
      </c>
      <c r="FE10" s="4">
        <f t="shared" si="133"/>
        <v>0.375</v>
      </c>
      <c r="FF10" s="4">
        <f t="shared" si="134"/>
        <v>2.041666666666667</v>
      </c>
      <c r="FG10" s="4">
        <v>0.70833333333333337</v>
      </c>
      <c r="FH10" s="4">
        <v>0.33333333333333331</v>
      </c>
      <c r="FI10" s="2">
        <f t="shared" si="135"/>
        <v>15</v>
      </c>
      <c r="FJ10" s="4">
        <f t="shared" si="136"/>
        <v>0.16666666666666663</v>
      </c>
      <c r="FK10" s="4">
        <f t="shared" si="137"/>
        <v>0.375</v>
      </c>
      <c r="FL10" s="4">
        <f t="shared" si="138"/>
        <v>2.041666666666667</v>
      </c>
      <c r="FM10" s="4">
        <v>0.70833333333333337</v>
      </c>
      <c r="FN10" s="4">
        <v>0.33333333333333331</v>
      </c>
      <c r="FO10" s="2">
        <f t="shared" si="139"/>
        <v>15</v>
      </c>
      <c r="FP10" s="4">
        <f t="shared" si="140"/>
        <v>0.16666666666666663</v>
      </c>
      <c r="FQ10" s="4">
        <f t="shared" si="141"/>
        <v>0.375</v>
      </c>
      <c r="FR10" s="4">
        <f t="shared" si="142"/>
        <v>2.041666666666667</v>
      </c>
      <c r="FS10" s="4">
        <v>0.70833333333333337</v>
      </c>
      <c r="FT10" s="4">
        <v>0.33333333333333331</v>
      </c>
      <c r="FU10" s="2">
        <f t="shared" si="143"/>
        <v>15</v>
      </c>
      <c r="FV10" s="4">
        <f t="shared" si="144"/>
        <v>0.16666666666666663</v>
      </c>
      <c r="FW10" s="4">
        <f t="shared" si="145"/>
        <v>0.375</v>
      </c>
      <c r="FX10" s="4">
        <f t="shared" si="146"/>
        <v>2.041666666666667</v>
      </c>
      <c r="FY10" s="4">
        <v>0.70833333333333337</v>
      </c>
      <c r="FZ10" s="4">
        <v>0.33333333333333331</v>
      </c>
      <c r="GA10" s="2">
        <f t="shared" si="147"/>
        <v>15</v>
      </c>
      <c r="GB10" s="4">
        <f t="shared" si="148"/>
        <v>0.16666666666666663</v>
      </c>
      <c r="GC10" s="4">
        <f t="shared" si="149"/>
        <v>0.375</v>
      </c>
      <c r="GD10" s="4">
        <f t="shared" si="150"/>
        <v>2.041666666666667</v>
      </c>
      <c r="GE10" s="4">
        <v>0.70833333333333337</v>
      </c>
      <c r="GF10" s="4">
        <v>0.33333333333333331</v>
      </c>
      <c r="GG10" s="2">
        <f t="shared" si="151"/>
        <v>15</v>
      </c>
      <c r="GH10" s="4">
        <f t="shared" si="152"/>
        <v>0.16666666666666663</v>
      </c>
      <c r="GI10" s="4">
        <f t="shared" si="153"/>
        <v>0.375</v>
      </c>
      <c r="GJ10" s="4">
        <f t="shared" si="154"/>
        <v>2.041666666666667</v>
      </c>
    </row>
    <row r="11" spans="1:192">
      <c r="B11" s="1"/>
      <c r="C11" s="1"/>
      <c r="D11" s="4">
        <v>0</v>
      </c>
      <c r="E11" s="4">
        <v>0</v>
      </c>
      <c r="F11" s="2">
        <f t="shared" si="31"/>
        <v>0</v>
      </c>
      <c r="G11" s="4">
        <f t="shared" si="32"/>
        <v>0</v>
      </c>
      <c r="H11" s="4">
        <f t="shared" si="33"/>
        <v>0</v>
      </c>
      <c r="I11" s="4">
        <f t="shared" si="34"/>
        <v>0</v>
      </c>
      <c r="J11" s="19">
        <f>_xlfn.IFS($J$6=1,G11*Sheet1!$B$5*24,$D$2="Lundi",TRUE,$D$2="Mardi",TRUE,$D$2="Mercredi",TRUE,$D$2="Jeudi",$D$2="Vendredi")</f>
        <v>0</v>
      </c>
      <c r="K11" s="19">
        <f>_xlfn.IFS($K$6=1,H11*Sheet1!$G$5*24,$D$2="Lundi",TRUE,$D$2="Mardi",TRUE,$D$2="Mercredi",TRUE,$D$2="Jeudi",$D$2="Vendredi")</f>
        <v>0</v>
      </c>
      <c r="L11" s="19">
        <f>_xlfn.IFS($L$6=1,I11*Sheet1!$B$5,$D$2="Lundi",TRUE,$D$2="Mardi",TRUE,$D$2="Mercredi",TRUE,$D$2="Jeudi",$D$2="Vendredi")</f>
        <v>0</v>
      </c>
      <c r="M11" s="4">
        <v>0.70833333333333337</v>
      </c>
      <c r="N11" s="4">
        <v>0.33333333333333331</v>
      </c>
      <c r="O11" s="2">
        <f t="shared" si="35"/>
        <v>15</v>
      </c>
      <c r="P11" s="4">
        <f t="shared" si="36"/>
        <v>0.16666666666666663</v>
      </c>
      <c r="Q11" s="4">
        <f t="shared" si="37"/>
        <v>0.375</v>
      </c>
      <c r="R11" s="4">
        <f t="shared" si="38"/>
        <v>2.041666666666667</v>
      </c>
      <c r="S11" s="4">
        <v>0.70833333333333337</v>
      </c>
      <c r="T11" s="4">
        <v>0.33333333333333331</v>
      </c>
      <c r="U11" s="2">
        <f t="shared" si="39"/>
        <v>15</v>
      </c>
      <c r="V11" s="4">
        <f t="shared" si="40"/>
        <v>0.16666666666666663</v>
      </c>
      <c r="W11" s="4">
        <f t="shared" si="41"/>
        <v>0.375</v>
      </c>
      <c r="X11" s="4">
        <f t="shared" si="42"/>
        <v>2.041666666666667</v>
      </c>
      <c r="Y11" s="4">
        <v>0.70833333333333337</v>
      </c>
      <c r="Z11" s="4">
        <v>0.33333333333333331</v>
      </c>
      <c r="AA11" s="2">
        <f t="shared" si="43"/>
        <v>15</v>
      </c>
      <c r="AB11" s="4">
        <f t="shared" si="44"/>
        <v>0.16666666666666663</v>
      </c>
      <c r="AC11" s="4">
        <f t="shared" si="45"/>
        <v>0.375</v>
      </c>
      <c r="AD11" s="4">
        <f t="shared" si="46"/>
        <v>2.041666666666667</v>
      </c>
      <c r="AE11" s="4">
        <v>0.70833333333333337</v>
      </c>
      <c r="AF11" s="4">
        <v>0.33333333333333331</v>
      </c>
      <c r="AG11" s="2">
        <f t="shared" si="47"/>
        <v>15</v>
      </c>
      <c r="AH11" s="4">
        <f t="shared" si="48"/>
        <v>0.16666666666666663</v>
      </c>
      <c r="AI11" s="4">
        <f t="shared" si="49"/>
        <v>0.375</v>
      </c>
      <c r="AJ11" s="4">
        <f t="shared" si="50"/>
        <v>2.041666666666667</v>
      </c>
      <c r="AK11" s="4">
        <v>0.70833333333333337</v>
      </c>
      <c r="AL11" s="4">
        <v>0.33333333333333331</v>
      </c>
      <c r="AM11" s="2">
        <f t="shared" si="51"/>
        <v>15</v>
      </c>
      <c r="AN11" s="4">
        <f t="shared" si="52"/>
        <v>0.16666666666666663</v>
      </c>
      <c r="AO11" s="4">
        <f t="shared" si="53"/>
        <v>0.375</v>
      </c>
      <c r="AP11" s="4">
        <f t="shared" si="54"/>
        <v>2.041666666666667</v>
      </c>
      <c r="AQ11" s="4">
        <v>0.70833333333333337</v>
      </c>
      <c r="AR11" s="4">
        <v>0.33333333333333331</v>
      </c>
      <c r="AS11" s="2">
        <f t="shared" si="55"/>
        <v>15</v>
      </c>
      <c r="AT11" s="4">
        <f t="shared" si="56"/>
        <v>0.16666666666666663</v>
      </c>
      <c r="AU11" s="4">
        <f t="shared" si="57"/>
        <v>0.375</v>
      </c>
      <c r="AV11" s="4">
        <f t="shared" si="58"/>
        <v>2.041666666666667</v>
      </c>
      <c r="AW11" s="4">
        <v>0.70833333333333337</v>
      </c>
      <c r="AX11" s="4">
        <v>0.33333333333333331</v>
      </c>
      <c r="AY11" s="2">
        <f t="shared" si="59"/>
        <v>15</v>
      </c>
      <c r="AZ11" s="4">
        <f t="shared" si="60"/>
        <v>0.16666666666666663</v>
      </c>
      <c r="BA11" s="4">
        <f t="shared" si="61"/>
        <v>0.375</v>
      </c>
      <c r="BB11" s="4">
        <f t="shared" si="62"/>
        <v>2.041666666666667</v>
      </c>
      <c r="BC11" s="4">
        <v>0.70833333333333337</v>
      </c>
      <c r="BD11" s="4">
        <v>0.33333333333333331</v>
      </c>
      <c r="BE11" s="2">
        <f t="shared" si="63"/>
        <v>15</v>
      </c>
      <c r="BF11" s="4">
        <f t="shared" si="64"/>
        <v>0.16666666666666663</v>
      </c>
      <c r="BG11" s="4">
        <f t="shared" si="65"/>
        <v>0.375</v>
      </c>
      <c r="BH11" s="4">
        <f t="shared" si="66"/>
        <v>2.041666666666667</v>
      </c>
      <c r="BI11" s="4">
        <v>0.70833333333333337</v>
      </c>
      <c r="BJ11" s="4">
        <v>0.33333333333333331</v>
      </c>
      <c r="BK11" s="2">
        <f t="shared" si="67"/>
        <v>15</v>
      </c>
      <c r="BL11" s="4">
        <f t="shared" si="68"/>
        <v>0.16666666666666663</v>
      </c>
      <c r="BM11" s="4">
        <f t="shared" si="69"/>
        <v>0.375</v>
      </c>
      <c r="BN11" s="4">
        <f t="shared" si="70"/>
        <v>2.041666666666667</v>
      </c>
      <c r="BO11" s="4">
        <v>0.70833333333333337</v>
      </c>
      <c r="BP11" s="4">
        <v>0.33333333333333331</v>
      </c>
      <c r="BQ11" s="2">
        <f t="shared" si="71"/>
        <v>15</v>
      </c>
      <c r="BR11" s="4">
        <f t="shared" si="72"/>
        <v>0.16666666666666663</v>
      </c>
      <c r="BS11" s="4">
        <f t="shared" si="73"/>
        <v>0.375</v>
      </c>
      <c r="BT11" s="4">
        <f t="shared" si="74"/>
        <v>2.041666666666667</v>
      </c>
      <c r="BU11" s="4">
        <v>0.70833333333333337</v>
      </c>
      <c r="BV11" s="4">
        <v>0.33333333333333331</v>
      </c>
      <c r="BW11" s="2">
        <f t="shared" si="75"/>
        <v>15</v>
      </c>
      <c r="BX11" s="4">
        <f t="shared" si="76"/>
        <v>0.16666666666666663</v>
      </c>
      <c r="BY11" s="4">
        <f t="shared" si="77"/>
        <v>0.375</v>
      </c>
      <c r="BZ11" s="4">
        <f t="shared" si="78"/>
        <v>2.041666666666667</v>
      </c>
      <c r="CA11" s="4">
        <v>0.70833333333333337</v>
      </c>
      <c r="CB11" s="4">
        <v>0.33333333333333331</v>
      </c>
      <c r="CC11" s="2">
        <f t="shared" si="79"/>
        <v>15</v>
      </c>
      <c r="CD11" s="4">
        <f t="shared" si="80"/>
        <v>0.16666666666666663</v>
      </c>
      <c r="CE11" s="4">
        <f t="shared" si="81"/>
        <v>0.375</v>
      </c>
      <c r="CF11" s="4">
        <f t="shared" si="82"/>
        <v>2.041666666666667</v>
      </c>
      <c r="CG11" s="4">
        <v>0.70833333333333337</v>
      </c>
      <c r="CH11" s="4">
        <v>0.33333333333333331</v>
      </c>
      <c r="CI11" s="2">
        <f t="shared" si="83"/>
        <v>15</v>
      </c>
      <c r="CJ11" s="4">
        <f t="shared" si="84"/>
        <v>0.16666666666666663</v>
      </c>
      <c r="CK11" s="4">
        <f t="shared" si="85"/>
        <v>0.375</v>
      </c>
      <c r="CL11" s="4">
        <f t="shared" si="86"/>
        <v>2.041666666666667</v>
      </c>
      <c r="CM11" s="4">
        <v>0.70833333333333337</v>
      </c>
      <c r="CN11" s="4">
        <v>0.33333333333333331</v>
      </c>
      <c r="CO11" s="2">
        <f t="shared" si="87"/>
        <v>15</v>
      </c>
      <c r="CP11" s="4">
        <f t="shared" si="88"/>
        <v>0.16666666666666663</v>
      </c>
      <c r="CQ11" s="4">
        <f t="shared" si="89"/>
        <v>0.375</v>
      </c>
      <c r="CR11" s="4">
        <f t="shared" si="90"/>
        <v>2.041666666666667</v>
      </c>
      <c r="CS11" s="4">
        <v>0.70833333333333337</v>
      </c>
      <c r="CT11" s="4">
        <v>0.33333333333333331</v>
      </c>
      <c r="CU11" s="2">
        <f t="shared" si="91"/>
        <v>15</v>
      </c>
      <c r="CV11" s="4">
        <f t="shared" si="92"/>
        <v>0.16666666666666663</v>
      </c>
      <c r="CW11" s="4">
        <f t="shared" si="93"/>
        <v>0.375</v>
      </c>
      <c r="CX11" s="4">
        <f t="shared" si="94"/>
        <v>2.041666666666667</v>
      </c>
      <c r="CY11" s="4">
        <v>0.70833333333333337</v>
      </c>
      <c r="CZ11" s="4">
        <v>0.33333333333333331</v>
      </c>
      <c r="DA11" s="2">
        <f t="shared" si="95"/>
        <v>15</v>
      </c>
      <c r="DB11" s="4">
        <f t="shared" si="96"/>
        <v>0.16666666666666663</v>
      </c>
      <c r="DC11" s="4">
        <f t="shared" si="97"/>
        <v>0.375</v>
      </c>
      <c r="DD11" s="4">
        <f t="shared" si="98"/>
        <v>2.041666666666667</v>
      </c>
      <c r="DE11" s="4">
        <v>0.70833333333333337</v>
      </c>
      <c r="DF11" s="4">
        <v>0.33333333333333331</v>
      </c>
      <c r="DG11" s="2">
        <f t="shared" si="99"/>
        <v>15</v>
      </c>
      <c r="DH11" s="4">
        <f t="shared" si="100"/>
        <v>0.16666666666666663</v>
      </c>
      <c r="DI11" s="4">
        <f t="shared" si="101"/>
        <v>0.375</v>
      </c>
      <c r="DJ11" s="4">
        <f t="shared" si="102"/>
        <v>2.041666666666667</v>
      </c>
      <c r="DK11" s="4">
        <v>0.70833333333333337</v>
      </c>
      <c r="DL11" s="4">
        <v>0.33333333333333331</v>
      </c>
      <c r="DM11" s="2">
        <f t="shared" si="103"/>
        <v>15</v>
      </c>
      <c r="DN11" s="4">
        <f t="shared" si="104"/>
        <v>0.16666666666666663</v>
      </c>
      <c r="DO11" s="4">
        <f t="shared" si="105"/>
        <v>0.375</v>
      </c>
      <c r="DP11" s="4">
        <f t="shared" si="106"/>
        <v>2.041666666666667</v>
      </c>
      <c r="DQ11" s="4">
        <v>0.70833333333333337</v>
      </c>
      <c r="DR11" s="4">
        <v>0.33333333333333331</v>
      </c>
      <c r="DS11" s="2">
        <f t="shared" si="107"/>
        <v>15</v>
      </c>
      <c r="DT11" s="4">
        <f t="shared" si="108"/>
        <v>0.16666666666666663</v>
      </c>
      <c r="DU11" s="4">
        <f t="shared" si="109"/>
        <v>0.375</v>
      </c>
      <c r="DV11" s="4">
        <f t="shared" si="110"/>
        <v>2.041666666666667</v>
      </c>
      <c r="DW11" s="4">
        <v>0.70833333333333337</v>
      </c>
      <c r="DX11" s="4">
        <v>0.33333333333333331</v>
      </c>
      <c r="DY11" s="2">
        <f t="shared" si="111"/>
        <v>15</v>
      </c>
      <c r="DZ11" s="4">
        <f t="shared" si="112"/>
        <v>0.16666666666666663</v>
      </c>
      <c r="EA11" s="4">
        <f t="shared" si="113"/>
        <v>0.375</v>
      </c>
      <c r="EB11" s="4">
        <f t="shared" si="114"/>
        <v>2.041666666666667</v>
      </c>
      <c r="EC11" s="4">
        <v>0.70833333333333337</v>
      </c>
      <c r="ED11" s="4">
        <v>0.33333333333333331</v>
      </c>
      <c r="EE11" s="2">
        <f t="shared" si="115"/>
        <v>15</v>
      </c>
      <c r="EF11" s="4">
        <f t="shared" si="116"/>
        <v>0.16666666666666663</v>
      </c>
      <c r="EG11" s="4">
        <f t="shared" si="117"/>
        <v>0.375</v>
      </c>
      <c r="EH11" s="4">
        <f t="shared" si="118"/>
        <v>2.041666666666667</v>
      </c>
      <c r="EI11" s="4">
        <v>0.70833333333333337</v>
      </c>
      <c r="EJ11" s="4">
        <v>0.33333333333333331</v>
      </c>
      <c r="EK11" s="2">
        <f t="shared" si="119"/>
        <v>15</v>
      </c>
      <c r="EL11" s="4">
        <f t="shared" si="120"/>
        <v>0.16666666666666663</v>
      </c>
      <c r="EM11" s="4">
        <f t="shared" si="121"/>
        <v>0.375</v>
      </c>
      <c r="EN11" s="4">
        <f t="shared" si="122"/>
        <v>2.041666666666667</v>
      </c>
      <c r="EO11" s="4">
        <v>0.70833333333333337</v>
      </c>
      <c r="EP11" s="4">
        <v>0.33333333333333331</v>
      </c>
      <c r="EQ11" s="2">
        <f t="shared" si="123"/>
        <v>15</v>
      </c>
      <c r="ER11" s="4">
        <f t="shared" si="124"/>
        <v>0.16666666666666663</v>
      </c>
      <c r="ES11" s="4">
        <f t="shared" si="125"/>
        <v>0.375</v>
      </c>
      <c r="ET11" s="4">
        <f t="shared" si="126"/>
        <v>2.041666666666667</v>
      </c>
      <c r="EU11" s="4">
        <v>0.70833333333333337</v>
      </c>
      <c r="EV11" s="4">
        <v>0.33333333333333331</v>
      </c>
      <c r="EW11" s="2">
        <f t="shared" si="127"/>
        <v>15</v>
      </c>
      <c r="EX11" s="4">
        <f t="shared" si="128"/>
        <v>0.16666666666666663</v>
      </c>
      <c r="EY11" s="4">
        <f t="shared" si="129"/>
        <v>0.375</v>
      </c>
      <c r="EZ11" s="4">
        <f t="shared" si="130"/>
        <v>2.041666666666667</v>
      </c>
      <c r="FA11" s="4">
        <v>0.70833333333333337</v>
      </c>
      <c r="FB11" s="4">
        <v>0.33333333333333331</v>
      </c>
      <c r="FC11" s="2">
        <f t="shared" si="131"/>
        <v>15</v>
      </c>
      <c r="FD11" s="4">
        <f t="shared" si="132"/>
        <v>0.16666666666666663</v>
      </c>
      <c r="FE11" s="4">
        <f t="shared" si="133"/>
        <v>0.375</v>
      </c>
      <c r="FF11" s="4">
        <f t="shared" si="134"/>
        <v>2.041666666666667</v>
      </c>
      <c r="FG11" s="4">
        <v>0.70833333333333337</v>
      </c>
      <c r="FH11" s="4">
        <v>0.33333333333333331</v>
      </c>
      <c r="FI11" s="2">
        <f t="shared" si="135"/>
        <v>15</v>
      </c>
      <c r="FJ11" s="4">
        <f t="shared" si="136"/>
        <v>0.16666666666666663</v>
      </c>
      <c r="FK11" s="4">
        <f t="shared" si="137"/>
        <v>0.375</v>
      </c>
      <c r="FL11" s="4">
        <f t="shared" si="138"/>
        <v>2.041666666666667</v>
      </c>
      <c r="FM11" s="4">
        <v>0.70833333333333337</v>
      </c>
      <c r="FN11" s="4">
        <v>0.33333333333333331</v>
      </c>
      <c r="FO11" s="2">
        <f t="shared" si="139"/>
        <v>15</v>
      </c>
      <c r="FP11" s="4">
        <f t="shared" si="140"/>
        <v>0.16666666666666663</v>
      </c>
      <c r="FQ11" s="4">
        <f t="shared" si="141"/>
        <v>0.375</v>
      </c>
      <c r="FR11" s="4">
        <f t="shared" si="142"/>
        <v>2.041666666666667</v>
      </c>
      <c r="FS11" s="4">
        <v>0.70833333333333337</v>
      </c>
      <c r="FT11" s="4">
        <v>0.33333333333333331</v>
      </c>
      <c r="FU11" s="2">
        <f t="shared" si="143"/>
        <v>15</v>
      </c>
      <c r="FV11" s="4">
        <f t="shared" si="144"/>
        <v>0.16666666666666663</v>
      </c>
      <c r="FW11" s="4">
        <f t="shared" si="145"/>
        <v>0.375</v>
      </c>
      <c r="FX11" s="4">
        <f t="shared" si="146"/>
        <v>2.041666666666667</v>
      </c>
      <c r="FY11" s="4">
        <v>0.70833333333333337</v>
      </c>
      <c r="FZ11" s="4">
        <v>0.33333333333333331</v>
      </c>
      <c r="GA11" s="2">
        <f t="shared" si="147"/>
        <v>15</v>
      </c>
      <c r="GB11" s="4">
        <f t="shared" si="148"/>
        <v>0.16666666666666663</v>
      </c>
      <c r="GC11" s="4">
        <f t="shared" si="149"/>
        <v>0.375</v>
      </c>
      <c r="GD11" s="4">
        <f t="shared" si="150"/>
        <v>2.041666666666667</v>
      </c>
      <c r="GE11" s="4">
        <v>0.70833333333333337</v>
      </c>
      <c r="GF11" s="4">
        <v>0.33333333333333331</v>
      </c>
      <c r="GG11" s="2">
        <f t="shared" si="151"/>
        <v>15</v>
      </c>
      <c r="GH11" s="4">
        <f t="shared" si="152"/>
        <v>0.16666666666666663</v>
      </c>
      <c r="GI11" s="4">
        <f t="shared" si="153"/>
        <v>0.375</v>
      </c>
      <c r="GJ11" s="4">
        <f t="shared" si="154"/>
        <v>2.041666666666667</v>
      </c>
    </row>
    <row r="12" spans="1:192">
      <c r="B12" s="1"/>
      <c r="C12" s="1"/>
      <c r="D12" s="4">
        <v>0</v>
      </c>
      <c r="E12" s="4">
        <v>0</v>
      </c>
      <c r="F12" s="2">
        <f t="shared" si="31"/>
        <v>0</v>
      </c>
      <c r="G12" s="4">
        <f t="shared" si="32"/>
        <v>0</v>
      </c>
      <c r="H12" s="4">
        <f t="shared" si="33"/>
        <v>0</v>
      </c>
      <c r="I12" s="4">
        <f t="shared" si="34"/>
        <v>0</v>
      </c>
      <c r="J12" s="19">
        <f>_xlfn.IFS($J$6=1,G12*Sheet1!$B$5*24,$D$2="Lundi",TRUE,$D$2="Mardi",TRUE,$D$2="Mercredi",TRUE,$D$2="Jeudi",$D$2="Vendredi")</f>
        <v>0</v>
      </c>
      <c r="K12" s="19">
        <f>_xlfn.IFS($K$6=1,H12*Sheet1!$G$5*24,$D$2="Lundi",TRUE,$D$2="Mardi",TRUE,$D$2="Mercredi",TRUE,$D$2="Jeudi",$D$2="Vendredi")</f>
        <v>0</v>
      </c>
      <c r="L12" s="19">
        <f>_xlfn.IFS($L$6=1,I12*Sheet1!$B$5,$D$2="Lundi",TRUE,$D$2="Mardi",TRUE,$D$2="Mercredi",TRUE,$D$2="Jeudi",$D$2="Vendredi")</f>
        <v>0</v>
      </c>
      <c r="M12" s="4">
        <v>0.70833333333333337</v>
      </c>
      <c r="N12" s="4">
        <v>0.33333333333333331</v>
      </c>
      <c r="O12" s="2">
        <f t="shared" si="35"/>
        <v>15</v>
      </c>
      <c r="P12" s="4">
        <f t="shared" si="36"/>
        <v>0.16666666666666663</v>
      </c>
      <c r="Q12" s="4">
        <f t="shared" si="37"/>
        <v>0.375</v>
      </c>
      <c r="R12" s="4">
        <f t="shared" si="38"/>
        <v>2.041666666666667</v>
      </c>
      <c r="S12" s="4">
        <v>0.70833333333333337</v>
      </c>
      <c r="T12" s="4">
        <v>0.33333333333333331</v>
      </c>
      <c r="U12" s="2">
        <f t="shared" si="39"/>
        <v>15</v>
      </c>
      <c r="V12" s="4">
        <f t="shared" si="40"/>
        <v>0.16666666666666663</v>
      </c>
      <c r="W12" s="4">
        <f t="shared" si="41"/>
        <v>0.375</v>
      </c>
      <c r="X12" s="4">
        <f t="shared" si="42"/>
        <v>2.041666666666667</v>
      </c>
      <c r="Y12" s="4">
        <v>0.70833333333333337</v>
      </c>
      <c r="Z12" s="4">
        <v>0.33333333333333331</v>
      </c>
      <c r="AA12" s="2">
        <f t="shared" si="43"/>
        <v>15</v>
      </c>
      <c r="AB12" s="4">
        <f t="shared" si="44"/>
        <v>0.16666666666666663</v>
      </c>
      <c r="AC12" s="4">
        <f t="shared" si="45"/>
        <v>0.375</v>
      </c>
      <c r="AD12" s="4">
        <f t="shared" si="46"/>
        <v>2.041666666666667</v>
      </c>
      <c r="AE12" s="4">
        <v>0.70833333333333337</v>
      </c>
      <c r="AF12" s="4">
        <v>0.33333333333333331</v>
      </c>
      <c r="AG12" s="2">
        <f t="shared" si="47"/>
        <v>15</v>
      </c>
      <c r="AH12" s="4">
        <f t="shared" si="48"/>
        <v>0.16666666666666663</v>
      </c>
      <c r="AI12" s="4">
        <f t="shared" si="49"/>
        <v>0.375</v>
      </c>
      <c r="AJ12" s="4">
        <f t="shared" si="50"/>
        <v>2.041666666666667</v>
      </c>
      <c r="AK12" s="4">
        <v>0.70833333333333337</v>
      </c>
      <c r="AL12" s="4">
        <v>0.33333333333333331</v>
      </c>
      <c r="AM12" s="2">
        <f t="shared" si="51"/>
        <v>15</v>
      </c>
      <c r="AN12" s="4">
        <f t="shared" si="52"/>
        <v>0.16666666666666663</v>
      </c>
      <c r="AO12" s="4">
        <f t="shared" si="53"/>
        <v>0.375</v>
      </c>
      <c r="AP12" s="4">
        <f t="shared" si="54"/>
        <v>2.041666666666667</v>
      </c>
      <c r="AQ12" s="4">
        <v>0.70833333333333337</v>
      </c>
      <c r="AR12" s="4">
        <v>0.33333333333333331</v>
      </c>
      <c r="AS12" s="2">
        <f t="shared" si="55"/>
        <v>15</v>
      </c>
      <c r="AT12" s="4">
        <f t="shared" si="56"/>
        <v>0.16666666666666663</v>
      </c>
      <c r="AU12" s="4">
        <f t="shared" si="57"/>
        <v>0.375</v>
      </c>
      <c r="AV12" s="4">
        <f t="shared" si="58"/>
        <v>2.041666666666667</v>
      </c>
      <c r="AW12" s="4">
        <v>0.70833333333333337</v>
      </c>
      <c r="AX12" s="4">
        <v>0.33333333333333331</v>
      </c>
      <c r="AY12" s="2">
        <f t="shared" si="59"/>
        <v>15</v>
      </c>
      <c r="AZ12" s="4">
        <f t="shared" si="60"/>
        <v>0.16666666666666663</v>
      </c>
      <c r="BA12" s="4">
        <f t="shared" si="61"/>
        <v>0.375</v>
      </c>
      <c r="BB12" s="4">
        <f t="shared" si="62"/>
        <v>2.041666666666667</v>
      </c>
      <c r="BC12" s="4">
        <v>0.70833333333333337</v>
      </c>
      <c r="BD12" s="4">
        <v>0.33333333333333331</v>
      </c>
      <c r="BE12" s="2">
        <f t="shared" si="63"/>
        <v>15</v>
      </c>
      <c r="BF12" s="4">
        <f t="shared" si="64"/>
        <v>0.16666666666666663</v>
      </c>
      <c r="BG12" s="4">
        <f t="shared" si="65"/>
        <v>0.375</v>
      </c>
      <c r="BH12" s="4">
        <f t="shared" si="66"/>
        <v>2.041666666666667</v>
      </c>
      <c r="BI12" s="4">
        <v>0.70833333333333337</v>
      </c>
      <c r="BJ12" s="4">
        <v>0.33333333333333331</v>
      </c>
      <c r="BK12" s="2">
        <f t="shared" si="67"/>
        <v>15</v>
      </c>
      <c r="BL12" s="4">
        <f t="shared" si="68"/>
        <v>0.16666666666666663</v>
      </c>
      <c r="BM12" s="4">
        <f t="shared" si="69"/>
        <v>0.375</v>
      </c>
      <c r="BN12" s="4">
        <f t="shared" si="70"/>
        <v>2.041666666666667</v>
      </c>
      <c r="BO12" s="4">
        <v>0.70833333333333337</v>
      </c>
      <c r="BP12" s="4">
        <v>0.33333333333333331</v>
      </c>
      <c r="BQ12" s="2">
        <f t="shared" si="71"/>
        <v>15</v>
      </c>
      <c r="BR12" s="4">
        <f t="shared" si="72"/>
        <v>0.16666666666666663</v>
      </c>
      <c r="BS12" s="4">
        <f t="shared" si="73"/>
        <v>0.375</v>
      </c>
      <c r="BT12" s="4">
        <f t="shared" si="74"/>
        <v>2.041666666666667</v>
      </c>
      <c r="BU12" s="4">
        <v>0.70833333333333337</v>
      </c>
      <c r="BV12" s="4">
        <v>0.33333333333333331</v>
      </c>
      <c r="BW12" s="2">
        <f t="shared" si="75"/>
        <v>15</v>
      </c>
      <c r="BX12" s="4">
        <f t="shared" si="76"/>
        <v>0.16666666666666663</v>
      </c>
      <c r="BY12" s="4">
        <f t="shared" si="77"/>
        <v>0.375</v>
      </c>
      <c r="BZ12" s="4">
        <f t="shared" si="78"/>
        <v>2.041666666666667</v>
      </c>
      <c r="CA12" s="4">
        <v>0.70833333333333337</v>
      </c>
      <c r="CB12" s="4">
        <v>0.33333333333333331</v>
      </c>
      <c r="CC12" s="2">
        <f t="shared" si="79"/>
        <v>15</v>
      </c>
      <c r="CD12" s="4">
        <f t="shared" si="80"/>
        <v>0.16666666666666663</v>
      </c>
      <c r="CE12" s="4">
        <f t="shared" si="81"/>
        <v>0.375</v>
      </c>
      <c r="CF12" s="4">
        <f t="shared" si="82"/>
        <v>2.041666666666667</v>
      </c>
      <c r="CG12" s="4">
        <v>0.70833333333333337</v>
      </c>
      <c r="CH12" s="4">
        <v>0.33333333333333331</v>
      </c>
      <c r="CI12" s="2">
        <f t="shared" si="83"/>
        <v>15</v>
      </c>
      <c r="CJ12" s="4">
        <f t="shared" si="84"/>
        <v>0.16666666666666663</v>
      </c>
      <c r="CK12" s="4">
        <f t="shared" si="85"/>
        <v>0.375</v>
      </c>
      <c r="CL12" s="4">
        <f t="shared" si="86"/>
        <v>2.041666666666667</v>
      </c>
      <c r="CM12" s="4">
        <v>0.70833333333333337</v>
      </c>
      <c r="CN12" s="4">
        <v>0.33333333333333331</v>
      </c>
      <c r="CO12" s="2">
        <f t="shared" si="87"/>
        <v>15</v>
      </c>
      <c r="CP12" s="4">
        <f t="shared" si="88"/>
        <v>0.16666666666666663</v>
      </c>
      <c r="CQ12" s="4">
        <f t="shared" si="89"/>
        <v>0.375</v>
      </c>
      <c r="CR12" s="4">
        <f t="shared" si="90"/>
        <v>2.041666666666667</v>
      </c>
      <c r="CS12" s="4">
        <v>0.70833333333333337</v>
      </c>
      <c r="CT12" s="4">
        <v>0.33333333333333331</v>
      </c>
      <c r="CU12" s="2">
        <f t="shared" si="91"/>
        <v>15</v>
      </c>
      <c r="CV12" s="4">
        <f t="shared" si="92"/>
        <v>0.16666666666666663</v>
      </c>
      <c r="CW12" s="4">
        <f t="shared" si="93"/>
        <v>0.375</v>
      </c>
      <c r="CX12" s="4">
        <f t="shared" si="94"/>
        <v>2.041666666666667</v>
      </c>
      <c r="CY12" s="4">
        <v>0.70833333333333337</v>
      </c>
      <c r="CZ12" s="4">
        <v>0.33333333333333331</v>
      </c>
      <c r="DA12" s="2">
        <f t="shared" si="95"/>
        <v>15</v>
      </c>
      <c r="DB12" s="4">
        <f t="shared" si="96"/>
        <v>0.16666666666666663</v>
      </c>
      <c r="DC12" s="4">
        <f t="shared" si="97"/>
        <v>0.375</v>
      </c>
      <c r="DD12" s="4">
        <f t="shared" si="98"/>
        <v>2.041666666666667</v>
      </c>
      <c r="DE12" s="4">
        <v>0.70833333333333337</v>
      </c>
      <c r="DF12" s="4">
        <v>0.33333333333333331</v>
      </c>
      <c r="DG12" s="2">
        <f t="shared" si="99"/>
        <v>15</v>
      </c>
      <c r="DH12" s="4">
        <f t="shared" si="100"/>
        <v>0.16666666666666663</v>
      </c>
      <c r="DI12" s="4">
        <f t="shared" si="101"/>
        <v>0.375</v>
      </c>
      <c r="DJ12" s="4">
        <f t="shared" si="102"/>
        <v>2.041666666666667</v>
      </c>
      <c r="DK12" s="4">
        <v>0.70833333333333337</v>
      </c>
      <c r="DL12" s="4">
        <v>0.33333333333333331</v>
      </c>
      <c r="DM12" s="2">
        <f t="shared" si="103"/>
        <v>15</v>
      </c>
      <c r="DN12" s="4">
        <f t="shared" si="104"/>
        <v>0.16666666666666663</v>
      </c>
      <c r="DO12" s="4">
        <f t="shared" si="105"/>
        <v>0.375</v>
      </c>
      <c r="DP12" s="4">
        <f t="shared" si="106"/>
        <v>2.041666666666667</v>
      </c>
      <c r="DQ12" s="4">
        <v>0.70833333333333337</v>
      </c>
      <c r="DR12" s="4">
        <v>0.33333333333333331</v>
      </c>
      <c r="DS12" s="2">
        <f t="shared" si="107"/>
        <v>15</v>
      </c>
      <c r="DT12" s="4">
        <f t="shared" si="108"/>
        <v>0.16666666666666663</v>
      </c>
      <c r="DU12" s="4">
        <f t="shared" si="109"/>
        <v>0.375</v>
      </c>
      <c r="DV12" s="4">
        <f t="shared" si="110"/>
        <v>2.041666666666667</v>
      </c>
      <c r="DW12" s="4">
        <v>0.70833333333333337</v>
      </c>
      <c r="DX12" s="4">
        <v>0.33333333333333331</v>
      </c>
      <c r="DY12" s="2">
        <f t="shared" si="111"/>
        <v>15</v>
      </c>
      <c r="DZ12" s="4">
        <f t="shared" si="112"/>
        <v>0.16666666666666663</v>
      </c>
      <c r="EA12" s="4">
        <f t="shared" si="113"/>
        <v>0.375</v>
      </c>
      <c r="EB12" s="4">
        <f t="shared" si="114"/>
        <v>2.041666666666667</v>
      </c>
      <c r="EC12" s="4">
        <v>0.70833333333333337</v>
      </c>
      <c r="ED12" s="4">
        <v>0.33333333333333331</v>
      </c>
      <c r="EE12" s="2">
        <f t="shared" si="115"/>
        <v>15</v>
      </c>
      <c r="EF12" s="4">
        <f t="shared" si="116"/>
        <v>0.16666666666666663</v>
      </c>
      <c r="EG12" s="4">
        <f t="shared" si="117"/>
        <v>0.375</v>
      </c>
      <c r="EH12" s="4">
        <f t="shared" si="118"/>
        <v>2.041666666666667</v>
      </c>
      <c r="EI12" s="4">
        <v>0.70833333333333337</v>
      </c>
      <c r="EJ12" s="4">
        <v>0.33333333333333331</v>
      </c>
      <c r="EK12" s="2">
        <f t="shared" si="119"/>
        <v>15</v>
      </c>
      <c r="EL12" s="4">
        <f t="shared" si="120"/>
        <v>0.16666666666666663</v>
      </c>
      <c r="EM12" s="4">
        <f t="shared" si="121"/>
        <v>0.375</v>
      </c>
      <c r="EN12" s="4">
        <f t="shared" si="122"/>
        <v>2.041666666666667</v>
      </c>
      <c r="EO12" s="4">
        <v>0.70833333333333337</v>
      </c>
      <c r="EP12" s="4">
        <v>0.33333333333333331</v>
      </c>
      <c r="EQ12" s="2">
        <f t="shared" si="123"/>
        <v>15</v>
      </c>
      <c r="ER12" s="4">
        <f t="shared" si="124"/>
        <v>0.16666666666666663</v>
      </c>
      <c r="ES12" s="4">
        <f t="shared" si="125"/>
        <v>0.375</v>
      </c>
      <c r="ET12" s="4">
        <f t="shared" si="126"/>
        <v>2.041666666666667</v>
      </c>
      <c r="EU12" s="4">
        <v>0.70833333333333337</v>
      </c>
      <c r="EV12" s="4">
        <v>0.33333333333333331</v>
      </c>
      <c r="EW12" s="2">
        <f t="shared" si="127"/>
        <v>15</v>
      </c>
      <c r="EX12" s="4">
        <f t="shared" si="128"/>
        <v>0.16666666666666663</v>
      </c>
      <c r="EY12" s="4">
        <f t="shared" si="129"/>
        <v>0.375</v>
      </c>
      <c r="EZ12" s="4">
        <f t="shared" si="130"/>
        <v>2.041666666666667</v>
      </c>
      <c r="FA12" s="4">
        <v>0.70833333333333337</v>
      </c>
      <c r="FB12" s="4">
        <v>0.33333333333333331</v>
      </c>
      <c r="FC12" s="2">
        <f t="shared" si="131"/>
        <v>15</v>
      </c>
      <c r="FD12" s="4">
        <f t="shared" si="132"/>
        <v>0.16666666666666663</v>
      </c>
      <c r="FE12" s="4">
        <f t="shared" si="133"/>
        <v>0.375</v>
      </c>
      <c r="FF12" s="4">
        <f t="shared" si="134"/>
        <v>2.041666666666667</v>
      </c>
      <c r="FG12" s="4">
        <v>0.70833333333333337</v>
      </c>
      <c r="FH12" s="4">
        <v>0.33333333333333331</v>
      </c>
      <c r="FI12" s="2">
        <f t="shared" si="135"/>
        <v>15</v>
      </c>
      <c r="FJ12" s="4">
        <f t="shared" si="136"/>
        <v>0.16666666666666663</v>
      </c>
      <c r="FK12" s="4">
        <f t="shared" si="137"/>
        <v>0.375</v>
      </c>
      <c r="FL12" s="4">
        <f t="shared" si="138"/>
        <v>2.041666666666667</v>
      </c>
      <c r="FM12" s="4">
        <v>0.70833333333333337</v>
      </c>
      <c r="FN12" s="4">
        <v>0.33333333333333331</v>
      </c>
      <c r="FO12" s="2">
        <f t="shared" si="139"/>
        <v>15</v>
      </c>
      <c r="FP12" s="4">
        <f t="shared" si="140"/>
        <v>0.16666666666666663</v>
      </c>
      <c r="FQ12" s="4">
        <f t="shared" si="141"/>
        <v>0.375</v>
      </c>
      <c r="FR12" s="4">
        <f t="shared" si="142"/>
        <v>2.041666666666667</v>
      </c>
      <c r="FS12" s="4">
        <v>0.70833333333333337</v>
      </c>
      <c r="FT12" s="4">
        <v>0.33333333333333331</v>
      </c>
      <c r="FU12" s="2">
        <f t="shared" si="143"/>
        <v>15</v>
      </c>
      <c r="FV12" s="4">
        <f t="shared" si="144"/>
        <v>0.16666666666666663</v>
      </c>
      <c r="FW12" s="4">
        <f t="shared" si="145"/>
        <v>0.375</v>
      </c>
      <c r="FX12" s="4">
        <f t="shared" si="146"/>
        <v>2.041666666666667</v>
      </c>
      <c r="FY12" s="4">
        <v>0.70833333333333337</v>
      </c>
      <c r="FZ12" s="4">
        <v>0.33333333333333331</v>
      </c>
      <c r="GA12" s="2">
        <f t="shared" si="147"/>
        <v>15</v>
      </c>
      <c r="GB12" s="4">
        <f t="shared" si="148"/>
        <v>0.16666666666666663</v>
      </c>
      <c r="GC12" s="4">
        <f t="shared" si="149"/>
        <v>0.375</v>
      </c>
      <c r="GD12" s="4">
        <f t="shared" si="150"/>
        <v>2.041666666666667</v>
      </c>
      <c r="GE12" s="4">
        <v>0.70833333333333337</v>
      </c>
      <c r="GF12" s="4">
        <v>0.33333333333333331</v>
      </c>
      <c r="GG12" s="2">
        <f t="shared" si="151"/>
        <v>15</v>
      </c>
      <c r="GH12" s="4">
        <f t="shared" si="152"/>
        <v>0.16666666666666663</v>
      </c>
      <c r="GI12" s="4">
        <f t="shared" si="153"/>
        <v>0.375</v>
      </c>
      <c r="GJ12" s="4">
        <f t="shared" si="154"/>
        <v>2.041666666666667</v>
      </c>
    </row>
    <row r="13" spans="1:192">
      <c r="B13" s="1"/>
      <c r="C13" s="1"/>
      <c r="D13" s="4">
        <v>0</v>
      </c>
      <c r="E13" s="4">
        <v>0</v>
      </c>
      <c r="F13" s="2">
        <f t="shared" si="31"/>
        <v>0</v>
      </c>
      <c r="G13" s="4">
        <f t="shared" si="32"/>
        <v>0</v>
      </c>
      <c r="H13" s="4">
        <f t="shared" si="33"/>
        <v>0</v>
      </c>
      <c r="I13" s="4">
        <f t="shared" si="34"/>
        <v>0</v>
      </c>
      <c r="J13" s="19">
        <f>_xlfn.IFS($J$6=1,G13*Sheet1!$B$5*24,$D$2="Lundi",TRUE,$D$2="Mardi",TRUE,$D$2="Mercredi",TRUE,$D$2="Jeudi",$D$2="Vendredi")</f>
        <v>0</v>
      </c>
      <c r="K13" s="19">
        <f>_xlfn.IFS($K$6=1,H13*Sheet1!$G$5*24,$D$2="Lundi",TRUE,$D$2="Mardi",TRUE,$D$2="Mercredi",TRUE,$D$2="Jeudi",$D$2="Vendredi")</f>
        <v>0</v>
      </c>
      <c r="L13" s="19">
        <f>_xlfn.IFS($L$6=1,I13*Sheet1!$B$5,$D$2="Lundi",TRUE,$D$2="Mardi",TRUE,$D$2="Mercredi",TRUE,$D$2="Jeudi",$D$2="Vendredi")</f>
        <v>0</v>
      </c>
      <c r="M13" s="4">
        <v>0.70833333333333337</v>
      </c>
      <c r="N13" s="4">
        <v>0.33333333333333331</v>
      </c>
      <c r="O13" s="2">
        <f t="shared" si="35"/>
        <v>15</v>
      </c>
      <c r="P13" s="4">
        <f t="shared" si="36"/>
        <v>0.16666666666666663</v>
      </c>
      <c r="Q13" s="4">
        <f t="shared" si="37"/>
        <v>0.375</v>
      </c>
      <c r="R13" s="4">
        <f t="shared" si="38"/>
        <v>2.041666666666667</v>
      </c>
      <c r="S13" s="4">
        <v>0.70833333333333337</v>
      </c>
      <c r="T13" s="4">
        <v>0.33333333333333331</v>
      </c>
      <c r="U13" s="2">
        <f t="shared" si="39"/>
        <v>15</v>
      </c>
      <c r="V13" s="4">
        <f t="shared" si="40"/>
        <v>0.16666666666666663</v>
      </c>
      <c r="W13" s="4">
        <f t="shared" si="41"/>
        <v>0.375</v>
      </c>
      <c r="X13" s="4">
        <f t="shared" si="42"/>
        <v>2.041666666666667</v>
      </c>
      <c r="Y13" s="4">
        <v>0.70833333333333337</v>
      </c>
      <c r="Z13" s="4">
        <v>0.33333333333333331</v>
      </c>
      <c r="AA13" s="2">
        <f t="shared" si="43"/>
        <v>15</v>
      </c>
      <c r="AB13" s="4">
        <f t="shared" si="44"/>
        <v>0.16666666666666663</v>
      </c>
      <c r="AC13" s="4">
        <f t="shared" si="45"/>
        <v>0.375</v>
      </c>
      <c r="AD13" s="4">
        <f t="shared" si="46"/>
        <v>2.041666666666667</v>
      </c>
      <c r="AE13" s="4">
        <v>0.70833333333333337</v>
      </c>
      <c r="AF13" s="4">
        <v>0.33333333333333331</v>
      </c>
      <c r="AG13" s="2">
        <f t="shared" si="47"/>
        <v>15</v>
      </c>
      <c r="AH13" s="4">
        <f t="shared" si="48"/>
        <v>0.16666666666666663</v>
      </c>
      <c r="AI13" s="4">
        <f t="shared" si="49"/>
        <v>0.375</v>
      </c>
      <c r="AJ13" s="4">
        <f t="shared" si="50"/>
        <v>2.041666666666667</v>
      </c>
      <c r="AK13" s="4">
        <v>0.70833333333333337</v>
      </c>
      <c r="AL13" s="4">
        <v>0.33333333333333331</v>
      </c>
      <c r="AM13" s="2">
        <f t="shared" si="51"/>
        <v>15</v>
      </c>
      <c r="AN13" s="4">
        <f t="shared" si="52"/>
        <v>0.16666666666666663</v>
      </c>
      <c r="AO13" s="4">
        <f t="shared" si="53"/>
        <v>0.375</v>
      </c>
      <c r="AP13" s="4">
        <f t="shared" si="54"/>
        <v>2.041666666666667</v>
      </c>
      <c r="AQ13" s="4">
        <v>0.70833333333333337</v>
      </c>
      <c r="AR13" s="4">
        <v>0.33333333333333331</v>
      </c>
      <c r="AS13" s="2">
        <f t="shared" si="55"/>
        <v>15</v>
      </c>
      <c r="AT13" s="4">
        <f t="shared" si="56"/>
        <v>0.16666666666666663</v>
      </c>
      <c r="AU13" s="4">
        <f t="shared" si="57"/>
        <v>0.375</v>
      </c>
      <c r="AV13" s="4">
        <f t="shared" si="58"/>
        <v>2.041666666666667</v>
      </c>
      <c r="AW13" s="4">
        <v>0.70833333333333337</v>
      </c>
      <c r="AX13" s="4">
        <v>0.33333333333333331</v>
      </c>
      <c r="AY13" s="2">
        <f t="shared" si="59"/>
        <v>15</v>
      </c>
      <c r="AZ13" s="4">
        <f t="shared" si="60"/>
        <v>0.16666666666666663</v>
      </c>
      <c r="BA13" s="4">
        <f t="shared" si="61"/>
        <v>0.375</v>
      </c>
      <c r="BB13" s="4">
        <f t="shared" si="62"/>
        <v>2.041666666666667</v>
      </c>
      <c r="BC13" s="4">
        <v>0.70833333333333337</v>
      </c>
      <c r="BD13" s="4">
        <v>0.33333333333333331</v>
      </c>
      <c r="BE13" s="2">
        <f t="shared" si="63"/>
        <v>15</v>
      </c>
      <c r="BF13" s="4">
        <f t="shared" si="64"/>
        <v>0.16666666666666663</v>
      </c>
      <c r="BG13" s="4">
        <f t="shared" si="65"/>
        <v>0.375</v>
      </c>
      <c r="BH13" s="4">
        <f t="shared" si="66"/>
        <v>2.041666666666667</v>
      </c>
      <c r="BI13" s="4">
        <v>0.70833333333333337</v>
      </c>
      <c r="BJ13" s="4">
        <v>0.33333333333333331</v>
      </c>
      <c r="BK13" s="2">
        <f t="shared" si="67"/>
        <v>15</v>
      </c>
      <c r="BL13" s="4">
        <f t="shared" si="68"/>
        <v>0.16666666666666663</v>
      </c>
      <c r="BM13" s="4">
        <f t="shared" si="69"/>
        <v>0.375</v>
      </c>
      <c r="BN13" s="4">
        <f t="shared" si="70"/>
        <v>2.041666666666667</v>
      </c>
      <c r="BO13" s="4">
        <v>0.70833333333333337</v>
      </c>
      <c r="BP13" s="4">
        <v>0.33333333333333331</v>
      </c>
      <c r="BQ13" s="2">
        <f t="shared" si="71"/>
        <v>15</v>
      </c>
      <c r="BR13" s="4">
        <f t="shared" si="72"/>
        <v>0.16666666666666663</v>
      </c>
      <c r="BS13" s="4">
        <f t="shared" si="73"/>
        <v>0.375</v>
      </c>
      <c r="BT13" s="4">
        <f t="shared" si="74"/>
        <v>2.041666666666667</v>
      </c>
      <c r="BU13" s="4">
        <v>0.70833333333333337</v>
      </c>
      <c r="BV13" s="4">
        <v>0.33333333333333331</v>
      </c>
      <c r="BW13" s="2">
        <f t="shared" si="75"/>
        <v>15</v>
      </c>
      <c r="BX13" s="4">
        <f t="shared" si="76"/>
        <v>0.16666666666666663</v>
      </c>
      <c r="BY13" s="4">
        <f t="shared" si="77"/>
        <v>0.375</v>
      </c>
      <c r="BZ13" s="4">
        <f t="shared" si="78"/>
        <v>2.041666666666667</v>
      </c>
      <c r="CA13" s="4">
        <v>0.70833333333333337</v>
      </c>
      <c r="CB13" s="4">
        <v>0.33333333333333331</v>
      </c>
      <c r="CC13" s="2">
        <f t="shared" si="79"/>
        <v>15</v>
      </c>
      <c r="CD13" s="4">
        <f t="shared" si="80"/>
        <v>0.16666666666666663</v>
      </c>
      <c r="CE13" s="4">
        <f t="shared" si="81"/>
        <v>0.375</v>
      </c>
      <c r="CF13" s="4">
        <f t="shared" si="82"/>
        <v>2.041666666666667</v>
      </c>
      <c r="CG13" s="4">
        <v>0.70833333333333337</v>
      </c>
      <c r="CH13" s="4">
        <v>0.33333333333333331</v>
      </c>
      <c r="CI13" s="2">
        <f t="shared" si="83"/>
        <v>15</v>
      </c>
      <c r="CJ13" s="4">
        <f t="shared" si="84"/>
        <v>0.16666666666666663</v>
      </c>
      <c r="CK13" s="4">
        <f t="shared" si="85"/>
        <v>0.375</v>
      </c>
      <c r="CL13" s="4">
        <f t="shared" si="86"/>
        <v>2.041666666666667</v>
      </c>
      <c r="CM13" s="4">
        <v>0.70833333333333337</v>
      </c>
      <c r="CN13" s="4">
        <v>0.33333333333333331</v>
      </c>
      <c r="CO13" s="2">
        <f t="shared" si="87"/>
        <v>15</v>
      </c>
      <c r="CP13" s="4">
        <f t="shared" si="88"/>
        <v>0.16666666666666663</v>
      </c>
      <c r="CQ13" s="4">
        <f t="shared" si="89"/>
        <v>0.375</v>
      </c>
      <c r="CR13" s="4">
        <f t="shared" si="90"/>
        <v>2.041666666666667</v>
      </c>
      <c r="CS13" s="4">
        <v>0.70833333333333337</v>
      </c>
      <c r="CT13" s="4">
        <v>0.33333333333333331</v>
      </c>
      <c r="CU13" s="2">
        <f t="shared" si="91"/>
        <v>15</v>
      </c>
      <c r="CV13" s="4">
        <f t="shared" si="92"/>
        <v>0.16666666666666663</v>
      </c>
      <c r="CW13" s="4">
        <f t="shared" si="93"/>
        <v>0.375</v>
      </c>
      <c r="CX13" s="4">
        <f t="shared" si="94"/>
        <v>2.041666666666667</v>
      </c>
      <c r="CY13" s="4">
        <v>0.70833333333333337</v>
      </c>
      <c r="CZ13" s="4">
        <v>0.33333333333333331</v>
      </c>
      <c r="DA13" s="2">
        <f t="shared" si="95"/>
        <v>15</v>
      </c>
      <c r="DB13" s="4">
        <f t="shared" si="96"/>
        <v>0.16666666666666663</v>
      </c>
      <c r="DC13" s="4">
        <f t="shared" si="97"/>
        <v>0.375</v>
      </c>
      <c r="DD13" s="4">
        <f t="shared" si="98"/>
        <v>2.041666666666667</v>
      </c>
      <c r="DE13" s="4">
        <v>0.70833333333333337</v>
      </c>
      <c r="DF13" s="4">
        <v>0.33333333333333331</v>
      </c>
      <c r="DG13" s="2">
        <f t="shared" si="99"/>
        <v>15</v>
      </c>
      <c r="DH13" s="4">
        <f t="shared" si="100"/>
        <v>0.16666666666666663</v>
      </c>
      <c r="DI13" s="4">
        <f t="shared" si="101"/>
        <v>0.375</v>
      </c>
      <c r="DJ13" s="4">
        <f t="shared" si="102"/>
        <v>2.041666666666667</v>
      </c>
      <c r="DK13" s="4">
        <v>0.70833333333333337</v>
      </c>
      <c r="DL13" s="4">
        <v>0.33333333333333331</v>
      </c>
      <c r="DM13" s="2">
        <f t="shared" si="103"/>
        <v>15</v>
      </c>
      <c r="DN13" s="4">
        <f t="shared" si="104"/>
        <v>0.16666666666666663</v>
      </c>
      <c r="DO13" s="4">
        <f t="shared" si="105"/>
        <v>0.375</v>
      </c>
      <c r="DP13" s="4">
        <f t="shared" si="106"/>
        <v>2.041666666666667</v>
      </c>
      <c r="DQ13" s="4">
        <v>0.70833333333333337</v>
      </c>
      <c r="DR13" s="4">
        <v>0.33333333333333331</v>
      </c>
      <c r="DS13" s="2">
        <f t="shared" si="107"/>
        <v>15</v>
      </c>
      <c r="DT13" s="4">
        <f t="shared" si="108"/>
        <v>0.16666666666666663</v>
      </c>
      <c r="DU13" s="4">
        <f t="shared" si="109"/>
        <v>0.375</v>
      </c>
      <c r="DV13" s="4">
        <f t="shared" si="110"/>
        <v>2.041666666666667</v>
      </c>
      <c r="DW13" s="4">
        <v>0.70833333333333337</v>
      </c>
      <c r="DX13" s="4">
        <v>0.33333333333333331</v>
      </c>
      <c r="DY13" s="2">
        <f t="shared" si="111"/>
        <v>15</v>
      </c>
      <c r="DZ13" s="4">
        <f t="shared" si="112"/>
        <v>0.16666666666666663</v>
      </c>
      <c r="EA13" s="4">
        <f t="shared" si="113"/>
        <v>0.375</v>
      </c>
      <c r="EB13" s="4">
        <f t="shared" si="114"/>
        <v>2.041666666666667</v>
      </c>
      <c r="EC13" s="4">
        <v>0.70833333333333337</v>
      </c>
      <c r="ED13" s="4">
        <v>0.33333333333333331</v>
      </c>
      <c r="EE13" s="2">
        <f t="shared" si="115"/>
        <v>15</v>
      </c>
      <c r="EF13" s="4">
        <f t="shared" si="116"/>
        <v>0.16666666666666663</v>
      </c>
      <c r="EG13" s="4">
        <f t="shared" si="117"/>
        <v>0.375</v>
      </c>
      <c r="EH13" s="4">
        <f t="shared" si="118"/>
        <v>2.041666666666667</v>
      </c>
      <c r="EI13" s="4">
        <v>0.70833333333333337</v>
      </c>
      <c r="EJ13" s="4">
        <v>0.33333333333333331</v>
      </c>
      <c r="EK13" s="2">
        <f t="shared" si="119"/>
        <v>15</v>
      </c>
      <c r="EL13" s="4">
        <f t="shared" si="120"/>
        <v>0.16666666666666663</v>
      </c>
      <c r="EM13" s="4">
        <f t="shared" si="121"/>
        <v>0.375</v>
      </c>
      <c r="EN13" s="4">
        <f t="shared" si="122"/>
        <v>2.041666666666667</v>
      </c>
      <c r="EO13" s="4">
        <v>0.70833333333333337</v>
      </c>
      <c r="EP13" s="4">
        <v>0.33333333333333331</v>
      </c>
      <c r="EQ13" s="2">
        <f t="shared" si="123"/>
        <v>15</v>
      </c>
      <c r="ER13" s="4">
        <f t="shared" si="124"/>
        <v>0.16666666666666663</v>
      </c>
      <c r="ES13" s="4">
        <f t="shared" si="125"/>
        <v>0.375</v>
      </c>
      <c r="ET13" s="4">
        <f t="shared" si="126"/>
        <v>2.041666666666667</v>
      </c>
      <c r="EU13" s="4">
        <v>0.70833333333333337</v>
      </c>
      <c r="EV13" s="4">
        <v>0.33333333333333331</v>
      </c>
      <c r="EW13" s="2">
        <f t="shared" si="127"/>
        <v>15</v>
      </c>
      <c r="EX13" s="4">
        <f t="shared" si="128"/>
        <v>0.16666666666666663</v>
      </c>
      <c r="EY13" s="4">
        <f t="shared" si="129"/>
        <v>0.375</v>
      </c>
      <c r="EZ13" s="4">
        <f t="shared" si="130"/>
        <v>2.041666666666667</v>
      </c>
      <c r="FA13" s="4">
        <v>0.70833333333333337</v>
      </c>
      <c r="FB13" s="4">
        <v>0.33333333333333331</v>
      </c>
      <c r="FC13" s="2">
        <f t="shared" si="131"/>
        <v>15</v>
      </c>
      <c r="FD13" s="4">
        <f t="shared" si="132"/>
        <v>0.16666666666666663</v>
      </c>
      <c r="FE13" s="4">
        <f t="shared" si="133"/>
        <v>0.375</v>
      </c>
      <c r="FF13" s="4">
        <f t="shared" si="134"/>
        <v>2.041666666666667</v>
      </c>
      <c r="FG13" s="4">
        <v>0.70833333333333337</v>
      </c>
      <c r="FH13" s="4">
        <v>0.33333333333333331</v>
      </c>
      <c r="FI13" s="2">
        <f t="shared" si="135"/>
        <v>15</v>
      </c>
      <c r="FJ13" s="4">
        <f t="shared" si="136"/>
        <v>0.16666666666666663</v>
      </c>
      <c r="FK13" s="4">
        <f t="shared" si="137"/>
        <v>0.375</v>
      </c>
      <c r="FL13" s="4">
        <f t="shared" si="138"/>
        <v>2.041666666666667</v>
      </c>
      <c r="FM13" s="4">
        <v>0.70833333333333337</v>
      </c>
      <c r="FN13" s="4">
        <v>0.33333333333333331</v>
      </c>
      <c r="FO13" s="2">
        <f t="shared" si="139"/>
        <v>15</v>
      </c>
      <c r="FP13" s="4">
        <f t="shared" si="140"/>
        <v>0.16666666666666663</v>
      </c>
      <c r="FQ13" s="4">
        <f t="shared" si="141"/>
        <v>0.375</v>
      </c>
      <c r="FR13" s="4">
        <f t="shared" si="142"/>
        <v>2.041666666666667</v>
      </c>
      <c r="FS13" s="4">
        <v>0.70833333333333337</v>
      </c>
      <c r="FT13" s="4">
        <v>0.33333333333333331</v>
      </c>
      <c r="FU13" s="2">
        <f t="shared" si="143"/>
        <v>15</v>
      </c>
      <c r="FV13" s="4">
        <f t="shared" si="144"/>
        <v>0.16666666666666663</v>
      </c>
      <c r="FW13" s="4">
        <f t="shared" si="145"/>
        <v>0.375</v>
      </c>
      <c r="FX13" s="4">
        <f t="shared" si="146"/>
        <v>2.041666666666667</v>
      </c>
      <c r="FY13" s="4">
        <v>0.70833333333333337</v>
      </c>
      <c r="FZ13" s="4">
        <v>0.33333333333333331</v>
      </c>
      <c r="GA13" s="2">
        <f t="shared" si="147"/>
        <v>15</v>
      </c>
      <c r="GB13" s="4">
        <f t="shared" si="148"/>
        <v>0.16666666666666663</v>
      </c>
      <c r="GC13" s="4">
        <f t="shared" si="149"/>
        <v>0.375</v>
      </c>
      <c r="GD13" s="4">
        <f t="shared" si="150"/>
        <v>2.041666666666667</v>
      </c>
      <c r="GE13" s="4">
        <v>0.70833333333333337</v>
      </c>
      <c r="GF13" s="4">
        <v>0.33333333333333331</v>
      </c>
      <c r="GG13" s="2">
        <f t="shared" si="151"/>
        <v>15</v>
      </c>
      <c r="GH13" s="4">
        <f t="shared" si="152"/>
        <v>0.16666666666666663</v>
      </c>
      <c r="GI13" s="4">
        <f t="shared" si="153"/>
        <v>0.375</v>
      </c>
      <c r="GJ13" s="4">
        <f t="shared" si="154"/>
        <v>2.041666666666667</v>
      </c>
    </row>
    <row r="14" spans="1:192">
      <c r="B14" s="1"/>
      <c r="C14" s="1"/>
      <c r="D14" s="4">
        <v>0</v>
      </c>
      <c r="E14" s="4">
        <v>0</v>
      </c>
      <c r="F14" s="2">
        <f t="shared" si="31"/>
        <v>0</v>
      </c>
      <c r="G14" s="4">
        <f t="shared" si="32"/>
        <v>0</v>
      </c>
      <c r="H14" s="4">
        <f t="shared" si="33"/>
        <v>0</v>
      </c>
      <c r="I14" s="4">
        <f t="shared" si="34"/>
        <v>0</v>
      </c>
      <c r="J14" s="19">
        <f>_xlfn.IFS($J$6=1,G14*Sheet1!$B$5*24,$D$2="Lundi",TRUE,$D$2="Mardi",TRUE,$D$2="Mercredi",TRUE,$D$2="Jeudi",$D$2="Vendredi")</f>
        <v>0</v>
      </c>
      <c r="K14" s="19">
        <f>_xlfn.IFS($K$6=1,H14*Sheet1!$G$5*24,$D$2="Lundi",TRUE,$D$2="Mardi",TRUE,$D$2="Mercredi",TRUE,$D$2="Jeudi",$D$2="Vendredi")</f>
        <v>0</v>
      </c>
      <c r="L14" s="19">
        <f>_xlfn.IFS($L$6=1,I14*Sheet1!$B$5,$D$2="Lundi",TRUE,$D$2="Mardi",TRUE,$D$2="Mercredi",TRUE,$D$2="Jeudi",$D$2="Vendredi")</f>
        <v>0</v>
      </c>
      <c r="M14" s="4">
        <v>0.70833333333333337</v>
      </c>
      <c r="N14" s="4">
        <v>0.33333333333333331</v>
      </c>
      <c r="O14" s="2">
        <f t="shared" si="35"/>
        <v>15</v>
      </c>
      <c r="P14" s="4">
        <f t="shared" si="36"/>
        <v>0.16666666666666663</v>
      </c>
      <c r="Q14" s="4">
        <f t="shared" si="37"/>
        <v>0.375</v>
      </c>
      <c r="R14" s="4">
        <f t="shared" si="38"/>
        <v>2.041666666666667</v>
      </c>
      <c r="S14" s="4">
        <v>0.70833333333333337</v>
      </c>
      <c r="T14" s="4">
        <v>0.33333333333333331</v>
      </c>
      <c r="U14" s="2">
        <f t="shared" si="39"/>
        <v>15</v>
      </c>
      <c r="V14" s="4">
        <f t="shared" si="40"/>
        <v>0.16666666666666663</v>
      </c>
      <c r="W14" s="4">
        <f t="shared" si="41"/>
        <v>0.375</v>
      </c>
      <c r="X14" s="4">
        <f t="shared" si="42"/>
        <v>2.041666666666667</v>
      </c>
      <c r="Y14" s="4">
        <v>0.70833333333333337</v>
      </c>
      <c r="Z14" s="4">
        <v>0.33333333333333331</v>
      </c>
      <c r="AA14" s="2">
        <f t="shared" si="43"/>
        <v>15</v>
      </c>
      <c r="AB14" s="4">
        <f t="shared" si="44"/>
        <v>0.16666666666666663</v>
      </c>
      <c r="AC14" s="4">
        <f t="shared" si="45"/>
        <v>0.375</v>
      </c>
      <c r="AD14" s="4">
        <f t="shared" si="46"/>
        <v>2.041666666666667</v>
      </c>
      <c r="AE14" s="4">
        <v>0.70833333333333337</v>
      </c>
      <c r="AF14" s="4">
        <v>0.33333333333333331</v>
      </c>
      <c r="AG14" s="2">
        <f t="shared" si="47"/>
        <v>15</v>
      </c>
      <c r="AH14" s="4">
        <f t="shared" si="48"/>
        <v>0.16666666666666663</v>
      </c>
      <c r="AI14" s="4">
        <f t="shared" si="49"/>
        <v>0.375</v>
      </c>
      <c r="AJ14" s="4">
        <f t="shared" si="50"/>
        <v>2.041666666666667</v>
      </c>
      <c r="AK14" s="4">
        <v>0.70833333333333337</v>
      </c>
      <c r="AL14" s="4">
        <v>0.33333333333333331</v>
      </c>
      <c r="AM14" s="2">
        <f t="shared" si="51"/>
        <v>15</v>
      </c>
      <c r="AN14" s="4">
        <f t="shared" si="52"/>
        <v>0.16666666666666663</v>
      </c>
      <c r="AO14" s="4">
        <f t="shared" si="53"/>
        <v>0.375</v>
      </c>
      <c r="AP14" s="4">
        <f t="shared" si="54"/>
        <v>2.041666666666667</v>
      </c>
      <c r="AQ14" s="4">
        <v>0.70833333333333337</v>
      </c>
      <c r="AR14" s="4">
        <v>0.33333333333333331</v>
      </c>
      <c r="AS14" s="2">
        <f t="shared" si="55"/>
        <v>15</v>
      </c>
      <c r="AT14" s="4">
        <f t="shared" si="56"/>
        <v>0.16666666666666663</v>
      </c>
      <c r="AU14" s="4">
        <f t="shared" si="57"/>
        <v>0.375</v>
      </c>
      <c r="AV14" s="4">
        <f t="shared" si="58"/>
        <v>2.041666666666667</v>
      </c>
      <c r="AW14" s="4">
        <v>0.70833333333333337</v>
      </c>
      <c r="AX14" s="4">
        <v>0.33333333333333331</v>
      </c>
      <c r="AY14" s="2">
        <f t="shared" si="59"/>
        <v>15</v>
      </c>
      <c r="AZ14" s="4">
        <f t="shared" si="60"/>
        <v>0.16666666666666663</v>
      </c>
      <c r="BA14" s="4">
        <f t="shared" si="61"/>
        <v>0.375</v>
      </c>
      <c r="BB14" s="4">
        <f t="shared" si="62"/>
        <v>2.041666666666667</v>
      </c>
      <c r="BC14" s="4">
        <v>0.70833333333333337</v>
      </c>
      <c r="BD14" s="4">
        <v>0.33333333333333331</v>
      </c>
      <c r="BE14" s="2">
        <f t="shared" si="63"/>
        <v>15</v>
      </c>
      <c r="BF14" s="4">
        <f t="shared" si="64"/>
        <v>0.16666666666666663</v>
      </c>
      <c r="BG14" s="4">
        <f t="shared" si="65"/>
        <v>0.375</v>
      </c>
      <c r="BH14" s="4">
        <f t="shared" si="66"/>
        <v>2.041666666666667</v>
      </c>
      <c r="BI14" s="4">
        <v>0.70833333333333337</v>
      </c>
      <c r="BJ14" s="4">
        <v>0.33333333333333331</v>
      </c>
      <c r="BK14" s="2">
        <f t="shared" si="67"/>
        <v>15</v>
      </c>
      <c r="BL14" s="4">
        <f t="shared" si="68"/>
        <v>0.16666666666666663</v>
      </c>
      <c r="BM14" s="4">
        <f t="shared" si="69"/>
        <v>0.375</v>
      </c>
      <c r="BN14" s="4">
        <f t="shared" si="70"/>
        <v>2.041666666666667</v>
      </c>
      <c r="BO14" s="4">
        <v>0.70833333333333337</v>
      </c>
      <c r="BP14" s="4">
        <v>0.33333333333333331</v>
      </c>
      <c r="BQ14" s="2">
        <f t="shared" si="71"/>
        <v>15</v>
      </c>
      <c r="BR14" s="4">
        <f t="shared" si="72"/>
        <v>0.16666666666666663</v>
      </c>
      <c r="BS14" s="4">
        <f t="shared" si="73"/>
        <v>0.375</v>
      </c>
      <c r="BT14" s="4">
        <f t="shared" si="74"/>
        <v>2.041666666666667</v>
      </c>
      <c r="BU14" s="4">
        <v>0.70833333333333337</v>
      </c>
      <c r="BV14" s="4">
        <v>0.33333333333333331</v>
      </c>
      <c r="BW14" s="2">
        <f t="shared" si="75"/>
        <v>15</v>
      </c>
      <c r="BX14" s="4">
        <f t="shared" si="76"/>
        <v>0.16666666666666663</v>
      </c>
      <c r="BY14" s="4">
        <f t="shared" si="77"/>
        <v>0.375</v>
      </c>
      <c r="BZ14" s="4">
        <f t="shared" si="78"/>
        <v>2.041666666666667</v>
      </c>
      <c r="CA14" s="4">
        <v>0.70833333333333337</v>
      </c>
      <c r="CB14" s="4">
        <v>0.33333333333333331</v>
      </c>
      <c r="CC14" s="2">
        <f t="shared" si="79"/>
        <v>15</v>
      </c>
      <c r="CD14" s="4">
        <f t="shared" si="80"/>
        <v>0.16666666666666663</v>
      </c>
      <c r="CE14" s="4">
        <f t="shared" si="81"/>
        <v>0.375</v>
      </c>
      <c r="CF14" s="4">
        <f t="shared" si="82"/>
        <v>2.041666666666667</v>
      </c>
      <c r="CG14" s="4">
        <v>0.70833333333333337</v>
      </c>
      <c r="CH14" s="4">
        <v>0.33333333333333331</v>
      </c>
      <c r="CI14" s="2">
        <f t="shared" si="83"/>
        <v>15</v>
      </c>
      <c r="CJ14" s="4">
        <f t="shared" si="84"/>
        <v>0.16666666666666663</v>
      </c>
      <c r="CK14" s="4">
        <f t="shared" si="85"/>
        <v>0.375</v>
      </c>
      <c r="CL14" s="4">
        <f t="shared" si="86"/>
        <v>2.041666666666667</v>
      </c>
      <c r="CM14" s="4">
        <v>0.70833333333333337</v>
      </c>
      <c r="CN14" s="4">
        <v>0.33333333333333331</v>
      </c>
      <c r="CO14" s="2">
        <f t="shared" si="87"/>
        <v>15</v>
      </c>
      <c r="CP14" s="4">
        <f t="shared" si="88"/>
        <v>0.16666666666666663</v>
      </c>
      <c r="CQ14" s="4">
        <f t="shared" si="89"/>
        <v>0.375</v>
      </c>
      <c r="CR14" s="4">
        <f t="shared" si="90"/>
        <v>2.041666666666667</v>
      </c>
      <c r="CS14" s="4">
        <v>0.70833333333333337</v>
      </c>
      <c r="CT14" s="4">
        <v>0.33333333333333331</v>
      </c>
      <c r="CU14" s="2">
        <f t="shared" si="91"/>
        <v>15</v>
      </c>
      <c r="CV14" s="4">
        <f t="shared" si="92"/>
        <v>0.16666666666666663</v>
      </c>
      <c r="CW14" s="4">
        <f t="shared" si="93"/>
        <v>0.375</v>
      </c>
      <c r="CX14" s="4">
        <f t="shared" si="94"/>
        <v>2.041666666666667</v>
      </c>
      <c r="CY14" s="4">
        <v>0.70833333333333337</v>
      </c>
      <c r="CZ14" s="4">
        <v>0.33333333333333331</v>
      </c>
      <c r="DA14" s="2">
        <f t="shared" si="95"/>
        <v>15</v>
      </c>
      <c r="DB14" s="4">
        <f t="shared" si="96"/>
        <v>0.16666666666666663</v>
      </c>
      <c r="DC14" s="4">
        <f t="shared" si="97"/>
        <v>0.375</v>
      </c>
      <c r="DD14" s="4">
        <f t="shared" si="98"/>
        <v>2.041666666666667</v>
      </c>
      <c r="DE14" s="4">
        <v>0.70833333333333337</v>
      </c>
      <c r="DF14" s="4">
        <v>0.33333333333333331</v>
      </c>
      <c r="DG14" s="2">
        <f t="shared" si="99"/>
        <v>15</v>
      </c>
      <c r="DH14" s="4">
        <f t="shared" si="100"/>
        <v>0.16666666666666663</v>
      </c>
      <c r="DI14" s="4">
        <f t="shared" si="101"/>
        <v>0.375</v>
      </c>
      <c r="DJ14" s="4">
        <f t="shared" si="102"/>
        <v>2.041666666666667</v>
      </c>
      <c r="DK14" s="4">
        <v>0.70833333333333337</v>
      </c>
      <c r="DL14" s="4">
        <v>0.33333333333333331</v>
      </c>
      <c r="DM14" s="2">
        <f t="shared" si="103"/>
        <v>15</v>
      </c>
      <c r="DN14" s="4">
        <f t="shared" si="104"/>
        <v>0.16666666666666663</v>
      </c>
      <c r="DO14" s="4">
        <f t="shared" si="105"/>
        <v>0.375</v>
      </c>
      <c r="DP14" s="4">
        <f t="shared" si="106"/>
        <v>2.041666666666667</v>
      </c>
      <c r="DQ14" s="4">
        <v>0.70833333333333337</v>
      </c>
      <c r="DR14" s="4">
        <v>0.33333333333333331</v>
      </c>
      <c r="DS14" s="2">
        <f t="shared" si="107"/>
        <v>15</v>
      </c>
      <c r="DT14" s="4">
        <f t="shared" si="108"/>
        <v>0.16666666666666663</v>
      </c>
      <c r="DU14" s="4">
        <f t="shared" si="109"/>
        <v>0.375</v>
      </c>
      <c r="DV14" s="4">
        <f t="shared" si="110"/>
        <v>2.041666666666667</v>
      </c>
      <c r="DW14" s="4">
        <v>0.70833333333333337</v>
      </c>
      <c r="DX14" s="4">
        <v>0.33333333333333331</v>
      </c>
      <c r="DY14" s="2">
        <f t="shared" si="111"/>
        <v>15</v>
      </c>
      <c r="DZ14" s="4">
        <f t="shared" si="112"/>
        <v>0.16666666666666663</v>
      </c>
      <c r="EA14" s="4">
        <f t="shared" si="113"/>
        <v>0.375</v>
      </c>
      <c r="EB14" s="4">
        <f t="shared" si="114"/>
        <v>2.041666666666667</v>
      </c>
      <c r="EC14" s="4">
        <v>0.70833333333333337</v>
      </c>
      <c r="ED14" s="4">
        <v>0.33333333333333331</v>
      </c>
      <c r="EE14" s="2">
        <f t="shared" si="115"/>
        <v>15</v>
      </c>
      <c r="EF14" s="4">
        <f t="shared" si="116"/>
        <v>0.16666666666666663</v>
      </c>
      <c r="EG14" s="4">
        <f t="shared" si="117"/>
        <v>0.375</v>
      </c>
      <c r="EH14" s="4">
        <f t="shared" si="118"/>
        <v>2.041666666666667</v>
      </c>
      <c r="EI14" s="4">
        <v>0.70833333333333337</v>
      </c>
      <c r="EJ14" s="4">
        <v>0.33333333333333331</v>
      </c>
      <c r="EK14" s="2">
        <f t="shared" si="119"/>
        <v>15</v>
      </c>
      <c r="EL14" s="4">
        <f t="shared" si="120"/>
        <v>0.16666666666666663</v>
      </c>
      <c r="EM14" s="4">
        <f t="shared" si="121"/>
        <v>0.375</v>
      </c>
      <c r="EN14" s="4">
        <f t="shared" si="122"/>
        <v>2.041666666666667</v>
      </c>
      <c r="EO14" s="4">
        <v>0.70833333333333337</v>
      </c>
      <c r="EP14" s="4">
        <v>0.33333333333333331</v>
      </c>
      <c r="EQ14" s="2">
        <f t="shared" si="123"/>
        <v>15</v>
      </c>
      <c r="ER14" s="4">
        <f t="shared" si="124"/>
        <v>0.16666666666666663</v>
      </c>
      <c r="ES14" s="4">
        <f t="shared" si="125"/>
        <v>0.375</v>
      </c>
      <c r="ET14" s="4">
        <f t="shared" si="126"/>
        <v>2.041666666666667</v>
      </c>
      <c r="EU14" s="4">
        <v>0.70833333333333337</v>
      </c>
      <c r="EV14" s="4">
        <v>0.33333333333333331</v>
      </c>
      <c r="EW14" s="2">
        <f t="shared" si="127"/>
        <v>15</v>
      </c>
      <c r="EX14" s="4">
        <f t="shared" si="128"/>
        <v>0.16666666666666663</v>
      </c>
      <c r="EY14" s="4">
        <f t="shared" si="129"/>
        <v>0.375</v>
      </c>
      <c r="EZ14" s="4">
        <f t="shared" si="130"/>
        <v>2.041666666666667</v>
      </c>
      <c r="FA14" s="4">
        <v>0.70833333333333337</v>
      </c>
      <c r="FB14" s="4">
        <v>0.33333333333333331</v>
      </c>
      <c r="FC14" s="2">
        <f t="shared" si="131"/>
        <v>15</v>
      </c>
      <c r="FD14" s="4">
        <f t="shared" si="132"/>
        <v>0.16666666666666663</v>
      </c>
      <c r="FE14" s="4">
        <f t="shared" si="133"/>
        <v>0.375</v>
      </c>
      <c r="FF14" s="4">
        <f t="shared" si="134"/>
        <v>2.041666666666667</v>
      </c>
      <c r="FG14" s="4">
        <v>0.70833333333333337</v>
      </c>
      <c r="FH14" s="4">
        <v>0.33333333333333331</v>
      </c>
      <c r="FI14" s="2">
        <f t="shared" si="135"/>
        <v>15</v>
      </c>
      <c r="FJ14" s="4">
        <f t="shared" si="136"/>
        <v>0.16666666666666663</v>
      </c>
      <c r="FK14" s="4">
        <f t="shared" si="137"/>
        <v>0.375</v>
      </c>
      <c r="FL14" s="4">
        <f t="shared" si="138"/>
        <v>2.041666666666667</v>
      </c>
      <c r="FM14" s="4">
        <v>0.70833333333333337</v>
      </c>
      <c r="FN14" s="4">
        <v>0.33333333333333331</v>
      </c>
      <c r="FO14" s="2">
        <f t="shared" si="139"/>
        <v>15</v>
      </c>
      <c r="FP14" s="4">
        <f t="shared" si="140"/>
        <v>0.16666666666666663</v>
      </c>
      <c r="FQ14" s="4">
        <f t="shared" si="141"/>
        <v>0.375</v>
      </c>
      <c r="FR14" s="4">
        <f t="shared" si="142"/>
        <v>2.041666666666667</v>
      </c>
      <c r="FS14" s="4">
        <v>0.70833333333333337</v>
      </c>
      <c r="FT14" s="4">
        <v>0.33333333333333331</v>
      </c>
      <c r="FU14" s="2">
        <f t="shared" si="143"/>
        <v>15</v>
      </c>
      <c r="FV14" s="4">
        <f t="shared" si="144"/>
        <v>0.16666666666666663</v>
      </c>
      <c r="FW14" s="4">
        <f t="shared" si="145"/>
        <v>0.375</v>
      </c>
      <c r="FX14" s="4">
        <f t="shared" si="146"/>
        <v>2.041666666666667</v>
      </c>
      <c r="FY14" s="4">
        <v>0.70833333333333337</v>
      </c>
      <c r="FZ14" s="4">
        <v>0.33333333333333331</v>
      </c>
      <c r="GA14" s="2">
        <f t="shared" si="147"/>
        <v>15</v>
      </c>
      <c r="GB14" s="4">
        <f t="shared" si="148"/>
        <v>0.16666666666666663</v>
      </c>
      <c r="GC14" s="4">
        <f t="shared" si="149"/>
        <v>0.375</v>
      </c>
      <c r="GD14" s="4">
        <f t="shared" si="150"/>
        <v>2.041666666666667</v>
      </c>
      <c r="GE14" s="4">
        <v>0.70833333333333337</v>
      </c>
      <c r="GF14" s="4">
        <v>0.33333333333333331</v>
      </c>
      <c r="GG14" s="2">
        <f t="shared" si="151"/>
        <v>15</v>
      </c>
      <c r="GH14" s="4">
        <f t="shared" si="152"/>
        <v>0.16666666666666663</v>
      </c>
      <c r="GI14" s="4">
        <f t="shared" si="153"/>
        <v>0.375</v>
      </c>
      <c r="GJ14" s="4">
        <f t="shared" si="154"/>
        <v>2.041666666666667</v>
      </c>
    </row>
    <row r="15" spans="1:192">
      <c r="B15" s="1"/>
      <c r="C15" s="1"/>
      <c r="D15" s="4">
        <v>0</v>
      </c>
      <c r="E15" s="4">
        <v>0</v>
      </c>
      <c r="F15" s="2">
        <f t="shared" si="31"/>
        <v>0</v>
      </c>
      <c r="G15" s="4">
        <f t="shared" si="32"/>
        <v>0</v>
      </c>
      <c r="H15" s="4">
        <f t="shared" si="33"/>
        <v>0</v>
      </c>
      <c r="I15" s="4">
        <f t="shared" si="34"/>
        <v>0</v>
      </c>
      <c r="J15" s="19">
        <f>_xlfn.IFS($J$6=1,G15*Sheet1!$B$5*24,$D$2="Lundi",TRUE,$D$2="Mardi",TRUE,$D$2="Mercredi",TRUE,$D$2="Jeudi",$D$2="Vendredi")</f>
        <v>0</v>
      </c>
      <c r="K15" s="19">
        <f>_xlfn.IFS($K$6=1,H15*Sheet1!$G$5*24,$D$2="Lundi",TRUE,$D$2="Mardi",TRUE,$D$2="Mercredi",TRUE,$D$2="Jeudi",$D$2="Vendredi")</f>
        <v>0</v>
      </c>
      <c r="L15" s="19">
        <f>_xlfn.IFS($L$6=1,I15*Sheet1!$B$5,$D$2="Lundi",TRUE,$D$2="Mardi",TRUE,$D$2="Mercredi",TRUE,$D$2="Jeudi",$D$2="Vendredi")</f>
        <v>0</v>
      </c>
      <c r="M15" s="4">
        <v>0.70833333333333337</v>
      </c>
      <c r="N15" s="4">
        <v>0.33333333333333331</v>
      </c>
      <c r="O15" s="2">
        <f t="shared" si="35"/>
        <v>15</v>
      </c>
      <c r="P15" s="4">
        <f t="shared" si="36"/>
        <v>0.16666666666666663</v>
      </c>
      <c r="Q15" s="4">
        <f t="shared" si="37"/>
        <v>0.375</v>
      </c>
      <c r="R15" s="4">
        <f t="shared" si="38"/>
        <v>2.041666666666667</v>
      </c>
      <c r="S15" s="4">
        <v>0.70833333333333337</v>
      </c>
      <c r="T15" s="4">
        <v>0.33333333333333331</v>
      </c>
      <c r="U15" s="2">
        <f t="shared" si="39"/>
        <v>15</v>
      </c>
      <c r="V15" s="4">
        <f t="shared" si="40"/>
        <v>0.16666666666666663</v>
      </c>
      <c r="W15" s="4">
        <f t="shared" si="41"/>
        <v>0.375</v>
      </c>
      <c r="X15" s="4">
        <f t="shared" si="42"/>
        <v>2.041666666666667</v>
      </c>
      <c r="Y15" s="4">
        <v>0.70833333333333337</v>
      </c>
      <c r="Z15" s="4">
        <v>0.33333333333333331</v>
      </c>
      <c r="AA15" s="2">
        <f t="shared" si="43"/>
        <v>15</v>
      </c>
      <c r="AB15" s="4">
        <f t="shared" si="44"/>
        <v>0.16666666666666663</v>
      </c>
      <c r="AC15" s="4">
        <f t="shared" si="45"/>
        <v>0.375</v>
      </c>
      <c r="AD15" s="4">
        <f t="shared" si="46"/>
        <v>2.041666666666667</v>
      </c>
      <c r="AE15" s="4">
        <v>0.70833333333333337</v>
      </c>
      <c r="AF15" s="4">
        <v>0.33333333333333331</v>
      </c>
      <c r="AG15" s="2">
        <f t="shared" si="47"/>
        <v>15</v>
      </c>
      <c r="AH15" s="4">
        <f t="shared" si="48"/>
        <v>0.16666666666666663</v>
      </c>
      <c r="AI15" s="4">
        <f t="shared" si="49"/>
        <v>0.375</v>
      </c>
      <c r="AJ15" s="4">
        <f t="shared" si="50"/>
        <v>2.041666666666667</v>
      </c>
      <c r="AK15" s="4">
        <v>0.70833333333333337</v>
      </c>
      <c r="AL15" s="4">
        <v>0.33333333333333331</v>
      </c>
      <c r="AM15" s="2">
        <f t="shared" si="51"/>
        <v>15</v>
      </c>
      <c r="AN15" s="4">
        <f t="shared" si="52"/>
        <v>0.16666666666666663</v>
      </c>
      <c r="AO15" s="4">
        <f t="shared" si="53"/>
        <v>0.375</v>
      </c>
      <c r="AP15" s="4">
        <f t="shared" si="54"/>
        <v>2.041666666666667</v>
      </c>
      <c r="AQ15" s="4">
        <v>0.70833333333333337</v>
      </c>
      <c r="AR15" s="4">
        <v>0.33333333333333331</v>
      </c>
      <c r="AS15" s="2">
        <f t="shared" si="55"/>
        <v>15</v>
      </c>
      <c r="AT15" s="4">
        <f t="shared" si="56"/>
        <v>0.16666666666666663</v>
      </c>
      <c r="AU15" s="4">
        <f t="shared" si="57"/>
        <v>0.375</v>
      </c>
      <c r="AV15" s="4">
        <f t="shared" si="58"/>
        <v>2.041666666666667</v>
      </c>
      <c r="AW15" s="4">
        <v>0.70833333333333337</v>
      </c>
      <c r="AX15" s="4">
        <v>0.33333333333333331</v>
      </c>
      <c r="AY15" s="2">
        <f t="shared" si="59"/>
        <v>15</v>
      </c>
      <c r="AZ15" s="4">
        <f t="shared" si="60"/>
        <v>0.16666666666666663</v>
      </c>
      <c r="BA15" s="4">
        <f t="shared" si="61"/>
        <v>0.375</v>
      </c>
      <c r="BB15" s="4">
        <f t="shared" si="62"/>
        <v>2.041666666666667</v>
      </c>
      <c r="BC15" s="4">
        <v>0.70833333333333337</v>
      </c>
      <c r="BD15" s="4">
        <v>0.33333333333333331</v>
      </c>
      <c r="BE15" s="2">
        <f t="shared" si="63"/>
        <v>15</v>
      </c>
      <c r="BF15" s="4">
        <f t="shared" si="64"/>
        <v>0.16666666666666663</v>
      </c>
      <c r="BG15" s="4">
        <f t="shared" si="65"/>
        <v>0.375</v>
      </c>
      <c r="BH15" s="4">
        <f t="shared" si="66"/>
        <v>2.041666666666667</v>
      </c>
      <c r="BI15" s="4">
        <v>0.70833333333333337</v>
      </c>
      <c r="BJ15" s="4">
        <v>0.33333333333333331</v>
      </c>
      <c r="BK15" s="2">
        <f t="shared" si="67"/>
        <v>15</v>
      </c>
      <c r="BL15" s="4">
        <f t="shared" si="68"/>
        <v>0.16666666666666663</v>
      </c>
      <c r="BM15" s="4">
        <f t="shared" si="69"/>
        <v>0.375</v>
      </c>
      <c r="BN15" s="4">
        <f t="shared" si="70"/>
        <v>2.041666666666667</v>
      </c>
      <c r="BO15" s="4">
        <v>0.70833333333333337</v>
      </c>
      <c r="BP15" s="4">
        <v>0.33333333333333331</v>
      </c>
      <c r="BQ15" s="2">
        <f t="shared" si="71"/>
        <v>15</v>
      </c>
      <c r="BR15" s="4">
        <f t="shared" si="72"/>
        <v>0.16666666666666663</v>
      </c>
      <c r="BS15" s="4">
        <f t="shared" si="73"/>
        <v>0.375</v>
      </c>
      <c r="BT15" s="4">
        <f t="shared" si="74"/>
        <v>2.041666666666667</v>
      </c>
      <c r="BU15" s="4">
        <v>0.70833333333333337</v>
      </c>
      <c r="BV15" s="4">
        <v>0.33333333333333331</v>
      </c>
      <c r="BW15" s="2">
        <f t="shared" si="75"/>
        <v>15</v>
      </c>
      <c r="BX15" s="4">
        <f t="shared" si="76"/>
        <v>0.16666666666666663</v>
      </c>
      <c r="BY15" s="4">
        <f t="shared" si="77"/>
        <v>0.375</v>
      </c>
      <c r="BZ15" s="4">
        <f t="shared" si="78"/>
        <v>2.041666666666667</v>
      </c>
      <c r="CA15" s="4">
        <v>0.70833333333333337</v>
      </c>
      <c r="CB15" s="4">
        <v>0.33333333333333331</v>
      </c>
      <c r="CC15" s="2">
        <f t="shared" si="79"/>
        <v>15</v>
      </c>
      <c r="CD15" s="4">
        <f t="shared" si="80"/>
        <v>0.16666666666666663</v>
      </c>
      <c r="CE15" s="4">
        <f t="shared" si="81"/>
        <v>0.375</v>
      </c>
      <c r="CF15" s="4">
        <f t="shared" si="82"/>
        <v>2.041666666666667</v>
      </c>
      <c r="CG15" s="4">
        <v>0.70833333333333337</v>
      </c>
      <c r="CH15" s="4">
        <v>0.33333333333333331</v>
      </c>
      <c r="CI15" s="2">
        <f t="shared" si="83"/>
        <v>15</v>
      </c>
      <c r="CJ15" s="4">
        <f t="shared" si="84"/>
        <v>0.16666666666666663</v>
      </c>
      <c r="CK15" s="4">
        <f t="shared" si="85"/>
        <v>0.375</v>
      </c>
      <c r="CL15" s="4">
        <f t="shared" si="86"/>
        <v>2.041666666666667</v>
      </c>
      <c r="CM15" s="4">
        <v>0.70833333333333337</v>
      </c>
      <c r="CN15" s="4">
        <v>0.33333333333333331</v>
      </c>
      <c r="CO15" s="2">
        <f t="shared" si="87"/>
        <v>15</v>
      </c>
      <c r="CP15" s="4">
        <f t="shared" si="88"/>
        <v>0.16666666666666663</v>
      </c>
      <c r="CQ15" s="4">
        <f t="shared" si="89"/>
        <v>0.375</v>
      </c>
      <c r="CR15" s="4">
        <f t="shared" si="90"/>
        <v>2.041666666666667</v>
      </c>
      <c r="CS15" s="4">
        <v>0.70833333333333337</v>
      </c>
      <c r="CT15" s="4">
        <v>0.33333333333333331</v>
      </c>
      <c r="CU15" s="2">
        <f t="shared" si="91"/>
        <v>15</v>
      </c>
      <c r="CV15" s="4">
        <f t="shared" si="92"/>
        <v>0.16666666666666663</v>
      </c>
      <c r="CW15" s="4">
        <f t="shared" si="93"/>
        <v>0.375</v>
      </c>
      <c r="CX15" s="4">
        <f t="shared" si="94"/>
        <v>2.041666666666667</v>
      </c>
      <c r="CY15" s="4">
        <v>0.70833333333333337</v>
      </c>
      <c r="CZ15" s="4">
        <v>0.33333333333333331</v>
      </c>
      <c r="DA15" s="2">
        <f t="shared" si="95"/>
        <v>15</v>
      </c>
      <c r="DB15" s="4">
        <f t="shared" si="96"/>
        <v>0.16666666666666663</v>
      </c>
      <c r="DC15" s="4">
        <f t="shared" si="97"/>
        <v>0.375</v>
      </c>
      <c r="DD15" s="4">
        <f t="shared" si="98"/>
        <v>2.041666666666667</v>
      </c>
      <c r="DE15" s="4">
        <v>0.70833333333333337</v>
      </c>
      <c r="DF15" s="4">
        <v>0.33333333333333331</v>
      </c>
      <c r="DG15" s="2">
        <f t="shared" si="99"/>
        <v>15</v>
      </c>
      <c r="DH15" s="4">
        <f t="shared" si="100"/>
        <v>0.16666666666666663</v>
      </c>
      <c r="DI15" s="4">
        <f t="shared" si="101"/>
        <v>0.375</v>
      </c>
      <c r="DJ15" s="4">
        <f t="shared" si="102"/>
        <v>2.041666666666667</v>
      </c>
      <c r="DK15" s="4">
        <v>0.70833333333333337</v>
      </c>
      <c r="DL15" s="4">
        <v>0.33333333333333331</v>
      </c>
      <c r="DM15" s="2">
        <f t="shared" si="103"/>
        <v>15</v>
      </c>
      <c r="DN15" s="4">
        <f t="shared" si="104"/>
        <v>0.16666666666666663</v>
      </c>
      <c r="DO15" s="4">
        <f t="shared" si="105"/>
        <v>0.375</v>
      </c>
      <c r="DP15" s="4">
        <f t="shared" si="106"/>
        <v>2.041666666666667</v>
      </c>
      <c r="DQ15" s="4">
        <v>0.70833333333333337</v>
      </c>
      <c r="DR15" s="4">
        <v>0.33333333333333331</v>
      </c>
      <c r="DS15" s="2">
        <f t="shared" si="107"/>
        <v>15</v>
      </c>
      <c r="DT15" s="4">
        <f t="shared" si="108"/>
        <v>0.16666666666666663</v>
      </c>
      <c r="DU15" s="4">
        <f t="shared" si="109"/>
        <v>0.375</v>
      </c>
      <c r="DV15" s="4">
        <f t="shared" si="110"/>
        <v>2.041666666666667</v>
      </c>
      <c r="DW15" s="4">
        <v>0.70833333333333337</v>
      </c>
      <c r="DX15" s="4">
        <v>0.33333333333333331</v>
      </c>
      <c r="DY15" s="2">
        <f t="shared" si="111"/>
        <v>15</v>
      </c>
      <c r="DZ15" s="4">
        <f t="shared" si="112"/>
        <v>0.16666666666666663</v>
      </c>
      <c r="EA15" s="4">
        <f t="shared" si="113"/>
        <v>0.375</v>
      </c>
      <c r="EB15" s="4">
        <f t="shared" si="114"/>
        <v>2.041666666666667</v>
      </c>
      <c r="EC15" s="4">
        <v>0.70833333333333337</v>
      </c>
      <c r="ED15" s="4">
        <v>0.33333333333333331</v>
      </c>
      <c r="EE15" s="2">
        <f t="shared" si="115"/>
        <v>15</v>
      </c>
      <c r="EF15" s="4">
        <f t="shared" si="116"/>
        <v>0.16666666666666663</v>
      </c>
      <c r="EG15" s="4">
        <f t="shared" si="117"/>
        <v>0.375</v>
      </c>
      <c r="EH15" s="4">
        <f t="shared" si="118"/>
        <v>2.041666666666667</v>
      </c>
      <c r="EI15" s="4">
        <v>0.70833333333333337</v>
      </c>
      <c r="EJ15" s="4">
        <v>0.33333333333333331</v>
      </c>
      <c r="EK15" s="2">
        <f t="shared" si="119"/>
        <v>15</v>
      </c>
      <c r="EL15" s="4">
        <f t="shared" si="120"/>
        <v>0.16666666666666663</v>
      </c>
      <c r="EM15" s="4">
        <f t="shared" si="121"/>
        <v>0.375</v>
      </c>
      <c r="EN15" s="4">
        <f t="shared" si="122"/>
        <v>2.041666666666667</v>
      </c>
      <c r="EO15" s="4">
        <v>0.70833333333333337</v>
      </c>
      <c r="EP15" s="4">
        <v>0.33333333333333331</v>
      </c>
      <c r="EQ15" s="2">
        <f t="shared" si="123"/>
        <v>15</v>
      </c>
      <c r="ER15" s="4">
        <f t="shared" si="124"/>
        <v>0.16666666666666663</v>
      </c>
      <c r="ES15" s="4">
        <f t="shared" si="125"/>
        <v>0.375</v>
      </c>
      <c r="ET15" s="4">
        <f t="shared" si="126"/>
        <v>2.041666666666667</v>
      </c>
      <c r="EU15" s="4">
        <v>0.70833333333333337</v>
      </c>
      <c r="EV15" s="4">
        <v>0.33333333333333331</v>
      </c>
      <c r="EW15" s="2">
        <f t="shared" si="127"/>
        <v>15</v>
      </c>
      <c r="EX15" s="4">
        <f t="shared" si="128"/>
        <v>0.16666666666666663</v>
      </c>
      <c r="EY15" s="4">
        <f t="shared" si="129"/>
        <v>0.375</v>
      </c>
      <c r="EZ15" s="4">
        <f t="shared" si="130"/>
        <v>2.041666666666667</v>
      </c>
      <c r="FA15" s="4">
        <v>0.70833333333333337</v>
      </c>
      <c r="FB15" s="4">
        <v>0.33333333333333331</v>
      </c>
      <c r="FC15" s="2">
        <f t="shared" si="131"/>
        <v>15</v>
      </c>
      <c r="FD15" s="4">
        <f t="shared" si="132"/>
        <v>0.16666666666666663</v>
      </c>
      <c r="FE15" s="4">
        <f t="shared" si="133"/>
        <v>0.375</v>
      </c>
      <c r="FF15" s="4">
        <f t="shared" si="134"/>
        <v>2.041666666666667</v>
      </c>
      <c r="FG15" s="4">
        <v>0.70833333333333337</v>
      </c>
      <c r="FH15" s="4">
        <v>0.33333333333333331</v>
      </c>
      <c r="FI15" s="2">
        <f t="shared" si="135"/>
        <v>15</v>
      </c>
      <c r="FJ15" s="4">
        <f t="shared" si="136"/>
        <v>0.16666666666666663</v>
      </c>
      <c r="FK15" s="4">
        <f t="shared" si="137"/>
        <v>0.375</v>
      </c>
      <c r="FL15" s="4">
        <f t="shared" si="138"/>
        <v>2.041666666666667</v>
      </c>
      <c r="FM15" s="4">
        <v>0.70833333333333337</v>
      </c>
      <c r="FN15" s="4">
        <v>0.33333333333333331</v>
      </c>
      <c r="FO15" s="2">
        <f t="shared" si="139"/>
        <v>15</v>
      </c>
      <c r="FP15" s="4">
        <f t="shared" si="140"/>
        <v>0.16666666666666663</v>
      </c>
      <c r="FQ15" s="4">
        <f t="shared" si="141"/>
        <v>0.375</v>
      </c>
      <c r="FR15" s="4">
        <f t="shared" si="142"/>
        <v>2.041666666666667</v>
      </c>
      <c r="FS15" s="4">
        <v>0.70833333333333337</v>
      </c>
      <c r="FT15" s="4">
        <v>0.33333333333333331</v>
      </c>
      <c r="FU15" s="2">
        <f t="shared" si="143"/>
        <v>15</v>
      </c>
      <c r="FV15" s="4">
        <f t="shared" si="144"/>
        <v>0.16666666666666663</v>
      </c>
      <c r="FW15" s="4">
        <f t="shared" si="145"/>
        <v>0.375</v>
      </c>
      <c r="FX15" s="4">
        <f t="shared" si="146"/>
        <v>2.041666666666667</v>
      </c>
      <c r="FY15" s="4">
        <v>0.70833333333333337</v>
      </c>
      <c r="FZ15" s="4">
        <v>0.33333333333333331</v>
      </c>
      <c r="GA15" s="2">
        <f t="shared" si="147"/>
        <v>15</v>
      </c>
      <c r="GB15" s="4">
        <f t="shared" si="148"/>
        <v>0.16666666666666663</v>
      </c>
      <c r="GC15" s="4">
        <f t="shared" si="149"/>
        <v>0.375</v>
      </c>
      <c r="GD15" s="4">
        <f t="shared" si="150"/>
        <v>2.041666666666667</v>
      </c>
      <c r="GE15" s="4">
        <v>0.70833333333333337</v>
      </c>
      <c r="GF15" s="4">
        <v>0.33333333333333331</v>
      </c>
      <c r="GG15" s="2">
        <f t="shared" si="151"/>
        <v>15</v>
      </c>
      <c r="GH15" s="4">
        <f t="shared" si="152"/>
        <v>0.16666666666666663</v>
      </c>
      <c r="GI15" s="4">
        <f t="shared" si="153"/>
        <v>0.375</v>
      </c>
      <c r="GJ15" s="4">
        <f t="shared" si="154"/>
        <v>2.041666666666667</v>
      </c>
    </row>
    <row r="16" spans="1:192">
      <c r="B16" s="1"/>
      <c r="C16" s="1"/>
      <c r="D16" s="4">
        <v>0</v>
      </c>
      <c r="E16" s="4">
        <v>0</v>
      </c>
      <c r="F16" s="2">
        <f t="shared" si="31"/>
        <v>0</v>
      </c>
      <c r="G16" s="4">
        <f t="shared" si="32"/>
        <v>0</v>
      </c>
      <c r="H16" s="4">
        <f t="shared" si="33"/>
        <v>0</v>
      </c>
      <c r="I16" s="4">
        <f t="shared" si="34"/>
        <v>0</v>
      </c>
      <c r="J16" s="19">
        <f>_xlfn.IFS($J$6=1,G16*Sheet1!$B$5*24,$D$2="Lundi",TRUE,$D$2="Mardi",TRUE,$D$2="Mercredi",TRUE,$D$2="Jeudi",$D$2="Vendredi")</f>
        <v>0</v>
      </c>
      <c r="K16" s="19">
        <f>_xlfn.IFS($K$6=1,H16*Sheet1!$G$5*24,$D$2="Lundi",TRUE,$D$2="Mardi",TRUE,$D$2="Mercredi",TRUE,$D$2="Jeudi",$D$2="Vendredi")</f>
        <v>0</v>
      </c>
      <c r="L16" s="19">
        <f>_xlfn.IFS($L$6=1,I16*Sheet1!$B$5,$D$2="Lundi",TRUE,$D$2="Mardi",TRUE,$D$2="Mercredi",TRUE,$D$2="Jeudi",$D$2="Vendredi")</f>
        <v>0</v>
      </c>
      <c r="M16" s="4">
        <v>0.70833333333333337</v>
      </c>
      <c r="N16" s="4">
        <v>0.33333333333333331</v>
      </c>
      <c r="O16" s="2">
        <f t="shared" si="35"/>
        <v>15</v>
      </c>
      <c r="P16" s="4">
        <f t="shared" si="36"/>
        <v>0.16666666666666663</v>
      </c>
      <c r="Q16" s="4">
        <f t="shared" si="37"/>
        <v>0.375</v>
      </c>
      <c r="R16" s="4">
        <f t="shared" si="38"/>
        <v>2.041666666666667</v>
      </c>
      <c r="S16" s="4">
        <v>0.70833333333333337</v>
      </c>
      <c r="T16" s="4">
        <v>0.33333333333333331</v>
      </c>
      <c r="U16" s="2">
        <f t="shared" si="39"/>
        <v>15</v>
      </c>
      <c r="V16" s="4">
        <f t="shared" si="40"/>
        <v>0.16666666666666663</v>
      </c>
      <c r="W16" s="4">
        <f t="shared" si="41"/>
        <v>0.375</v>
      </c>
      <c r="X16" s="4">
        <f t="shared" si="42"/>
        <v>2.041666666666667</v>
      </c>
      <c r="Y16" s="4">
        <v>0.70833333333333337</v>
      </c>
      <c r="Z16" s="4">
        <v>0.33333333333333331</v>
      </c>
      <c r="AA16" s="2">
        <f t="shared" si="43"/>
        <v>15</v>
      </c>
      <c r="AB16" s="4">
        <f t="shared" si="44"/>
        <v>0.16666666666666663</v>
      </c>
      <c r="AC16" s="4">
        <f t="shared" si="45"/>
        <v>0.375</v>
      </c>
      <c r="AD16" s="4">
        <f t="shared" si="46"/>
        <v>2.041666666666667</v>
      </c>
      <c r="AE16" s="4">
        <v>0.70833333333333337</v>
      </c>
      <c r="AF16" s="4">
        <v>0.33333333333333331</v>
      </c>
      <c r="AG16" s="2">
        <f t="shared" si="47"/>
        <v>15</v>
      </c>
      <c r="AH16" s="4">
        <f t="shared" si="48"/>
        <v>0.16666666666666663</v>
      </c>
      <c r="AI16" s="4">
        <f t="shared" si="49"/>
        <v>0.375</v>
      </c>
      <c r="AJ16" s="4">
        <f t="shared" si="50"/>
        <v>2.041666666666667</v>
      </c>
      <c r="AK16" s="4">
        <v>0.70833333333333337</v>
      </c>
      <c r="AL16" s="4">
        <v>0.33333333333333331</v>
      </c>
      <c r="AM16" s="2">
        <f t="shared" si="51"/>
        <v>15</v>
      </c>
      <c r="AN16" s="4">
        <f t="shared" si="52"/>
        <v>0.16666666666666663</v>
      </c>
      <c r="AO16" s="4">
        <f t="shared" si="53"/>
        <v>0.375</v>
      </c>
      <c r="AP16" s="4">
        <f t="shared" si="54"/>
        <v>2.041666666666667</v>
      </c>
      <c r="AQ16" s="4">
        <v>0.70833333333333337</v>
      </c>
      <c r="AR16" s="4">
        <v>0.33333333333333331</v>
      </c>
      <c r="AS16" s="2">
        <f t="shared" si="55"/>
        <v>15</v>
      </c>
      <c r="AT16" s="4">
        <f t="shared" si="56"/>
        <v>0.16666666666666663</v>
      </c>
      <c r="AU16" s="4">
        <f t="shared" si="57"/>
        <v>0.375</v>
      </c>
      <c r="AV16" s="4">
        <f t="shared" si="58"/>
        <v>2.041666666666667</v>
      </c>
      <c r="AW16" s="4">
        <v>0.70833333333333337</v>
      </c>
      <c r="AX16" s="4">
        <v>0.33333333333333331</v>
      </c>
      <c r="AY16" s="2">
        <f t="shared" si="59"/>
        <v>15</v>
      </c>
      <c r="AZ16" s="4">
        <f t="shared" si="60"/>
        <v>0.16666666666666663</v>
      </c>
      <c r="BA16" s="4">
        <f t="shared" si="61"/>
        <v>0.375</v>
      </c>
      <c r="BB16" s="4">
        <f t="shared" si="62"/>
        <v>2.041666666666667</v>
      </c>
      <c r="BC16" s="4">
        <v>0.70833333333333337</v>
      </c>
      <c r="BD16" s="4">
        <v>0.33333333333333331</v>
      </c>
      <c r="BE16" s="2">
        <f t="shared" si="63"/>
        <v>15</v>
      </c>
      <c r="BF16" s="4">
        <f t="shared" si="64"/>
        <v>0.16666666666666663</v>
      </c>
      <c r="BG16" s="4">
        <f t="shared" si="65"/>
        <v>0.375</v>
      </c>
      <c r="BH16" s="4">
        <f t="shared" si="66"/>
        <v>2.041666666666667</v>
      </c>
      <c r="BI16" s="4">
        <v>0.70833333333333337</v>
      </c>
      <c r="BJ16" s="4">
        <v>0.33333333333333331</v>
      </c>
      <c r="BK16" s="2">
        <f t="shared" si="67"/>
        <v>15</v>
      </c>
      <c r="BL16" s="4">
        <f t="shared" si="68"/>
        <v>0.16666666666666663</v>
      </c>
      <c r="BM16" s="4">
        <f t="shared" si="69"/>
        <v>0.375</v>
      </c>
      <c r="BN16" s="4">
        <f t="shared" si="70"/>
        <v>2.041666666666667</v>
      </c>
      <c r="BO16" s="4">
        <v>0.70833333333333337</v>
      </c>
      <c r="BP16" s="4">
        <v>0.33333333333333331</v>
      </c>
      <c r="BQ16" s="2">
        <f t="shared" si="71"/>
        <v>15</v>
      </c>
      <c r="BR16" s="4">
        <f t="shared" si="72"/>
        <v>0.16666666666666663</v>
      </c>
      <c r="BS16" s="4">
        <f t="shared" si="73"/>
        <v>0.375</v>
      </c>
      <c r="BT16" s="4">
        <f t="shared" si="74"/>
        <v>2.041666666666667</v>
      </c>
      <c r="BU16" s="4">
        <v>0.70833333333333337</v>
      </c>
      <c r="BV16" s="4">
        <v>0.33333333333333331</v>
      </c>
      <c r="BW16" s="2">
        <f t="shared" si="75"/>
        <v>15</v>
      </c>
      <c r="BX16" s="4">
        <f t="shared" si="76"/>
        <v>0.16666666666666663</v>
      </c>
      <c r="BY16" s="4">
        <f t="shared" si="77"/>
        <v>0.375</v>
      </c>
      <c r="BZ16" s="4">
        <f t="shared" si="78"/>
        <v>2.041666666666667</v>
      </c>
      <c r="CA16" s="4">
        <v>0.70833333333333337</v>
      </c>
      <c r="CB16" s="4">
        <v>0.33333333333333331</v>
      </c>
      <c r="CC16" s="2">
        <f t="shared" si="79"/>
        <v>15</v>
      </c>
      <c r="CD16" s="4">
        <f t="shared" si="80"/>
        <v>0.16666666666666663</v>
      </c>
      <c r="CE16" s="4">
        <f t="shared" si="81"/>
        <v>0.375</v>
      </c>
      <c r="CF16" s="4">
        <f t="shared" si="82"/>
        <v>2.041666666666667</v>
      </c>
      <c r="CG16" s="4">
        <v>0.70833333333333337</v>
      </c>
      <c r="CH16" s="4">
        <v>0.33333333333333331</v>
      </c>
      <c r="CI16" s="2">
        <f t="shared" si="83"/>
        <v>15</v>
      </c>
      <c r="CJ16" s="4">
        <f t="shared" si="84"/>
        <v>0.16666666666666663</v>
      </c>
      <c r="CK16" s="4">
        <f t="shared" si="85"/>
        <v>0.375</v>
      </c>
      <c r="CL16" s="4">
        <f t="shared" si="86"/>
        <v>2.041666666666667</v>
      </c>
      <c r="CM16" s="4">
        <v>0.70833333333333337</v>
      </c>
      <c r="CN16" s="4">
        <v>0.33333333333333331</v>
      </c>
      <c r="CO16" s="2">
        <f t="shared" si="87"/>
        <v>15</v>
      </c>
      <c r="CP16" s="4">
        <f t="shared" si="88"/>
        <v>0.16666666666666663</v>
      </c>
      <c r="CQ16" s="4">
        <f t="shared" si="89"/>
        <v>0.375</v>
      </c>
      <c r="CR16" s="4">
        <f t="shared" si="90"/>
        <v>2.041666666666667</v>
      </c>
      <c r="CS16" s="4">
        <v>0.70833333333333337</v>
      </c>
      <c r="CT16" s="4">
        <v>0.33333333333333331</v>
      </c>
      <c r="CU16" s="2">
        <f t="shared" si="91"/>
        <v>15</v>
      </c>
      <c r="CV16" s="4">
        <f t="shared" si="92"/>
        <v>0.16666666666666663</v>
      </c>
      <c r="CW16" s="4">
        <f t="shared" si="93"/>
        <v>0.375</v>
      </c>
      <c r="CX16" s="4">
        <f t="shared" si="94"/>
        <v>2.041666666666667</v>
      </c>
      <c r="CY16" s="4">
        <v>0.70833333333333337</v>
      </c>
      <c r="CZ16" s="4">
        <v>0.33333333333333331</v>
      </c>
      <c r="DA16" s="2">
        <f t="shared" si="95"/>
        <v>15</v>
      </c>
      <c r="DB16" s="4">
        <f t="shared" si="96"/>
        <v>0.16666666666666663</v>
      </c>
      <c r="DC16" s="4">
        <f t="shared" si="97"/>
        <v>0.375</v>
      </c>
      <c r="DD16" s="4">
        <f t="shared" si="98"/>
        <v>2.041666666666667</v>
      </c>
      <c r="DE16" s="4">
        <v>0.70833333333333337</v>
      </c>
      <c r="DF16" s="4">
        <v>0.33333333333333331</v>
      </c>
      <c r="DG16" s="2">
        <f t="shared" si="99"/>
        <v>15</v>
      </c>
      <c r="DH16" s="4">
        <f t="shared" si="100"/>
        <v>0.16666666666666663</v>
      </c>
      <c r="DI16" s="4">
        <f t="shared" si="101"/>
        <v>0.375</v>
      </c>
      <c r="DJ16" s="4">
        <f t="shared" si="102"/>
        <v>2.041666666666667</v>
      </c>
      <c r="DK16" s="4">
        <v>0.70833333333333337</v>
      </c>
      <c r="DL16" s="4">
        <v>0.33333333333333331</v>
      </c>
      <c r="DM16" s="2">
        <f t="shared" si="103"/>
        <v>15</v>
      </c>
      <c r="DN16" s="4">
        <f t="shared" si="104"/>
        <v>0.16666666666666663</v>
      </c>
      <c r="DO16" s="4">
        <f t="shared" si="105"/>
        <v>0.375</v>
      </c>
      <c r="DP16" s="4">
        <f t="shared" si="106"/>
        <v>2.041666666666667</v>
      </c>
      <c r="DQ16" s="4">
        <v>0.70833333333333337</v>
      </c>
      <c r="DR16" s="4">
        <v>0.33333333333333331</v>
      </c>
      <c r="DS16" s="2">
        <f t="shared" si="107"/>
        <v>15</v>
      </c>
      <c r="DT16" s="4">
        <f t="shared" si="108"/>
        <v>0.16666666666666663</v>
      </c>
      <c r="DU16" s="4">
        <f t="shared" si="109"/>
        <v>0.375</v>
      </c>
      <c r="DV16" s="4">
        <f t="shared" si="110"/>
        <v>2.041666666666667</v>
      </c>
      <c r="DW16" s="4">
        <v>0.70833333333333337</v>
      </c>
      <c r="DX16" s="4">
        <v>0.33333333333333331</v>
      </c>
      <c r="DY16" s="2">
        <f t="shared" si="111"/>
        <v>15</v>
      </c>
      <c r="DZ16" s="4">
        <f t="shared" si="112"/>
        <v>0.16666666666666663</v>
      </c>
      <c r="EA16" s="4">
        <f t="shared" si="113"/>
        <v>0.375</v>
      </c>
      <c r="EB16" s="4">
        <f t="shared" si="114"/>
        <v>2.041666666666667</v>
      </c>
      <c r="EC16" s="4">
        <v>0.70833333333333337</v>
      </c>
      <c r="ED16" s="4">
        <v>0.33333333333333331</v>
      </c>
      <c r="EE16" s="2">
        <f t="shared" si="115"/>
        <v>15</v>
      </c>
      <c r="EF16" s="4">
        <f t="shared" si="116"/>
        <v>0.16666666666666663</v>
      </c>
      <c r="EG16" s="4">
        <f t="shared" si="117"/>
        <v>0.375</v>
      </c>
      <c r="EH16" s="4">
        <f t="shared" si="118"/>
        <v>2.041666666666667</v>
      </c>
      <c r="EI16" s="4">
        <v>0.70833333333333337</v>
      </c>
      <c r="EJ16" s="4">
        <v>0.33333333333333331</v>
      </c>
      <c r="EK16" s="2">
        <f t="shared" si="119"/>
        <v>15</v>
      </c>
      <c r="EL16" s="4">
        <f t="shared" si="120"/>
        <v>0.16666666666666663</v>
      </c>
      <c r="EM16" s="4">
        <f t="shared" si="121"/>
        <v>0.375</v>
      </c>
      <c r="EN16" s="4">
        <f t="shared" si="122"/>
        <v>2.041666666666667</v>
      </c>
      <c r="EO16" s="4">
        <v>0.70833333333333337</v>
      </c>
      <c r="EP16" s="4">
        <v>0.33333333333333331</v>
      </c>
      <c r="EQ16" s="2">
        <f t="shared" si="123"/>
        <v>15</v>
      </c>
      <c r="ER16" s="4">
        <f t="shared" si="124"/>
        <v>0.16666666666666663</v>
      </c>
      <c r="ES16" s="4">
        <f t="shared" si="125"/>
        <v>0.375</v>
      </c>
      <c r="ET16" s="4">
        <f t="shared" si="126"/>
        <v>2.041666666666667</v>
      </c>
      <c r="EU16" s="4">
        <v>0.70833333333333337</v>
      </c>
      <c r="EV16" s="4">
        <v>0.33333333333333331</v>
      </c>
      <c r="EW16" s="2">
        <f t="shared" si="127"/>
        <v>15</v>
      </c>
      <c r="EX16" s="4">
        <f t="shared" si="128"/>
        <v>0.16666666666666663</v>
      </c>
      <c r="EY16" s="4">
        <f t="shared" si="129"/>
        <v>0.375</v>
      </c>
      <c r="EZ16" s="4">
        <f t="shared" si="130"/>
        <v>2.041666666666667</v>
      </c>
      <c r="FA16" s="4">
        <v>0.70833333333333337</v>
      </c>
      <c r="FB16" s="4">
        <v>0.33333333333333331</v>
      </c>
      <c r="FC16" s="2">
        <f t="shared" si="131"/>
        <v>15</v>
      </c>
      <c r="FD16" s="4">
        <f t="shared" si="132"/>
        <v>0.16666666666666663</v>
      </c>
      <c r="FE16" s="4">
        <f t="shared" si="133"/>
        <v>0.375</v>
      </c>
      <c r="FF16" s="4">
        <f t="shared" si="134"/>
        <v>2.041666666666667</v>
      </c>
      <c r="FG16" s="4">
        <v>0.70833333333333337</v>
      </c>
      <c r="FH16" s="4">
        <v>0.33333333333333331</v>
      </c>
      <c r="FI16" s="2">
        <f t="shared" si="135"/>
        <v>15</v>
      </c>
      <c r="FJ16" s="4">
        <f t="shared" si="136"/>
        <v>0.16666666666666663</v>
      </c>
      <c r="FK16" s="4">
        <f t="shared" si="137"/>
        <v>0.375</v>
      </c>
      <c r="FL16" s="4">
        <f t="shared" si="138"/>
        <v>2.041666666666667</v>
      </c>
      <c r="FM16" s="4">
        <v>0.70833333333333337</v>
      </c>
      <c r="FN16" s="4">
        <v>0.33333333333333331</v>
      </c>
      <c r="FO16" s="2">
        <f t="shared" si="139"/>
        <v>15</v>
      </c>
      <c r="FP16" s="4">
        <f t="shared" si="140"/>
        <v>0.16666666666666663</v>
      </c>
      <c r="FQ16" s="4">
        <f t="shared" si="141"/>
        <v>0.375</v>
      </c>
      <c r="FR16" s="4">
        <f t="shared" si="142"/>
        <v>2.041666666666667</v>
      </c>
      <c r="FS16" s="4">
        <v>0.70833333333333337</v>
      </c>
      <c r="FT16" s="4">
        <v>0.33333333333333331</v>
      </c>
      <c r="FU16" s="2">
        <f t="shared" si="143"/>
        <v>15</v>
      </c>
      <c r="FV16" s="4">
        <f t="shared" si="144"/>
        <v>0.16666666666666663</v>
      </c>
      <c r="FW16" s="4">
        <f t="shared" si="145"/>
        <v>0.375</v>
      </c>
      <c r="FX16" s="4">
        <f t="shared" si="146"/>
        <v>2.041666666666667</v>
      </c>
      <c r="FY16" s="4">
        <v>0.70833333333333337</v>
      </c>
      <c r="FZ16" s="4">
        <v>0.33333333333333331</v>
      </c>
      <c r="GA16" s="2">
        <f t="shared" si="147"/>
        <v>15</v>
      </c>
      <c r="GB16" s="4">
        <f t="shared" si="148"/>
        <v>0.16666666666666663</v>
      </c>
      <c r="GC16" s="4">
        <f t="shared" si="149"/>
        <v>0.375</v>
      </c>
      <c r="GD16" s="4">
        <f t="shared" si="150"/>
        <v>2.041666666666667</v>
      </c>
      <c r="GE16" s="4">
        <v>0.70833333333333337</v>
      </c>
      <c r="GF16" s="4">
        <v>0.33333333333333331</v>
      </c>
      <c r="GG16" s="2">
        <f t="shared" si="151"/>
        <v>15</v>
      </c>
      <c r="GH16" s="4">
        <f t="shared" si="152"/>
        <v>0.16666666666666663</v>
      </c>
      <c r="GI16" s="4">
        <f t="shared" si="153"/>
        <v>0.375</v>
      </c>
      <c r="GJ16" s="4">
        <f t="shared" si="154"/>
        <v>2.041666666666667</v>
      </c>
    </row>
    <row r="17" spans="2:192">
      <c r="B17" s="1"/>
      <c r="C17" s="1"/>
      <c r="D17" s="4">
        <v>0</v>
      </c>
      <c r="E17" s="4">
        <v>0</v>
      </c>
      <c r="F17" s="2">
        <f t="shared" si="31"/>
        <v>0</v>
      </c>
      <c r="G17" s="4">
        <f t="shared" si="32"/>
        <v>0</v>
      </c>
      <c r="H17" s="4">
        <f t="shared" si="33"/>
        <v>0</v>
      </c>
      <c r="I17" s="4">
        <f t="shared" si="34"/>
        <v>0</v>
      </c>
      <c r="J17" s="19">
        <f>_xlfn.IFS($J$6=1,G17*Sheet1!$B$5*24,$D$2="Lundi",TRUE,$D$2="Mardi",TRUE,$D$2="Mercredi",TRUE,$D$2="Jeudi",$D$2="Vendredi")</f>
        <v>0</v>
      </c>
      <c r="K17" s="19">
        <f>_xlfn.IFS($K$6=1,H17*Sheet1!$G$5*24,$D$2="Lundi",TRUE,$D$2="Mardi",TRUE,$D$2="Mercredi",TRUE,$D$2="Jeudi",$D$2="Vendredi")</f>
        <v>0</v>
      </c>
      <c r="L17" s="19">
        <f>_xlfn.IFS($L$6=1,I17*Sheet1!$B$5,$D$2="Lundi",TRUE,$D$2="Mardi",TRUE,$D$2="Mercredi",TRUE,$D$2="Jeudi",$D$2="Vendredi")</f>
        <v>0</v>
      </c>
      <c r="M17" s="4">
        <v>0.70833333333333337</v>
      </c>
      <c r="N17" s="4">
        <v>0.33333333333333331</v>
      </c>
      <c r="O17" s="2">
        <f t="shared" si="35"/>
        <v>15</v>
      </c>
      <c r="P17" s="4">
        <f t="shared" si="36"/>
        <v>0.16666666666666663</v>
      </c>
      <c r="Q17" s="4">
        <f t="shared" si="37"/>
        <v>0.375</v>
      </c>
      <c r="R17" s="4">
        <f t="shared" si="38"/>
        <v>2.041666666666667</v>
      </c>
      <c r="S17" s="4">
        <v>0.70833333333333337</v>
      </c>
      <c r="T17" s="4">
        <v>0.33333333333333331</v>
      </c>
      <c r="U17" s="2">
        <f t="shared" si="39"/>
        <v>15</v>
      </c>
      <c r="V17" s="4">
        <f t="shared" si="40"/>
        <v>0.16666666666666663</v>
      </c>
      <c r="W17" s="4">
        <f t="shared" si="41"/>
        <v>0.375</v>
      </c>
      <c r="X17" s="4">
        <f t="shared" si="42"/>
        <v>2.041666666666667</v>
      </c>
      <c r="Y17" s="4">
        <v>0.70833333333333337</v>
      </c>
      <c r="Z17" s="4">
        <v>0.33333333333333331</v>
      </c>
      <c r="AA17" s="2">
        <f t="shared" si="43"/>
        <v>15</v>
      </c>
      <c r="AB17" s="4">
        <f t="shared" si="44"/>
        <v>0.16666666666666663</v>
      </c>
      <c r="AC17" s="4">
        <f t="shared" si="45"/>
        <v>0.375</v>
      </c>
      <c r="AD17" s="4">
        <f t="shared" si="46"/>
        <v>2.041666666666667</v>
      </c>
      <c r="AE17" s="4">
        <v>0.70833333333333337</v>
      </c>
      <c r="AF17" s="4">
        <v>0.33333333333333331</v>
      </c>
      <c r="AG17" s="2">
        <f t="shared" si="47"/>
        <v>15</v>
      </c>
      <c r="AH17" s="4">
        <f t="shared" si="48"/>
        <v>0.16666666666666663</v>
      </c>
      <c r="AI17" s="4">
        <f t="shared" si="49"/>
        <v>0.375</v>
      </c>
      <c r="AJ17" s="4">
        <f t="shared" si="50"/>
        <v>2.041666666666667</v>
      </c>
      <c r="AK17" s="4">
        <v>0.70833333333333337</v>
      </c>
      <c r="AL17" s="4">
        <v>0.33333333333333331</v>
      </c>
      <c r="AM17" s="2">
        <f t="shared" si="51"/>
        <v>15</v>
      </c>
      <c r="AN17" s="4">
        <f t="shared" si="52"/>
        <v>0.16666666666666663</v>
      </c>
      <c r="AO17" s="4">
        <f t="shared" si="53"/>
        <v>0.375</v>
      </c>
      <c r="AP17" s="4">
        <f t="shared" si="54"/>
        <v>2.041666666666667</v>
      </c>
      <c r="AQ17" s="4">
        <v>0.70833333333333337</v>
      </c>
      <c r="AR17" s="4">
        <v>0.33333333333333331</v>
      </c>
      <c r="AS17" s="2">
        <f t="shared" si="55"/>
        <v>15</v>
      </c>
      <c r="AT17" s="4">
        <f t="shared" si="56"/>
        <v>0.16666666666666663</v>
      </c>
      <c r="AU17" s="4">
        <f t="shared" si="57"/>
        <v>0.375</v>
      </c>
      <c r="AV17" s="4">
        <f t="shared" si="58"/>
        <v>2.041666666666667</v>
      </c>
      <c r="AW17" s="4">
        <v>0.70833333333333337</v>
      </c>
      <c r="AX17" s="4">
        <v>0.33333333333333331</v>
      </c>
      <c r="AY17" s="2">
        <f t="shared" si="59"/>
        <v>15</v>
      </c>
      <c r="AZ17" s="4">
        <f t="shared" si="60"/>
        <v>0.16666666666666663</v>
      </c>
      <c r="BA17" s="4">
        <f t="shared" si="61"/>
        <v>0.375</v>
      </c>
      <c r="BB17" s="4">
        <f t="shared" si="62"/>
        <v>2.041666666666667</v>
      </c>
      <c r="BC17" s="4">
        <v>0.70833333333333337</v>
      </c>
      <c r="BD17" s="4">
        <v>0.33333333333333331</v>
      </c>
      <c r="BE17" s="2">
        <f t="shared" si="63"/>
        <v>15</v>
      </c>
      <c r="BF17" s="4">
        <f t="shared" si="64"/>
        <v>0.16666666666666663</v>
      </c>
      <c r="BG17" s="4">
        <f t="shared" si="65"/>
        <v>0.375</v>
      </c>
      <c r="BH17" s="4">
        <f t="shared" si="66"/>
        <v>2.041666666666667</v>
      </c>
      <c r="BI17" s="4">
        <v>0.70833333333333337</v>
      </c>
      <c r="BJ17" s="4">
        <v>0.33333333333333331</v>
      </c>
      <c r="BK17" s="2">
        <f t="shared" si="67"/>
        <v>15</v>
      </c>
      <c r="BL17" s="4">
        <f t="shared" si="68"/>
        <v>0.16666666666666663</v>
      </c>
      <c r="BM17" s="4">
        <f t="shared" si="69"/>
        <v>0.375</v>
      </c>
      <c r="BN17" s="4">
        <f t="shared" si="70"/>
        <v>2.041666666666667</v>
      </c>
      <c r="BO17" s="4">
        <v>0.70833333333333337</v>
      </c>
      <c r="BP17" s="4">
        <v>0.33333333333333331</v>
      </c>
      <c r="BQ17" s="2">
        <f t="shared" si="71"/>
        <v>15</v>
      </c>
      <c r="BR17" s="4">
        <f t="shared" si="72"/>
        <v>0.16666666666666663</v>
      </c>
      <c r="BS17" s="4">
        <f t="shared" si="73"/>
        <v>0.375</v>
      </c>
      <c r="BT17" s="4">
        <f t="shared" si="74"/>
        <v>2.041666666666667</v>
      </c>
      <c r="BU17" s="4">
        <v>0.70833333333333337</v>
      </c>
      <c r="BV17" s="4">
        <v>0.33333333333333331</v>
      </c>
      <c r="BW17" s="2">
        <f t="shared" si="75"/>
        <v>15</v>
      </c>
      <c r="BX17" s="4">
        <f t="shared" si="76"/>
        <v>0.16666666666666663</v>
      </c>
      <c r="BY17" s="4">
        <f t="shared" si="77"/>
        <v>0.375</v>
      </c>
      <c r="BZ17" s="4">
        <f t="shared" si="78"/>
        <v>2.041666666666667</v>
      </c>
      <c r="CA17" s="4">
        <v>0.70833333333333337</v>
      </c>
      <c r="CB17" s="4">
        <v>0.33333333333333331</v>
      </c>
      <c r="CC17" s="2">
        <f t="shared" si="79"/>
        <v>15</v>
      </c>
      <c r="CD17" s="4">
        <f t="shared" si="80"/>
        <v>0.16666666666666663</v>
      </c>
      <c r="CE17" s="4">
        <f t="shared" si="81"/>
        <v>0.375</v>
      </c>
      <c r="CF17" s="4">
        <f t="shared" si="82"/>
        <v>2.041666666666667</v>
      </c>
      <c r="CG17" s="4">
        <v>0.70833333333333337</v>
      </c>
      <c r="CH17" s="4">
        <v>0.33333333333333331</v>
      </c>
      <c r="CI17" s="2">
        <f t="shared" si="83"/>
        <v>15</v>
      </c>
      <c r="CJ17" s="4">
        <f t="shared" si="84"/>
        <v>0.16666666666666663</v>
      </c>
      <c r="CK17" s="4">
        <f t="shared" si="85"/>
        <v>0.375</v>
      </c>
      <c r="CL17" s="4">
        <f t="shared" si="86"/>
        <v>2.041666666666667</v>
      </c>
      <c r="CM17" s="4">
        <v>0.70833333333333337</v>
      </c>
      <c r="CN17" s="4">
        <v>0.33333333333333331</v>
      </c>
      <c r="CO17" s="2">
        <f t="shared" si="87"/>
        <v>15</v>
      </c>
      <c r="CP17" s="4">
        <f t="shared" si="88"/>
        <v>0.16666666666666663</v>
      </c>
      <c r="CQ17" s="4">
        <f t="shared" si="89"/>
        <v>0.375</v>
      </c>
      <c r="CR17" s="4">
        <f t="shared" si="90"/>
        <v>2.041666666666667</v>
      </c>
      <c r="CS17" s="4">
        <v>0.70833333333333337</v>
      </c>
      <c r="CT17" s="4">
        <v>0.33333333333333331</v>
      </c>
      <c r="CU17" s="2">
        <f t="shared" si="91"/>
        <v>15</v>
      </c>
      <c r="CV17" s="4">
        <f t="shared" si="92"/>
        <v>0.16666666666666663</v>
      </c>
      <c r="CW17" s="4">
        <f t="shared" si="93"/>
        <v>0.375</v>
      </c>
      <c r="CX17" s="4">
        <f t="shared" si="94"/>
        <v>2.041666666666667</v>
      </c>
      <c r="CY17" s="4">
        <v>0.70833333333333337</v>
      </c>
      <c r="CZ17" s="4">
        <v>0.33333333333333331</v>
      </c>
      <c r="DA17" s="2">
        <f t="shared" si="95"/>
        <v>15</v>
      </c>
      <c r="DB17" s="4">
        <f t="shared" si="96"/>
        <v>0.16666666666666663</v>
      </c>
      <c r="DC17" s="4">
        <f t="shared" si="97"/>
        <v>0.375</v>
      </c>
      <c r="DD17" s="4">
        <f t="shared" si="98"/>
        <v>2.041666666666667</v>
      </c>
      <c r="DE17" s="4">
        <v>0.70833333333333337</v>
      </c>
      <c r="DF17" s="4">
        <v>0.33333333333333331</v>
      </c>
      <c r="DG17" s="2">
        <f t="shared" si="99"/>
        <v>15</v>
      </c>
      <c r="DH17" s="4">
        <f t="shared" si="100"/>
        <v>0.16666666666666663</v>
      </c>
      <c r="DI17" s="4">
        <f t="shared" si="101"/>
        <v>0.375</v>
      </c>
      <c r="DJ17" s="4">
        <f t="shared" si="102"/>
        <v>2.041666666666667</v>
      </c>
      <c r="DK17" s="4">
        <v>0.70833333333333337</v>
      </c>
      <c r="DL17" s="4">
        <v>0.33333333333333331</v>
      </c>
      <c r="DM17" s="2">
        <f t="shared" si="103"/>
        <v>15</v>
      </c>
      <c r="DN17" s="4">
        <f t="shared" si="104"/>
        <v>0.16666666666666663</v>
      </c>
      <c r="DO17" s="4">
        <f t="shared" si="105"/>
        <v>0.375</v>
      </c>
      <c r="DP17" s="4">
        <f t="shared" si="106"/>
        <v>2.041666666666667</v>
      </c>
      <c r="DQ17" s="4">
        <v>0.70833333333333337</v>
      </c>
      <c r="DR17" s="4">
        <v>0.33333333333333331</v>
      </c>
      <c r="DS17" s="2">
        <f t="shared" si="107"/>
        <v>15</v>
      </c>
      <c r="DT17" s="4">
        <f t="shared" si="108"/>
        <v>0.16666666666666663</v>
      </c>
      <c r="DU17" s="4">
        <f t="shared" si="109"/>
        <v>0.375</v>
      </c>
      <c r="DV17" s="4">
        <f t="shared" si="110"/>
        <v>2.041666666666667</v>
      </c>
      <c r="DW17" s="4">
        <v>0.70833333333333337</v>
      </c>
      <c r="DX17" s="4">
        <v>0.33333333333333331</v>
      </c>
      <c r="DY17" s="2">
        <f t="shared" si="111"/>
        <v>15</v>
      </c>
      <c r="DZ17" s="4">
        <f t="shared" si="112"/>
        <v>0.16666666666666663</v>
      </c>
      <c r="EA17" s="4">
        <f t="shared" si="113"/>
        <v>0.375</v>
      </c>
      <c r="EB17" s="4">
        <f t="shared" si="114"/>
        <v>2.041666666666667</v>
      </c>
      <c r="EC17" s="4">
        <v>0.70833333333333337</v>
      </c>
      <c r="ED17" s="4">
        <v>0.33333333333333331</v>
      </c>
      <c r="EE17" s="2">
        <f t="shared" si="115"/>
        <v>15</v>
      </c>
      <c r="EF17" s="4">
        <f t="shared" si="116"/>
        <v>0.16666666666666663</v>
      </c>
      <c r="EG17" s="4">
        <f t="shared" si="117"/>
        <v>0.375</v>
      </c>
      <c r="EH17" s="4">
        <f t="shared" si="118"/>
        <v>2.041666666666667</v>
      </c>
      <c r="EI17" s="4">
        <v>0.70833333333333337</v>
      </c>
      <c r="EJ17" s="4">
        <v>0.33333333333333331</v>
      </c>
      <c r="EK17" s="2">
        <f t="shared" si="119"/>
        <v>15</v>
      </c>
      <c r="EL17" s="4">
        <f t="shared" si="120"/>
        <v>0.16666666666666663</v>
      </c>
      <c r="EM17" s="4">
        <f t="shared" si="121"/>
        <v>0.375</v>
      </c>
      <c r="EN17" s="4">
        <f t="shared" si="122"/>
        <v>2.041666666666667</v>
      </c>
      <c r="EO17" s="4">
        <v>0.70833333333333337</v>
      </c>
      <c r="EP17" s="4">
        <v>0.33333333333333331</v>
      </c>
      <c r="EQ17" s="2">
        <f t="shared" si="123"/>
        <v>15</v>
      </c>
      <c r="ER17" s="4">
        <f t="shared" si="124"/>
        <v>0.16666666666666663</v>
      </c>
      <c r="ES17" s="4">
        <f t="shared" si="125"/>
        <v>0.375</v>
      </c>
      <c r="ET17" s="4">
        <f t="shared" si="126"/>
        <v>2.041666666666667</v>
      </c>
      <c r="EU17" s="4">
        <v>0.70833333333333337</v>
      </c>
      <c r="EV17" s="4">
        <v>0.33333333333333331</v>
      </c>
      <c r="EW17" s="2">
        <f t="shared" si="127"/>
        <v>15</v>
      </c>
      <c r="EX17" s="4">
        <f t="shared" si="128"/>
        <v>0.16666666666666663</v>
      </c>
      <c r="EY17" s="4">
        <f t="shared" si="129"/>
        <v>0.375</v>
      </c>
      <c r="EZ17" s="4">
        <f t="shared" si="130"/>
        <v>2.041666666666667</v>
      </c>
      <c r="FA17" s="4">
        <v>0.70833333333333337</v>
      </c>
      <c r="FB17" s="4">
        <v>0.33333333333333331</v>
      </c>
      <c r="FC17" s="2">
        <f t="shared" si="131"/>
        <v>15</v>
      </c>
      <c r="FD17" s="4">
        <f t="shared" si="132"/>
        <v>0.16666666666666663</v>
      </c>
      <c r="FE17" s="4">
        <f t="shared" si="133"/>
        <v>0.375</v>
      </c>
      <c r="FF17" s="4">
        <f t="shared" si="134"/>
        <v>2.041666666666667</v>
      </c>
      <c r="FG17" s="4">
        <v>0.70833333333333337</v>
      </c>
      <c r="FH17" s="4">
        <v>0.33333333333333331</v>
      </c>
      <c r="FI17" s="2">
        <f t="shared" si="135"/>
        <v>15</v>
      </c>
      <c r="FJ17" s="4">
        <f t="shared" si="136"/>
        <v>0.16666666666666663</v>
      </c>
      <c r="FK17" s="4">
        <f t="shared" si="137"/>
        <v>0.375</v>
      </c>
      <c r="FL17" s="4">
        <f t="shared" si="138"/>
        <v>2.041666666666667</v>
      </c>
      <c r="FM17" s="4">
        <v>0.70833333333333337</v>
      </c>
      <c r="FN17" s="4">
        <v>0.33333333333333331</v>
      </c>
      <c r="FO17" s="2">
        <f t="shared" si="139"/>
        <v>15</v>
      </c>
      <c r="FP17" s="4">
        <f t="shared" si="140"/>
        <v>0.16666666666666663</v>
      </c>
      <c r="FQ17" s="4">
        <f t="shared" si="141"/>
        <v>0.375</v>
      </c>
      <c r="FR17" s="4">
        <f t="shared" si="142"/>
        <v>2.041666666666667</v>
      </c>
      <c r="FS17" s="4">
        <v>0.70833333333333337</v>
      </c>
      <c r="FT17" s="4">
        <v>0.33333333333333331</v>
      </c>
      <c r="FU17" s="2">
        <f t="shared" si="143"/>
        <v>15</v>
      </c>
      <c r="FV17" s="4">
        <f t="shared" si="144"/>
        <v>0.16666666666666663</v>
      </c>
      <c r="FW17" s="4">
        <f t="shared" si="145"/>
        <v>0.375</v>
      </c>
      <c r="FX17" s="4">
        <f t="shared" si="146"/>
        <v>2.041666666666667</v>
      </c>
      <c r="FY17" s="4">
        <v>0.70833333333333337</v>
      </c>
      <c r="FZ17" s="4">
        <v>0.33333333333333331</v>
      </c>
      <c r="GA17" s="2">
        <f t="shared" si="147"/>
        <v>15</v>
      </c>
      <c r="GB17" s="4">
        <f t="shared" si="148"/>
        <v>0.16666666666666663</v>
      </c>
      <c r="GC17" s="4">
        <f t="shared" si="149"/>
        <v>0.375</v>
      </c>
      <c r="GD17" s="4">
        <f t="shared" si="150"/>
        <v>2.041666666666667</v>
      </c>
      <c r="GE17" s="4">
        <v>0.70833333333333337</v>
      </c>
      <c r="GF17" s="4">
        <v>0.33333333333333331</v>
      </c>
      <c r="GG17" s="2">
        <f t="shared" si="151"/>
        <v>15</v>
      </c>
      <c r="GH17" s="4">
        <f t="shared" si="152"/>
        <v>0.16666666666666663</v>
      </c>
      <c r="GI17" s="4">
        <f t="shared" si="153"/>
        <v>0.375</v>
      </c>
      <c r="GJ17" s="4">
        <f t="shared" si="154"/>
        <v>2.041666666666667</v>
      </c>
    </row>
    <row r="18" spans="2:192">
      <c r="B18" s="1"/>
      <c r="C18" s="1"/>
      <c r="D18" s="4">
        <v>0</v>
      </c>
      <c r="E18" s="4">
        <v>0</v>
      </c>
      <c r="F18" s="2">
        <f t="shared" si="31"/>
        <v>0</v>
      </c>
      <c r="G18" s="4">
        <f t="shared" si="32"/>
        <v>0</v>
      </c>
      <c r="H18" s="4">
        <f t="shared" si="33"/>
        <v>0</v>
      </c>
      <c r="I18" s="4">
        <f t="shared" si="34"/>
        <v>0</v>
      </c>
      <c r="J18" s="19">
        <f>_xlfn.IFS($J$6=1,G18*Sheet1!$B$5*24,$D$2="Lundi",TRUE,$D$2="Mardi",TRUE,$D$2="Mercredi",TRUE,$D$2="Jeudi",$D$2="Vendredi")</f>
        <v>0</v>
      </c>
      <c r="K18" s="19">
        <f>_xlfn.IFS($K$6=1,H18*Sheet1!$G$5*24,$D$2="Lundi",TRUE,$D$2="Mardi",TRUE,$D$2="Mercredi",TRUE,$D$2="Jeudi",$D$2="Vendredi")</f>
        <v>0</v>
      </c>
      <c r="L18" s="19">
        <f>_xlfn.IFS($L$6=1,I18*Sheet1!$B$5,$D$2="Lundi",TRUE,$D$2="Mardi",TRUE,$D$2="Mercredi",TRUE,$D$2="Jeudi",$D$2="Vendredi")</f>
        <v>0</v>
      </c>
      <c r="M18" s="4">
        <v>0.70833333333333337</v>
      </c>
      <c r="N18" s="4">
        <v>0.33333333333333331</v>
      </c>
      <c r="O18" s="2">
        <f t="shared" si="35"/>
        <v>15</v>
      </c>
      <c r="P18" s="4">
        <f t="shared" si="36"/>
        <v>0.16666666666666663</v>
      </c>
      <c r="Q18" s="4">
        <f t="shared" si="37"/>
        <v>0.375</v>
      </c>
      <c r="R18" s="4">
        <f t="shared" si="38"/>
        <v>2.041666666666667</v>
      </c>
      <c r="S18" s="4">
        <v>0.70833333333333337</v>
      </c>
      <c r="T18" s="4">
        <v>0.33333333333333331</v>
      </c>
      <c r="U18" s="2">
        <f t="shared" si="39"/>
        <v>15</v>
      </c>
      <c r="V18" s="4">
        <f t="shared" si="40"/>
        <v>0.16666666666666663</v>
      </c>
      <c r="W18" s="4">
        <f t="shared" si="41"/>
        <v>0.375</v>
      </c>
      <c r="X18" s="4">
        <f t="shared" si="42"/>
        <v>2.041666666666667</v>
      </c>
      <c r="Y18" s="4">
        <v>0.70833333333333337</v>
      </c>
      <c r="Z18" s="4">
        <v>0.33333333333333331</v>
      </c>
      <c r="AA18" s="2">
        <f t="shared" si="43"/>
        <v>15</v>
      </c>
      <c r="AB18" s="4">
        <f t="shared" si="44"/>
        <v>0.16666666666666663</v>
      </c>
      <c r="AC18" s="4">
        <f t="shared" si="45"/>
        <v>0.375</v>
      </c>
      <c r="AD18" s="4">
        <f t="shared" si="46"/>
        <v>2.041666666666667</v>
      </c>
      <c r="AE18" s="4">
        <v>0.70833333333333337</v>
      </c>
      <c r="AF18" s="4">
        <v>0.33333333333333331</v>
      </c>
      <c r="AG18" s="2">
        <f t="shared" si="47"/>
        <v>15</v>
      </c>
      <c r="AH18" s="4">
        <f t="shared" si="48"/>
        <v>0.16666666666666663</v>
      </c>
      <c r="AI18" s="4">
        <f t="shared" si="49"/>
        <v>0.375</v>
      </c>
      <c r="AJ18" s="4">
        <f t="shared" si="50"/>
        <v>2.041666666666667</v>
      </c>
      <c r="AK18" s="4">
        <v>0.70833333333333337</v>
      </c>
      <c r="AL18" s="4">
        <v>0.33333333333333331</v>
      </c>
      <c r="AM18" s="2">
        <f t="shared" si="51"/>
        <v>15</v>
      </c>
      <c r="AN18" s="4">
        <f t="shared" si="52"/>
        <v>0.16666666666666663</v>
      </c>
      <c r="AO18" s="4">
        <f t="shared" si="53"/>
        <v>0.375</v>
      </c>
      <c r="AP18" s="4">
        <f t="shared" si="54"/>
        <v>2.041666666666667</v>
      </c>
      <c r="AQ18" s="4">
        <v>0.70833333333333337</v>
      </c>
      <c r="AR18" s="4">
        <v>0.33333333333333331</v>
      </c>
      <c r="AS18" s="2">
        <f t="shared" si="55"/>
        <v>15</v>
      </c>
      <c r="AT18" s="4">
        <f t="shared" si="56"/>
        <v>0.16666666666666663</v>
      </c>
      <c r="AU18" s="4">
        <f t="shared" si="57"/>
        <v>0.375</v>
      </c>
      <c r="AV18" s="4">
        <f t="shared" si="58"/>
        <v>2.041666666666667</v>
      </c>
      <c r="AW18" s="4">
        <v>0.70833333333333337</v>
      </c>
      <c r="AX18" s="4">
        <v>0.33333333333333331</v>
      </c>
      <c r="AY18" s="2">
        <f t="shared" si="59"/>
        <v>15</v>
      </c>
      <c r="AZ18" s="4">
        <f t="shared" si="60"/>
        <v>0.16666666666666663</v>
      </c>
      <c r="BA18" s="4">
        <f t="shared" si="61"/>
        <v>0.375</v>
      </c>
      <c r="BB18" s="4">
        <f t="shared" si="62"/>
        <v>2.041666666666667</v>
      </c>
      <c r="BC18" s="4">
        <v>0.70833333333333337</v>
      </c>
      <c r="BD18" s="4">
        <v>0.33333333333333331</v>
      </c>
      <c r="BE18" s="2">
        <f t="shared" si="63"/>
        <v>15</v>
      </c>
      <c r="BF18" s="4">
        <f t="shared" si="64"/>
        <v>0.16666666666666663</v>
      </c>
      <c r="BG18" s="4">
        <f t="shared" si="65"/>
        <v>0.375</v>
      </c>
      <c r="BH18" s="4">
        <f t="shared" si="66"/>
        <v>2.041666666666667</v>
      </c>
      <c r="BI18" s="4">
        <v>0.70833333333333337</v>
      </c>
      <c r="BJ18" s="4">
        <v>0.33333333333333331</v>
      </c>
      <c r="BK18" s="2">
        <f t="shared" si="67"/>
        <v>15</v>
      </c>
      <c r="BL18" s="4">
        <f t="shared" si="68"/>
        <v>0.16666666666666663</v>
      </c>
      <c r="BM18" s="4">
        <f t="shared" si="69"/>
        <v>0.375</v>
      </c>
      <c r="BN18" s="4">
        <f t="shared" si="70"/>
        <v>2.041666666666667</v>
      </c>
      <c r="BO18" s="4">
        <v>0.70833333333333337</v>
      </c>
      <c r="BP18" s="4">
        <v>0.33333333333333331</v>
      </c>
      <c r="BQ18" s="2">
        <f t="shared" si="71"/>
        <v>15</v>
      </c>
      <c r="BR18" s="4">
        <f t="shared" si="72"/>
        <v>0.16666666666666663</v>
      </c>
      <c r="BS18" s="4">
        <f t="shared" si="73"/>
        <v>0.375</v>
      </c>
      <c r="BT18" s="4">
        <f t="shared" si="74"/>
        <v>2.041666666666667</v>
      </c>
      <c r="BU18" s="4">
        <v>0.70833333333333337</v>
      </c>
      <c r="BV18" s="4">
        <v>0.33333333333333331</v>
      </c>
      <c r="BW18" s="2">
        <f t="shared" si="75"/>
        <v>15</v>
      </c>
      <c r="BX18" s="4">
        <f t="shared" si="76"/>
        <v>0.16666666666666663</v>
      </c>
      <c r="BY18" s="4">
        <f t="shared" si="77"/>
        <v>0.375</v>
      </c>
      <c r="BZ18" s="4">
        <f t="shared" si="78"/>
        <v>2.041666666666667</v>
      </c>
      <c r="CA18" s="4">
        <v>0.70833333333333337</v>
      </c>
      <c r="CB18" s="4">
        <v>0.33333333333333331</v>
      </c>
      <c r="CC18" s="2">
        <f t="shared" si="79"/>
        <v>15</v>
      </c>
      <c r="CD18" s="4">
        <f t="shared" si="80"/>
        <v>0.16666666666666663</v>
      </c>
      <c r="CE18" s="4">
        <f t="shared" si="81"/>
        <v>0.375</v>
      </c>
      <c r="CF18" s="4">
        <f t="shared" si="82"/>
        <v>2.041666666666667</v>
      </c>
      <c r="CG18" s="4">
        <v>0.70833333333333337</v>
      </c>
      <c r="CH18" s="4">
        <v>0.33333333333333331</v>
      </c>
      <c r="CI18" s="2">
        <f t="shared" si="83"/>
        <v>15</v>
      </c>
      <c r="CJ18" s="4">
        <f t="shared" si="84"/>
        <v>0.16666666666666663</v>
      </c>
      <c r="CK18" s="4">
        <f t="shared" si="85"/>
        <v>0.375</v>
      </c>
      <c r="CL18" s="4">
        <f t="shared" si="86"/>
        <v>2.041666666666667</v>
      </c>
      <c r="CM18" s="4">
        <v>0.70833333333333337</v>
      </c>
      <c r="CN18" s="4">
        <v>0.33333333333333331</v>
      </c>
      <c r="CO18" s="2">
        <f t="shared" si="87"/>
        <v>15</v>
      </c>
      <c r="CP18" s="4">
        <f t="shared" si="88"/>
        <v>0.16666666666666663</v>
      </c>
      <c r="CQ18" s="4">
        <f t="shared" si="89"/>
        <v>0.375</v>
      </c>
      <c r="CR18" s="4">
        <f t="shared" si="90"/>
        <v>2.041666666666667</v>
      </c>
      <c r="CS18" s="4">
        <v>0.70833333333333337</v>
      </c>
      <c r="CT18" s="4">
        <v>0.33333333333333331</v>
      </c>
      <c r="CU18" s="2">
        <f t="shared" si="91"/>
        <v>15</v>
      </c>
      <c r="CV18" s="4">
        <f t="shared" si="92"/>
        <v>0.16666666666666663</v>
      </c>
      <c r="CW18" s="4">
        <f t="shared" si="93"/>
        <v>0.375</v>
      </c>
      <c r="CX18" s="4">
        <f t="shared" si="94"/>
        <v>2.041666666666667</v>
      </c>
      <c r="CY18" s="4">
        <v>0.70833333333333337</v>
      </c>
      <c r="CZ18" s="4">
        <v>0.33333333333333331</v>
      </c>
      <c r="DA18" s="2">
        <f t="shared" si="95"/>
        <v>15</v>
      </c>
      <c r="DB18" s="4">
        <f t="shared" si="96"/>
        <v>0.16666666666666663</v>
      </c>
      <c r="DC18" s="4">
        <f t="shared" si="97"/>
        <v>0.375</v>
      </c>
      <c r="DD18" s="4">
        <f t="shared" si="98"/>
        <v>2.041666666666667</v>
      </c>
      <c r="DE18" s="4">
        <v>0.70833333333333337</v>
      </c>
      <c r="DF18" s="4">
        <v>0.33333333333333331</v>
      </c>
      <c r="DG18" s="2">
        <f t="shared" si="99"/>
        <v>15</v>
      </c>
      <c r="DH18" s="4">
        <f t="shared" si="100"/>
        <v>0.16666666666666663</v>
      </c>
      <c r="DI18" s="4">
        <f t="shared" si="101"/>
        <v>0.375</v>
      </c>
      <c r="DJ18" s="4">
        <f t="shared" si="102"/>
        <v>2.041666666666667</v>
      </c>
      <c r="DK18" s="4">
        <v>0.70833333333333337</v>
      </c>
      <c r="DL18" s="4">
        <v>0.33333333333333331</v>
      </c>
      <c r="DM18" s="2">
        <f t="shared" si="103"/>
        <v>15</v>
      </c>
      <c r="DN18" s="4">
        <f t="shared" si="104"/>
        <v>0.16666666666666663</v>
      </c>
      <c r="DO18" s="4">
        <f t="shared" si="105"/>
        <v>0.375</v>
      </c>
      <c r="DP18" s="4">
        <f t="shared" si="106"/>
        <v>2.041666666666667</v>
      </c>
      <c r="DQ18" s="4">
        <v>0.70833333333333337</v>
      </c>
      <c r="DR18" s="4">
        <v>0.33333333333333331</v>
      </c>
      <c r="DS18" s="2">
        <f t="shared" si="107"/>
        <v>15</v>
      </c>
      <c r="DT18" s="4">
        <f t="shared" si="108"/>
        <v>0.16666666666666663</v>
      </c>
      <c r="DU18" s="4">
        <f t="shared" si="109"/>
        <v>0.375</v>
      </c>
      <c r="DV18" s="4">
        <f t="shared" si="110"/>
        <v>2.041666666666667</v>
      </c>
      <c r="DW18" s="4">
        <v>0.70833333333333337</v>
      </c>
      <c r="DX18" s="4">
        <v>0.33333333333333331</v>
      </c>
      <c r="DY18" s="2">
        <f t="shared" si="111"/>
        <v>15</v>
      </c>
      <c r="DZ18" s="4">
        <f t="shared" si="112"/>
        <v>0.16666666666666663</v>
      </c>
      <c r="EA18" s="4">
        <f t="shared" si="113"/>
        <v>0.375</v>
      </c>
      <c r="EB18" s="4">
        <f t="shared" si="114"/>
        <v>2.041666666666667</v>
      </c>
      <c r="EC18" s="4">
        <v>0.70833333333333337</v>
      </c>
      <c r="ED18" s="4">
        <v>0.33333333333333331</v>
      </c>
      <c r="EE18" s="2">
        <f t="shared" si="115"/>
        <v>15</v>
      </c>
      <c r="EF18" s="4">
        <f t="shared" si="116"/>
        <v>0.16666666666666663</v>
      </c>
      <c r="EG18" s="4">
        <f t="shared" si="117"/>
        <v>0.375</v>
      </c>
      <c r="EH18" s="4">
        <f t="shared" si="118"/>
        <v>2.041666666666667</v>
      </c>
      <c r="EI18" s="4">
        <v>0.70833333333333337</v>
      </c>
      <c r="EJ18" s="4">
        <v>0.33333333333333331</v>
      </c>
      <c r="EK18" s="2">
        <f t="shared" si="119"/>
        <v>15</v>
      </c>
      <c r="EL18" s="4">
        <f t="shared" si="120"/>
        <v>0.16666666666666663</v>
      </c>
      <c r="EM18" s="4">
        <f t="shared" si="121"/>
        <v>0.375</v>
      </c>
      <c r="EN18" s="4">
        <f t="shared" si="122"/>
        <v>2.041666666666667</v>
      </c>
      <c r="EO18" s="4">
        <v>0.70833333333333337</v>
      </c>
      <c r="EP18" s="4">
        <v>0.33333333333333331</v>
      </c>
      <c r="EQ18" s="2">
        <f t="shared" si="123"/>
        <v>15</v>
      </c>
      <c r="ER18" s="4">
        <f t="shared" si="124"/>
        <v>0.16666666666666663</v>
      </c>
      <c r="ES18" s="4">
        <f t="shared" si="125"/>
        <v>0.375</v>
      </c>
      <c r="ET18" s="4">
        <f t="shared" si="126"/>
        <v>2.041666666666667</v>
      </c>
      <c r="EU18" s="4">
        <v>0.70833333333333337</v>
      </c>
      <c r="EV18" s="4">
        <v>0.33333333333333331</v>
      </c>
      <c r="EW18" s="2">
        <f t="shared" si="127"/>
        <v>15</v>
      </c>
      <c r="EX18" s="4">
        <f t="shared" si="128"/>
        <v>0.16666666666666663</v>
      </c>
      <c r="EY18" s="4">
        <f t="shared" si="129"/>
        <v>0.375</v>
      </c>
      <c r="EZ18" s="4">
        <f t="shared" si="130"/>
        <v>2.041666666666667</v>
      </c>
      <c r="FA18" s="4">
        <v>0.70833333333333337</v>
      </c>
      <c r="FB18" s="4">
        <v>0.33333333333333331</v>
      </c>
      <c r="FC18" s="2">
        <f t="shared" si="131"/>
        <v>15</v>
      </c>
      <c r="FD18" s="4">
        <f t="shared" si="132"/>
        <v>0.16666666666666663</v>
      </c>
      <c r="FE18" s="4">
        <f t="shared" si="133"/>
        <v>0.375</v>
      </c>
      <c r="FF18" s="4">
        <f t="shared" si="134"/>
        <v>2.041666666666667</v>
      </c>
      <c r="FG18" s="4">
        <v>0.70833333333333337</v>
      </c>
      <c r="FH18" s="4">
        <v>0.33333333333333331</v>
      </c>
      <c r="FI18" s="2">
        <f t="shared" si="135"/>
        <v>15</v>
      </c>
      <c r="FJ18" s="4">
        <f t="shared" si="136"/>
        <v>0.16666666666666663</v>
      </c>
      <c r="FK18" s="4">
        <f t="shared" si="137"/>
        <v>0.375</v>
      </c>
      <c r="FL18" s="4">
        <f t="shared" si="138"/>
        <v>2.041666666666667</v>
      </c>
      <c r="FM18" s="4">
        <v>0.70833333333333337</v>
      </c>
      <c r="FN18" s="4">
        <v>0.33333333333333331</v>
      </c>
      <c r="FO18" s="2">
        <f t="shared" si="139"/>
        <v>15</v>
      </c>
      <c r="FP18" s="4">
        <f t="shared" si="140"/>
        <v>0.16666666666666663</v>
      </c>
      <c r="FQ18" s="4">
        <f t="shared" si="141"/>
        <v>0.375</v>
      </c>
      <c r="FR18" s="4">
        <f t="shared" si="142"/>
        <v>2.041666666666667</v>
      </c>
      <c r="FS18" s="4">
        <v>0.70833333333333337</v>
      </c>
      <c r="FT18" s="4">
        <v>0.33333333333333331</v>
      </c>
      <c r="FU18" s="2">
        <f t="shared" si="143"/>
        <v>15</v>
      </c>
      <c r="FV18" s="4">
        <f t="shared" si="144"/>
        <v>0.16666666666666663</v>
      </c>
      <c r="FW18" s="4">
        <f t="shared" si="145"/>
        <v>0.375</v>
      </c>
      <c r="FX18" s="4">
        <f t="shared" si="146"/>
        <v>2.041666666666667</v>
      </c>
      <c r="FY18" s="4">
        <v>0.70833333333333337</v>
      </c>
      <c r="FZ18" s="4">
        <v>0.33333333333333331</v>
      </c>
      <c r="GA18" s="2">
        <f t="shared" si="147"/>
        <v>15</v>
      </c>
      <c r="GB18" s="4">
        <f t="shared" si="148"/>
        <v>0.16666666666666663</v>
      </c>
      <c r="GC18" s="4">
        <f t="shared" si="149"/>
        <v>0.375</v>
      </c>
      <c r="GD18" s="4">
        <f t="shared" si="150"/>
        <v>2.041666666666667</v>
      </c>
      <c r="GE18" s="4">
        <v>0.70833333333333337</v>
      </c>
      <c r="GF18" s="4">
        <v>0.33333333333333331</v>
      </c>
      <c r="GG18" s="2">
        <f t="shared" si="151"/>
        <v>15</v>
      </c>
      <c r="GH18" s="4">
        <f t="shared" si="152"/>
        <v>0.16666666666666663</v>
      </c>
      <c r="GI18" s="4">
        <f t="shared" si="153"/>
        <v>0.375</v>
      </c>
      <c r="GJ18" s="4">
        <f t="shared" si="154"/>
        <v>2.041666666666667</v>
      </c>
    </row>
    <row r="19" spans="2:192">
      <c r="B19" s="1"/>
      <c r="C19" s="1"/>
      <c r="D19" s="4">
        <v>0</v>
      </c>
      <c r="E19" s="4">
        <v>0</v>
      </c>
      <c r="F19" s="2">
        <f t="shared" si="31"/>
        <v>0</v>
      </c>
      <c r="G19" s="4">
        <f t="shared" si="32"/>
        <v>0</v>
      </c>
      <c r="H19" s="4">
        <f t="shared" si="33"/>
        <v>0</v>
      </c>
      <c r="I19" s="4">
        <f t="shared" si="34"/>
        <v>0</v>
      </c>
      <c r="J19" s="19">
        <f>_xlfn.IFS($J$6=1,G19*Sheet1!$B$5*24,$D$2="Lundi",TRUE,$D$2="Mardi",TRUE,$D$2="Mercredi",TRUE,$D$2="Jeudi",$D$2="Vendredi")</f>
        <v>0</v>
      </c>
      <c r="K19" s="19">
        <f>_xlfn.IFS($K$6=1,H19*Sheet1!$G$5*24,$D$2="Lundi",TRUE,$D$2="Mardi",TRUE,$D$2="Mercredi",TRUE,$D$2="Jeudi",$D$2="Vendredi")</f>
        <v>0</v>
      </c>
      <c r="L19" s="19">
        <f>_xlfn.IFS($L$6=1,I19*Sheet1!$B$5,$D$2="Lundi",TRUE,$D$2="Mardi",TRUE,$D$2="Mercredi",TRUE,$D$2="Jeudi",$D$2="Vendredi")</f>
        <v>0</v>
      </c>
      <c r="M19" s="4">
        <v>0.70833333333333337</v>
      </c>
      <c r="N19" s="4">
        <v>0.33333333333333331</v>
      </c>
      <c r="O19" s="2">
        <f t="shared" si="35"/>
        <v>15</v>
      </c>
      <c r="P19" s="4">
        <f t="shared" si="36"/>
        <v>0.16666666666666663</v>
      </c>
      <c r="Q19" s="4">
        <f t="shared" si="37"/>
        <v>0.375</v>
      </c>
      <c r="R19" s="4">
        <f t="shared" si="38"/>
        <v>2.041666666666667</v>
      </c>
      <c r="S19" s="4">
        <v>0.70833333333333337</v>
      </c>
      <c r="T19" s="4">
        <v>0.33333333333333331</v>
      </c>
      <c r="U19" s="2">
        <f t="shared" si="39"/>
        <v>15</v>
      </c>
      <c r="V19" s="4">
        <f t="shared" si="40"/>
        <v>0.16666666666666663</v>
      </c>
      <c r="W19" s="4">
        <f t="shared" si="41"/>
        <v>0.375</v>
      </c>
      <c r="X19" s="4">
        <f t="shared" si="42"/>
        <v>2.041666666666667</v>
      </c>
      <c r="Y19" s="4">
        <v>0.70833333333333337</v>
      </c>
      <c r="Z19" s="4">
        <v>0.33333333333333331</v>
      </c>
      <c r="AA19" s="2">
        <f t="shared" si="43"/>
        <v>15</v>
      </c>
      <c r="AB19" s="4">
        <f t="shared" si="44"/>
        <v>0.16666666666666663</v>
      </c>
      <c r="AC19" s="4">
        <f t="shared" si="45"/>
        <v>0.375</v>
      </c>
      <c r="AD19" s="4">
        <f t="shared" si="46"/>
        <v>2.041666666666667</v>
      </c>
      <c r="AE19" s="4">
        <v>0.70833333333333337</v>
      </c>
      <c r="AF19" s="4">
        <v>0.33333333333333331</v>
      </c>
      <c r="AG19" s="2">
        <f t="shared" si="47"/>
        <v>15</v>
      </c>
      <c r="AH19" s="4">
        <f t="shared" si="48"/>
        <v>0.16666666666666663</v>
      </c>
      <c r="AI19" s="4">
        <f t="shared" si="49"/>
        <v>0.375</v>
      </c>
      <c r="AJ19" s="4">
        <f t="shared" si="50"/>
        <v>2.041666666666667</v>
      </c>
      <c r="AK19" s="4">
        <v>0.70833333333333337</v>
      </c>
      <c r="AL19" s="4">
        <v>0.33333333333333331</v>
      </c>
      <c r="AM19" s="2">
        <f t="shared" si="51"/>
        <v>15</v>
      </c>
      <c r="AN19" s="4">
        <f t="shared" si="52"/>
        <v>0.16666666666666663</v>
      </c>
      <c r="AO19" s="4">
        <f t="shared" si="53"/>
        <v>0.375</v>
      </c>
      <c r="AP19" s="4">
        <f t="shared" si="54"/>
        <v>2.041666666666667</v>
      </c>
      <c r="AQ19" s="4">
        <v>0.70833333333333337</v>
      </c>
      <c r="AR19" s="4">
        <v>0.33333333333333331</v>
      </c>
      <c r="AS19" s="2">
        <f t="shared" si="55"/>
        <v>15</v>
      </c>
      <c r="AT19" s="4">
        <f t="shared" si="56"/>
        <v>0.16666666666666663</v>
      </c>
      <c r="AU19" s="4">
        <f t="shared" si="57"/>
        <v>0.375</v>
      </c>
      <c r="AV19" s="4">
        <f t="shared" si="58"/>
        <v>2.041666666666667</v>
      </c>
      <c r="AW19" s="4">
        <v>0.70833333333333337</v>
      </c>
      <c r="AX19" s="4">
        <v>0.33333333333333331</v>
      </c>
      <c r="AY19" s="2">
        <f t="shared" si="59"/>
        <v>15</v>
      </c>
      <c r="AZ19" s="4">
        <f t="shared" si="60"/>
        <v>0.16666666666666663</v>
      </c>
      <c r="BA19" s="4">
        <f t="shared" si="61"/>
        <v>0.375</v>
      </c>
      <c r="BB19" s="4">
        <f t="shared" si="62"/>
        <v>2.041666666666667</v>
      </c>
      <c r="BC19" s="4">
        <v>0.70833333333333337</v>
      </c>
      <c r="BD19" s="4">
        <v>0.33333333333333331</v>
      </c>
      <c r="BE19" s="2">
        <f t="shared" si="63"/>
        <v>15</v>
      </c>
      <c r="BF19" s="4">
        <f t="shared" si="64"/>
        <v>0.16666666666666663</v>
      </c>
      <c r="BG19" s="4">
        <f t="shared" si="65"/>
        <v>0.375</v>
      </c>
      <c r="BH19" s="4">
        <f t="shared" si="66"/>
        <v>2.041666666666667</v>
      </c>
      <c r="BI19" s="4">
        <v>0.70833333333333337</v>
      </c>
      <c r="BJ19" s="4">
        <v>0.33333333333333331</v>
      </c>
      <c r="BK19" s="2">
        <f t="shared" si="67"/>
        <v>15</v>
      </c>
      <c r="BL19" s="4">
        <f t="shared" si="68"/>
        <v>0.16666666666666663</v>
      </c>
      <c r="BM19" s="4">
        <f t="shared" si="69"/>
        <v>0.375</v>
      </c>
      <c r="BN19" s="4">
        <f t="shared" si="70"/>
        <v>2.041666666666667</v>
      </c>
      <c r="BO19" s="4">
        <v>0.70833333333333337</v>
      </c>
      <c r="BP19" s="4">
        <v>0.33333333333333331</v>
      </c>
      <c r="BQ19" s="2">
        <f t="shared" si="71"/>
        <v>15</v>
      </c>
      <c r="BR19" s="4">
        <f t="shared" si="72"/>
        <v>0.16666666666666663</v>
      </c>
      <c r="BS19" s="4">
        <f t="shared" si="73"/>
        <v>0.375</v>
      </c>
      <c r="BT19" s="4">
        <f t="shared" si="74"/>
        <v>2.041666666666667</v>
      </c>
      <c r="BU19" s="4">
        <v>0.70833333333333337</v>
      </c>
      <c r="BV19" s="4">
        <v>0.33333333333333331</v>
      </c>
      <c r="BW19" s="2">
        <f t="shared" si="75"/>
        <v>15</v>
      </c>
      <c r="BX19" s="4">
        <f t="shared" si="76"/>
        <v>0.16666666666666663</v>
      </c>
      <c r="BY19" s="4">
        <f t="shared" si="77"/>
        <v>0.375</v>
      </c>
      <c r="BZ19" s="4">
        <f t="shared" si="78"/>
        <v>2.041666666666667</v>
      </c>
      <c r="CA19" s="4">
        <v>0.70833333333333337</v>
      </c>
      <c r="CB19" s="4">
        <v>0.33333333333333331</v>
      </c>
      <c r="CC19" s="2">
        <f t="shared" si="79"/>
        <v>15</v>
      </c>
      <c r="CD19" s="4">
        <f t="shared" si="80"/>
        <v>0.16666666666666663</v>
      </c>
      <c r="CE19" s="4">
        <f t="shared" si="81"/>
        <v>0.375</v>
      </c>
      <c r="CF19" s="4">
        <f t="shared" si="82"/>
        <v>2.041666666666667</v>
      </c>
      <c r="CG19" s="4">
        <v>0.70833333333333337</v>
      </c>
      <c r="CH19" s="4">
        <v>0.33333333333333331</v>
      </c>
      <c r="CI19" s="2">
        <f t="shared" si="83"/>
        <v>15</v>
      </c>
      <c r="CJ19" s="4">
        <f t="shared" si="84"/>
        <v>0.16666666666666663</v>
      </c>
      <c r="CK19" s="4">
        <f t="shared" si="85"/>
        <v>0.375</v>
      </c>
      <c r="CL19" s="4">
        <f t="shared" si="86"/>
        <v>2.041666666666667</v>
      </c>
      <c r="CM19" s="4">
        <v>0.70833333333333337</v>
      </c>
      <c r="CN19" s="4">
        <v>0.33333333333333331</v>
      </c>
      <c r="CO19" s="2">
        <f t="shared" si="87"/>
        <v>15</v>
      </c>
      <c r="CP19" s="4">
        <f t="shared" si="88"/>
        <v>0.16666666666666663</v>
      </c>
      <c r="CQ19" s="4">
        <f t="shared" si="89"/>
        <v>0.375</v>
      </c>
      <c r="CR19" s="4">
        <f t="shared" si="90"/>
        <v>2.041666666666667</v>
      </c>
      <c r="CS19" s="4">
        <v>0.70833333333333337</v>
      </c>
      <c r="CT19" s="4">
        <v>0.33333333333333331</v>
      </c>
      <c r="CU19" s="2">
        <f t="shared" si="91"/>
        <v>15</v>
      </c>
      <c r="CV19" s="4">
        <f t="shared" si="92"/>
        <v>0.16666666666666663</v>
      </c>
      <c r="CW19" s="4">
        <f t="shared" si="93"/>
        <v>0.375</v>
      </c>
      <c r="CX19" s="4">
        <f t="shared" si="94"/>
        <v>2.041666666666667</v>
      </c>
      <c r="CY19" s="4">
        <v>0.70833333333333337</v>
      </c>
      <c r="CZ19" s="4">
        <v>0.33333333333333331</v>
      </c>
      <c r="DA19" s="2">
        <f t="shared" si="95"/>
        <v>15</v>
      </c>
      <c r="DB19" s="4">
        <f t="shared" si="96"/>
        <v>0.16666666666666663</v>
      </c>
      <c r="DC19" s="4">
        <f t="shared" si="97"/>
        <v>0.375</v>
      </c>
      <c r="DD19" s="4">
        <f t="shared" si="98"/>
        <v>2.041666666666667</v>
      </c>
      <c r="DE19" s="4">
        <v>0.70833333333333337</v>
      </c>
      <c r="DF19" s="4">
        <v>0.33333333333333331</v>
      </c>
      <c r="DG19" s="2">
        <f t="shared" si="99"/>
        <v>15</v>
      </c>
      <c r="DH19" s="4">
        <f t="shared" si="100"/>
        <v>0.16666666666666663</v>
      </c>
      <c r="DI19" s="4">
        <f t="shared" si="101"/>
        <v>0.375</v>
      </c>
      <c r="DJ19" s="4">
        <f t="shared" si="102"/>
        <v>2.041666666666667</v>
      </c>
      <c r="DK19" s="4">
        <v>0.70833333333333337</v>
      </c>
      <c r="DL19" s="4">
        <v>0.33333333333333331</v>
      </c>
      <c r="DM19" s="2">
        <f t="shared" si="103"/>
        <v>15</v>
      </c>
      <c r="DN19" s="4">
        <f t="shared" si="104"/>
        <v>0.16666666666666663</v>
      </c>
      <c r="DO19" s="4">
        <f t="shared" si="105"/>
        <v>0.375</v>
      </c>
      <c r="DP19" s="4">
        <f t="shared" si="106"/>
        <v>2.041666666666667</v>
      </c>
      <c r="DQ19" s="4">
        <v>0.70833333333333337</v>
      </c>
      <c r="DR19" s="4">
        <v>0.33333333333333331</v>
      </c>
      <c r="DS19" s="2">
        <f t="shared" si="107"/>
        <v>15</v>
      </c>
      <c r="DT19" s="4">
        <f t="shared" si="108"/>
        <v>0.16666666666666663</v>
      </c>
      <c r="DU19" s="4">
        <f t="shared" si="109"/>
        <v>0.375</v>
      </c>
      <c r="DV19" s="4">
        <f t="shared" si="110"/>
        <v>2.041666666666667</v>
      </c>
      <c r="DW19" s="4">
        <v>0.70833333333333337</v>
      </c>
      <c r="DX19" s="4">
        <v>0.33333333333333331</v>
      </c>
      <c r="DY19" s="2">
        <f t="shared" si="111"/>
        <v>15</v>
      </c>
      <c r="DZ19" s="4">
        <f t="shared" si="112"/>
        <v>0.16666666666666663</v>
      </c>
      <c r="EA19" s="4">
        <f t="shared" si="113"/>
        <v>0.375</v>
      </c>
      <c r="EB19" s="4">
        <f t="shared" si="114"/>
        <v>2.041666666666667</v>
      </c>
      <c r="EC19" s="4">
        <v>0.70833333333333337</v>
      </c>
      <c r="ED19" s="4">
        <v>0.33333333333333331</v>
      </c>
      <c r="EE19" s="2">
        <f t="shared" si="115"/>
        <v>15</v>
      </c>
      <c r="EF19" s="4">
        <f t="shared" si="116"/>
        <v>0.16666666666666663</v>
      </c>
      <c r="EG19" s="4">
        <f t="shared" si="117"/>
        <v>0.375</v>
      </c>
      <c r="EH19" s="4">
        <f t="shared" si="118"/>
        <v>2.041666666666667</v>
      </c>
      <c r="EI19" s="4">
        <v>0.70833333333333337</v>
      </c>
      <c r="EJ19" s="4">
        <v>0.33333333333333331</v>
      </c>
      <c r="EK19" s="2">
        <f t="shared" si="119"/>
        <v>15</v>
      </c>
      <c r="EL19" s="4">
        <f t="shared" si="120"/>
        <v>0.16666666666666663</v>
      </c>
      <c r="EM19" s="4">
        <f t="shared" si="121"/>
        <v>0.375</v>
      </c>
      <c r="EN19" s="4">
        <f t="shared" si="122"/>
        <v>2.041666666666667</v>
      </c>
      <c r="EO19" s="4">
        <v>0.70833333333333337</v>
      </c>
      <c r="EP19" s="4">
        <v>0.33333333333333331</v>
      </c>
      <c r="EQ19" s="2">
        <f t="shared" si="123"/>
        <v>15</v>
      </c>
      <c r="ER19" s="4">
        <f t="shared" si="124"/>
        <v>0.16666666666666663</v>
      </c>
      <c r="ES19" s="4">
        <f t="shared" si="125"/>
        <v>0.375</v>
      </c>
      <c r="ET19" s="4">
        <f t="shared" si="126"/>
        <v>2.041666666666667</v>
      </c>
      <c r="EU19" s="4">
        <v>0.70833333333333337</v>
      </c>
      <c r="EV19" s="4">
        <v>0.33333333333333331</v>
      </c>
      <c r="EW19" s="2">
        <f t="shared" si="127"/>
        <v>15</v>
      </c>
      <c r="EX19" s="4">
        <f t="shared" si="128"/>
        <v>0.16666666666666663</v>
      </c>
      <c r="EY19" s="4">
        <f t="shared" si="129"/>
        <v>0.375</v>
      </c>
      <c r="EZ19" s="4">
        <f t="shared" si="130"/>
        <v>2.041666666666667</v>
      </c>
      <c r="FA19" s="4">
        <v>0.70833333333333337</v>
      </c>
      <c r="FB19" s="4">
        <v>0.33333333333333331</v>
      </c>
      <c r="FC19" s="2">
        <f t="shared" si="131"/>
        <v>15</v>
      </c>
      <c r="FD19" s="4">
        <f t="shared" si="132"/>
        <v>0.16666666666666663</v>
      </c>
      <c r="FE19" s="4">
        <f t="shared" si="133"/>
        <v>0.375</v>
      </c>
      <c r="FF19" s="4">
        <f t="shared" si="134"/>
        <v>2.041666666666667</v>
      </c>
      <c r="FG19" s="4">
        <v>0.70833333333333337</v>
      </c>
      <c r="FH19" s="4">
        <v>0.33333333333333331</v>
      </c>
      <c r="FI19" s="2">
        <f t="shared" si="135"/>
        <v>15</v>
      </c>
      <c r="FJ19" s="4">
        <f t="shared" si="136"/>
        <v>0.16666666666666663</v>
      </c>
      <c r="FK19" s="4">
        <f t="shared" si="137"/>
        <v>0.375</v>
      </c>
      <c r="FL19" s="4">
        <f t="shared" si="138"/>
        <v>2.041666666666667</v>
      </c>
      <c r="FM19" s="4">
        <v>0.70833333333333337</v>
      </c>
      <c r="FN19" s="4">
        <v>0.33333333333333331</v>
      </c>
      <c r="FO19" s="2">
        <f t="shared" si="139"/>
        <v>15</v>
      </c>
      <c r="FP19" s="4">
        <f t="shared" si="140"/>
        <v>0.16666666666666663</v>
      </c>
      <c r="FQ19" s="4">
        <f t="shared" si="141"/>
        <v>0.375</v>
      </c>
      <c r="FR19" s="4">
        <f t="shared" si="142"/>
        <v>2.041666666666667</v>
      </c>
      <c r="FS19" s="4">
        <v>0.70833333333333337</v>
      </c>
      <c r="FT19" s="4">
        <v>0.33333333333333331</v>
      </c>
      <c r="FU19" s="2">
        <f t="shared" si="143"/>
        <v>15</v>
      </c>
      <c r="FV19" s="4">
        <f t="shared" si="144"/>
        <v>0.16666666666666663</v>
      </c>
      <c r="FW19" s="4">
        <f t="shared" si="145"/>
        <v>0.375</v>
      </c>
      <c r="FX19" s="4">
        <f t="shared" si="146"/>
        <v>2.041666666666667</v>
      </c>
      <c r="FY19" s="4">
        <v>0.70833333333333337</v>
      </c>
      <c r="FZ19" s="4">
        <v>0.33333333333333331</v>
      </c>
      <c r="GA19" s="2">
        <f t="shared" si="147"/>
        <v>15</v>
      </c>
      <c r="GB19" s="4">
        <f t="shared" si="148"/>
        <v>0.16666666666666663</v>
      </c>
      <c r="GC19" s="4">
        <f t="shared" si="149"/>
        <v>0.375</v>
      </c>
      <c r="GD19" s="4">
        <f t="shared" si="150"/>
        <v>2.041666666666667</v>
      </c>
      <c r="GE19" s="4">
        <v>0.70833333333333337</v>
      </c>
      <c r="GF19" s="4">
        <v>0.33333333333333331</v>
      </c>
      <c r="GG19" s="2">
        <f t="shared" si="151"/>
        <v>15</v>
      </c>
      <c r="GH19" s="4">
        <f t="shared" si="152"/>
        <v>0.16666666666666663</v>
      </c>
      <c r="GI19" s="4">
        <f t="shared" si="153"/>
        <v>0.375</v>
      </c>
      <c r="GJ19" s="4">
        <f t="shared" si="154"/>
        <v>2.041666666666667</v>
      </c>
    </row>
    <row r="20" spans="2:192">
      <c r="B20" s="1"/>
      <c r="C20" s="1"/>
      <c r="D20" s="4">
        <v>0</v>
      </c>
      <c r="E20" s="4">
        <v>0</v>
      </c>
      <c r="F20" s="2">
        <f t="shared" si="31"/>
        <v>0</v>
      </c>
      <c r="G20" s="4">
        <f t="shared" si="32"/>
        <v>0</v>
      </c>
      <c r="H20" s="4">
        <f t="shared" si="33"/>
        <v>0</v>
      </c>
      <c r="I20" s="4">
        <f t="shared" si="34"/>
        <v>0</v>
      </c>
      <c r="J20" s="19">
        <f>_xlfn.IFS($J$6=1,G20*Sheet1!$B$5*24,$D$2="Lundi",TRUE,$D$2="Mardi",TRUE,$D$2="Mercredi",TRUE,$D$2="Jeudi",$D$2="Vendredi")</f>
        <v>0</v>
      </c>
      <c r="K20" s="19">
        <f>_xlfn.IFS($K$6=1,H20*Sheet1!$G$5*24,$D$2="Lundi",TRUE,$D$2="Mardi",TRUE,$D$2="Mercredi",TRUE,$D$2="Jeudi",$D$2="Vendredi")</f>
        <v>0</v>
      </c>
      <c r="L20" s="19">
        <f>_xlfn.IFS($L$6=1,I20*Sheet1!$B$5,$D$2="Lundi",TRUE,$D$2="Mardi",TRUE,$D$2="Mercredi",TRUE,$D$2="Jeudi",$D$2="Vendredi")</f>
        <v>0</v>
      </c>
      <c r="M20" s="4">
        <v>0.70833333333333337</v>
      </c>
      <c r="N20" s="4">
        <v>0.33333333333333331</v>
      </c>
      <c r="O20" s="2">
        <f t="shared" si="35"/>
        <v>15</v>
      </c>
      <c r="P20" s="4">
        <f t="shared" si="36"/>
        <v>0.16666666666666663</v>
      </c>
      <c r="Q20" s="4">
        <f t="shared" si="37"/>
        <v>0.375</v>
      </c>
      <c r="R20" s="4">
        <f t="shared" si="38"/>
        <v>2.041666666666667</v>
      </c>
      <c r="S20" s="4">
        <v>0.70833333333333337</v>
      </c>
      <c r="T20" s="4">
        <v>0.33333333333333331</v>
      </c>
      <c r="U20" s="2">
        <f t="shared" si="39"/>
        <v>15</v>
      </c>
      <c r="V20" s="4">
        <f t="shared" si="40"/>
        <v>0.16666666666666663</v>
      </c>
      <c r="W20" s="4">
        <f t="shared" si="41"/>
        <v>0.375</v>
      </c>
      <c r="X20" s="4">
        <f t="shared" si="42"/>
        <v>2.041666666666667</v>
      </c>
      <c r="Y20" s="4">
        <v>0.70833333333333337</v>
      </c>
      <c r="Z20" s="4">
        <v>0.33333333333333331</v>
      </c>
      <c r="AA20" s="2">
        <f t="shared" si="43"/>
        <v>15</v>
      </c>
      <c r="AB20" s="4">
        <f t="shared" si="44"/>
        <v>0.16666666666666663</v>
      </c>
      <c r="AC20" s="4">
        <f t="shared" si="45"/>
        <v>0.375</v>
      </c>
      <c r="AD20" s="4">
        <f t="shared" si="46"/>
        <v>2.041666666666667</v>
      </c>
      <c r="AE20" s="4">
        <v>0.70833333333333337</v>
      </c>
      <c r="AF20" s="4">
        <v>0.33333333333333331</v>
      </c>
      <c r="AG20" s="2">
        <f t="shared" si="47"/>
        <v>15</v>
      </c>
      <c r="AH20" s="4">
        <f t="shared" si="48"/>
        <v>0.16666666666666663</v>
      </c>
      <c r="AI20" s="4">
        <f t="shared" si="49"/>
        <v>0.375</v>
      </c>
      <c r="AJ20" s="4">
        <f t="shared" si="50"/>
        <v>2.041666666666667</v>
      </c>
      <c r="AK20" s="4">
        <v>0.70833333333333337</v>
      </c>
      <c r="AL20" s="4">
        <v>0.33333333333333331</v>
      </c>
      <c r="AM20" s="2">
        <f t="shared" si="51"/>
        <v>15</v>
      </c>
      <c r="AN20" s="4">
        <f t="shared" si="52"/>
        <v>0.16666666666666663</v>
      </c>
      <c r="AO20" s="4">
        <f t="shared" si="53"/>
        <v>0.375</v>
      </c>
      <c r="AP20" s="4">
        <f t="shared" si="54"/>
        <v>2.041666666666667</v>
      </c>
      <c r="AQ20" s="4">
        <v>0.70833333333333337</v>
      </c>
      <c r="AR20" s="4">
        <v>0.33333333333333331</v>
      </c>
      <c r="AS20" s="2">
        <f t="shared" si="55"/>
        <v>15</v>
      </c>
      <c r="AT20" s="4">
        <f t="shared" si="56"/>
        <v>0.16666666666666663</v>
      </c>
      <c r="AU20" s="4">
        <f t="shared" si="57"/>
        <v>0.375</v>
      </c>
      <c r="AV20" s="4">
        <f t="shared" si="58"/>
        <v>2.041666666666667</v>
      </c>
      <c r="AW20" s="4">
        <v>0.70833333333333337</v>
      </c>
      <c r="AX20" s="4">
        <v>0.33333333333333331</v>
      </c>
      <c r="AY20" s="2">
        <f t="shared" si="59"/>
        <v>15</v>
      </c>
      <c r="AZ20" s="4">
        <f t="shared" si="60"/>
        <v>0.16666666666666663</v>
      </c>
      <c r="BA20" s="4">
        <f t="shared" si="61"/>
        <v>0.375</v>
      </c>
      <c r="BB20" s="4">
        <f t="shared" si="62"/>
        <v>2.041666666666667</v>
      </c>
      <c r="BC20" s="4">
        <v>0.70833333333333337</v>
      </c>
      <c r="BD20" s="4">
        <v>0.33333333333333331</v>
      </c>
      <c r="BE20" s="2">
        <f t="shared" si="63"/>
        <v>15</v>
      </c>
      <c r="BF20" s="4">
        <f t="shared" si="64"/>
        <v>0.16666666666666663</v>
      </c>
      <c r="BG20" s="4">
        <f t="shared" si="65"/>
        <v>0.375</v>
      </c>
      <c r="BH20" s="4">
        <f t="shared" si="66"/>
        <v>2.041666666666667</v>
      </c>
      <c r="BI20" s="4">
        <v>0.70833333333333337</v>
      </c>
      <c r="BJ20" s="4">
        <v>0.33333333333333331</v>
      </c>
      <c r="BK20" s="2">
        <f t="shared" si="67"/>
        <v>15</v>
      </c>
      <c r="BL20" s="4">
        <f t="shared" si="68"/>
        <v>0.16666666666666663</v>
      </c>
      <c r="BM20" s="4">
        <f t="shared" si="69"/>
        <v>0.375</v>
      </c>
      <c r="BN20" s="4">
        <f t="shared" si="70"/>
        <v>2.041666666666667</v>
      </c>
      <c r="BO20" s="4">
        <v>0.70833333333333337</v>
      </c>
      <c r="BP20" s="4">
        <v>0.33333333333333331</v>
      </c>
      <c r="BQ20" s="2">
        <f t="shared" si="71"/>
        <v>15</v>
      </c>
      <c r="BR20" s="4">
        <f t="shared" si="72"/>
        <v>0.16666666666666663</v>
      </c>
      <c r="BS20" s="4">
        <f t="shared" si="73"/>
        <v>0.375</v>
      </c>
      <c r="BT20" s="4">
        <f t="shared" si="74"/>
        <v>2.041666666666667</v>
      </c>
      <c r="BU20" s="4">
        <v>0.70833333333333337</v>
      </c>
      <c r="BV20" s="4">
        <v>0.33333333333333331</v>
      </c>
      <c r="BW20" s="2">
        <f t="shared" si="75"/>
        <v>15</v>
      </c>
      <c r="BX20" s="4">
        <f t="shared" si="76"/>
        <v>0.16666666666666663</v>
      </c>
      <c r="BY20" s="4">
        <f t="shared" si="77"/>
        <v>0.375</v>
      </c>
      <c r="BZ20" s="4">
        <f t="shared" si="78"/>
        <v>2.041666666666667</v>
      </c>
      <c r="CA20" s="4">
        <v>0.70833333333333337</v>
      </c>
      <c r="CB20" s="4">
        <v>0.33333333333333331</v>
      </c>
      <c r="CC20" s="2">
        <f t="shared" si="79"/>
        <v>15</v>
      </c>
      <c r="CD20" s="4">
        <f t="shared" si="80"/>
        <v>0.16666666666666663</v>
      </c>
      <c r="CE20" s="4">
        <f t="shared" si="81"/>
        <v>0.375</v>
      </c>
      <c r="CF20" s="4">
        <f t="shared" si="82"/>
        <v>2.041666666666667</v>
      </c>
      <c r="CG20" s="4">
        <v>0.70833333333333337</v>
      </c>
      <c r="CH20" s="4">
        <v>0.33333333333333331</v>
      </c>
      <c r="CI20" s="2">
        <f t="shared" si="83"/>
        <v>15</v>
      </c>
      <c r="CJ20" s="4">
        <f t="shared" si="84"/>
        <v>0.16666666666666663</v>
      </c>
      <c r="CK20" s="4">
        <f t="shared" si="85"/>
        <v>0.375</v>
      </c>
      <c r="CL20" s="4">
        <f t="shared" si="86"/>
        <v>2.041666666666667</v>
      </c>
      <c r="CM20" s="4">
        <v>0.70833333333333337</v>
      </c>
      <c r="CN20" s="4">
        <v>0.33333333333333331</v>
      </c>
      <c r="CO20" s="2">
        <f t="shared" si="87"/>
        <v>15</v>
      </c>
      <c r="CP20" s="4">
        <f t="shared" si="88"/>
        <v>0.16666666666666663</v>
      </c>
      <c r="CQ20" s="4">
        <f t="shared" si="89"/>
        <v>0.375</v>
      </c>
      <c r="CR20" s="4">
        <f t="shared" si="90"/>
        <v>2.041666666666667</v>
      </c>
      <c r="CS20" s="4">
        <v>0.70833333333333337</v>
      </c>
      <c r="CT20" s="4">
        <v>0.33333333333333331</v>
      </c>
      <c r="CU20" s="2">
        <f t="shared" si="91"/>
        <v>15</v>
      </c>
      <c r="CV20" s="4">
        <f t="shared" si="92"/>
        <v>0.16666666666666663</v>
      </c>
      <c r="CW20" s="4">
        <f t="shared" si="93"/>
        <v>0.375</v>
      </c>
      <c r="CX20" s="4">
        <f t="shared" si="94"/>
        <v>2.041666666666667</v>
      </c>
      <c r="CY20" s="4">
        <v>0.70833333333333337</v>
      </c>
      <c r="CZ20" s="4">
        <v>0.33333333333333331</v>
      </c>
      <c r="DA20" s="2">
        <f t="shared" si="95"/>
        <v>15</v>
      </c>
      <c r="DB20" s="4">
        <f t="shared" si="96"/>
        <v>0.16666666666666663</v>
      </c>
      <c r="DC20" s="4">
        <f t="shared" si="97"/>
        <v>0.375</v>
      </c>
      <c r="DD20" s="4">
        <f t="shared" si="98"/>
        <v>2.041666666666667</v>
      </c>
      <c r="DE20" s="4">
        <v>0.70833333333333337</v>
      </c>
      <c r="DF20" s="4">
        <v>0.33333333333333331</v>
      </c>
      <c r="DG20" s="2">
        <f t="shared" si="99"/>
        <v>15</v>
      </c>
      <c r="DH20" s="4">
        <f t="shared" si="100"/>
        <v>0.16666666666666663</v>
      </c>
      <c r="DI20" s="4">
        <f t="shared" si="101"/>
        <v>0.375</v>
      </c>
      <c r="DJ20" s="4">
        <f t="shared" si="102"/>
        <v>2.041666666666667</v>
      </c>
      <c r="DK20" s="4">
        <v>0.70833333333333337</v>
      </c>
      <c r="DL20" s="4">
        <v>0.33333333333333331</v>
      </c>
      <c r="DM20" s="2">
        <f t="shared" si="103"/>
        <v>15</v>
      </c>
      <c r="DN20" s="4">
        <f t="shared" si="104"/>
        <v>0.16666666666666663</v>
      </c>
      <c r="DO20" s="4">
        <f t="shared" si="105"/>
        <v>0.375</v>
      </c>
      <c r="DP20" s="4">
        <f t="shared" si="106"/>
        <v>2.041666666666667</v>
      </c>
      <c r="DQ20" s="4">
        <v>0.70833333333333337</v>
      </c>
      <c r="DR20" s="4">
        <v>0.33333333333333331</v>
      </c>
      <c r="DS20" s="2">
        <f t="shared" si="107"/>
        <v>15</v>
      </c>
      <c r="DT20" s="4">
        <f t="shared" si="108"/>
        <v>0.16666666666666663</v>
      </c>
      <c r="DU20" s="4">
        <f t="shared" si="109"/>
        <v>0.375</v>
      </c>
      <c r="DV20" s="4">
        <f t="shared" si="110"/>
        <v>2.041666666666667</v>
      </c>
      <c r="DW20" s="4">
        <v>0.70833333333333337</v>
      </c>
      <c r="DX20" s="4">
        <v>0.33333333333333331</v>
      </c>
      <c r="DY20" s="2">
        <f t="shared" si="111"/>
        <v>15</v>
      </c>
      <c r="DZ20" s="4">
        <f t="shared" si="112"/>
        <v>0.16666666666666663</v>
      </c>
      <c r="EA20" s="4">
        <f t="shared" si="113"/>
        <v>0.375</v>
      </c>
      <c r="EB20" s="4">
        <f t="shared" si="114"/>
        <v>2.041666666666667</v>
      </c>
      <c r="EC20" s="4">
        <v>0.70833333333333337</v>
      </c>
      <c r="ED20" s="4">
        <v>0.33333333333333331</v>
      </c>
      <c r="EE20" s="2">
        <f t="shared" si="115"/>
        <v>15</v>
      </c>
      <c r="EF20" s="4">
        <f t="shared" si="116"/>
        <v>0.16666666666666663</v>
      </c>
      <c r="EG20" s="4">
        <f t="shared" si="117"/>
        <v>0.375</v>
      </c>
      <c r="EH20" s="4">
        <f t="shared" si="118"/>
        <v>2.041666666666667</v>
      </c>
      <c r="EI20" s="4">
        <v>0.70833333333333337</v>
      </c>
      <c r="EJ20" s="4">
        <v>0.33333333333333331</v>
      </c>
      <c r="EK20" s="2">
        <f t="shared" si="119"/>
        <v>15</v>
      </c>
      <c r="EL20" s="4">
        <f t="shared" si="120"/>
        <v>0.16666666666666663</v>
      </c>
      <c r="EM20" s="4">
        <f t="shared" si="121"/>
        <v>0.375</v>
      </c>
      <c r="EN20" s="4">
        <f t="shared" si="122"/>
        <v>2.041666666666667</v>
      </c>
      <c r="EO20" s="4">
        <v>0.70833333333333337</v>
      </c>
      <c r="EP20" s="4">
        <v>0.33333333333333331</v>
      </c>
      <c r="EQ20" s="2">
        <f t="shared" si="123"/>
        <v>15</v>
      </c>
      <c r="ER20" s="4">
        <f t="shared" si="124"/>
        <v>0.16666666666666663</v>
      </c>
      <c r="ES20" s="4">
        <f t="shared" si="125"/>
        <v>0.375</v>
      </c>
      <c r="ET20" s="4">
        <f t="shared" si="126"/>
        <v>2.041666666666667</v>
      </c>
      <c r="EU20" s="4">
        <v>0.70833333333333337</v>
      </c>
      <c r="EV20" s="4">
        <v>0.33333333333333331</v>
      </c>
      <c r="EW20" s="2">
        <f t="shared" si="127"/>
        <v>15</v>
      </c>
      <c r="EX20" s="4">
        <f t="shared" si="128"/>
        <v>0.16666666666666663</v>
      </c>
      <c r="EY20" s="4">
        <f t="shared" si="129"/>
        <v>0.375</v>
      </c>
      <c r="EZ20" s="4">
        <f t="shared" si="130"/>
        <v>2.041666666666667</v>
      </c>
      <c r="FA20" s="4">
        <v>0.70833333333333337</v>
      </c>
      <c r="FB20" s="4">
        <v>0.33333333333333331</v>
      </c>
      <c r="FC20" s="2">
        <f t="shared" si="131"/>
        <v>15</v>
      </c>
      <c r="FD20" s="4">
        <f t="shared" si="132"/>
        <v>0.16666666666666663</v>
      </c>
      <c r="FE20" s="4">
        <f t="shared" si="133"/>
        <v>0.375</v>
      </c>
      <c r="FF20" s="4">
        <f t="shared" si="134"/>
        <v>2.041666666666667</v>
      </c>
      <c r="FG20" s="4">
        <v>0.70833333333333337</v>
      </c>
      <c r="FH20" s="4">
        <v>0.33333333333333331</v>
      </c>
      <c r="FI20" s="2">
        <f t="shared" si="135"/>
        <v>15</v>
      </c>
      <c r="FJ20" s="4">
        <f t="shared" si="136"/>
        <v>0.16666666666666663</v>
      </c>
      <c r="FK20" s="4">
        <f t="shared" si="137"/>
        <v>0.375</v>
      </c>
      <c r="FL20" s="4">
        <f t="shared" si="138"/>
        <v>2.041666666666667</v>
      </c>
      <c r="FM20" s="4">
        <v>0.70833333333333337</v>
      </c>
      <c r="FN20" s="4">
        <v>0.33333333333333331</v>
      </c>
      <c r="FO20" s="2">
        <f t="shared" si="139"/>
        <v>15</v>
      </c>
      <c r="FP20" s="4">
        <f t="shared" si="140"/>
        <v>0.16666666666666663</v>
      </c>
      <c r="FQ20" s="4">
        <f t="shared" si="141"/>
        <v>0.375</v>
      </c>
      <c r="FR20" s="4">
        <f t="shared" si="142"/>
        <v>2.041666666666667</v>
      </c>
      <c r="FS20" s="4">
        <v>0.70833333333333337</v>
      </c>
      <c r="FT20" s="4">
        <v>0.33333333333333331</v>
      </c>
      <c r="FU20" s="2">
        <f t="shared" si="143"/>
        <v>15</v>
      </c>
      <c r="FV20" s="4">
        <f t="shared" si="144"/>
        <v>0.16666666666666663</v>
      </c>
      <c r="FW20" s="4">
        <f t="shared" si="145"/>
        <v>0.375</v>
      </c>
      <c r="FX20" s="4">
        <f t="shared" si="146"/>
        <v>2.041666666666667</v>
      </c>
      <c r="FY20" s="4">
        <v>0.70833333333333337</v>
      </c>
      <c r="FZ20" s="4">
        <v>0.33333333333333331</v>
      </c>
      <c r="GA20" s="2">
        <f t="shared" si="147"/>
        <v>15</v>
      </c>
      <c r="GB20" s="4">
        <f t="shared" si="148"/>
        <v>0.16666666666666663</v>
      </c>
      <c r="GC20" s="4">
        <f t="shared" si="149"/>
        <v>0.375</v>
      </c>
      <c r="GD20" s="4">
        <f t="shared" si="150"/>
        <v>2.041666666666667</v>
      </c>
      <c r="GE20" s="4">
        <v>0.70833333333333337</v>
      </c>
      <c r="GF20" s="4">
        <v>0.33333333333333331</v>
      </c>
      <c r="GG20" s="2">
        <f t="shared" si="151"/>
        <v>15</v>
      </c>
      <c r="GH20" s="4">
        <f t="shared" si="152"/>
        <v>0.16666666666666663</v>
      </c>
      <c r="GI20" s="4">
        <f t="shared" si="153"/>
        <v>0.375</v>
      </c>
      <c r="GJ20" s="4">
        <f t="shared" si="154"/>
        <v>2.041666666666667</v>
      </c>
    </row>
    <row r="21" spans="2:192">
      <c r="B21" s="1"/>
      <c r="C21" s="1"/>
      <c r="D21" s="4">
        <v>0</v>
      </c>
      <c r="E21" s="4">
        <v>0</v>
      </c>
      <c r="F21" s="2">
        <f t="shared" si="31"/>
        <v>0</v>
      </c>
      <c r="G21" s="4">
        <f t="shared" si="32"/>
        <v>0</v>
      </c>
      <c r="H21" s="4">
        <f t="shared" si="33"/>
        <v>0</v>
      </c>
      <c r="I21" s="4">
        <f t="shared" si="34"/>
        <v>0</v>
      </c>
      <c r="J21" s="19">
        <f>_xlfn.IFS($J$6=1,G21*Sheet1!$B$5*24,$D$2="Lundi",TRUE,$D$2="Mardi",TRUE,$D$2="Mercredi",TRUE,$D$2="Jeudi",$D$2="Vendredi")</f>
        <v>0</v>
      </c>
      <c r="K21" s="19">
        <f>_xlfn.IFS($K$6=1,H21*Sheet1!$G$5*24,$D$2="Lundi",TRUE,$D$2="Mardi",TRUE,$D$2="Mercredi",TRUE,$D$2="Jeudi",$D$2="Vendredi")</f>
        <v>0</v>
      </c>
      <c r="L21" s="19">
        <f>_xlfn.IFS($L$6=1,I21*Sheet1!$B$5,$D$2="Lundi",TRUE,$D$2="Mardi",TRUE,$D$2="Mercredi",TRUE,$D$2="Jeudi",$D$2="Vendredi")</f>
        <v>0</v>
      </c>
      <c r="M21" s="4">
        <v>0.70833333333333337</v>
      </c>
      <c r="N21" s="4">
        <v>0.33333333333333331</v>
      </c>
      <c r="O21" s="2">
        <f t="shared" si="35"/>
        <v>15</v>
      </c>
      <c r="P21" s="4">
        <f t="shared" si="36"/>
        <v>0.16666666666666663</v>
      </c>
      <c r="Q21" s="4">
        <f t="shared" si="37"/>
        <v>0.375</v>
      </c>
      <c r="R21" s="4">
        <f t="shared" si="38"/>
        <v>2.041666666666667</v>
      </c>
      <c r="S21" s="4">
        <v>0.70833333333333337</v>
      </c>
      <c r="T21" s="4">
        <v>0.33333333333333331</v>
      </c>
      <c r="U21" s="2">
        <f t="shared" si="39"/>
        <v>15</v>
      </c>
      <c r="V21" s="4">
        <f t="shared" si="40"/>
        <v>0.16666666666666663</v>
      </c>
      <c r="W21" s="4">
        <f t="shared" si="41"/>
        <v>0.375</v>
      </c>
      <c r="X21" s="4">
        <f t="shared" si="42"/>
        <v>2.041666666666667</v>
      </c>
      <c r="Y21" s="4">
        <v>0.70833333333333337</v>
      </c>
      <c r="Z21" s="4">
        <v>0.33333333333333331</v>
      </c>
      <c r="AA21" s="2">
        <f t="shared" si="43"/>
        <v>15</v>
      </c>
      <c r="AB21" s="4">
        <f t="shared" si="44"/>
        <v>0.16666666666666663</v>
      </c>
      <c r="AC21" s="4">
        <f t="shared" si="45"/>
        <v>0.375</v>
      </c>
      <c r="AD21" s="4">
        <f t="shared" si="46"/>
        <v>2.041666666666667</v>
      </c>
      <c r="AE21" s="4">
        <v>0.70833333333333337</v>
      </c>
      <c r="AF21" s="4">
        <v>0.33333333333333331</v>
      </c>
      <c r="AG21" s="2">
        <f t="shared" si="47"/>
        <v>15</v>
      </c>
      <c r="AH21" s="4">
        <f t="shared" si="48"/>
        <v>0.16666666666666663</v>
      </c>
      <c r="AI21" s="4">
        <f t="shared" si="49"/>
        <v>0.375</v>
      </c>
      <c r="AJ21" s="4">
        <f t="shared" si="50"/>
        <v>2.041666666666667</v>
      </c>
      <c r="AK21" s="4">
        <v>0.70833333333333337</v>
      </c>
      <c r="AL21" s="4">
        <v>0.33333333333333331</v>
      </c>
      <c r="AM21" s="2">
        <f t="shared" si="51"/>
        <v>15</v>
      </c>
      <c r="AN21" s="4">
        <f t="shared" si="52"/>
        <v>0.16666666666666663</v>
      </c>
      <c r="AO21" s="4">
        <f t="shared" si="53"/>
        <v>0.375</v>
      </c>
      <c r="AP21" s="4">
        <f t="shared" si="54"/>
        <v>2.041666666666667</v>
      </c>
      <c r="AQ21" s="4">
        <v>0.70833333333333337</v>
      </c>
      <c r="AR21" s="4">
        <v>0.33333333333333331</v>
      </c>
      <c r="AS21" s="2">
        <f t="shared" si="55"/>
        <v>15</v>
      </c>
      <c r="AT21" s="4">
        <f t="shared" si="56"/>
        <v>0.16666666666666663</v>
      </c>
      <c r="AU21" s="4">
        <f t="shared" si="57"/>
        <v>0.375</v>
      </c>
      <c r="AV21" s="4">
        <f t="shared" si="58"/>
        <v>2.041666666666667</v>
      </c>
      <c r="AW21" s="4">
        <v>0.70833333333333337</v>
      </c>
      <c r="AX21" s="4">
        <v>0.33333333333333331</v>
      </c>
      <c r="AY21" s="2">
        <f t="shared" si="59"/>
        <v>15</v>
      </c>
      <c r="AZ21" s="4">
        <f t="shared" si="60"/>
        <v>0.16666666666666663</v>
      </c>
      <c r="BA21" s="4">
        <f t="shared" si="61"/>
        <v>0.375</v>
      </c>
      <c r="BB21" s="4">
        <f t="shared" si="62"/>
        <v>2.041666666666667</v>
      </c>
      <c r="BC21" s="4">
        <v>0.70833333333333337</v>
      </c>
      <c r="BD21" s="4">
        <v>0.33333333333333331</v>
      </c>
      <c r="BE21" s="2">
        <f t="shared" si="63"/>
        <v>15</v>
      </c>
      <c r="BF21" s="4">
        <f t="shared" si="64"/>
        <v>0.16666666666666663</v>
      </c>
      <c r="BG21" s="4">
        <f t="shared" si="65"/>
        <v>0.375</v>
      </c>
      <c r="BH21" s="4">
        <f t="shared" si="66"/>
        <v>2.041666666666667</v>
      </c>
      <c r="BI21" s="4">
        <v>0.70833333333333337</v>
      </c>
      <c r="BJ21" s="4">
        <v>0.33333333333333331</v>
      </c>
      <c r="BK21" s="2">
        <f t="shared" si="67"/>
        <v>15</v>
      </c>
      <c r="BL21" s="4">
        <f t="shared" si="68"/>
        <v>0.16666666666666663</v>
      </c>
      <c r="BM21" s="4">
        <f t="shared" si="69"/>
        <v>0.375</v>
      </c>
      <c r="BN21" s="4">
        <f t="shared" si="70"/>
        <v>2.041666666666667</v>
      </c>
      <c r="BO21" s="4">
        <v>0.70833333333333337</v>
      </c>
      <c r="BP21" s="4">
        <v>0.33333333333333331</v>
      </c>
      <c r="BQ21" s="2">
        <f t="shared" si="71"/>
        <v>15</v>
      </c>
      <c r="BR21" s="4">
        <f t="shared" si="72"/>
        <v>0.16666666666666663</v>
      </c>
      <c r="BS21" s="4">
        <f t="shared" si="73"/>
        <v>0.375</v>
      </c>
      <c r="BT21" s="4">
        <f t="shared" si="74"/>
        <v>2.041666666666667</v>
      </c>
      <c r="BU21" s="4">
        <v>0.70833333333333337</v>
      </c>
      <c r="BV21" s="4">
        <v>0.33333333333333331</v>
      </c>
      <c r="BW21" s="2">
        <f t="shared" si="75"/>
        <v>15</v>
      </c>
      <c r="BX21" s="4">
        <f t="shared" si="76"/>
        <v>0.16666666666666663</v>
      </c>
      <c r="BY21" s="4">
        <f t="shared" si="77"/>
        <v>0.375</v>
      </c>
      <c r="BZ21" s="4">
        <f t="shared" si="78"/>
        <v>2.041666666666667</v>
      </c>
      <c r="CA21" s="4">
        <v>0.70833333333333337</v>
      </c>
      <c r="CB21" s="4">
        <v>0.33333333333333331</v>
      </c>
      <c r="CC21" s="2">
        <f t="shared" si="79"/>
        <v>15</v>
      </c>
      <c r="CD21" s="4">
        <f t="shared" si="80"/>
        <v>0.16666666666666663</v>
      </c>
      <c r="CE21" s="4">
        <f t="shared" si="81"/>
        <v>0.375</v>
      </c>
      <c r="CF21" s="4">
        <f t="shared" si="82"/>
        <v>2.041666666666667</v>
      </c>
      <c r="CG21" s="4">
        <v>0.70833333333333337</v>
      </c>
      <c r="CH21" s="4">
        <v>0.33333333333333331</v>
      </c>
      <c r="CI21" s="2">
        <f t="shared" si="83"/>
        <v>15</v>
      </c>
      <c r="CJ21" s="4">
        <f t="shared" si="84"/>
        <v>0.16666666666666663</v>
      </c>
      <c r="CK21" s="4">
        <f t="shared" si="85"/>
        <v>0.375</v>
      </c>
      <c r="CL21" s="4">
        <f t="shared" si="86"/>
        <v>2.041666666666667</v>
      </c>
      <c r="CM21" s="4">
        <v>0.70833333333333337</v>
      </c>
      <c r="CN21" s="4">
        <v>0.33333333333333331</v>
      </c>
      <c r="CO21" s="2">
        <f t="shared" si="87"/>
        <v>15</v>
      </c>
      <c r="CP21" s="4">
        <f t="shared" si="88"/>
        <v>0.16666666666666663</v>
      </c>
      <c r="CQ21" s="4">
        <f t="shared" si="89"/>
        <v>0.375</v>
      </c>
      <c r="CR21" s="4">
        <f t="shared" si="90"/>
        <v>2.041666666666667</v>
      </c>
      <c r="CS21" s="4">
        <v>0.70833333333333337</v>
      </c>
      <c r="CT21" s="4">
        <v>0.33333333333333331</v>
      </c>
      <c r="CU21" s="2">
        <f t="shared" si="91"/>
        <v>15</v>
      </c>
      <c r="CV21" s="4">
        <f t="shared" si="92"/>
        <v>0.16666666666666663</v>
      </c>
      <c r="CW21" s="4">
        <f t="shared" si="93"/>
        <v>0.375</v>
      </c>
      <c r="CX21" s="4">
        <f t="shared" si="94"/>
        <v>2.041666666666667</v>
      </c>
      <c r="CY21" s="4">
        <v>0.70833333333333337</v>
      </c>
      <c r="CZ21" s="4">
        <v>0.33333333333333331</v>
      </c>
      <c r="DA21" s="2">
        <f t="shared" si="95"/>
        <v>15</v>
      </c>
      <c r="DB21" s="4">
        <f t="shared" si="96"/>
        <v>0.16666666666666663</v>
      </c>
      <c r="DC21" s="4">
        <f t="shared" si="97"/>
        <v>0.375</v>
      </c>
      <c r="DD21" s="4">
        <f t="shared" si="98"/>
        <v>2.041666666666667</v>
      </c>
      <c r="DE21" s="4">
        <v>0.70833333333333337</v>
      </c>
      <c r="DF21" s="4">
        <v>0.33333333333333331</v>
      </c>
      <c r="DG21" s="2">
        <f t="shared" si="99"/>
        <v>15</v>
      </c>
      <c r="DH21" s="4">
        <f t="shared" si="100"/>
        <v>0.16666666666666663</v>
      </c>
      <c r="DI21" s="4">
        <f t="shared" si="101"/>
        <v>0.375</v>
      </c>
      <c r="DJ21" s="4">
        <f t="shared" si="102"/>
        <v>2.041666666666667</v>
      </c>
      <c r="DK21" s="4">
        <v>0.70833333333333337</v>
      </c>
      <c r="DL21" s="4">
        <v>0.33333333333333331</v>
      </c>
      <c r="DM21" s="2">
        <f t="shared" si="103"/>
        <v>15</v>
      </c>
      <c r="DN21" s="4">
        <f t="shared" si="104"/>
        <v>0.16666666666666663</v>
      </c>
      <c r="DO21" s="4">
        <f t="shared" si="105"/>
        <v>0.375</v>
      </c>
      <c r="DP21" s="4">
        <f t="shared" si="106"/>
        <v>2.041666666666667</v>
      </c>
      <c r="DQ21" s="4">
        <v>0.70833333333333337</v>
      </c>
      <c r="DR21" s="4">
        <v>0.33333333333333331</v>
      </c>
      <c r="DS21" s="2">
        <f t="shared" si="107"/>
        <v>15</v>
      </c>
      <c r="DT21" s="4">
        <f t="shared" si="108"/>
        <v>0.16666666666666663</v>
      </c>
      <c r="DU21" s="4">
        <f t="shared" si="109"/>
        <v>0.375</v>
      </c>
      <c r="DV21" s="4">
        <f t="shared" si="110"/>
        <v>2.041666666666667</v>
      </c>
      <c r="DW21" s="4">
        <v>0.70833333333333337</v>
      </c>
      <c r="DX21" s="4">
        <v>0.33333333333333331</v>
      </c>
      <c r="DY21" s="2">
        <f t="shared" si="111"/>
        <v>15</v>
      </c>
      <c r="DZ21" s="4">
        <f t="shared" si="112"/>
        <v>0.16666666666666663</v>
      </c>
      <c r="EA21" s="4">
        <f t="shared" si="113"/>
        <v>0.375</v>
      </c>
      <c r="EB21" s="4">
        <f t="shared" si="114"/>
        <v>2.041666666666667</v>
      </c>
      <c r="EC21" s="4">
        <v>0.70833333333333337</v>
      </c>
      <c r="ED21" s="4">
        <v>0.33333333333333331</v>
      </c>
      <c r="EE21" s="2">
        <f t="shared" si="115"/>
        <v>15</v>
      </c>
      <c r="EF21" s="4">
        <f t="shared" si="116"/>
        <v>0.16666666666666663</v>
      </c>
      <c r="EG21" s="4">
        <f t="shared" si="117"/>
        <v>0.375</v>
      </c>
      <c r="EH21" s="4">
        <f t="shared" si="118"/>
        <v>2.041666666666667</v>
      </c>
      <c r="EI21" s="4">
        <v>0.70833333333333337</v>
      </c>
      <c r="EJ21" s="4">
        <v>0.33333333333333331</v>
      </c>
      <c r="EK21" s="2">
        <f t="shared" si="119"/>
        <v>15</v>
      </c>
      <c r="EL21" s="4">
        <f t="shared" si="120"/>
        <v>0.16666666666666663</v>
      </c>
      <c r="EM21" s="4">
        <f t="shared" si="121"/>
        <v>0.375</v>
      </c>
      <c r="EN21" s="4">
        <f t="shared" si="122"/>
        <v>2.041666666666667</v>
      </c>
      <c r="EO21" s="4">
        <v>0.70833333333333337</v>
      </c>
      <c r="EP21" s="4">
        <v>0.33333333333333331</v>
      </c>
      <c r="EQ21" s="2">
        <f t="shared" si="123"/>
        <v>15</v>
      </c>
      <c r="ER21" s="4">
        <f t="shared" si="124"/>
        <v>0.16666666666666663</v>
      </c>
      <c r="ES21" s="4">
        <f t="shared" si="125"/>
        <v>0.375</v>
      </c>
      <c r="ET21" s="4">
        <f t="shared" si="126"/>
        <v>2.041666666666667</v>
      </c>
      <c r="EU21" s="4">
        <v>0.70833333333333337</v>
      </c>
      <c r="EV21" s="4">
        <v>0.33333333333333331</v>
      </c>
      <c r="EW21" s="2">
        <f t="shared" si="127"/>
        <v>15</v>
      </c>
      <c r="EX21" s="4">
        <f t="shared" si="128"/>
        <v>0.16666666666666663</v>
      </c>
      <c r="EY21" s="4">
        <f t="shared" si="129"/>
        <v>0.375</v>
      </c>
      <c r="EZ21" s="4">
        <f t="shared" si="130"/>
        <v>2.041666666666667</v>
      </c>
      <c r="FA21" s="4">
        <v>0.70833333333333337</v>
      </c>
      <c r="FB21" s="4">
        <v>0.33333333333333331</v>
      </c>
      <c r="FC21" s="2">
        <f t="shared" si="131"/>
        <v>15</v>
      </c>
      <c r="FD21" s="4">
        <f t="shared" si="132"/>
        <v>0.16666666666666663</v>
      </c>
      <c r="FE21" s="4">
        <f t="shared" si="133"/>
        <v>0.375</v>
      </c>
      <c r="FF21" s="4">
        <f t="shared" si="134"/>
        <v>2.041666666666667</v>
      </c>
      <c r="FG21" s="4">
        <v>0.70833333333333337</v>
      </c>
      <c r="FH21" s="4">
        <v>0.33333333333333331</v>
      </c>
      <c r="FI21" s="2">
        <f t="shared" si="135"/>
        <v>15</v>
      </c>
      <c r="FJ21" s="4">
        <f t="shared" si="136"/>
        <v>0.16666666666666663</v>
      </c>
      <c r="FK21" s="4">
        <f t="shared" si="137"/>
        <v>0.375</v>
      </c>
      <c r="FL21" s="4">
        <f t="shared" si="138"/>
        <v>2.041666666666667</v>
      </c>
      <c r="FM21" s="4">
        <v>0.70833333333333337</v>
      </c>
      <c r="FN21" s="4">
        <v>0.33333333333333331</v>
      </c>
      <c r="FO21" s="2">
        <f t="shared" si="139"/>
        <v>15</v>
      </c>
      <c r="FP21" s="4">
        <f t="shared" si="140"/>
        <v>0.16666666666666663</v>
      </c>
      <c r="FQ21" s="4">
        <f t="shared" si="141"/>
        <v>0.375</v>
      </c>
      <c r="FR21" s="4">
        <f t="shared" si="142"/>
        <v>2.041666666666667</v>
      </c>
      <c r="FS21" s="4">
        <v>0.70833333333333337</v>
      </c>
      <c r="FT21" s="4">
        <v>0.33333333333333331</v>
      </c>
      <c r="FU21" s="2">
        <f t="shared" si="143"/>
        <v>15</v>
      </c>
      <c r="FV21" s="4">
        <f t="shared" si="144"/>
        <v>0.16666666666666663</v>
      </c>
      <c r="FW21" s="4">
        <f t="shared" si="145"/>
        <v>0.375</v>
      </c>
      <c r="FX21" s="4">
        <f t="shared" si="146"/>
        <v>2.041666666666667</v>
      </c>
      <c r="FY21" s="4">
        <v>0.70833333333333337</v>
      </c>
      <c r="FZ21" s="4">
        <v>0.33333333333333331</v>
      </c>
      <c r="GA21" s="2">
        <f t="shared" si="147"/>
        <v>15</v>
      </c>
      <c r="GB21" s="4">
        <f t="shared" si="148"/>
        <v>0.16666666666666663</v>
      </c>
      <c r="GC21" s="4">
        <f t="shared" si="149"/>
        <v>0.375</v>
      </c>
      <c r="GD21" s="4">
        <f t="shared" si="150"/>
        <v>2.041666666666667</v>
      </c>
      <c r="GE21" s="4">
        <v>0.70833333333333337</v>
      </c>
      <c r="GF21" s="4">
        <v>0.33333333333333331</v>
      </c>
      <c r="GG21" s="2">
        <f t="shared" si="151"/>
        <v>15</v>
      </c>
      <c r="GH21" s="4">
        <f t="shared" si="152"/>
        <v>0.16666666666666663</v>
      </c>
      <c r="GI21" s="4">
        <f t="shared" si="153"/>
        <v>0.375</v>
      </c>
      <c r="GJ21" s="4">
        <f t="shared" si="154"/>
        <v>2.041666666666667</v>
      </c>
    </row>
    <row r="22" spans="2:192">
      <c r="B22" s="1"/>
      <c r="C22" s="1"/>
      <c r="D22" s="4">
        <v>0</v>
      </c>
      <c r="E22" s="4">
        <v>0</v>
      </c>
      <c r="F22" s="2">
        <f t="shared" si="31"/>
        <v>0</v>
      </c>
      <c r="G22" s="4">
        <f t="shared" si="32"/>
        <v>0</v>
      </c>
      <c r="H22" s="4">
        <f t="shared" si="33"/>
        <v>0</v>
      </c>
      <c r="I22" s="4">
        <f t="shared" si="34"/>
        <v>0</v>
      </c>
      <c r="J22" s="19">
        <f>_xlfn.IFS($J$6=1,G22*Sheet1!$B$5*24,$D$2="Lundi",TRUE,$D$2="Mardi",TRUE,$D$2="Mercredi",TRUE,$D$2="Jeudi",$D$2="Vendredi")</f>
        <v>0</v>
      </c>
      <c r="K22" s="19">
        <f>_xlfn.IFS($K$6=1,H22*Sheet1!$G$5*24,$D$2="Lundi",TRUE,$D$2="Mardi",TRUE,$D$2="Mercredi",TRUE,$D$2="Jeudi",$D$2="Vendredi")</f>
        <v>0</v>
      </c>
      <c r="L22" s="19">
        <f>_xlfn.IFS($L$6=1,I22*Sheet1!$B$5,$D$2="Lundi",TRUE,$D$2="Mardi",TRUE,$D$2="Mercredi",TRUE,$D$2="Jeudi",$D$2="Vendredi")</f>
        <v>0</v>
      </c>
      <c r="M22" s="4">
        <v>0.70833333333333337</v>
      </c>
      <c r="N22" s="4">
        <v>0.33333333333333331</v>
      </c>
      <c r="O22" s="2">
        <f t="shared" si="35"/>
        <v>15</v>
      </c>
      <c r="P22" s="4">
        <f t="shared" si="36"/>
        <v>0.16666666666666663</v>
      </c>
      <c r="Q22" s="4">
        <f t="shared" si="37"/>
        <v>0.375</v>
      </c>
      <c r="R22" s="4">
        <f t="shared" si="38"/>
        <v>2.041666666666667</v>
      </c>
      <c r="S22" s="4">
        <v>0.70833333333333337</v>
      </c>
      <c r="T22" s="4">
        <v>0.33333333333333331</v>
      </c>
      <c r="U22" s="2">
        <f t="shared" si="39"/>
        <v>15</v>
      </c>
      <c r="V22" s="4">
        <f t="shared" si="40"/>
        <v>0.16666666666666663</v>
      </c>
      <c r="W22" s="4">
        <f t="shared" si="41"/>
        <v>0.375</v>
      </c>
      <c r="X22" s="4">
        <f t="shared" si="42"/>
        <v>2.041666666666667</v>
      </c>
      <c r="Y22" s="4">
        <v>0.70833333333333337</v>
      </c>
      <c r="Z22" s="4">
        <v>0.33333333333333331</v>
      </c>
      <c r="AA22" s="2">
        <f t="shared" si="43"/>
        <v>15</v>
      </c>
      <c r="AB22" s="4">
        <f t="shared" si="44"/>
        <v>0.16666666666666663</v>
      </c>
      <c r="AC22" s="4">
        <f t="shared" si="45"/>
        <v>0.375</v>
      </c>
      <c r="AD22" s="4">
        <f t="shared" si="46"/>
        <v>2.041666666666667</v>
      </c>
      <c r="AE22" s="4">
        <v>0.70833333333333337</v>
      </c>
      <c r="AF22" s="4">
        <v>0.33333333333333331</v>
      </c>
      <c r="AG22" s="2">
        <f t="shared" si="47"/>
        <v>15</v>
      </c>
      <c r="AH22" s="4">
        <f t="shared" si="48"/>
        <v>0.16666666666666663</v>
      </c>
      <c r="AI22" s="4">
        <f t="shared" si="49"/>
        <v>0.375</v>
      </c>
      <c r="AJ22" s="4">
        <f t="shared" si="50"/>
        <v>2.041666666666667</v>
      </c>
      <c r="AK22" s="4">
        <v>0.70833333333333337</v>
      </c>
      <c r="AL22" s="4">
        <v>0.33333333333333331</v>
      </c>
      <c r="AM22" s="2">
        <f t="shared" si="51"/>
        <v>15</v>
      </c>
      <c r="AN22" s="4">
        <f t="shared" si="52"/>
        <v>0.16666666666666663</v>
      </c>
      <c r="AO22" s="4">
        <f t="shared" si="53"/>
        <v>0.375</v>
      </c>
      <c r="AP22" s="4">
        <f t="shared" si="54"/>
        <v>2.041666666666667</v>
      </c>
      <c r="AQ22" s="4">
        <v>0.70833333333333337</v>
      </c>
      <c r="AR22" s="4">
        <v>0.33333333333333331</v>
      </c>
      <c r="AS22" s="2">
        <f t="shared" si="55"/>
        <v>15</v>
      </c>
      <c r="AT22" s="4">
        <f t="shared" si="56"/>
        <v>0.16666666666666663</v>
      </c>
      <c r="AU22" s="4">
        <f t="shared" si="57"/>
        <v>0.375</v>
      </c>
      <c r="AV22" s="4">
        <f t="shared" si="58"/>
        <v>2.041666666666667</v>
      </c>
      <c r="AW22" s="4">
        <v>0.70833333333333337</v>
      </c>
      <c r="AX22" s="4">
        <v>0.33333333333333331</v>
      </c>
      <c r="AY22" s="2">
        <f t="shared" si="59"/>
        <v>15</v>
      </c>
      <c r="AZ22" s="4">
        <f t="shared" si="60"/>
        <v>0.16666666666666663</v>
      </c>
      <c r="BA22" s="4">
        <f t="shared" si="61"/>
        <v>0.375</v>
      </c>
      <c r="BB22" s="4">
        <f t="shared" si="62"/>
        <v>2.041666666666667</v>
      </c>
      <c r="BC22" s="4">
        <v>0.70833333333333337</v>
      </c>
      <c r="BD22" s="4">
        <v>0.33333333333333331</v>
      </c>
      <c r="BE22" s="2">
        <f t="shared" si="63"/>
        <v>15</v>
      </c>
      <c r="BF22" s="4">
        <f t="shared" si="64"/>
        <v>0.16666666666666663</v>
      </c>
      <c r="BG22" s="4">
        <f t="shared" si="65"/>
        <v>0.375</v>
      </c>
      <c r="BH22" s="4">
        <f t="shared" si="66"/>
        <v>2.041666666666667</v>
      </c>
      <c r="BI22" s="4">
        <v>0.70833333333333337</v>
      </c>
      <c r="BJ22" s="4">
        <v>0.33333333333333331</v>
      </c>
      <c r="BK22" s="2">
        <f t="shared" si="67"/>
        <v>15</v>
      </c>
      <c r="BL22" s="4">
        <f t="shared" si="68"/>
        <v>0.16666666666666663</v>
      </c>
      <c r="BM22" s="4">
        <f t="shared" si="69"/>
        <v>0.375</v>
      </c>
      <c r="BN22" s="4">
        <f t="shared" si="70"/>
        <v>2.041666666666667</v>
      </c>
      <c r="BO22" s="4">
        <v>0.70833333333333337</v>
      </c>
      <c r="BP22" s="4">
        <v>0.33333333333333331</v>
      </c>
      <c r="BQ22" s="2">
        <f t="shared" si="71"/>
        <v>15</v>
      </c>
      <c r="BR22" s="4">
        <f t="shared" si="72"/>
        <v>0.16666666666666663</v>
      </c>
      <c r="BS22" s="4">
        <f t="shared" si="73"/>
        <v>0.375</v>
      </c>
      <c r="BT22" s="4">
        <f t="shared" si="74"/>
        <v>2.041666666666667</v>
      </c>
      <c r="BU22" s="4">
        <v>0.70833333333333337</v>
      </c>
      <c r="BV22" s="4">
        <v>0.33333333333333331</v>
      </c>
      <c r="BW22" s="2">
        <f t="shared" si="75"/>
        <v>15</v>
      </c>
      <c r="BX22" s="4">
        <f t="shared" si="76"/>
        <v>0.16666666666666663</v>
      </c>
      <c r="BY22" s="4">
        <f t="shared" si="77"/>
        <v>0.375</v>
      </c>
      <c r="BZ22" s="4">
        <f t="shared" si="78"/>
        <v>2.041666666666667</v>
      </c>
      <c r="CA22" s="4">
        <v>0.70833333333333337</v>
      </c>
      <c r="CB22" s="4">
        <v>0.33333333333333331</v>
      </c>
      <c r="CC22" s="2">
        <f t="shared" si="79"/>
        <v>15</v>
      </c>
      <c r="CD22" s="4">
        <f t="shared" si="80"/>
        <v>0.16666666666666663</v>
      </c>
      <c r="CE22" s="4">
        <f t="shared" si="81"/>
        <v>0.375</v>
      </c>
      <c r="CF22" s="4">
        <f t="shared" si="82"/>
        <v>2.041666666666667</v>
      </c>
      <c r="CG22" s="4">
        <v>0.70833333333333337</v>
      </c>
      <c r="CH22" s="4">
        <v>0.33333333333333331</v>
      </c>
      <c r="CI22" s="2">
        <f t="shared" si="83"/>
        <v>15</v>
      </c>
      <c r="CJ22" s="4">
        <f t="shared" si="84"/>
        <v>0.16666666666666663</v>
      </c>
      <c r="CK22" s="4">
        <f t="shared" si="85"/>
        <v>0.375</v>
      </c>
      <c r="CL22" s="4">
        <f t="shared" si="86"/>
        <v>2.041666666666667</v>
      </c>
      <c r="CM22" s="4">
        <v>0.70833333333333337</v>
      </c>
      <c r="CN22" s="4">
        <v>0.33333333333333331</v>
      </c>
      <c r="CO22" s="2">
        <f t="shared" si="87"/>
        <v>15</v>
      </c>
      <c r="CP22" s="4">
        <f t="shared" si="88"/>
        <v>0.16666666666666663</v>
      </c>
      <c r="CQ22" s="4">
        <f t="shared" si="89"/>
        <v>0.375</v>
      </c>
      <c r="CR22" s="4">
        <f t="shared" si="90"/>
        <v>2.041666666666667</v>
      </c>
      <c r="CS22" s="4">
        <v>0.70833333333333337</v>
      </c>
      <c r="CT22" s="4">
        <v>0.33333333333333331</v>
      </c>
      <c r="CU22" s="2">
        <f t="shared" si="91"/>
        <v>15</v>
      </c>
      <c r="CV22" s="4">
        <f t="shared" si="92"/>
        <v>0.16666666666666663</v>
      </c>
      <c r="CW22" s="4">
        <f t="shared" si="93"/>
        <v>0.375</v>
      </c>
      <c r="CX22" s="4">
        <f t="shared" si="94"/>
        <v>2.041666666666667</v>
      </c>
      <c r="CY22" s="4">
        <v>0.70833333333333337</v>
      </c>
      <c r="CZ22" s="4">
        <v>0.33333333333333331</v>
      </c>
      <c r="DA22" s="2">
        <f t="shared" si="95"/>
        <v>15</v>
      </c>
      <c r="DB22" s="4">
        <f t="shared" si="96"/>
        <v>0.16666666666666663</v>
      </c>
      <c r="DC22" s="4">
        <f t="shared" si="97"/>
        <v>0.375</v>
      </c>
      <c r="DD22" s="4">
        <f t="shared" si="98"/>
        <v>2.041666666666667</v>
      </c>
      <c r="DE22" s="4">
        <v>0.70833333333333337</v>
      </c>
      <c r="DF22" s="4">
        <v>0.33333333333333331</v>
      </c>
      <c r="DG22" s="2">
        <f t="shared" si="99"/>
        <v>15</v>
      </c>
      <c r="DH22" s="4">
        <f t="shared" si="100"/>
        <v>0.16666666666666663</v>
      </c>
      <c r="DI22" s="4">
        <f t="shared" si="101"/>
        <v>0.375</v>
      </c>
      <c r="DJ22" s="4">
        <f t="shared" si="102"/>
        <v>2.041666666666667</v>
      </c>
      <c r="DK22" s="4">
        <v>0.70833333333333337</v>
      </c>
      <c r="DL22" s="4">
        <v>0.33333333333333331</v>
      </c>
      <c r="DM22" s="2">
        <f t="shared" si="103"/>
        <v>15</v>
      </c>
      <c r="DN22" s="4">
        <f t="shared" si="104"/>
        <v>0.16666666666666663</v>
      </c>
      <c r="DO22" s="4">
        <f t="shared" si="105"/>
        <v>0.375</v>
      </c>
      <c r="DP22" s="4">
        <f t="shared" si="106"/>
        <v>2.041666666666667</v>
      </c>
      <c r="DQ22" s="4">
        <v>0.70833333333333337</v>
      </c>
      <c r="DR22" s="4">
        <v>0.33333333333333331</v>
      </c>
      <c r="DS22" s="2">
        <f t="shared" si="107"/>
        <v>15</v>
      </c>
      <c r="DT22" s="4">
        <f t="shared" si="108"/>
        <v>0.16666666666666663</v>
      </c>
      <c r="DU22" s="4">
        <f t="shared" si="109"/>
        <v>0.375</v>
      </c>
      <c r="DV22" s="4">
        <f t="shared" si="110"/>
        <v>2.041666666666667</v>
      </c>
      <c r="DW22" s="4">
        <v>0.70833333333333337</v>
      </c>
      <c r="DX22" s="4">
        <v>0.33333333333333331</v>
      </c>
      <c r="DY22" s="2">
        <f t="shared" si="111"/>
        <v>15</v>
      </c>
      <c r="DZ22" s="4">
        <f t="shared" si="112"/>
        <v>0.16666666666666663</v>
      </c>
      <c r="EA22" s="4">
        <f t="shared" si="113"/>
        <v>0.375</v>
      </c>
      <c r="EB22" s="4">
        <f t="shared" si="114"/>
        <v>2.041666666666667</v>
      </c>
      <c r="EC22" s="4">
        <v>0.70833333333333337</v>
      </c>
      <c r="ED22" s="4">
        <v>0.33333333333333331</v>
      </c>
      <c r="EE22" s="2">
        <f t="shared" si="115"/>
        <v>15</v>
      </c>
      <c r="EF22" s="4">
        <f t="shared" si="116"/>
        <v>0.16666666666666663</v>
      </c>
      <c r="EG22" s="4">
        <f t="shared" si="117"/>
        <v>0.375</v>
      </c>
      <c r="EH22" s="4">
        <f t="shared" si="118"/>
        <v>2.041666666666667</v>
      </c>
      <c r="EI22" s="4">
        <v>0.70833333333333337</v>
      </c>
      <c r="EJ22" s="4">
        <v>0.33333333333333331</v>
      </c>
      <c r="EK22" s="2">
        <f t="shared" si="119"/>
        <v>15</v>
      </c>
      <c r="EL22" s="4">
        <f t="shared" si="120"/>
        <v>0.16666666666666663</v>
      </c>
      <c r="EM22" s="4">
        <f t="shared" si="121"/>
        <v>0.375</v>
      </c>
      <c r="EN22" s="4">
        <f t="shared" si="122"/>
        <v>2.041666666666667</v>
      </c>
      <c r="EO22" s="4">
        <v>0.70833333333333337</v>
      </c>
      <c r="EP22" s="4">
        <v>0.33333333333333331</v>
      </c>
      <c r="EQ22" s="2">
        <f t="shared" si="123"/>
        <v>15</v>
      </c>
      <c r="ER22" s="4">
        <f t="shared" si="124"/>
        <v>0.16666666666666663</v>
      </c>
      <c r="ES22" s="4">
        <f t="shared" si="125"/>
        <v>0.375</v>
      </c>
      <c r="ET22" s="4">
        <f t="shared" si="126"/>
        <v>2.041666666666667</v>
      </c>
      <c r="EU22" s="4">
        <v>0.70833333333333337</v>
      </c>
      <c r="EV22" s="4">
        <v>0.33333333333333331</v>
      </c>
      <c r="EW22" s="2">
        <f t="shared" si="127"/>
        <v>15</v>
      </c>
      <c r="EX22" s="4">
        <f t="shared" si="128"/>
        <v>0.16666666666666663</v>
      </c>
      <c r="EY22" s="4">
        <f t="shared" si="129"/>
        <v>0.375</v>
      </c>
      <c r="EZ22" s="4">
        <f t="shared" si="130"/>
        <v>2.041666666666667</v>
      </c>
      <c r="FA22" s="4">
        <v>0.70833333333333337</v>
      </c>
      <c r="FB22" s="4">
        <v>0.33333333333333331</v>
      </c>
      <c r="FC22" s="2">
        <f t="shared" si="131"/>
        <v>15</v>
      </c>
      <c r="FD22" s="4">
        <f t="shared" si="132"/>
        <v>0.16666666666666663</v>
      </c>
      <c r="FE22" s="4">
        <f t="shared" si="133"/>
        <v>0.375</v>
      </c>
      <c r="FF22" s="4">
        <f t="shared" si="134"/>
        <v>2.041666666666667</v>
      </c>
      <c r="FG22" s="4">
        <v>0.70833333333333337</v>
      </c>
      <c r="FH22" s="4">
        <v>0.33333333333333331</v>
      </c>
      <c r="FI22" s="2">
        <f t="shared" si="135"/>
        <v>15</v>
      </c>
      <c r="FJ22" s="4">
        <f t="shared" si="136"/>
        <v>0.16666666666666663</v>
      </c>
      <c r="FK22" s="4">
        <f t="shared" si="137"/>
        <v>0.375</v>
      </c>
      <c r="FL22" s="4">
        <f t="shared" si="138"/>
        <v>2.041666666666667</v>
      </c>
      <c r="FM22" s="4">
        <v>0.70833333333333337</v>
      </c>
      <c r="FN22" s="4">
        <v>0.33333333333333331</v>
      </c>
      <c r="FO22" s="2">
        <f t="shared" si="139"/>
        <v>15</v>
      </c>
      <c r="FP22" s="4">
        <f t="shared" si="140"/>
        <v>0.16666666666666663</v>
      </c>
      <c r="FQ22" s="4">
        <f t="shared" si="141"/>
        <v>0.375</v>
      </c>
      <c r="FR22" s="4">
        <f t="shared" si="142"/>
        <v>2.041666666666667</v>
      </c>
      <c r="FS22" s="4">
        <v>0.70833333333333337</v>
      </c>
      <c r="FT22" s="4">
        <v>0.33333333333333331</v>
      </c>
      <c r="FU22" s="2">
        <f t="shared" si="143"/>
        <v>15</v>
      </c>
      <c r="FV22" s="4">
        <f t="shared" si="144"/>
        <v>0.16666666666666663</v>
      </c>
      <c r="FW22" s="4">
        <f t="shared" si="145"/>
        <v>0.375</v>
      </c>
      <c r="FX22" s="4">
        <f t="shared" si="146"/>
        <v>2.041666666666667</v>
      </c>
      <c r="FY22" s="4">
        <v>0.70833333333333337</v>
      </c>
      <c r="FZ22" s="4">
        <v>0.33333333333333331</v>
      </c>
      <c r="GA22" s="2">
        <f t="shared" si="147"/>
        <v>15</v>
      </c>
      <c r="GB22" s="4">
        <f t="shared" si="148"/>
        <v>0.16666666666666663</v>
      </c>
      <c r="GC22" s="4">
        <f t="shared" si="149"/>
        <v>0.375</v>
      </c>
      <c r="GD22" s="4">
        <f t="shared" si="150"/>
        <v>2.041666666666667</v>
      </c>
      <c r="GE22" s="4">
        <v>0.70833333333333337</v>
      </c>
      <c r="GF22" s="4">
        <v>0.33333333333333331</v>
      </c>
      <c r="GG22" s="2">
        <f t="shared" si="151"/>
        <v>15</v>
      </c>
      <c r="GH22" s="4">
        <f t="shared" si="152"/>
        <v>0.16666666666666663</v>
      </c>
      <c r="GI22" s="4">
        <f t="shared" si="153"/>
        <v>0.375</v>
      </c>
      <c r="GJ22" s="4">
        <f t="shared" si="154"/>
        <v>2.041666666666667</v>
      </c>
    </row>
    <row r="23" spans="2:192">
      <c r="B23" s="1"/>
      <c r="C23" s="1"/>
      <c r="D23" s="4">
        <v>0</v>
      </c>
      <c r="E23" s="4">
        <v>0</v>
      </c>
      <c r="F23" s="2">
        <f t="shared" si="31"/>
        <v>0</v>
      </c>
      <c r="G23" s="4">
        <f t="shared" si="32"/>
        <v>0</v>
      </c>
      <c r="H23" s="4">
        <f t="shared" si="33"/>
        <v>0</v>
      </c>
      <c r="I23" s="4">
        <f t="shared" si="34"/>
        <v>0</v>
      </c>
      <c r="J23" s="19">
        <f>_xlfn.IFS($J$6=1,G23*Sheet1!$B$5*24,$D$2="Lundi",TRUE,$D$2="Mardi",TRUE,$D$2="Mercredi",TRUE,$D$2="Jeudi",$D$2="Vendredi")</f>
        <v>0</v>
      </c>
      <c r="K23" s="19">
        <f>_xlfn.IFS($K$6=1,H23*Sheet1!$G$5*24,$D$2="Lundi",TRUE,$D$2="Mardi",TRUE,$D$2="Mercredi",TRUE,$D$2="Jeudi",$D$2="Vendredi")</f>
        <v>0</v>
      </c>
      <c r="L23" s="19">
        <f>_xlfn.IFS($L$6=1,I23*Sheet1!$B$5,$D$2="Lundi",TRUE,$D$2="Mardi",TRUE,$D$2="Mercredi",TRUE,$D$2="Jeudi",$D$2="Vendredi")</f>
        <v>0</v>
      </c>
      <c r="M23" s="4">
        <v>0.70833333333333337</v>
      </c>
      <c r="N23" s="4">
        <v>0.33333333333333331</v>
      </c>
      <c r="O23" s="2">
        <f t="shared" si="35"/>
        <v>15</v>
      </c>
      <c r="P23" s="4">
        <f t="shared" si="36"/>
        <v>0.16666666666666663</v>
      </c>
      <c r="Q23" s="4">
        <f t="shared" si="37"/>
        <v>0.375</v>
      </c>
      <c r="R23" s="4">
        <f t="shared" si="38"/>
        <v>2.041666666666667</v>
      </c>
      <c r="S23" s="4">
        <v>0.70833333333333337</v>
      </c>
      <c r="T23" s="4">
        <v>0.33333333333333331</v>
      </c>
      <c r="U23" s="2">
        <f t="shared" si="39"/>
        <v>15</v>
      </c>
      <c r="V23" s="4">
        <f t="shared" si="40"/>
        <v>0.16666666666666663</v>
      </c>
      <c r="W23" s="4">
        <f t="shared" si="41"/>
        <v>0.375</v>
      </c>
      <c r="X23" s="4">
        <f t="shared" si="42"/>
        <v>2.041666666666667</v>
      </c>
      <c r="Y23" s="4">
        <v>0.70833333333333337</v>
      </c>
      <c r="Z23" s="4">
        <v>0.33333333333333331</v>
      </c>
      <c r="AA23" s="2">
        <f t="shared" si="43"/>
        <v>15</v>
      </c>
      <c r="AB23" s="4">
        <f t="shared" si="44"/>
        <v>0.16666666666666663</v>
      </c>
      <c r="AC23" s="4">
        <f t="shared" si="45"/>
        <v>0.375</v>
      </c>
      <c r="AD23" s="4">
        <f t="shared" si="46"/>
        <v>2.041666666666667</v>
      </c>
      <c r="AE23" s="4">
        <v>0.70833333333333337</v>
      </c>
      <c r="AF23" s="4">
        <v>0.33333333333333331</v>
      </c>
      <c r="AG23" s="2">
        <f t="shared" si="47"/>
        <v>15</v>
      </c>
      <c r="AH23" s="4">
        <f t="shared" si="48"/>
        <v>0.16666666666666663</v>
      </c>
      <c r="AI23" s="4">
        <f t="shared" si="49"/>
        <v>0.375</v>
      </c>
      <c r="AJ23" s="4">
        <f t="shared" si="50"/>
        <v>2.041666666666667</v>
      </c>
      <c r="AK23" s="4">
        <v>0.70833333333333337</v>
      </c>
      <c r="AL23" s="4">
        <v>0.33333333333333331</v>
      </c>
      <c r="AM23" s="2">
        <f t="shared" si="51"/>
        <v>15</v>
      </c>
      <c r="AN23" s="4">
        <f t="shared" si="52"/>
        <v>0.16666666666666663</v>
      </c>
      <c r="AO23" s="4">
        <f t="shared" si="53"/>
        <v>0.375</v>
      </c>
      <c r="AP23" s="4">
        <f t="shared" si="54"/>
        <v>2.041666666666667</v>
      </c>
      <c r="AQ23" s="4">
        <v>0.70833333333333337</v>
      </c>
      <c r="AR23" s="4">
        <v>0.33333333333333331</v>
      </c>
      <c r="AS23" s="2">
        <f t="shared" si="55"/>
        <v>15</v>
      </c>
      <c r="AT23" s="4">
        <f t="shared" si="56"/>
        <v>0.16666666666666663</v>
      </c>
      <c r="AU23" s="4">
        <f t="shared" si="57"/>
        <v>0.375</v>
      </c>
      <c r="AV23" s="4">
        <f t="shared" si="58"/>
        <v>2.041666666666667</v>
      </c>
      <c r="AW23" s="4">
        <v>0.70833333333333337</v>
      </c>
      <c r="AX23" s="4">
        <v>0.33333333333333331</v>
      </c>
      <c r="AY23" s="2">
        <f t="shared" si="59"/>
        <v>15</v>
      </c>
      <c r="AZ23" s="4">
        <f t="shared" si="60"/>
        <v>0.16666666666666663</v>
      </c>
      <c r="BA23" s="4">
        <f t="shared" si="61"/>
        <v>0.375</v>
      </c>
      <c r="BB23" s="4">
        <f t="shared" si="62"/>
        <v>2.041666666666667</v>
      </c>
      <c r="BC23" s="4">
        <v>0.70833333333333337</v>
      </c>
      <c r="BD23" s="4">
        <v>0.33333333333333331</v>
      </c>
      <c r="BE23" s="2">
        <f t="shared" si="63"/>
        <v>15</v>
      </c>
      <c r="BF23" s="4">
        <f t="shared" si="64"/>
        <v>0.16666666666666663</v>
      </c>
      <c r="BG23" s="4">
        <f t="shared" si="65"/>
        <v>0.375</v>
      </c>
      <c r="BH23" s="4">
        <f t="shared" si="66"/>
        <v>2.041666666666667</v>
      </c>
      <c r="BI23" s="4">
        <v>0.70833333333333337</v>
      </c>
      <c r="BJ23" s="4">
        <v>0.33333333333333331</v>
      </c>
      <c r="BK23" s="2">
        <f t="shared" si="67"/>
        <v>15</v>
      </c>
      <c r="BL23" s="4">
        <f t="shared" si="68"/>
        <v>0.16666666666666663</v>
      </c>
      <c r="BM23" s="4">
        <f t="shared" si="69"/>
        <v>0.375</v>
      </c>
      <c r="BN23" s="4">
        <f t="shared" si="70"/>
        <v>2.041666666666667</v>
      </c>
      <c r="BO23" s="4">
        <v>0.70833333333333337</v>
      </c>
      <c r="BP23" s="4">
        <v>0.33333333333333331</v>
      </c>
      <c r="BQ23" s="2">
        <f t="shared" si="71"/>
        <v>15</v>
      </c>
      <c r="BR23" s="4">
        <f t="shared" si="72"/>
        <v>0.16666666666666663</v>
      </c>
      <c r="BS23" s="4">
        <f t="shared" si="73"/>
        <v>0.375</v>
      </c>
      <c r="BT23" s="4">
        <f t="shared" si="74"/>
        <v>2.041666666666667</v>
      </c>
      <c r="BU23" s="4">
        <v>0.70833333333333337</v>
      </c>
      <c r="BV23" s="4">
        <v>0.33333333333333331</v>
      </c>
      <c r="BW23" s="2">
        <f t="shared" si="75"/>
        <v>15</v>
      </c>
      <c r="BX23" s="4">
        <f t="shared" si="76"/>
        <v>0.16666666666666663</v>
      </c>
      <c r="BY23" s="4">
        <f t="shared" si="77"/>
        <v>0.375</v>
      </c>
      <c r="BZ23" s="4">
        <f t="shared" si="78"/>
        <v>2.041666666666667</v>
      </c>
      <c r="CA23" s="4">
        <v>0.70833333333333337</v>
      </c>
      <c r="CB23" s="4">
        <v>0.33333333333333331</v>
      </c>
      <c r="CC23" s="2">
        <f t="shared" si="79"/>
        <v>15</v>
      </c>
      <c r="CD23" s="4">
        <f t="shared" si="80"/>
        <v>0.16666666666666663</v>
      </c>
      <c r="CE23" s="4">
        <f t="shared" si="81"/>
        <v>0.375</v>
      </c>
      <c r="CF23" s="4">
        <f t="shared" si="82"/>
        <v>2.041666666666667</v>
      </c>
      <c r="CG23" s="4">
        <v>0.70833333333333337</v>
      </c>
      <c r="CH23" s="4">
        <v>0.33333333333333331</v>
      </c>
      <c r="CI23" s="2">
        <f t="shared" si="83"/>
        <v>15</v>
      </c>
      <c r="CJ23" s="4">
        <f t="shared" si="84"/>
        <v>0.16666666666666663</v>
      </c>
      <c r="CK23" s="4">
        <f t="shared" si="85"/>
        <v>0.375</v>
      </c>
      <c r="CL23" s="4">
        <f t="shared" si="86"/>
        <v>2.041666666666667</v>
      </c>
      <c r="CM23" s="4">
        <v>0.70833333333333337</v>
      </c>
      <c r="CN23" s="4">
        <v>0.33333333333333331</v>
      </c>
      <c r="CO23" s="2">
        <f t="shared" si="87"/>
        <v>15</v>
      </c>
      <c r="CP23" s="4">
        <f t="shared" si="88"/>
        <v>0.16666666666666663</v>
      </c>
      <c r="CQ23" s="4">
        <f t="shared" si="89"/>
        <v>0.375</v>
      </c>
      <c r="CR23" s="4">
        <f t="shared" si="90"/>
        <v>2.041666666666667</v>
      </c>
      <c r="CS23" s="4">
        <v>0.70833333333333337</v>
      </c>
      <c r="CT23" s="4">
        <v>0.33333333333333331</v>
      </c>
      <c r="CU23" s="2">
        <f t="shared" si="91"/>
        <v>15</v>
      </c>
      <c r="CV23" s="4">
        <f t="shared" si="92"/>
        <v>0.16666666666666663</v>
      </c>
      <c r="CW23" s="4">
        <f t="shared" si="93"/>
        <v>0.375</v>
      </c>
      <c r="CX23" s="4">
        <f t="shared" si="94"/>
        <v>2.041666666666667</v>
      </c>
      <c r="CY23" s="4">
        <v>0.70833333333333337</v>
      </c>
      <c r="CZ23" s="4">
        <v>0.33333333333333331</v>
      </c>
      <c r="DA23" s="2">
        <f t="shared" si="95"/>
        <v>15</v>
      </c>
      <c r="DB23" s="4">
        <f t="shared" si="96"/>
        <v>0.16666666666666663</v>
      </c>
      <c r="DC23" s="4">
        <f t="shared" si="97"/>
        <v>0.375</v>
      </c>
      <c r="DD23" s="4">
        <f t="shared" si="98"/>
        <v>2.041666666666667</v>
      </c>
      <c r="DE23" s="4">
        <v>0.70833333333333337</v>
      </c>
      <c r="DF23" s="4">
        <v>0.33333333333333331</v>
      </c>
      <c r="DG23" s="2">
        <f t="shared" si="99"/>
        <v>15</v>
      </c>
      <c r="DH23" s="4">
        <f t="shared" si="100"/>
        <v>0.16666666666666663</v>
      </c>
      <c r="DI23" s="4">
        <f t="shared" si="101"/>
        <v>0.375</v>
      </c>
      <c r="DJ23" s="4">
        <f t="shared" si="102"/>
        <v>2.041666666666667</v>
      </c>
      <c r="DK23" s="4">
        <v>0.70833333333333337</v>
      </c>
      <c r="DL23" s="4">
        <v>0.33333333333333331</v>
      </c>
      <c r="DM23" s="2">
        <f t="shared" si="103"/>
        <v>15</v>
      </c>
      <c r="DN23" s="4">
        <f t="shared" si="104"/>
        <v>0.16666666666666663</v>
      </c>
      <c r="DO23" s="4">
        <f t="shared" si="105"/>
        <v>0.375</v>
      </c>
      <c r="DP23" s="4">
        <f t="shared" si="106"/>
        <v>2.041666666666667</v>
      </c>
      <c r="DQ23" s="4">
        <v>0.70833333333333337</v>
      </c>
      <c r="DR23" s="4">
        <v>0.33333333333333331</v>
      </c>
      <c r="DS23" s="2">
        <f t="shared" si="107"/>
        <v>15</v>
      </c>
      <c r="DT23" s="4">
        <f t="shared" si="108"/>
        <v>0.16666666666666663</v>
      </c>
      <c r="DU23" s="4">
        <f t="shared" si="109"/>
        <v>0.375</v>
      </c>
      <c r="DV23" s="4">
        <f t="shared" si="110"/>
        <v>2.041666666666667</v>
      </c>
      <c r="DW23" s="4">
        <v>0.70833333333333337</v>
      </c>
      <c r="DX23" s="4">
        <v>0.33333333333333331</v>
      </c>
      <c r="DY23" s="2">
        <f t="shared" si="111"/>
        <v>15</v>
      </c>
      <c r="DZ23" s="4">
        <f t="shared" si="112"/>
        <v>0.16666666666666663</v>
      </c>
      <c r="EA23" s="4">
        <f t="shared" si="113"/>
        <v>0.375</v>
      </c>
      <c r="EB23" s="4">
        <f t="shared" si="114"/>
        <v>2.041666666666667</v>
      </c>
      <c r="EC23" s="4">
        <v>0.70833333333333337</v>
      </c>
      <c r="ED23" s="4">
        <v>0.33333333333333331</v>
      </c>
      <c r="EE23" s="2">
        <f t="shared" si="115"/>
        <v>15</v>
      </c>
      <c r="EF23" s="4">
        <f t="shared" si="116"/>
        <v>0.16666666666666663</v>
      </c>
      <c r="EG23" s="4">
        <f t="shared" si="117"/>
        <v>0.375</v>
      </c>
      <c r="EH23" s="4">
        <f t="shared" si="118"/>
        <v>2.041666666666667</v>
      </c>
      <c r="EI23" s="4">
        <v>0.70833333333333337</v>
      </c>
      <c r="EJ23" s="4">
        <v>0.33333333333333331</v>
      </c>
      <c r="EK23" s="2">
        <f t="shared" si="119"/>
        <v>15</v>
      </c>
      <c r="EL23" s="4">
        <f t="shared" si="120"/>
        <v>0.16666666666666663</v>
      </c>
      <c r="EM23" s="4">
        <f t="shared" si="121"/>
        <v>0.375</v>
      </c>
      <c r="EN23" s="4">
        <f t="shared" si="122"/>
        <v>2.041666666666667</v>
      </c>
      <c r="EO23" s="4">
        <v>0.70833333333333337</v>
      </c>
      <c r="EP23" s="4">
        <v>0.33333333333333331</v>
      </c>
      <c r="EQ23" s="2">
        <f t="shared" si="123"/>
        <v>15</v>
      </c>
      <c r="ER23" s="4">
        <f t="shared" si="124"/>
        <v>0.16666666666666663</v>
      </c>
      <c r="ES23" s="4">
        <f t="shared" si="125"/>
        <v>0.375</v>
      </c>
      <c r="ET23" s="4">
        <f t="shared" si="126"/>
        <v>2.041666666666667</v>
      </c>
      <c r="EU23" s="4">
        <v>0.70833333333333337</v>
      </c>
      <c r="EV23" s="4">
        <v>0.33333333333333331</v>
      </c>
      <c r="EW23" s="2">
        <f t="shared" si="127"/>
        <v>15</v>
      </c>
      <c r="EX23" s="4">
        <f t="shared" si="128"/>
        <v>0.16666666666666663</v>
      </c>
      <c r="EY23" s="4">
        <f t="shared" si="129"/>
        <v>0.375</v>
      </c>
      <c r="EZ23" s="4">
        <f t="shared" si="130"/>
        <v>2.041666666666667</v>
      </c>
      <c r="FA23" s="4">
        <v>0.70833333333333337</v>
      </c>
      <c r="FB23" s="4">
        <v>0.33333333333333331</v>
      </c>
      <c r="FC23" s="2">
        <f t="shared" si="131"/>
        <v>15</v>
      </c>
      <c r="FD23" s="4">
        <f t="shared" si="132"/>
        <v>0.16666666666666663</v>
      </c>
      <c r="FE23" s="4">
        <f t="shared" si="133"/>
        <v>0.375</v>
      </c>
      <c r="FF23" s="4">
        <f t="shared" si="134"/>
        <v>2.041666666666667</v>
      </c>
      <c r="FG23" s="4">
        <v>0.70833333333333337</v>
      </c>
      <c r="FH23" s="4">
        <v>0.33333333333333331</v>
      </c>
      <c r="FI23" s="2">
        <f t="shared" si="135"/>
        <v>15</v>
      </c>
      <c r="FJ23" s="4">
        <f t="shared" si="136"/>
        <v>0.16666666666666663</v>
      </c>
      <c r="FK23" s="4">
        <f t="shared" si="137"/>
        <v>0.375</v>
      </c>
      <c r="FL23" s="4">
        <f t="shared" si="138"/>
        <v>2.041666666666667</v>
      </c>
      <c r="FM23" s="4">
        <v>0.70833333333333337</v>
      </c>
      <c r="FN23" s="4">
        <v>0.33333333333333331</v>
      </c>
      <c r="FO23" s="2">
        <f t="shared" si="139"/>
        <v>15</v>
      </c>
      <c r="FP23" s="4">
        <f t="shared" si="140"/>
        <v>0.16666666666666663</v>
      </c>
      <c r="FQ23" s="4">
        <f t="shared" si="141"/>
        <v>0.375</v>
      </c>
      <c r="FR23" s="4">
        <f t="shared" si="142"/>
        <v>2.041666666666667</v>
      </c>
      <c r="FS23" s="4">
        <v>0.70833333333333337</v>
      </c>
      <c r="FT23" s="4">
        <v>0.33333333333333331</v>
      </c>
      <c r="FU23" s="2">
        <f t="shared" si="143"/>
        <v>15</v>
      </c>
      <c r="FV23" s="4">
        <f t="shared" si="144"/>
        <v>0.16666666666666663</v>
      </c>
      <c r="FW23" s="4">
        <f t="shared" si="145"/>
        <v>0.375</v>
      </c>
      <c r="FX23" s="4">
        <f t="shared" si="146"/>
        <v>2.041666666666667</v>
      </c>
      <c r="FY23" s="4">
        <v>0.70833333333333337</v>
      </c>
      <c r="FZ23" s="4">
        <v>0.33333333333333331</v>
      </c>
      <c r="GA23" s="2">
        <f t="shared" si="147"/>
        <v>15</v>
      </c>
      <c r="GB23" s="4">
        <f t="shared" si="148"/>
        <v>0.16666666666666663</v>
      </c>
      <c r="GC23" s="4">
        <f t="shared" si="149"/>
        <v>0.375</v>
      </c>
      <c r="GD23" s="4">
        <f t="shared" si="150"/>
        <v>2.041666666666667</v>
      </c>
      <c r="GE23" s="4">
        <v>0.70833333333333337</v>
      </c>
      <c r="GF23" s="4">
        <v>0.33333333333333331</v>
      </c>
      <c r="GG23" s="2">
        <f t="shared" si="151"/>
        <v>15</v>
      </c>
      <c r="GH23" s="4">
        <f t="shared" si="152"/>
        <v>0.16666666666666663</v>
      </c>
      <c r="GI23" s="4">
        <f t="shared" si="153"/>
        <v>0.375</v>
      </c>
      <c r="GJ23" s="4">
        <f t="shared" si="154"/>
        <v>2.041666666666667</v>
      </c>
    </row>
  </sheetData>
  <mergeCells count="126">
    <mergeCell ref="GE2:GG2"/>
    <mergeCell ref="GE3:GG3"/>
    <mergeCell ref="GE4:GG5"/>
    <mergeCell ref="FY2:GA2"/>
    <mergeCell ref="BX2:BZ5"/>
    <mergeCell ref="CM4:CO5"/>
    <mergeCell ref="BL2:BN5"/>
    <mergeCell ref="G2:I5"/>
    <mergeCell ref="C1:GI1"/>
    <mergeCell ref="FY3:GA3"/>
    <mergeCell ref="FY4:GA5"/>
    <mergeCell ref="FS2:FU2"/>
    <mergeCell ref="FS3:FU3"/>
    <mergeCell ref="FS4:FU5"/>
    <mergeCell ref="FM2:FO2"/>
    <mergeCell ref="FM3:FO3"/>
    <mergeCell ref="FM4:FO5"/>
    <mergeCell ref="D2:F2"/>
    <mergeCell ref="D3:F3"/>
    <mergeCell ref="D4:F5"/>
    <mergeCell ref="S2:U2"/>
    <mergeCell ref="EU2:EW2"/>
    <mergeCell ref="EU3:EW3"/>
    <mergeCell ref="EU4:EW5"/>
    <mergeCell ref="EO2:EQ2"/>
    <mergeCell ref="EO3:EQ3"/>
    <mergeCell ref="EO4:EQ5"/>
    <mergeCell ref="FG2:FI2"/>
    <mergeCell ref="FG3:FI3"/>
    <mergeCell ref="FG4:FI5"/>
    <mergeCell ref="FA2:FC2"/>
    <mergeCell ref="FA3:FC3"/>
    <mergeCell ref="FA4:FC5"/>
    <mergeCell ref="DW2:DY2"/>
    <mergeCell ref="DW3:DY3"/>
    <mergeCell ref="DW4:DY5"/>
    <mergeCell ref="DQ2:DS2"/>
    <mergeCell ref="DQ3:DS3"/>
    <mergeCell ref="DQ4:DS5"/>
    <mergeCell ref="EI2:EK2"/>
    <mergeCell ref="EI3:EK3"/>
    <mergeCell ref="EI4:EK5"/>
    <mergeCell ref="EC2:EE2"/>
    <mergeCell ref="EC3:EE3"/>
    <mergeCell ref="EC4:EE5"/>
    <mergeCell ref="CY2:DA2"/>
    <mergeCell ref="CY3:DA3"/>
    <mergeCell ref="CY4:DA5"/>
    <mergeCell ref="CS2:CU2"/>
    <mergeCell ref="CS3:CU3"/>
    <mergeCell ref="CS4:CU5"/>
    <mergeCell ref="DK3:DM3"/>
    <mergeCell ref="DK2:DM2"/>
    <mergeCell ref="DK4:DM5"/>
    <mergeCell ref="DE4:DG5"/>
    <mergeCell ref="DE3:DG3"/>
    <mergeCell ref="DE2:DG2"/>
    <mergeCell ref="CM3:CO3"/>
    <mergeCell ref="CM2:CO2"/>
    <mergeCell ref="CG2:CI2"/>
    <mergeCell ref="CG3:CI3"/>
    <mergeCell ref="CG4:CI5"/>
    <mergeCell ref="CA2:CC2"/>
    <mergeCell ref="CA3:CC3"/>
    <mergeCell ref="CA4:CC5"/>
    <mergeCell ref="CD2:CF5"/>
    <mergeCell ref="CJ2:CL5"/>
    <mergeCell ref="BI2:BK2"/>
    <mergeCell ref="BI3:BK3"/>
    <mergeCell ref="BI4:BK5"/>
    <mergeCell ref="BC2:BE2"/>
    <mergeCell ref="BC3:BE3"/>
    <mergeCell ref="BC4:BE5"/>
    <mergeCell ref="BU2:BW2"/>
    <mergeCell ref="BU3:BW3"/>
    <mergeCell ref="BU4:BW5"/>
    <mergeCell ref="BO2:BQ2"/>
    <mergeCell ref="BO3:BQ3"/>
    <mergeCell ref="BO4:BQ5"/>
    <mergeCell ref="BR2:BT5"/>
    <mergeCell ref="AK2:AM2"/>
    <mergeCell ref="AK3:AM3"/>
    <mergeCell ref="AK4:AM5"/>
    <mergeCell ref="AE2:AG2"/>
    <mergeCell ref="AE3:AG3"/>
    <mergeCell ref="AE4:AG5"/>
    <mergeCell ref="AW2:AY2"/>
    <mergeCell ref="AW3:AY3"/>
    <mergeCell ref="AW4:AY5"/>
    <mergeCell ref="AQ2:AS2"/>
    <mergeCell ref="AQ3:AS3"/>
    <mergeCell ref="AQ4:AS5"/>
    <mergeCell ref="Y2:AA2"/>
    <mergeCell ref="Y3:AA3"/>
    <mergeCell ref="Y4:AA5"/>
    <mergeCell ref="S3:U3"/>
    <mergeCell ref="S4:U5"/>
    <mergeCell ref="M2:O2"/>
    <mergeCell ref="M3:O3"/>
    <mergeCell ref="M4:O5"/>
    <mergeCell ref="P2:R5"/>
    <mergeCell ref="V2:X5"/>
    <mergeCell ref="J2:L5"/>
    <mergeCell ref="FJ2:FL5"/>
    <mergeCell ref="FP2:FR5"/>
    <mergeCell ref="FV2:FX5"/>
    <mergeCell ref="GB2:GD5"/>
    <mergeCell ref="GH2:GJ5"/>
    <mergeCell ref="DZ2:EB5"/>
    <mergeCell ref="EF2:EH5"/>
    <mergeCell ref="EL2:EN5"/>
    <mergeCell ref="ER2:ET5"/>
    <mergeCell ref="EX2:EZ5"/>
    <mergeCell ref="FD2:FF5"/>
    <mergeCell ref="CP2:CR5"/>
    <mergeCell ref="CV2:CX5"/>
    <mergeCell ref="DB2:DD5"/>
    <mergeCell ref="DH2:DJ5"/>
    <mergeCell ref="DN2:DP5"/>
    <mergeCell ref="DT2:DV5"/>
    <mergeCell ref="AB2:AD5"/>
    <mergeCell ref="AH2:AJ5"/>
    <mergeCell ref="AN2:AP5"/>
    <mergeCell ref="AT2:AV5"/>
    <mergeCell ref="AZ2:BB5"/>
    <mergeCell ref="BF2:BH5"/>
  </mergeCells>
  <conditionalFormatting sqref="D2:D3 GE2:GE3 FS2:FS3 FM2:FM3 FG2:FG3 FA2:FA3 EU2:EU3 EO2:EO3 EI2:EI3 EC2:EC3 DW2:DW3 DQ2:DQ3 DK2:DK3 DE2:DE3 CY2:CY3 CS2:CS3 CM2:CM3 CG2:CG3 CA2:CA3 BU2:BU3 BO2:BO3 BI2:BI3 BC2:BC3 AW2:AW3 AQ2:AQ3 AK2:AK3 AE2:AE3 Y2:Y3 S2:S3 M2:M3">
    <cfRule type="expression" dxfId="7" priority="19" stopIfTrue="1">
      <formula>IF(OR((D2)="Samedi",(D2)="Dimanche"),1,0)</formula>
    </cfRule>
  </conditionalFormatting>
  <conditionalFormatting sqref="D2 GE2 FS2 FM2 FG2 FA2 EU2 EO2 EI2 EC2 DW2 DQ2 CY2 CS2 CG2 CA2 BU2 BO2 BI2 BC2 AW2 AQ2 AK2 AE2 Y2 S2 M2">
    <cfRule type="expression" dxfId="6" priority="14" stopIfTrue="1">
      <formula>OR((D3)=$F$78,(D3)=$F$79,(D3)=$F$80,(D3)=$F$81,(D3)=$B$82,(D3)=$F$87,(D3)=$F$88,(D3)=$F$89,(D3)=$F$90,(D3)=$F$91)</formula>
    </cfRule>
  </conditionalFormatting>
  <conditionalFormatting sqref="DK2">
    <cfRule type="expression" dxfId="5" priority="57" stopIfTrue="1">
      <formula>OR((DK3)=$F$78,(DK3)=$F$79,(DK3)=$F$80,(DK3)=$F$81,(DK3)=$B$82,(DK3)=$F$87,(DK3)=$F$88,(DK3)=$F$89,(DK3)=$F$90,(DK3)=$F$91)</formula>
    </cfRule>
  </conditionalFormatting>
  <conditionalFormatting sqref="DE2">
    <cfRule type="expression" dxfId="4" priority="68" stopIfTrue="1">
      <formula>OR((DE3)=$F$78,(DE3)=$F$79,(DE3)=$F$80,(DE3)=$F$81,(DE3)=$B$82,(DE3)=$F$87,(DE3)=$F$88,(DE3)=$F$89,(DE3)=$F$90,(DE3)=$F$91)</formula>
    </cfRule>
  </conditionalFormatting>
  <conditionalFormatting sqref="CM2">
    <cfRule type="expression" dxfId="3" priority="80" stopIfTrue="1">
      <formula>OR((CM3)=$F$78,(CM3)=$F$79,(CM3)=$F$80,(CM3)=$F$81,(CM3)=$B$82,(CM3)=$F$87,(CM3)=$F$88,(CM3)=$F$89,(CM3)=$F$90,(CM3)=$F$91)</formula>
    </cfRule>
  </conditionalFormatting>
  <conditionalFormatting sqref="D2:F2">
    <cfRule type="expression" dxfId="2" priority="3">
      <formula>IF(OR((D2)="Samedi",(D2)="Dimanche"),1,0)</formula>
    </cfRule>
  </conditionalFormatting>
  <conditionalFormatting sqref="D2 GE2 FS2 FM2 FG2 FA2 EU2 EO2 EI2 EC2 DW2 DQ2 CY2 CS2 CG2 CA2 BU2 BO2 BI2 BC2 AW2 AQ2 AK2 AE2 Y2 S2 M2 DK2 DE2 CM2">
    <cfRule type="expression" dxfId="1" priority="112" stopIfTrue="1">
      <formula>OR((D3)=#REF!,(D3)=#REF!,(D3)=#REF!,(D3)=#REF!,(D3)=#REF!,(D3)=#REF!,(D3)=#REF!,(D3)=#REF!,(D3)=#REF!)</formula>
    </cfRule>
  </conditionalFormatting>
  <conditionalFormatting sqref="GE3 FS3 FM3 FG3 FA3 EU3 EO3 EI3 EC3 DW3 DQ3 DK3 DE3 CY3 CS3 CM3 CG3 CA3 BU3 BO3 BI3 BC3 AW3 AQ3 AK3 AE3 Y3 D3 S3 M3">
    <cfRule type="expression" dxfId="0" priority="142" stopIfTrue="1">
      <formula>IF(OR((D2)="Samedi",(D2)="Dimanche"),1,0)</formula>
    </cfRule>
  </conditionalFormatting>
  <dataValidations disablePrompts="1" count="1">
    <dataValidation type="list" allowBlank="1" showInputMessage="1" showErrorMessage="1" sqref="B1">
      <formula1>"janv.2019,févr.2019, mars.2019, avr.2019, mai.2019,juin.2019,juil.2019,août.2019,sept.2019,oct.2019,nov.2019,déc.2019"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7</vt:i4>
      </vt:variant>
    </vt:vector>
  </HeadingPairs>
  <TitlesOfParts>
    <vt:vector size="9" baseType="lpstr">
      <vt:lpstr>Sheet1</vt:lpstr>
      <vt:lpstr>Sheet2</vt:lpstr>
      <vt:lpstr>An</vt:lpstr>
      <vt:lpstr>Aout</vt:lpstr>
      <vt:lpstr>Decembre</vt:lpstr>
      <vt:lpstr>Janvier</vt:lpstr>
      <vt:lpstr>Juillet</vt:lpstr>
      <vt:lpstr>Mai</vt:lpstr>
      <vt:lpstr>Novembre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Protectas</cp:lastModifiedBy>
  <dcterms:created xsi:type="dcterms:W3CDTF">2019-04-30T09:35:47Z</dcterms:created>
  <dcterms:modified xsi:type="dcterms:W3CDTF">2019-05-03T10:11:00Z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