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8_{9369F4C0-A96A-494A-A215-9578C91F96A2}" xr6:coauthVersionLast="46" xr6:coauthVersionMax="46" xr10:uidLastSave="{00000000-0000-0000-0000-000000000000}"/>
  <bookViews>
    <workbookView xWindow="-108" yWindow="-108" windowWidth="23256" windowHeight="12576" tabRatio="688" xr2:uid="{00000000-000D-0000-FFFF-FFFF00000000}"/>
  </bookViews>
  <sheets>
    <sheet name="Grand livre général vFB" sheetId="15" r:id="rId1"/>
    <sheet name="Feuil1" sheetId="16" r:id="rId2"/>
  </sheets>
  <definedNames>
    <definedName name="Compteattente472">#REF!</definedName>
    <definedName name="Crédit">#REF!</definedName>
    <definedName name="Débit">#REF!</definedName>
    <definedName name="TR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8" i="16" l="1"/>
  <c r="N78" i="16"/>
  <c r="M78" i="16"/>
  <c r="P77" i="16"/>
  <c r="P76" i="16"/>
  <c r="P75" i="16"/>
  <c r="P74" i="16"/>
  <c r="P73" i="16"/>
  <c r="P72" i="16"/>
  <c r="P71" i="16"/>
  <c r="P70" i="16"/>
  <c r="P69" i="16"/>
  <c r="P68" i="16"/>
  <c r="P67" i="16"/>
  <c r="P66" i="16"/>
  <c r="P65" i="16"/>
  <c r="P64" i="16"/>
  <c r="P63" i="16"/>
  <c r="R78" i="16" s="1"/>
  <c r="P62" i="16"/>
  <c r="Q77" i="16" s="1"/>
  <c r="P61" i="16"/>
  <c r="R76" i="16" s="1"/>
  <c r="P60" i="16"/>
  <c r="Q75" i="16" s="1"/>
  <c r="P59" i="16"/>
  <c r="P58" i="16"/>
  <c r="Q73" i="16" s="1"/>
  <c r="P57" i="16"/>
  <c r="R72" i="16" s="1"/>
  <c r="O57" i="16"/>
  <c r="O58" i="16" s="1"/>
  <c r="O59" i="16" s="1"/>
  <c r="O60" i="16" s="1"/>
  <c r="O61" i="16" s="1"/>
  <c r="O62" i="16" s="1"/>
  <c r="O63" i="16" s="1"/>
  <c r="O64" i="16" s="1"/>
  <c r="O65" i="16" s="1"/>
  <c r="O66" i="16" s="1"/>
  <c r="O67" i="16" s="1"/>
  <c r="O68" i="16" s="1"/>
  <c r="O69" i="16" s="1"/>
  <c r="O70" i="16" s="1"/>
  <c r="O71" i="16" s="1"/>
  <c r="O72" i="16" s="1"/>
  <c r="O73" i="16" s="1"/>
  <c r="O74" i="16" s="1"/>
  <c r="O75" i="16" s="1"/>
  <c r="O76" i="16" s="1"/>
  <c r="O77" i="16" s="1"/>
  <c r="O78" i="16" s="1"/>
  <c r="P56" i="16"/>
  <c r="P55" i="16"/>
  <c r="N55" i="16"/>
  <c r="M55" i="16"/>
  <c r="P54" i="16"/>
  <c r="Q69" i="16" s="1"/>
  <c r="P53" i="16"/>
  <c r="R68" i="16" s="1"/>
  <c r="P52" i="16"/>
  <c r="Q67" i="16" s="1"/>
  <c r="P51" i="16"/>
  <c r="P50" i="16"/>
  <c r="P49" i="16"/>
  <c r="P48" i="16"/>
  <c r="Q63" i="16" s="1"/>
  <c r="P47" i="16"/>
  <c r="P46" i="16"/>
  <c r="P45" i="16"/>
  <c r="P44" i="16"/>
  <c r="Q59" i="16" s="1"/>
  <c r="P43" i="16"/>
  <c r="Q58" i="16" s="1"/>
  <c r="P42" i="16"/>
  <c r="O42" i="16"/>
  <c r="O43" i="16" s="1"/>
  <c r="O44" i="16" s="1"/>
  <c r="O45" i="16" s="1"/>
  <c r="O46" i="16" s="1"/>
  <c r="O47" i="16" s="1"/>
  <c r="O48" i="16" s="1"/>
  <c r="O49" i="16" s="1"/>
  <c r="O50" i="16" s="1"/>
  <c r="O51" i="16" s="1"/>
  <c r="O52" i="16" s="1"/>
  <c r="O53" i="16" s="1"/>
  <c r="O54" i="16" s="1"/>
  <c r="O55" i="16" s="1"/>
  <c r="P41" i="16"/>
  <c r="R56" i="16" s="1"/>
  <c r="O41" i="16"/>
  <c r="P40" i="16"/>
  <c r="P39" i="16"/>
  <c r="N39" i="16"/>
  <c r="M39" i="16"/>
  <c r="P38" i="16"/>
  <c r="P37" i="16"/>
  <c r="P36" i="16"/>
  <c r="P35" i="16"/>
  <c r="P34" i="16"/>
  <c r="P33" i="16"/>
  <c r="P32" i="16"/>
  <c r="P31" i="16"/>
  <c r="P30" i="16"/>
  <c r="P29" i="16"/>
  <c r="P28" i="16"/>
  <c r="P27" i="16"/>
  <c r="P26" i="16"/>
  <c r="P25" i="16"/>
  <c r="P24" i="16"/>
  <c r="P23" i="16"/>
  <c r="P22" i="16"/>
  <c r="P21" i="16"/>
  <c r="P20" i="16"/>
  <c r="P19" i="16"/>
  <c r="P18" i="16"/>
  <c r="P17" i="16"/>
  <c r="P16" i="16"/>
  <c r="P15" i="16"/>
  <c r="P14" i="16"/>
  <c r="P13" i="16"/>
  <c r="P12" i="16"/>
  <c r="P11" i="16"/>
  <c r="Q39" i="16" s="1"/>
  <c r="O11" i="16"/>
  <c r="O12" i="16" s="1"/>
  <c r="O13" i="16" s="1"/>
  <c r="O14" i="16" s="1"/>
  <c r="O15" i="16" s="1"/>
  <c r="O16" i="16" s="1"/>
  <c r="O17" i="16" s="1"/>
  <c r="O18" i="16" s="1"/>
  <c r="O19" i="16" s="1"/>
  <c r="O20" i="16" s="1"/>
  <c r="O21" i="16" s="1"/>
  <c r="O22" i="16" s="1"/>
  <c r="O23" i="16" s="1"/>
  <c r="O24" i="16" s="1"/>
  <c r="O25" i="16" s="1"/>
  <c r="O26" i="16" s="1"/>
  <c r="O27" i="16" s="1"/>
  <c r="O28" i="16" s="1"/>
  <c r="O29" i="16" s="1"/>
  <c r="O30" i="16" s="1"/>
  <c r="O31" i="16" s="1"/>
  <c r="O32" i="16" s="1"/>
  <c r="O33" i="16" s="1"/>
  <c r="O34" i="16" s="1"/>
  <c r="O35" i="16" s="1"/>
  <c r="O36" i="16" s="1"/>
  <c r="O37" i="16" s="1"/>
  <c r="O38" i="16" s="1"/>
  <c r="O39" i="16" s="1"/>
  <c r="P10" i="16"/>
  <c r="P9" i="16"/>
  <c r="N9" i="16"/>
  <c r="M9" i="16"/>
  <c r="P8" i="16"/>
  <c r="P7" i="16"/>
  <c r="P6" i="16"/>
  <c r="P5" i="16"/>
  <c r="P4" i="16"/>
  <c r="O4" i="16"/>
  <c r="O5" i="16" s="1"/>
  <c r="O6" i="16" s="1"/>
  <c r="O7" i="16" s="1"/>
  <c r="O8" i="16" s="1"/>
  <c r="O9" i="16" s="1"/>
  <c r="P3" i="16"/>
  <c r="O3" i="16"/>
  <c r="P2" i="16"/>
  <c r="Q10" i="15"/>
  <c r="Q14" i="15"/>
  <c r="Q18" i="15"/>
  <c r="Q22" i="15"/>
  <c r="Q26" i="15"/>
  <c r="Q30" i="15"/>
  <c r="Q34" i="15"/>
  <c r="Q38" i="15"/>
  <c r="Q11" i="15"/>
  <c r="Q15" i="15"/>
  <c r="Q19" i="15"/>
  <c r="Q23" i="15"/>
  <c r="Q27" i="15"/>
  <c r="Q31" i="15"/>
  <c r="Q35" i="15"/>
  <c r="Q12" i="15"/>
  <c r="Q16" i="15"/>
  <c r="Q20" i="15"/>
  <c r="Q24" i="15"/>
  <c r="Q28" i="15"/>
  <c r="Q32" i="15"/>
  <c r="Q36" i="15"/>
  <c r="Q13" i="15"/>
  <c r="Q17" i="15"/>
  <c r="Q21" i="15"/>
  <c r="Q25" i="15"/>
  <c r="Q29" i="15"/>
  <c r="Q33" i="15"/>
  <c r="Q37" i="15"/>
  <c r="Q9" i="15"/>
  <c r="R9" i="16" l="1"/>
  <c r="R60" i="16"/>
  <c r="R64" i="16"/>
  <c r="R70" i="16"/>
  <c r="Q9" i="16"/>
  <c r="R55" i="16"/>
  <c r="Q57" i="16"/>
  <c r="S57" i="16" s="1"/>
  <c r="Q61" i="16"/>
  <c r="Q65" i="16"/>
  <c r="Q55" i="16"/>
  <c r="R39" i="16"/>
  <c r="S39" i="16" s="1"/>
  <c r="R58" i="16"/>
  <c r="S58" i="16" s="1"/>
  <c r="R62" i="16"/>
  <c r="R66" i="16"/>
  <c r="Q71" i="16"/>
  <c r="R57" i="16"/>
  <c r="Q62" i="16"/>
  <c r="Q56" i="16"/>
  <c r="S56" i="16" s="1"/>
  <c r="S62" i="16"/>
  <c r="R65" i="16"/>
  <c r="S65" i="16" s="1"/>
  <c r="Q66" i="16"/>
  <c r="S66" i="16" s="1"/>
  <c r="R69" i="16"/>
  <c r="S69" i="16" s="1"/>
  <c r="Q70" i="16"/>
  <c r="S70" i="16" s="1"/>
  <c r="R73" i="16"/>
  <c r="S73" i="16" s="1"/>
  <c r="Q74" i="16"/>
  <c r="R77" i="16"/>
  <c r="S77" i="16" s="1"/>
  <c r="R74" i="16"/>
  <c r="R61" i="16"/>
  <c r="S61" i="16" s="1"/>
  <c r="R59" i="16"/>
  <c r="S59" i="16" s="1"/>
  <c r="Q60" i="16"/>
  <c r="S60" i="16" s="1"/>
  <c r="R63" i="16"/>
  <c r="S63" i="16" s="1"/>
  <c r="Q64" i="16"/>
  <c r="S64" i="16" s="1"/>
  <c r="R67" i="16"/>
  <c r="S67" i="16" s="1"/>
  <c r="Q68" i="16"/>
  <c r="S68" i="16" s="1"/>
  <c r="R71" i="16"/>
  <c r="S71" i="16" s="1"/>
  <c r="Q72" i="16"/>
  <c r="S72" i="16" s="1"/>
  <c r="R75" i="16"/>
  <c r="S75" i="16" s="1"/>
  <c r="Q76" i="16"/>
  <c r="S76" i="16" s="1"/>
  <c r="Q78" i="16"/>
  <c r="S78" i="16" s="1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3" i="15"/>
  <c r="P4" i="15"/>
  <c r="P5" i="15"/>
  <c r="P6" i="15"/>
  <c r="P7" i="15"/>
  <c r="P8" i="15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2" i="15"/>
  <c r="N78" i="15"/>
  <c r="M78" i="15"/>
  <c r="O57" i="15"/>
  <c r="O58" i="15" s="1"/>
  <c r="O59" i="15" s="1"/>
  <c r="O60" i="15" s="1"/>
  <c r="O61" i="15" s="1"/>
  <c r="O62" i="15" s="1"/>
  <c r="O63" i="15" s="1"/>
  <c r="O64" i="15" s="1"/>
  <c r="O65" i="15" s="1"/>
  <c r="O66" i="15" s="1"/>
  <c r="O67" i="15" s="1"/>
  <c r="O68" i="15" s="1"/>
  <c r="O69" i="15" s="1"/>
  <c r="O70" i="15" s="1"/>
  <c r="O71" i="15" s="1"/>
  <c r="O72" i="15" s="1"/>
  <c r="O73" i="15" s="1"/>
  <c r="O74" i="15" s="1"/>
  <c r="O75" i="15" s="1"/>
  <c r="O76" i="15" s="1"/>
  <c r="O77" i="15" s="1"/>
  <c r="O78" i="15" s="1"/>
  <c r="N55" i="15"/>
  <c r="M55" i="15"/>
  <c r="O41" i="15"/>
  <c r="O42" i="15" s="1"/>
  <c r="O43" i="15" s="1"/>
  <c r="O44" i="15" s="1"/>
  <c r="O45" i="15" s="1"/>
  <c r="O46" i="15" s="1"/>
  <c r="O47" i="15" s="1"/>
  <c r="O48" i="15" s="1"/>
  <c r="O49" i="15" s="1"/>
  <c r="O50" i="15" s="1"/>
  <c r="O51" i="15" s="1"/>
  <c r="O52" i="15" s="1"/>
  <c r="O53" i="15" s="1"/>
  <c r="O54" i="15" s="1"/>
  <c r="O55" i="15" s="1"/>
  <c r="N39" i="15"/>
  <c r="M39" i="15"/>
  <c r="O11" i="15"/>
  <c r="O12" i="15" s="1"/>
  <c r="O13" i="15" s="1"/>
  <c r="O14" i="15" s="1"/>
  <c r="O15" i="15" s="1"/>
  <c r="O16" i="15" s="1"/>
  <c r="O17" i="15" s="1"/>
  <c r="O18" i="15" s="1"/>
  <c r="O19" i="15" s="1"/>
  <c r="O20" i="15" s="1"/>
  <c r="O21" i="15" s="1"/>
  <c r="O22" i="15" s="1"/>
  <c r="O23" i="15" s="1"/>
  <c r="O24" i="15" s="1"/>
  <c r="O25" i="15" s="1"/>
  <c r="O26" i="15" s="1"/>
  <c r="O27" i="15" s="1"/>
  <c r="O28" i="15" s="1"/>
  <c r="O29" i="15" s="1"/>
  <c r="O30" i="15" s="1"/>
  <c r="O31" i="15" s="1"/>
  <c r="O32" i="15" s="1"/>
  <c r="O33" i="15" s="1"/>
  <c r="O34" i="15" s="1"/>
  <c r="O35" i="15" s="1"/>
  <c r="O36" i="15" s="1"/>
  <c r="O37" i="15" s="1"/>
  <c r="O38" i="15" s="1"/>
  <c r="O39" i="15" s="1"/>
  <c r="N9" i="15"/>
  <c r="M9" i="15"/>
  <c r="O3" i="15"/>
  <c r="O4" i="15" s="1"/>
  <c r="O5" i="15" s="1"/>
  <c r="O6" i="15" s="1"/>
  <c r="O7" i="15" s="1"/>
  <c r="O8" i="15" s="1"/>
  <c r="O9" i="15" s="1"/>
  <c r="Q78" i="15" l="1"/>
  <c r="Q39" i="15"/>
  <c r="S55" i="16"/>
  <c r="S9" i="16"/>
  <c r="S74" i="16"/>
  <c r="R9" i="15"/>
  <c r="R72" i="15"/>
  <c r="Q72" i="15"/>
  <c r="S72" i="15" s="1"/>
  <c r="R64" i="15"/>
  <c r="Q64" i="15"/>
  <c r="S64" i="15" s="1"/>
  <c r="R56" i="15"/>
  <c r="Q56" i="15"/>
  <c r="R71" i="15"/>
  <c r="Q71" i="15"/>
  <c r="R63" i="15"/>
  <c r="Q63" i="15"/>
  <c r="Q55" i="15"/>
  <c r="R78" i="15"/>
  <c r="R70" i="15"/>
  <c r="Q70" i="15"/>
  <c r="R62" i="15"/>
  <c r="Q62" i="15"/>
  <c r="S62" i="15" s="1"/>
  <c r="S9" i="15"/>
  <c r="R77" i="15"/>
  <c r="Q77" i="15"/>
  <c r="R69" i="15"/>
  <c r="Q69" i="15"/>
  <c r="R61" i="15"/>
  <c r="Q61" i="15"/>
  <c r="R76" i="15"/>
  <c r="Q76" i="15"/>
  <c r="R68" i="15"/>
  <c r="Q68" i="15"/>
  <c r="R60" i="15"/>
  <c r="Q60" i="15"/>
  <c r="R39" i="15"/>
  <c r="R75" i="15"/>
  <c r="Q75" i="15"/>
  <c r="R67" i="15"/>
  <c r="Q67" i="15"/>
  <c r="R59" i="15"/>
  <c r="Q59" i="15"/>
  <c r="S59" i="15" s="1"/>
  <c r="R74" i="15"/>
  <c r="Q74" i="15"/>
  <c r="R66" i="15"/>
  <c r="Q66" i="15"/>
  <c r="R58" i="15"/>
  <c r="Q58" i="15"/>
  <c r="R73" i="15"/>
  <c r="Q73" i="15"/>
  <c r="S73" i="15" s="1"/>
  <c r="R65" i="15"/>
  <c r="Q65" i="15"/>
  <c r="R57" i="15"/>
  <c r="Q57" i="15"/>
  <c r="R55" i="15"/>
  <c r="S55" i="15" s="1"/>
  <c r="S60" i="15" l="1"/>
  <c r="S76" i="15"/>
  <c r="S69" i="15"/>
  <c r="S58" i="15"/>
  <c r="S75" i="15"/>
  <c r="S71" i="15"/>
  <c r="S61" i="15"/>
  <c r="S57" i="15"/>
  <c r="S65" i="15"/>
  <c r="S68" i="15"/>
  <c r="S66" i="15"/>
  <c r="S67" i="15"/>
  <c r="S74" i="15"/>
  <c r="S77" i="15"/>
  <c r="S63" i="15"/>
  <c r="S78" i="15"/>
  <c r="S39" i="15"/>
  <c r="S70" i="15"/>
  <c r="S56" i="15"/>
</calcChain>
</file>

<file path=xl/sharedStrings.xml><?xml version="1.0" encoding="utf-8"?>
<sst xmlns="http://schemas.openxmlformats.org/spreadsheetml/2006/main" count="1254" uniqueCount="196">
  <si>
    <t>Statut de référence</t>
  </si>
  <si>
    <t>Transaction Number</t>
  </si>
  <si>
    <t>Date d'échéance</t>
  </si>
  <si>
    <t>Mémo</t>
  </si>
  <si>
    <t>Société</t>
  </si>
  <si>
    <t>Etablissement</t>
  </si>
  <si>
    <t>Débit</t>
  </si>
  <si>
    <t>Crédit</t>
  </si>
  <si>
    <t>Solde</t>
  </si>
  <si>
    <t>Approuvé pour report</t>
  </si>
  <si>
    <t>BLR</t>
  </si>
  <si>
    <t>CCA 07/2020</t>
  </si>
  <si>
    <t>JOURNAL14812</t>
  </si>
  <si>
    <t>LBLR846</t>
  </si>
  <si>
    <t>CCA 08/2020</t>
  </si>
  <si>
    <t>JOURNAL16837</t>
  </si>
  <si>
    <t>LBLR974</t>
  </si>
  <si>
    <t>CCA 09/2020</t>
  </si>
  <si>
    <t>Payé en totalité</t>
  </si>
  <si>
    <t>Ouverte</t>
  </si>
  <si>
    <t>Compte</t>
  </si>
  <si>
    <t>Journal</t>
  </si>
  <si>
    <t>Ett / Siège</t>
  </si>
  <si>
    <t>Période comptable</t>
  </si>
  <si>
    <t>N° Transaction</t>
  </si>
  <si>
    <t>Name</t>
  </si>
  <si>
    <t>OD</t>
  </si>
  <si>
    <t>- Numéro Entité</t>
  </si>
  <si>
    <t>JOURNAL5224</t>
  </si>
  <si>
    <t>LBLR327</t>
  </si>
  <si>
    <t>FNP 03/2020</t>
  </si>
  <si>
    <t>JOURNAL6724</t>
  </si>
  <si>
    <t>LBLR380</t>
  </si>
  <si>
    <t>FNP 04/2020</t>
  </si>
  <si>
    <t>JOURNAL8143</t>
  </si>
  <si>
    <t>LBLR489</t>
  </si>
  <si>
    <t>FNP 05/2020</t>
  </si>
  <si>
    <t>EXT FNP 05/2020</t>
  </si>
  <si>
    <t>JOURNAL15159</t>
  </si>
  <si>
    <t>LBLR885</t>
  </si>
  <si>
    <t>FNP COMPLEMENTAIRES 08/2020</t>
  </si>
  <si>
    <t>JOURNAL16861</t>
  </si>
  <si>
    <t>LBLR977</t>
  </si>
  <si>
    <t>EXT FNP 09/2020</t>
  </si>
  <si>
    <t>JOURNAL16853</t>
  </si>
  <si>
    <t>LBLR976</t>
  </si>
  <si>
    <t>FNP 09/2020</t>
  </si>
  <si>
    <t>JOURNAL18657</t>
  </si>
  <si>
    <t>LBLR1069</t>
  </si>
  <si>
    <t>FNP 10/2020</t>
  </si>
  <si>
    <t>JOURNAL18658</t>
  </si>
  <si>
    <t>LBLR1070</t>
  </si>
  <si>
    <t>EXT FNP 10/2020</t>
  </si>
  <si>
    <t>JOURNAL21736</t>
  </si>
  <si>
    <t>LBLR1258</t>
  </si>
  <si>
    <t>FNP 11/2020</t>
  </si>
  <si>
    <t>JOURNAL21760</t>
  </si>
  <si>
    <t>LBLR1259</t>
  </si>
  <si>
    <t>EXT FNP 11/2020</t>
  </si>
  <si>
    <t>JOURNAL23674</t>
  </si>
  <si>
    <t>LBLR1389</t>
  </si>
  <si>
    <t>EXT FNP 12/2020</t>
  </si>
  <si>
    <t>JOURNAL23673</t>
  </si>
  <si>
    <t>LBLR1388</t>
  </si>
  <si>
    <t>FNP 12/2020</t>
  </si>
  <si>
    <t>6000 - Expenses</t>
  </si>
  <si>
    <t>JOURNAL16835</t>
  </si>
  <si>
    <t>LBLR972</t>
  </si>
  <si>
    <t>JOURNAL17025</t>
  </si>
  <si>
    <t>LBLR979</t>
  </si>
  <si>
    <t>ANNUL CCA 07/2020</t>
  </si>
  <si>
    <t>JOURNAL17004</t>
  </si>
  <si>
    <t>LBLR978</t>
  </si>
  <si>
    <t>ANNUL CCA 08/2020</t>
  </si>
  <si>
    <t>JOURNAL17039</t>
  </si>
  <si>
    <t>LBLR980</t>
  </si>
  <si>
    <t>ANNUL CCA 09/2020</t>
  </si>
  <si>
    <t>Total - 6000 - Expenses</t>
  </si>
  <si>
    <t>60450000 - Prest. Blanchissage Revendu</t>
  </si>
  <si>
    <t>VENDBILL1995</t>
  </si>
  <si>
    <t>200103724</t>
  </si>
  <si>
    <t>BULLE DE LINGE 01/2020</t>
  </si>
  <si>
    <t>BULLE DE LINGE</t>
  </si>
  <si>
    <t>VENDBILL3597</t>
  </si>
  <si>
    <t>200103830</t>
  </si>
  <si>
    <t>BULLE DE LINGE ETIQUETTES 02/2020</t>
  </si>
  <si>
    <t>VENDBILL3883</t>
  </si>
  <si>
    <t>190103613</t>
  </si>
  <si>
    <t>BULLE DE LINGE BLANCHISSAGE 12/2019</t>
  </si>
  <si>
    <t>JOURNAL5225</t>
  </si>
  <si>
    <t>LBLR328</t>
  </si>
  <si>
    <t>EXT FNP FEV 2020</t>
  </si>
  <si>
    <t>VENDBILL4482</t>
  </si>
  <si>
    <t>200103936</t>
  </si>
  <si>
    <t>BULLE DE LINGE BLANCHISSAGE 03/2020</t>
  </si>
  <si>
    <t>JOURNAL8833</t>
  </si>
  <si>
    <t>LBLR511</t>
  </si>
  <si>
    <t>EXT COMPLÉMENTAIRES 05/2020</t>
  </si>
  <si>
    <t>VENDBILL5376</t>
  </si>
  <si>
    <t>200104055</t>
  </si>
  <si>
    <t>BULLE DE LINGE BLANCHISSAGE 04/2020</t>
  </si>
  <si>
    <t>JOURNAL8835</t>
  </si>
  <si>
    <t>LBLR512</t>
  </si>
  <si>
    <t>FNP COMPLEMENTAIRES 05/2020</t>
  </si>
  <si>
    <t>JOURNAL10163</t>
  </si>
  <si>
    <t>LBLR590</t>
  </si>
  <si>
    <t>VENDBILL6658</t>
  </si>
  <si>
    <t>200104171</t>
  </si>
  <si>
    <t>BULLE DE LINGE BLANCHISSAGE 05/2020</t>
  </si>
  <si>
    <t>JOURNAL10156</t>
  </si>
  <si>
    <t>LBLR589</t>
  </si>
  <si>
    <t>FNP 06/2020</t>
  </si>
  <si>
    <t>VENDBILL10078</t>
  </si>
  <si>
    <t>200104404</t>
  </si>
  <si>
    <t>BULLE DE LINGE BLANCHISSAGE 07/2020</t>
  </si>
  <si>
    <t>JOURNAL14660</t>
  </si>
  <si>
    <t>LBLR832</t>
  </si>
  <si>
    <t>FNP 08/2020</t>
  </si>
  <si>
    <t>VENDBILL12710</t>
  </si>
  <si>
    <t>200104518</t>
  </si>
  <si>
    <t>BULLE DE LINGE BLANCHISSERIE 08/2020</t>
  </si>
  <si>
    <t>VENDBILL12712</t>
  </si>
  <si>
    <t>200104636</t>
  </si>
  <si>
    <t>BULLE DE LINGE BLANCHISSERIE 09/2020</t>
  </si>
  <si>
    <t>VENDBILL14782</t>
  </si>
  <si>
    <t>200104754</t>
  </si>
  <si>
    <t>BULLE DE LINGE BLANCHISSERIE 10/2020</t>
  </si>
  <si>
    <t>VENDBILL17592</t>
  </si>
  <si>
    <t>200104880</t>
  </si>
  <si>
    <t>BULLE DE LINGE_BLANCHISSERIE_30/11/2020</t>
  </si>
  <si>
    <t>VENDBILL17852</t>
  </si>
  <si>
    <t>200104292</t>
  </si>
  <si>
    <t>BULLE DE LINGE_BLANCHISSERIE_06/2020</t>
  </si>
  <si>
    <t>VENDBILL17853</t>
  </si>
  <si>
    <t>200105021</t>
  </si>
  <si>
    <t>BULLE DE LINGE_BLANCHISSERIE_12/2020</t>
  </si>
  <si>
    <t>Total - 60450000 - Prest. Blanchissage Revendu</t>
  </si>
  <si>
    <t>60611000 - Eau Et Assainissement</t>
  </si>
  <si>
    <t>JOURNAL3923</t>
  </si>
  <si>
    <t>LBLR245</t>
  </si>
  <si>
    <t>FNP JANV / FEV 2020</t>
  </si>
  <si>
    <t>VENDBILL10648</t>
  </si>
  <si>
    <t>20122364</t>
  </si>
  <si>
    <t>EAUX DE NORMANDIE - ABONN 08/19-03/20</t>
  </si>
  <si>
    <t>EAUX DE NORMANDIE</t>
  </si>
  <si>
    <t>VENDBILL13825</t>
  </si>
  <si>
    <t>275070038401</t>
  </si>
  <si>
    <t>EAUX DE NORMANDIE - ABT/CONSO DE 03 A 09 2020</t>
  </si>
  <si>
    <t>Total - 60611000 - Eau Et Assainissement</t>
  </si>
  <si>
    <t>60612000 - Electricité</t>
  </si>
  <si>
    <t>VENDBILL2478</t>
  </si>
  <si>
    <t>220005151459</t>
  </si>
  <si>
    <t>ENGIE ELEC 070120-060220</t>
  </si>
  <si>
    <t>ENGIE</t>
  </si>
  <si>
    <t>VENDBILL3265</t>
  </si>
  <si>
    <t>320004570172</t>
  </si>
  <si>
    <t>ENGIE ELECTRICITE 07/02/20-06/03/20</t>
  </si>
  <si>
    <t>JOURNAL6726</t>
  </si>
  <si>
    <t>LBLR381</t>
  </si>
  <si>
    <t>EXT FNP 03/2020</t>
  </si>
  <si>
    <t>VENDBILL4483</t>
  </si>
  <si>
    <t>320004611479</t>
  </si>
  <si>
    <t>ENGIE ELECT ABT/CONSO 07/03/2020-06/04/2020</t>
  </si>
  <si>
    <t>VENDBILL5451</t>
  </si>
  <si>
    <t>320004657819</t>
  </si>
  <si>
    <t>ENGIE ELECT ABT/CONSO 07/04/2020-06/05/2020</t>
  </si>
  <si>
    <t>VENDBILL6613</t>
  </si>
  <si>
    <t>320004712776</t>
  </si>
  <si>
    <t>ENGIE ELECT ABT/CONSO 07/05/2020-06/06/2020</t>
  </si>
  <si>
    <t>VENDBILL10080</t>
  </si>
  <si>
    <t>320004817614</t>
  </si>
  <si>
    <t>ENGIE - ELECT ABT/CONSO 07/07/2020-06/08/2020</t>
  </si>
  <si>
    <t>JOURNAL14661</t>
  </si>
  <si>
    <t>LBLR833</t>
  </si>
  <si>
    <t>EXT FNP 08/2020</t>
  </si>
  <si>
    <t>VENDBILL10742</t>
  </si>
  <si>
    <t>20034826177</t>
  </si>
  <si>
    <t>ENGIE ABT/CONSO 07/08/2020-06/09/2020</t>
  </si>
  <si>
    <t>VENDBILL12821</t>
  </si>
  <si>
    <t>40013790815</t>
  </si>
  <si>
    <t>ENGIE ABT/CONSO 07/09/2020-06/10/2020</t>
  </si>
  <si>
    <t>VENDBILL14785</t>
  </si>
  <si>
    <t>420004210052</t>
  </si>
  <si>
    <t>ENGIE ABT/CONSO 07/10/2020-06/11/2020</t>
  </si>
  <si>
    <t>VENDBILL18427</t>
  </si>
  <si>
    <t>20035273490</t>
  </si>
  <si>
    <t>ENGIE ABT/CONSO DU 07/12/2020-06/01/2021</t>
  </si>
  <si>
    <t>Total - 60612000 - Electricité</t>
  </si>
  <si>
    <t xml:space="preserve">FNP ? </t>
  </si>
  <si>
    <t>Débit FNP</t>
  </si>
  <si>
    <t>Crédit FNP</t>
  </si>
  <si>
    <t>Différence</t>
  </si>
  <si>
    <t>La colonne P permet d'identifier les lignes FNP</t>
  </si>
  <si>
    <t>La colonne Q fait la somme des Débits FNP pour le compte comptabe des lignes au dessus</t>
  </si>
  <si>
    <t>Même chose en clonne R pour les crédits</t>
  </si>
  <si>
    <t>En colonne S la différence entre Débit et Crédit pour vérifier que le solde des FNP - extournes =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</si>
</sst>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D0D0D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dashed">
        <color rgb="FFCCCCCC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5" fillId="0" borderId="0"/>
    <xf numFmtId="0" fontId="5" fillId="0" borderId="0"/>
  </cellStyleXfs>
  <cellXfs count="21">
    <xf numFmtId="0" fontId="0" fillId="0" borderId="0" xfId="0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indent="1"/>
    </xf>
    <xf numFmtId="0" fontId="0" fillId="4" borderId="0" xfId="0" applyFill="1"/>
    <xf numFmtId="0" fontId="0" fillId="5" borderId="0" xfId="0" applyFill="1"/>
    <xf numFmtId="43" fontId="6" fillId="5" borderId="0" xfId="1" applyFont="1" applyFill="1"/>
    <xf numFmtId="164" fontId="6" fillId="5" borderId="0" xfId="0" applyNumberFormat="1" applyFont="1" applyFill="1"/>
    <xf numFmtId="0" fontId="0" fillId="6" borderId="0" xfId="0" applyFill="1"/>
    <xf numFmtId="43" fontId="6" fillId="0" borderId="0" xfId="1" applyFont="1" applyFill="1"/>
    <xf numFmtId="4" fontId="3" fillId="6" borderId="2" xfId="0" applyNumberFormat="1" applyFont="1" applyFill="1" applyBorder="1" applyAlignment="1">
      <alignment horizontal="right" vertical="center"/>
    </xf>
    <xf numFmtId="43" fontId="6" fillId="6" borderId="0" xfId="1" applyFont="1" applyFill="1"/>
    <xf numFmtId="164" fontId="6" fillId="6" borderId="0" xfId="0" applyNumberFormat="1" applyFont="1" applyFill="1"/>
    <xf numFmtId="0" fontId="7" fillId="0" borderId="0" xfId="0" applyFont="1"/>
  </cellXfs>
  <cellStyles count="5">
    <cellStyle name="Commentaire" xfId="2" xr:uid="{00000000-0005-0000-0000-000000000000}"/>
    <cellStyle name="Milliers" xfId="1" builtinId="3"/>
    <cellStyle name="Normal" xfId="0" builtinId="0"/>
    <cellStyle name="Normal 2" xfId="4" xr:uid="{00000000-0005-0000-0000-000003000000}"/>
    <cellStyle name="Normal 7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5">
    <tabColor rgb="FF00B050"/>
  </sheetPr>
  <dimension ref="A1:AI78"/>
  <sheetViews>
    <sheetView tabSelected="1" topLeftCell="G1" workbookViewId="0">
      <selection activeCell="Q3" sqref="Q3"/>
    </sheetView>
  </sheetViews>
  <sheetFormatPr baseColWidth="10" defaultRowHeight="14.4" x14ac:dyDescent="0.3"/>
  <cols>
    <col min="1" max="1" width="34.109375" bestFit="1" customWidth="1"/>
    <col min="10" max="10" width="32.109375" customWidth="1"/>
    <col min="11" max="11" width="17.6640625" customWidth="1"/>
    <col min="17" max="17" width="10.33203125" bestFit="1" customWidth="1"/>
    <col min="19" max="19" width="12.88671875" bestFit="1" customWidth="1"/>
    <col min="21" max="21" width="88.5546875" bestFit="1" customWidth="1"/>
  </cols>
  <sheetData>
    <row r="1" spans="1:35" x14ac:dyDescent="0.3">
      <c r="A1" s="1" t="s">
        <v>20</v>
      </c>
      <c r="B1" s="1" t="s">
        <v>21</v>
      </c>
      <c r="C1" s="1" t="s">
        <v>4</v>
      </c>
      <c r="D1" s="1" t="s">
        <v>22</v>
      </c>
      <c r="E1" s="1" t="s">
        <v>5</v>
      </c>
      <c r="F1" s="1" t="s">
        <v>2</v>
      </c>
      <c r="G1" s="1" t="s">
        <v>23</v>
      </c>
      <c r="H1" s="1" t="s">
        <v>1</v>
      </c>
      <c r="I1" s="1" t="s">
        <v>24</v>
      </c>
      <c r="J1" s="1" t="s">
        <v>3</v>
      </c>
      <c r="K1" s="1" t="s">
        <v>25</v>
      </c>
      <c r="L1" s="1" t="s">
        <v>0</v>
      </c>
      <c r="M1" s="2" t="s">
        <v>6</v>
      </c>
      <c r="N1" s="2" t="s">
        <v>7</v>
      </c>
      <c r="O1" s="2" t="s">
        <v>8</v>
      </c>
      <c r="P1" s="12" t="s">
        <v>188</v>
      </c>
      <c r="Q1" s="12" t="s">
        <v>189</v>
      </c>
      <c r="R1" s="12" t="s">
        <v>190</v>
      </c>
      <c r="S1" s="12" t="s">
        <v>191</v>
      </c>
    </row>
    <row r="2" spans="1:35" x14ac:dyDescent="0.3">
      <c r="A2" s="3" t="s">
        <v>65</v>
      </c>
      <c r="B2" s="4"/>
      <c r="C2" s="4"/>
      <c r="D2" s="4"/>
      <c r="E2" s="4"/>
      <c r="F2" s="5"/>
      <c r="G2" s="5"/>
      <c r="H2" s="4"/>
      <c r="I2" s="4"/>
      <c r="J2" s="4"/>
      <c r="K2" s="4"/>
      <c r="L2" s="4"/>
      <c r="M2" s="6"/>
      <c r="N2" s="6"/>
      <c r="O2" s="6">
        <v>0</v>
      </c>
      <c r="P2" s="12" t="str">
        <f>IF(COUNTIFS(J2,"*FNP*"),"FNP","")</f>
        <v/>
      </c>
    </row>
    <row r="3" spans="1:35" x14ac:dyDescent="0.3">
      <c r="A3" s="10"/>
      <c r="B3" s="4" t="s">
        <v>26</v>
      </c>
      <c r="C3" s="4" t="s">
        <v>10</v>
      </c>
      <c r="D3" s="4" t="s">
        <v>5</v>
      </c>
      <c r="E3" s="4" t="s">
        <v>10</v>
      </c>
      <c r="F3" s="5"/>
      <c r="G3" s="5">
        <v>44043</v>
      </c>
      <c r="H3" s="4" t="s">
        <v>66</v>
      </c>
      <c r="I3" s="4" t="s">
        <v>67</v>
      </c>
      <c r="J3" s="4" t="s">
        <v>11</v>
      </c>
      <c r="K3" s="4" t="s">
        <v>27</v>
      </c>
      <c r="L3" s="4" t="s">
        <v>9</v>
      </c>
      <c r="M3" s="6">
        <v>295.58</v>
      </c>
      <c r="N3" s="6"/>
      <c r="O3" s="6">
        <f t="shared" ref="O3:O8" si="0">O2+M3-N3</f>
        <v>295.58</v>
      </c>
      <c r="P3" s="12" t="str">
        <f t="shared" ref="P3:P66" si="1">IF(COUNTIFS(J3,"*FNP*"),"FNP","")</f>
        <v/>
      </c>
    </row>
    <row r="4" spans="1:35" x14ac:dyDescent="0.3">
      <c r="A4" s="10"/>
      <c r="B4" s="4" t="s">
        <v>26</v>
      </c>
      <c r="C4" s="4" t="s">
        <v>10</v>
      </c>
      <c r="D4" s="4" t="s">
        <v>5</v>
      </c>
      <c r="E4" s="4" t="s">
        <v>10</v>
      </c>
      <c r="F4" s="5"/>
      <c r="G4" s="5">
        <v>44043</v>
      </c>
      <c r="H4" s="4" t="s">
        <v>68</v>
      </c>
      <c r="I4" s="4" t="s">
        <v>69</v>
      </c>
      <c r="J4" s="4" t="s">
        <v>70</v>
      </c>
      <c r="K4" s="4" t="s">
        <v>27</v>
      </c>
      <c r="L4" s="4" t="s">
        <v>9</v>
      </c>
      <c r="M4" s="6"/>
      <c r="N4" s="6">
        <v>295.58</v>
      </c>
      <c r="O4" s="6">
        <f t="shared" si="0"/>
        <v>0</v>
      </c>
      <c r="P4" s="12" t="str">
        <f t="shared" si="1"/>
        <v/>
      </c>
    </row>
    <row r="5" spans="1:35" x14ac:dyDescent="0.3">
      <c r="A5" s="10"/>
      <c r="B5" s="4" t="s">
        <v>26</v>
      </c>
      <c r="C5" s="4" t="s">
        <v>10</v>
      </c>
      <c r="D5" s="4" t="s">
        <v>5</v>
      </c>
      <c r="E5" s="4" t="s">
        <v>10</v>
      </c>
      <c r="F5" s="5"/>
      <c r="G5" s="5">
        <v>44074</v>
      </c>
      <c r="H5" s="4" t="s">
        <v>12</v>
      </c>
      <c r="I5" s="4" t="s">
        <v>13</v>
      </c>
      <c r="J5" s="4" t="s">
        <v>14</v>
      </c>
      <c r="K5" s="4" t="s">
        <v>27</v>
      </c>
      <c r="L5" s="4" t="s">
        <v>9</v>
      </c>
      <c r="M5" s="6">
        <v>295.58</v>
      </c>
      <c r="N5" s="6"/>
      <c r="O5" s="6">
        <f t="shared" si="0"/>
        <v>295.58</v>
      </c>
      <c r="P5" s="12" t="str">
        <f t="shared" si="1"/>
        <v/>
      </c>
      <c r="U5" s="11" t="s">
        <v>192</v>
      </c>
      <c r="V5" s="11"/>
      <c r="W5" s="11"/>
      <c r="X5" s="11"/>
      <c r="Y5" s="11"/>
      <c r="Z5" s="11"/>
      <c r="AA5" s="11"/>
      <c r="AB5" s="11"/>
    </row>
    <row r="6" spans="1:35" x14ac:dyDescent="0.3">
      <c r="A6" s="10"/>
      <c r="B6" s="4" t="s">
        <v>26</v>
      </c>
      <c r="C6" s="4" t="s">
        <v>10</v>
      </c>
      <c r="D6" s="4" t="s">
        <v>5</v>
      </c>
      <c r="E6" s="4" t="s">
        <v>10</v>
      </c>
      <c r="F6" s="5"/>
      <c r="G6" s="5">
        <v>44074</v>
      </c>
      <c r="H6" s="4" t="s">
        <v>71</v>
      </c>
      <c r="I6" s="4" t="s">
        <v>72</v>
      </c>
      <c r="J6" s="4" t="s">
        <v>73</v>
      </c>
      <c r="K6" s="4" t="s">
        <v>27</v>
      </c>
      <c r="L6" s="4" t="s">
        <v>9</v>
      </c>
      <c r="M6" s="6"/>
      <c r="N6" s="6">
        <v>295.58</v>
      </c>
      <c r="O6" s="6">
        <f t="shared" si="0"/>
        <v>0</v>
      </c>
      <c r="P6" s="12" t="str">
        <f t="shared" si="1"/>
        <v/>
      </c>
      <c r="U6" s="11" t="s">
        <v>193</v>
      </c>
      <c r="V6" s="11"/>
      <c r="W6" s="11"/>
      <c r="X6" s="11"/>
      <c r="Y6" s="11"/>
      <c r="Z6" s="11"/>
      <c r="AA6" s="11"/>
      <c r="AB6" s="11"/>
    </row>
    <row r="7" spans="1:35" x14ac:dyDescent="0.3">
      <c r="A7" s="10"/>
      <c r="B7" s="4" t="s">
        <v>26</v>
      </c>
      <c r="C7" s="4" t="s">
        <v>10</v>
      </c>
      <c r="D7" s="4" t="s">
        <v>5</v>
      </c>
      <c r="E7" s="4" t="s">
        <v>10</v>
      </c>
      <c r="F7" s="5"/>
      <c r="G7" s="5">
        <v>44104</v>
      </c>
      <c r="H7" s="4" t="s">
        <v>15</v>
      </c>
      <c r="I7" s="4" t="s">
        <v>16</v>
      </c>
      <c r="J7" s="4" t="s">
        <v>17</v>
      </c>
      <c r="K7" s="4" t="s">
        <v>27</v>
      </c>
      <c r="L7" s="4" t="s">
        <v>9</v>
      </c>
      <c r="M7" s="6">
        <v>295.58</v>
      </c>
      <c r="N7" s="6"/>
      <c r="O7" s="6">
        <f t="shared" si="0"/>
        <v>295.58</v>
      </c>
      <c r="P7" s="12" t="str">
        <f t="shared" si="1"/>
        <v/>
      </c>
      <c r="U7" s="11" t="s">
        <v>194</v>
      </c>
      <c r="V7" s="11"/>
      <c r="W7" s="11"/>
      <c r="X7" s="11"/>
      <c r="Y7" s="11"/>
      <c r="Z7" s="11"/>
      <c r="AA7" s="11"/>
      <c r="AB7" s="11"/>
    </row>
    <row r="8" spans="1:35" x14ac:dyDescent="0.3">
      <c r="A8" s="10"/>
      <c r="B8" s="4" t="s">
        <v>26</v>
      </c>
      <c r="C8" s="4" t="s">
        <v>10</v>
      </c>
      <c r="D8" s="4" t="s">
        <v>5</v>
      </c>
      <c r="E8" s="4" t="s">
        <v>10</v>
      </c>
      <c r="F8" s="5"/>
      <c r="G8" s="5">
        <v>44104</v>
      </c>
      <c r="H8" s="4" t="s">
        <v>74</v>
      </c>
      <c r="I8" s="4" t="s">
        <v>75</v>
      </c>
      <c r="J8" s="4" t="s">
        <v>76</v>
      </c>
      <c r="K8" s="4" t="s">
        <v>27</v>
      </c>
      <c r="L8" s="4" t="s">
        <v>9</v>
      </c>
      <c r="M8" s="6"/>
      <c r="N8" s="6">
        <v>295.58</v>
      </c>
      <c r="O8" s="6">
        <f t="shared" si="0"/>
        <v>0</v>
      </c>
      <c r="P8" s="12" t="str">
        <f t="shared" si="1"/>
        <v/>
      </c>
      <c r="U8" s="11" t="s">
        <v>195</v>
      </c>
      <c r="V8" s="11"/>
      <c r="W8" s="11"/>
      <c r="X8" s="11"/>
      <c r="Y8" s="11"/>
      <c r="Z8" s="11"/>
      <c r="AA8" s="11"/>
      <c r="AB8" s="11"/>
    </row>
    <row r="9" spans="1:35" x14ac:dyDescent="0.3">
      <c r="A9" s="7" t="s">
        <v>77</v>
      </c>
      <c r="B9" s="7"/>
      <c r="C9" s="7"/>
      <c r="D9" s="7"/>
      <c r="E9" s="7"/>
      <c r="F9" s="8"/>
      <c r="G9" s="8"/>
      <c r="H9" s="7"/>
      <c r="I9" s="7"/>
      <c r="J9" s="7"/>
      <c r="K9" s="7"/>
      <c r="L9" s="7"/>
      <c r="M9" s="9">
        <f>SUM(M2:M8)</f>
        <v>886.74</v>
      </c>
      <c r="N9" s="9">
        <f>SUM(N2:N8)</f>
        <v>886.74</v>
      </c>
      <c r="O9" s="9">
        <f>O8</f>
        <v>0</v>
      </c>
      <c r="P9" s="12" t="str">
        <f t="shared" si="1"/>
        <v/>
      </c>
      <c r="Q9" s="20">
        <f ca="1">SUMIFS(INDIRECT("M2:M" &amp;_xlfn.SINGLE( ROW())-1),INDIRECT("P2:P"&amp;_xlfn.SINGLE(ROW())-1),"FNP")</f>
        <v>0</v>
      </c>
      <c r="R9" s="13">
        <f>SUMIFS(N2:N8,P2:P8,"FNP")</f>
        <v>0</v>
      </c>
      <c r="S9" s="14">
        <f ca="1">Q9-R9</f>
        <v>0</v>
      </c>
    </row>
    <row r="10" spans="1:35" x14ac:dyDescent="0.3">
      <c r="A10" s="3" t="s">
        <v>78</v>
      </c>
      <c r="B10" s="4"/>
      <c r="C10" s="4"/>
      <c r="D10" s="4"/>
      <c r="E10" s="4"/>
      <c r="F10" s="5"/>
      <c r="G10" s="5"/>
      <c r="H10" s="4"/>
      <c r="I10" s="4"/>
      <c r="J10" s="4"/>
      <c r="K10" s="4"/>
      <c r="L10" s="4"/>
      <c r="M10" s="6"/>
      <c r="N10" s="6"/>
      <c r="O10" s="6">
        <v>48254.35</v>
      </c>
      <c r="P10" s="12" t="str">
        <f t="shared" si="1"/>
        <v/>
      </c>
      <c r="Q10" s="20">
        <f t="shared" ref="Q10:Q38" ca="1" si="2">SUMIFS(INDIRECT("M2:M" &amp;_xlfn.SINGLE( ROW())-1),INDIRECT("P2:P"&amp;_xlfn.SINGLE(ROW())-1),"FNP")</f>
        <v>0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 x14ac:dyDescent="0.3">
      <c r="A11" s="10"/>
      <c r="B11" s="4"/>
      <c r="C11" s="4" t="s">
        <v>10</v>
      </c>
      <c r="D11" s="4" t="s">
        <v>5</v>
      </c>
      <c r="E11" s="4" t="s">
        <v>10</v>
      </c>
      <c r="F11" s="5">
        <v>43886</v>
      </c>
      <c r="G11" s="5">
        <v>43862</v>
      </c>
      <c r="H11" s="4" t="s">
        <v>79</v>
      </c>
      <c r="I11" s="4" t="s">
        <v>80</v>
      </c>
      <c r="J11" s="4" t="s">
        <v>81</v>
      </c>
      <c r="K11" s="4" t="s">
        <v>82</v>
      </c>
      <c r="L11" s="4" t="s">
        <v>18</v>
      </c>
      <c r="M11" s="6">
        <v>5576.4</v>
      </c>
      <c r="N11" s="6"/>
      <c r="O11" s="6">
        <f t="shared" ref="O11:O38" si="3">O10+M11-N11</f>
        <v>53830.75</v>
      </c>
      <c r="P11" s="12" t="str">
        <f t="shared" si="1"/>
        <v/>
      </c>
      <c r="Q11" s="20">
        <f t="shared" ca="1" si="2"/>
        <v>0</v>
      </c>
    </row>
    <row r="12" spans="1:35" x14ac:dyDescent="0.3">
      <c r="A12" s="10"/>
      <c r="B12" s="4"/>
      <c r="C12" s="4" t="s">
        <v>10</v>
      </c>
      <c r="D12" s="4" t="s">
        <v>5</v>
      </c>
      <c r="E12" s="4" t="s">
        <v>10</v>
      </c>
      <c r="F12" s="5">
        <v>43931</v>
      </c>
      <c r="G12" s="5">
        <v>43891</v>
      </c>
      <c r="H12" s="4" t="s">
        <v>83</v>
      </c>
      <c r="I12" s="4" t="s">
        <v>84</v>
      </c>
      <c r="J12" s="4" t="s">
        <v>85</v>
      </c>
      <c r="K12" s="4" t="s">
        <v>82</v>
      </c>
      <c r="L12" s="4" t="s">
        <v>18</v>
      </c>
      <c r="M12" s="6">
        <v>5533.47</v>
      </c>
      <c r="N12" s="6"/>
      <c r="O12" s="6">
        <f t="shared" si="3"/>
        <v>59364.22</v>
      </c>
      <c r="P12" s="12" t="str">
        <f t="shared" si="1"/>
        <v/>
      </c>
      <c r="Q12" s="20">
        <f t="shared" ca="1" si="2"/>
        <v>0</v>
      </c>
    </row>
    <row r="13" spans="1:35" x14ac:dyDescent="0.3">
      <c r="A13" s="10"/>
      <c r="B13" s="4"/>
      <c r="C13" s="4" t="s">
        <v>10</v>
      </c>
      <c r="D13" s="4" t="s">
        <v>5</v>
      </c>
      <c r="E13" s="4" t="s">
        <v>10</v>
      </c>
      <c r="F13" s="5">
        <v>43891</v>
      </c>
      <c r="G13" s="5">
        <v>43891</v>
      </c>
      <c r="H13" s="4" t="s">
        <v>86</v>
      </c>
      <c r="I13" s="4" t="s">
        <v>87</v>
      </c>
      <c r="J13" s="4" t="s">
        <v>88</v>
      </c>
      <c r="K13" s="4" t="s">
        <v>82</v>
      </c>
      <c r="L13" s="4" t="s">
        <v>18</v>
      </c>
      <c r="M13" s="6">
        <v>3944.74</v>
      </c>
      <c r="N13" s="6"/>
      <c r="O13" s="6">
        <f t="shared" si="3"/>
        <v>63308.959999999999</v>
      </c>
      <c r="P13" s="12" t="str">
        <f t="shared" si="1"/>
        <v/>
      </c>
      <c r="Q13" s="20">
        <f t="shared" ca="1" si="2"/>
        <v>0</v>
      </c>
    </row>
    <row r="14" spans="1:35" x14ac:dyDescent="0.3">
      <c r="A14" s="10"/>
      <c r="B14" s="4" t="s">
        <v>26</v>
      </c>
      <c r="C14" s="4" t="s">
        <v>10</v>
      </c>
      <c r="D14" s="4" t="s">
        <v>5</v>
      </c>
      <c r="E14" s="4" t="s">
        <v>10</v>
      </c>
      <c r="F14" s="5"/>
      <c r="G14" s="5">
        <v>43891</v>
      </c>
      <c r="H14" s="4" t="s">
        <v>89</v>
      </c>
      <c r="I14" s="4" t="s">
        <v>90</v>
      </c>
      <c r="J14" s="4" t="s">
        <v>91</v>
      </c>
      <c r="K14" s="4" t="s">
        <v>27</v>
      </c>
      <c r="L14" s="4" t="s">
        <v>9</v>
      </c>
      <c r="M14" s="6"/>
      <c r="N14" s="6">
        <v>4000</v>
      </c>
      <c r="O14" s="6">
        <f t="shared" si="3"/>
        <v>59308.959999999999</v>
      </c>
      <c r="P14" s="12" t="str">
        <f t="shared" si="1"/>
        <v>FNP</v>
      </c>
      <c r="Q14" s="20">
        <f t="shared" ca="1" si="2"/>
        <v>0</v>
      </c>
    </row>
    <row r="15" spans="1:35" x14ac:dyDescent="0.3">
      <c r="A15" s="10"/>
      <c r="B15" s="4" t="s">
        <v>26</v>
      </c>
      <c r="C15" s="4" t="s">
        <v>10</v>
      </c>
      <c r="D15" s="4" t="s">
        <v>5</v>
      </c>
      <c r="E15" s="4" t="s">
        <v>10</v>
      </c>
      <c r="F15" s="5"/>
      <c r="G15" s="5">
        <v>43921</v>
      </c>
      <c r="H15" s="4" t="s">
        <v>28</v>
      </c>
      <c r="I15" s="4" t="s">
        <v>29</v>
      </c>
      <c r="J15" s="4" t="s">
        <v>30</v>
      </c>
      <c r="K15" s="4" t="s">
        <v>27</v>
      </c>
      <c r="L15" s="4" t="s">
        <v>9</v>
      </c>
      <c r="M15" s="6">
        <v>8000</v>
      </c>
      <c r="N15" s="6"/>
      <c r="O15" s="6">
        <f t="shared" si="3"/>
        <v>67308.959999999992</v>
      </c>
      <c r="P15" s="12" t="str">
        <f t="shared" si="1"/>
        <v>FNP</v>
      </c>
      <c r="Q15" s="20">
        <f t="shared" ca="1" si="2"/>
        <v>0</v>
      </c>
    </row>
    <row r="16" spans="1:35" x14ac:dyDescent="0.3">
      <c r="A16" s="10"/>
      <c r="B16" s="4"/>
      <c r="C16" s="4" t="s">
        <v>10</v>
      </c>
      <c r="D16" s="4" t="s">
        <v>5</v>
      </c>
      <c r="E16" s="4" t="s">
        <v>10</v>
      </c>
      <c r="F16" s="5">
        <v>43961</v>
      </c>
      <c r="G16" s="5">
        <v>43922</v>
      </c>
      <c r="H16" s="4" t="s">
        <v>92</v>
      </c>
      <c r="I16" s="4" t="s">
        <v>93</v>
      </c>
      <c r="J16" s="4" t="s">
        <v>94</v>
      </c>
      <c r="K16" s="4" t="s">
        <v>82</v>
      </c>
      <c r="L16" s="4" t="s">
        <v>18</v>
      </c>
      <c r="M16" s="6">
        <v>5359.88</v>
      </c>
      <c r="N16" s="6"/>
      <c r="O16" s="6">
        <f t="shared" si="3"/>
        <v>72668.84</v>
      </c>
      <c r="P16" s="12" t="str">
        <f t="shared" si="1"/>
        <v/>
      </c>
      <c r="Q16" s="20">
        <f t="shared" ca="1" si="2"/>
        <v>8000</v>
      </c>
    </row>
    <row r="17" spans="1:17" x14ac:dyDescent="0.3">
      <c r="A17" s="10"/>
      <c r="B17" s="4" t="s">
        <v>26</v>
      </c>
      <c r="C17" s="4" t="s">
        <v>10</v>
      </c>
      <c r="D17" s="4" t="s">
        <v>5</v>
      </c>
      <c r="E17" s="4" t="s">
        <v>10</v>
      </c>
      <c r="F17" s="5"/>
      <c r="G17" s="5">
        <v>43951</v>
      </c>
      <c r="H17" s="4" t="s">
        <v>31</v>
      </c>
      <c r="I17" s="4" t="s">
        <v>32</v>
      </c>
      <c r="J17" s="4" t="s">
        <v>33</v>
      </c>
      <c r="K17" s="4" t="s">
        <v>27</v>
      </c>
      <c r="L17" s="4" t="s">
        <v>9</v>
      </c>
      <c r="M17" s="6">
        <v>4000</v>
      </c>
      <c r="N17" s="6"/>
      <c r="O17" s="6">
        <f t="shared" si="3"/>
        <v>76668.84</v>
      </c>
      <c r="P17" s="12" t="str">
        <f t="shared" si="1"/>
        <v>FNP</v>
      </c>
      <c r="Q17" s="20">
        <f t="shared" ca="1" si="2"/>
        <v>8000</v>
      </c>
    </row>
    <row r="18" spans="1:17" x14ac:dyDescent="0.3">
      <c r="A18" s="10"/>
      <c r="B18" s="4" t="s">
        <v>26</v>
      </c>
      <c r="C18" s="4" t="s">
        <v>10</v>
      </c>
      <c r="D18" s="4" t="s">
        <v>5</v>
      </c>
      <c r="E18" s="4" t="s">
        <v>10</v>
      </c>
      <c r="F18" s="5"/>
      <c r="G18" s="5">
        <v>43952</v>
      </c>
      <c r="H18" s="4" t="s">
        <v>95</v>
      </c>
      <c r="I18" s="4" t="s">
        <v>96</v>
      </c>
      <c r="J18" s="4" t="s">
        <v>97</v>
      </c>
      <c r="K18" s="4" t="s">
        <v>27</v>
      </c>
      <c r="L18" s="4" t="s">
        <v>9</v>
      </c>
      <c r="M18" s="6"/>
      <c r="N18" s="6">
        <v>8000</v>
      </c>
      <c r="O18" s="6">
        <f t="shared" si="3"/>
        <v>68668.84</v>
      </c>
      <c r="P18" s="12" t="str">
        <f t="shared" si="1"/>
        <v/>
      </c>
      <c r="Q18" s="20">
        <f t="shared" ca="1" si="2"/>
        <v>12000</v>
      </c>
    </row>
    <row r="19" spans="1:17" x14ac:dyDescent="0.3">
      <c r="A19" s="10"/>
      <c r="B19" s="4"/>
      <c r="C19" s="4" t="s">
        <v>10</v>
      </c>
      <c r="D19" s="4" t="s">
        <v>5</v>
      </c>
      <c r="E19" s="4" t="s">
        <v>10</v>
      </c>
      <c r="F19" s="5">
        <v>43952</v>
      </c>
      <c r="G19" s="5">
        <v>43952</v>
      </c>
      <c r="H19" s="4" t="s">
        <v>98</v>
      </c>
      <c r="I19" s="4" t="s">
        <v>99</v>
      </c>
      <c r="J19" s="4" t="s">
        <v>100</v>
      </c>
      <c r="K19" s="4" t="s">
        <v>82</v>
      </c>
      <c r="L19" s="4" t="s">
        <v>18</v>
      </c>
      <c r="M19" s="6">
        <v>5451</v>
      </c>
      <c r="N19" s="6"/>
      <c r="O19" s="6">
        <f t="shared" si="3"/>
        <v>74119.839999999997</v>
      </c>
      <c r="P19" s="12" t="str">
        <f t="shared" si="1"/>
        <v/>
      </c>
      <c r="Q19" s="20">
        <f t="shared" ca="1" si="2"/>
        <v>12000</v>
      </c>
    </row>
    <row r="20" spans="1:17" x14ac:dyDescent="0.3">
      <c r="A20" s="10"/>
      <c r="B20" s="4" t="s">
        <v>26</v>
      </c>
      <c r="C20" s="4" t="s">
        <v>10</v>
      </c>
      <c r="D20" s="4" t="s">
        <v>5</v>
      </c>
      <c r="E20" s="4" t="s">
        <v>10</v>
      </c>
      <c r="F20" s="5"/>
      <c r="G20" s="5">
        <v>43982</v>
      </c>
      <c r="H20" s="4" t="s">
        <v>34</v>
      </c>
      <c r="I20" s="4" t="s">
        <v>35</v>
      </c>
      <c r="J20" s="4" t="s">
        <v>36</v>
      </c>
      <c r="K20" s="4" t="s">
        <v>27</v>
      </c>
      <c r="L20" s="4" t="s">
        <v>9</v>
      </c>
      <c r="M20" s="6">
        <v>4000</v>
      </c>
      <c r="N20" s="6"/>
      <c r="O20" s="6">
        <f t="shared" si="3"/>
        <v>78119.839999999997</v>
      </c>
      <c r="P20" s="12" t="str">
        <f t="shared" si="1"/>
        <v>FNP</v>
      </c>
      <c r="Q20" s="20">
        <f t="shared" ca="1" si="2"/>
        <v>12000</v>
      </c>
    </row>
    <row r="21" spans="1:17" x14ac:dyDescent="0.3">
      <c r="A21" s="10"/>
      <c r="B21" s="4" t="s">
        <v>26</v>
      </c>
      <c r="C21" s="4" t="s">
        <v>10</v>
      </c>
      <c r="D21" s="4" t="s">
        <v>5</v>
      </c>
      <c r="E21" s="4" t="s">
        <v>10</v>
      </c>
      <c r="F21" s="5"/>
      <c r="G21" s="5">
        <v>43982</v>
      </c>
      <c r="H21" s="4" t="s">
        <v>101</v>
      </c>
      <c r="I21" s="4" t="s">
        <v>102</v>
      </c>
      <c r="J21" s="4" t="s">
        <v>103</v>
      </c>
      <c r="K21" s="4" t="s">
        <v>27</v>
      </c>
      <c r="L21" s="4" t="s">
        <v>9</v>
      </c>
      <c r="M21" s="6">
        <v>1000</v>
      </c>
      <c r="N21" s="6"/>
      <c r="O21" s="6">
        <f t="shared" si="3"/>
        <v>79119.839999999997</v>
      </c>
      <c r="P21" s="12" t="str">
        <f t="shared" si="1"/>
        <v>FNP</v>
      </c>
      <c r="Q21" s="20">
        <f t="shared" ca="1" si="2"/>
        <v>16000</v>
      </c>
    </row>
    <row r="22" spans="1:17" x14ac:dyDescent="0.3">
      <c r="A22" s="10"/>
      <c r="B22" s="4" t="s">
        <v>26</v>
      </c>
      <c r="C22" s="4" t="s">
        <v>10</v>
      </c>
      <c r="D22" s="4" t="s">
        <v>5</v>
      </c>
      <c r="E22" s="4" t="s">
        <v>10</v>
      </c>
      <c r="F22" s="5"/>
      <c r="G22" s="5">
        <v>43983</v>
      </c>
      <c r="H22" s="4" t="s">
        <v>104</v>
      </c>
      <c r="I22" s="4" t="s">
        <v>105</v>
      </c>
      <c r="J22" s="4" t="s">
        <v>37</v>
      </c>
      <c r="K22" s="4" t="s">
        <v>27</v>
      </c>
      <c r="L22" s="4" t="s">
        <v>9</v>
      </c>
      <c r="M22" s="6"/>
      <c r="N22" s="6">
        <v>9000</v>
      </c>
      <c r="O22" s="6">
        <f t="shared" si="3"/>
        <v>70119.839999999997</v>
      </c>
      <c r="P22" s="12" t="str">
        <f t="shared" si="1"/>
        <v>FNP</v>
      </c>
      <c r="Q22" s="20">
        <f t="shared" ca="1" si="2"/>
        <v>17000</v>
      </c>
    </row>
    <row r="23" spans="1:17" x14ac:dyDescent="0.3">
      <c r="A23" s="10"/>
      <c r="B23" s="4"/>
      <c r="C23" s="4" t="s">
        <v>10</v>
      </c>
      <c r="D23" s="4" t="s">
        <v>5</v>
      </c>
      <c r="E23" s="4" t="s">
        <v>10</v>
      </c>
      <c r="F23" s="5">
        <v>44012</v>
      </c>
      <c r="G23" s="5">
        <v>44012</v>
      </c>
      <c r="H23" s="4" t="s">
        <v>106</v>
      </c>
      <c r="I23" s="4" t="s">
        <v>107</v>
      </c>
      <c r="J23" s="4" t="s">
        <v>108</v>
      </c>
      <c r="K23" s="4" t="s">
        <v>82</v>
      </c>
      <c r="L23" s="4" t="s">
        <v>18</v>
      </c>
      <c r="M23" s="6">
        <v>5308.53</v>
      </c>
      <c r="N23" s="6"/>
      <c r="O23" s="6">
        <f t="shared" si="3"/>
        <v>75428.37</v>
      </c>
      <c r="P23" s="12" t="str">
        <f t="shared" si="1"/>
        <v/>
      </c>
      <c r="Q23" s="20">
        <f t="shared" ca="1" si="2"/>
        <v>17000</v>
      </c>
    </row>
    <row r="24" spans="1:17" x14ac:dyDescent="0.3">
      <c r="A24" s="10"/>
      <c r="B24" s="4" t="s">
        <v>26</v>
      </c>
      <c r="C24" s="4" t="s">
        <v>10</v>
      </c>
      <c r="D24" s="4" t="s">
        <v>5</v>
      </c>
      <c r="E24" s="4" t="s">
        <v>10</v>
      </c>
      <c r="F24" s="5"/>
      <c r="G24" s="5">
        <v>44012</v>
      </c>
      <c r="H24" s="4" t="s">
        <v>109</v>
      </c>
      <c r="I24" s="4" t="s">
        <v>110</v>
      </c>
      <c r="J24" s="4" t="s">
        <v>111</v>
      </c>
      <c r="K24" s="4" t="s">
        <v>27</v>
      </c>
      <c r="L24" s="4" t="s">
        <v>9</v>
      </c>
      <c r="M24" s="6">
        <v>5300</v>
      </c>
      <c r="N24" s="6"/>
      <c r="O24" s="6">
        <f t="shared" si="3"/>
        <v>80728.37</v>
      </c>
      <c r="P24" s="12" t="str">
        <f t="shared" si="1"/>
        <v>FNP</v>
      </c>
      <c r="Q24" s="20">
        <f t="shared" ca="1" si="2"/>
        <v>17000</v>
      </c>
    </row>
    <row r="25" spans="1:17" x14ac:dyDescent="0.3">
      <c r="A25" s="10"/>
      <c r="B25" s="4"/>
      <c r="C25" s="4" t="s">
        <v>10</v>
      </c>
      <c r="D25" s="4" t="s">
        <v>5</v>
      </c>
      <c r="E25" s="4" t="s">
        <v>10</v>
      </c>
      <c r="F25" s="5">
        <v>44044</v>
      </c>
      <c r="G25" s="5">
        <v>44044</v>
      </c>
      <c r="H25" s="4" t="s">
        <v>112</v>
      </c>
      <c r="I25" s="4" t="s">
        <v>113</v>
      </c>
      <c r="J25" s="4" t="s">
        <v>114</v>
      </c>
      <c r="K25" s="4" t="s">
        <v>82</v>
      </c>
      <c r="L25" s="4" t="s">
        <v>18</v>
      </c>
      <c r="M25" s="6">
        <v>5196.2299999999996</v>
      </c>
      <c r="N25" s="6"/>
      <c r="O25" s="6">
        <f t="shared" si="3"/>
        <v>85924.599999999991</v>
      </c>
      <c r="P25" s="12" t="str">
        <f t="shared" si="1"/>
        <v/>
      </c>
      <c r="Q25" s="20">
        <f t="shared" ca="1" si="2"/>
        <v>22300</v>
      </c>
    </row>
    <row r="26" spans="1:17" x14ac:dyDescent="0.3">
      <c r="A26" s="10"/>
      <c r="B26" s="4" t="s">
        <v>26</v>
      </c>
      <c r="C26" s="4" t="s">
        <v>10</v>
      </c>
      <c r="D26" s="4" t="s">
        <v>5</v>
      </c>
      <c r="E26" s="4" t="s">
        <v>10</v>
      </c>
      <c r="F26" s="5"/>
      <c r="G26" s="5">
        <v>44074</v>
      </c>
      <c r="H26" s="4" t="s">
        <v>38</v>
      </c>
      <c r="I26" s="4" t="s">
        <v>39</v>
      </c>
      <c r="J26" s="4" t="s">
        <v>40</v>
      </c>
      <c r="K26" s="4" t="s">
        <v>27</v>
      </c>
      <c r="L26" s="4" t="s">
        <v>9</v>
      </c>
      <c r="M26" s="6">
        <v>4000</v>
      </c>
      <c r="N26" s="6"/>
      <c r="O26" s="6">
        <f t="shared" si="3"/>
        <v>89924.599999999991</v>
      </c>
      <c r="P26" s="12" t="str">
        <f t="shared" si="1"/>
        <v>FNP</v>
      </c>
      <c r="Q26" s="20">
        <f t="shared" ca="1" si="2"/>
        <v>22300</v>
      </c>
    </row>
    <row r="27" spans="1:17" x14ac:dyDescent="0.3">
      <c r="A27" s="10"/>
      <c r="B27" s="4" t="s">
        <v>26</v>
      </c>
      <c r="C27" s="4" t="s">
        <v>10</v>
      </c>
      <c r="D27" s="4" t="s">
        <v>5</v>
      </c>
      <c r="E27" s="4" t="s">
        <v>10</v>
      </c>
      <c r="F27" s="5"/>
      <c r="G27" s="5">
        <v>44074</v>
      </c>
      <c r="H27" s="4" t="s">
        <v>115</v>
      </c>
      <c r="I27" s="4" t="s">
        <v>116</v>
      </c>
      <c r="J27" s="4" t="s">
        <v>117</v>
      </c>
      <c r="K27" s="4" t="s">
        <v>27</v>
      </c>
      <c r="L27" s="4" t="s">
        <v>9</v>
      </c>
      <c r="M27" s="6">
        <v>1000</v>
      </c>
      <c r="N27" s="6"/>
      <c r="O27" s="6">
        <f t="shared" si="3"/>
        <v>90924.599999999991</v>
      </c>
      <c r="P27" s="12" t="str">
        <f t="shared" si="1"/>
        <v>FNP</v>
      </c>
      <c r="Q27" s="20">
        <f t="shared" ca="1" si="2"/>
        <v>26300</v>
      </c>
    </row>
    <row r="28" spans="1:17" x14ac:dyDescent="0.3">
      <c r="A28" s="10"/>
      <c r="B28" s="4" t="s">
        <v>26</v>
      </c>
      <c r="C28" s="4" t="s">
        <v>10</v>
      </c>
      <c r="D28" s="4" t="s">
        <v>5</v>
      </c>
      <c r="E28" s="4" t="s">
        <v>10</v>
      </c>
      <c r="F28" s="5"/>
      <c r="G28" s="5">
        <v>44104</v>
      </c>
      <c r="H28" s="4" t="s">
        <v>44</v>
      </c>
      <c r="I28" s="4" t="s">
        <v>45</v>
      </c>
      <c r="J28" s="4" t="s">
        <v>46</v>
      </c>
      <c r="K28" s="4" t="s">
        <v>27</v>
      </c>
      <c r="L28" s="4" t="s">
        <v>9</v>
      </c>
      <c r="M28" s="6">
        <v>5200</v>
      </c>
      <c r="N28" s="6"/>
      <c r="O28" s="6">
        <f t="shared" si="3"/>
        <v>96124.599999999991</v>
      </c>
      <c r="P28" s="12" t="str">
        <f t="shared" si="1"/>
        <v>FNP</v>
      </c>
      <c r="Q28" s="20">
        <f t="shared" ca="1" si="2"/>
        <v>27300</v>
      </c>
    </row>
    <row r="29" spans="1:17" x14ac:dyDescent="0.3">
      <c r="A29" s="10"/>
      <c r="B29" s="4"/>
      <c r="C29" s="4" t="s">
        <v>10</v>
      </c>
      <c r="D29" s="4" t="s">
        <v>5</v>
      </c>
      <c r="E29" s="4" t="s">
        <v>10</v>
      </c>
      <c r="F29" s="5">
        <v>44124</v>
      </c>
      <c r="G29" s="5">
        <v>44124</v>
      </c>
      <c r="H29" s="4" t="s">
        <v>118</v>
      </c>
      <c r="I29" s="4" t="s">
        <v>119</v>
      </c>
      <c r="J29" s="4" t="s">
        <v>120</v>
      </c>
      <c r="K29" s="4" t="s">
        <v>82</v>
      </c>
      <c r="L29" s="4" t="s">
        <v>18</v>
      </c>
      <c r="M29" s="6">
        <v>5796.16</v>
      </c>
      <c r="N29" s="6"/>
      <c r="O29" s="6">
        <f t="shared" si="3"/>
        <v>101920.76</v>
      </c>
      <c r="P29" s="12" t="str">
        <f t="shared" si="1"/>
        <v/>
      </c>
      <c r="Q29" s="20">
        <f t="shared" ca="1" si="2"/>
        <v>32500</v>
      </c>
    </row>
    <row r="30" spans="1:17" x14ac:dyDescent="0.3">
      <c r="A30" s="10"/>
      <c r="B30" s="4"/>
      <c r="C30" s="4" t="s">
        <v>10</v>
      </c>
      <c r="D30" s="4" t="s">
        <v>5</v>
      </c>
      <c r="E30" s="4" t="s">
        <v>10</v>
      </c>
      <c r="F30" s="5">
        <v>44124</v>
      </c>
      <c r="G30" s="5">
        <v>44124</v>
      </c>
      <c r="H30" s="4" t="s">
        <v>121</v>
      </c>
      <c r="I30" s="4" t="s">
        <v>122</v>
      </c>
      <c r="J30" s="4" t="s">
        <v>123</v>
      </c>
      <c r="K30" s="4" t="s">
        <v>82</v>
      </c>
      <c r="L30" s="4" t="s">
        <v>18</v>
      </c>
      <c r="M30" s="6">
        <v>5984.82</v>
      </c>
      <c r="N30" s="6"/>
      <c r="O30" s="6">
        <f t="shared" si="3"/>
        <v>107905.57999999999</v>
      </c>
      <c r="P30" s="12" t="str">
        <f t="shared" si="1"/>
        <v/>
      </c>
      <c r="Q30" s="20">
        <f t="shared" ca="1" si="2"/>
        <v>32500</v>
      </c>
    </row>
    <row r="31" spans="1:17" x14ac:dyDescent="0.3">
      <c r="A31" s="10"/>
      <c r="B31" s="4" t="s">
        <v>26</v>
      </c>
      <c r="C31" s="4" t="s">
        <v>10</v>
      </c>
      <c r="D31" s="4" t="s">
        <v>5</v>
      </c>
      <c r="E31" s="4" t="s">
        <v>10</v>
      </c>
      <c r="F31" s="5"/>
      <c r="G31" s="5">
        <v>44135</v>
      </c>
      <c r="H31" s="4" t="s">
        <v>47</v>
      </c>
      <c r="I31" s="4" t="s">
        <v>48</v>
      </c>
      <c r="J31" s="4" t="s">
        <v>49</v>
      </c>
      <c r="K31" s="4" t="s">
        <v>27</v>
      </c>
      <c r="L31" s="4" t="s">
        <v>9</v>
      </c>
      <c r="M31" s="6">
        <v>5500</v>
      </c>
      <c r="N31" s="6"/>
      <c r="O31" s="6">
        <f t="shared" si="3"/>
        <v>113405.57999999999</v>
      </c>
      <c r="P31" s="12" t="str">
        <f t="shared" si="1"/>
        <v>FNP</v>
      </c>
      <c r="Q31" s="20">
        <f t="shared" ca="1" si="2"/>
        <v>32500</v>
      </c>
    </row>
    <row r="32" spans="1:17" x14ac:dyDescent="0.3">
      <c r="A32" s="10"/>
      <c r="B32" s="4" t="s">
        <v>26</v>
      </c>
      <c r="C32" s="4" t="s">
        <v>10</v>
      </c>
      <c r="D32" s="4" t="s">
        <v>5</v>
      </c>
      <c r="E32" s="4" t="s">
        <v>10</v>
      </c>
      <c r="F32" s="5"/>
      <c r="G32" s="5">
        <v>44135</v>
      </c>
      <c r="H32" s="4" t="s">
        <v>50</v>
      </c>
      <c r="I32" s="4" t="s">
        <v>51</v>
      </c>
      <c r="J32" s="4" t="s">
        <v>52</v>
      </c>
      <c r="K32" s="4" t="s">
        <v>27</v>
      </c>
      <c r="L32" s="4" t="s">
        <v>9</v>
      </c>
      <c r="M32" s="6"/>
      <c r="N32" s="6">
        <v>10200</v>
      </c>
      <c r="O32" s="6">
        <f t="shared" si="3"/>
        <v>103205.57999999999</v>
      </c>
      <c r="P32" s="12" t="str">
        <f t="shared" si="1"/>
        <v>FNP</v>
      </c>
      <c r="Q32" s="20">
        <f t="shared" ca="1" si="2"/>
        <v>38000</v>
      </c>
    </row>
    <row r="33" spans="1:19" x14ac:dyDescent="0.3">
      <c r="A33" s="10"/>
      <c r="B33" s="4"/>
      <c r="C33" s="4" t="s">
        <v>10</v>
      </c>
      <c r="D33" s="4" t="s">
        <v>5</v>
      </c>
      <c r="E33" s="4" t="s">
        <v>10</v>
      </c>
      <c r="F33" s="5">
        <v>44165</v>
      </c>
      <c r="G33" s="5">
        <v>44165</v>
      </c>
      <c r="H33" s="4" t="s">
        <v>124</v>
      </c>
      <c r="I33" s="4" t="s">
        <v>125</v>
      </c>
      <c r="J33" s="4" t="s">
        <v>126</v>
      </c>
      <c r="K33" s="4" t="s">
        <v>82</v>
      </c>
      <c r="L33" s="4" t="s">
        <v>18</v>
      </c>
      <c r="M33" s="6">
        <v>5309.25</v>
      </c>
      <c r="N33" s="6"/>
      <c r="O33" s="6">
        <f t="shared" si="3"/>
        <v>108514.82999999999</v>
      </c>
      <c r="P33" s="12" t="str">
        <f t="shared" si="1"/>
        <v/>
      </c>
      <c r="Q33" s="20">
        <f t="shared" ca="1" si="2"/>
        <v>38000</v>
      </c>
    </row>
    <row r="34" spans="1:19" x14ac:dyDescent="0.3">
      <c r="A34" s="10"/>
      <c r="B34" s="4" t="s">
        <v>26</v>
      </c>
      <c r="C34" s="4" t="s">
        <v>10</v>
      </c>
      <c r="D34" s="4" t="s">
        <v>5</v>
      </c>
      <c r="E34" s="4" t="s">
        <v>10</v>
      </c>
      <c r="F34" s="5"/>
      <c r="G34" s="5">
        <v>44165</v>
      </c>
      <c r="H34" s="4" t="s">
        <v>53</v>
      </c>
      <c r="I34" s="4" t="s">
        <v>54</v>
      </c>
      <c r="J34" s="4" t="s">
        <v>55</v>
      </c>
      <c r="K34" s="4" t="s">
        <v>27</v>
      </c>
      <c r="L34" s="4" t="s">
        <v>9</v>
      </c>
      <c r="M34" s="6">
        <v>5400</v>
      </c>
      <c r="N34" s="6"/>
      <c r="O34" s="6">
        <f t="shared" si="3"/>
        <v>113914.82999999999</v>
      </c>
      <c r="P34" s="12" t="str">
        <f t="shared" si="1"/>
        <v>FNP</v>
      </c>
      <c r="Q34" s="20">
        <f t="shared" ca="1" si="2"/>
        <v>38000</v>
      </c>
    </row>
    <row r="35" spans="1:19" x14ac:dyDescent="0.3">
      <c r="A35" s="10"/>
      <c r="B35" s="4"/>
      <c r="C35" s="4" t="s">
        <v>10</v>
      </c>
      <c r="D35" s="4" t="s">
        <v>5</v>
      </c>
      <c r="E35" s="4" t="s">
        <v>10</v>
      </c>
      <c r="F35" s="5">
        <v>44196</v>
      </c>
      <c r="G35" s="5">
        <v>44196</v>
      </c>
      <c r="H35" s="4" t="s">
        <v>127</v>
      </c>
      <c r="I35" s="4" t="s">
        <v>128</v>
      </c>
      <c r="J35" s="4" t="s">
        <v>129</v>
      </c>
      <c r="K35" s="4" t="s">
        <v>82</v>
      </c>
      <c r="L35" s="4" t="s">
        <v>18</v>
      </c>
      <c r="M35" s="6">
        <v>4694.08</v>
      </c>
      <c r="N35" s="6"/>
      <c r="O35" s="6">
        <f t="shared" si="3"/>
        <v>118608.90999999999</v>
      </c>
      <c r="P35" s="12" t="str">
        <f t="shared" si="1"/>
        <v/>
      </c>
      <c r="Q35" s="20">
        <f t="shared" ca="1" si="2"/>
        <v>43400</v>
      </c>
    </row>
    <row r="36" spans="1:19" x14ac:dyDescent="0.3">
      <c r="A36" s="10"/>
      <c r="B36" s="4"/>
      <c r="C36" s="4" t="s">
        <v>10</v>
      </c>
      <c r="D36" s="4" t="s">
        <v>5</v>
      </c>
      <c r="E36" s="4" t="s">
        <v>10</v>
      </c>
      <c r="F36" s="5">
        <v>44196</v>
      </c>
      <c r="G36" s="5">
        <v>44196</v>
      </c>
      <c r="H36" s="4" t="s">
        <v>130</v>
      </c>
      <c r="I36" s="4" t="s">
        <v>131</v>
      </c>
      <c r="J36" s="4" t="s">
        <v>132</v>
      </c>
      <c r="K36" s="4" t="s">
        <v>82</v>
      </c>
      <c r="L36" s="4" t="s">
        <v>18</v>
      </c>
      <c r="M36" s="6">
        <v>4750.21</v>
      </c>
      <c r="N36" s="6"/>
      <c r="O36" s="6">
        <f t="shared" si="3"/>
        <v>123359.12</v>
      </c>
      <c r="P36" s="12" t="str">
        <f t="shared" si="1"/>
        <v/>
      </c>
      <c r="Q36" s="20">
        <f t="shared" ca="1" si="2"/>
        <v>43400</v>
      </c>
    </row>
    <row r="37" spans="1:19" x14ac:dyDescent="0.3">
      <c r="A37" s="10"/>
      <c r="B37" s="4" t="s">
        <v>26</v>
      </c>
      <c r="C37" s="4" t="s">
        <v>10</v>
      </c>
      <c r="D37" s="4" t="s">
        <v>5</v>
      </c>
      <c r="E37" s="4" t="s">
        <v>10</v>
      </c>
      <c r="F37" s="5"/>
      <c r="G37" s="5">
        <v>44196</v>
      </c>
      <c r="H37" s="4" t="s">
        <v>59</v>
      </c>
      <c r="I37" s="4" t="s">
        <v>60</v>
      </c>
      <c r="J37" s="4" t="s">
        <v>61</v>
      </c>
      <c r="K37" s="4" t="s">
        <v>27</v>
      </c>
      <c r="L37" s="4" t="s">
        <v>9</v>
      </c>
      <c r="M37" s="6"/>
      <c r="N37" s="6">
        <v>16200</v>
      </c>
      <c r="O37" s="6">
        <f t="shared" si="3"/>
        <v>107159.12</v>
      </c>
      <c r="P37" s="12" t="str">
        <f t="shared" si="1"/>
        <v>FNP</v>
      </c>
      <c r="Q37" s="20">
        <f t="shared" ca="1" si="2"/>
        <v>43400</v>
      </c>
    </row>
    <row r="38" spans="1:19" x14ac:dyDescent="0.3">
      <c r="A38" s="10"/>
      <c r="B38" s="4"/>
      <c r="C38" s="4" t="s">
        <v>10</v>
      </c>
      <c r="D38" s="4" t="s">
        <v>5</v>
      </c>
      <c r="E38" s="4" t="s">
        <v>10</v>
      </c>
      <c r="F38" s="5">
        <v>44196</v>
      </c>
      <c r="G38" s="5">
        <v>44196</v>
      </c>
      <c r="H38" s="4" t="s">
        <v>133</v>
      </c>
      <c r="I38" s="4" t="s">
        <v>134</v>
      </c>
      <c r="J38" s="4" t="s">
        <v>135</v>
      </c>
      <c r="K38" s="4" t="s">
        <v>82</v>
      </c>
      <c r="L38" s="4" t="s">
        <v>18</v>
      </c>
      <c r="M38" s="6">
        <v>4886.3</v>
      </c>
      <c r="N38" s="6"/>
      <c r="O38" s="6">
        <f t="shared" si="3"/>
        <v>112045.42</v>
      </c>
      <c r="P38" s="12" t="str">
        <f t="shared" si="1"/>
        <v/>
      </c>
      <c r="Q38" s="20">
        <f t="shared" ca="1" si="2"/>
        <v>43400</v>
      </c>
    </row>
    <row r="39" spans="1:19" x14ac:dyDescent="0.3">
      <c r="A39" s="7" t="s">
        <v>136</v>
      </c>
      <c r="B39" s="7"/>
      <c r="C39" s="7"/>
      <c r="D39" s="7"/>
      <c r="E39" s="7"/>
      <c r="F39" s="8"/>
      <c r="G39" s="8"/>
      <c r="H39" s="7"/>
      <c r="I39" s="7"/>
      <c r="J39" s="7"/>
      <c r="K39" s="7"/>
      <c r="L39" s="7"/>
      <c r="M39" s="9">
        <f>SUM(M10:M38)</f>
        <v>111191.07000000002</v>
      </c>
      <c r="N39" s="9">
        <f>SUM(N10:N38)</f>
        <v>47400</v>
      </c>
      <c r="O39" s="9">
        <f>O38</f>
        <v>112045.42</v>
      </c>
      <c r="P39" s="12" t="str">
        <f t="shared" si="1"/>
        <v/>
      </c>
      <c r="Q39" s="13">
        <f>SUMIFS(M10:M38,P10:P38,"FNP")</f>
        <v>43400</v>
      </c>
      <c r="R39" s="13">
        <f>SUMIFS(N10:N38,P10:P38,"FNP")</f>
        <v>39400</v>
      </c>
      <c r="S39" s="14">
        <f>Q39-R39</f>
        <v>4000</v>
      </c>
    </row>
    <row r="40" spans="1:19" x14ac:dyDescent="0.3">
      <c r="A40" s="3" t="s">
        <v>137</v>
      </c>
      <c r="B40" s="4"/>
      <c r="C40" s="4"/>
      <c r="D40" s="4"/>
      <c r="E40" s="4"/>
      <c r="F40" s="5"/>
      <c r="G40" s="5"/>
      <c r="H40" s="4"/>
      <c r="I40" s="4"/>
      <c r="J40" s="4"/>
      <c r="K40" s="4"/>
      <c r="L40" s="4"/>
      <c r="M40" s="6"/>
      <c r="N40" s="6"/>
      <c r="O40" s="6">
        <v>42590.51</v>
      </c>
      <c r="P40" s="12" t="str">
        <f t="shared" si="1"/>
        <v/>
      </c>
      <c r="Q40" s="16"/>
    </row>
    <row r="41" spans="1:19" x14ac:dyDescent="0.3">
      <c r="A41" s="10"/>
      <c r="B41" s="4" t="s">
        <v>26</v>
      </c>
      <c r="C41" s="4" t="s">
        <v>10</v>
      </c>
      <c r="D41" s="4" t="s">
        <v>5</v>
      </c>
      <c r="E41" s="4" t="s">
        <v>10</v>
      </c>
      <c r="F41" s="5"/>
      <c r="G41" s="5">
        <v>43889</v>
      </c>
      <c r="H41" s="4" t="s">
        <v>138</v>
      </c>
      <c r="I41" s="4" t="s">
        <v>139</v>
      </c>
      <c r="J41" s="4" t="s">
        <v>140</v>
      </c>
      <c r="K41" s="4" t="s">
        <v>27</v>
      </c>
      <c r="L41" s="4" t="s">
        <v>9</v>
      </c>
      <c r="M41" s="6">
        <v>7000</v>
      </c>
      <c r="N41" s="6"/>
      <c r="O41" s="6">
        <f t="shared" ref="O41:O54" si="4">O40+M41-N41</f>
        <v>49590.51</v>
      </c>
      <c r="P41" s="12" t="str">
        <f t="shared" si="1"/>
        <v>FNP</v>
      </c>
      <c r="Q41" s="16"/>
    </row>
    <row r="42" spans="1:19" x14ac:dyDescent="0.3">
      <c r="A42" s="10"/>
      <c r="B42" s="4" t="s">
        <v>26</v>
      </c>
      <c r="C42" s="4" t="s">
        <v>10</v>
      </c>
      <c r="D42" s="4" t="s">
        <v>5</v>
      </c>
      <c r="E42" s="4" t="s">
        <v>10</v>
      </c>
      <c r="F42" s="5"/>
      <c r="G42" s="5">
        <v>43921</v>
      </c>
      <c r="H42" s="4" t="s">
        <v>28</v>
      </c>
      <c r="I42" s="4" t="s">
        <v>29</v>
      </c>
      <c r="J42" s="4" t="s">
        <v>30</v>
      </c>
      <c r="K42" s="4" t="s">
        <v>27</v>
      </c>
      <c r="L42" s="4" t="s">
        <v>9</v>
      </c>
      <c r="M42" s="6">
        <v>3500</v>
      </c>
      <c r="N42" s="6"/>
      <c r="O42" s="6">
        <f t="shared" si="4"/>
        <v>53090.51</v>
      </c>
      <c r="P42" s="12" t="str">
        <f t="shared" si="1"/>
        <v>FNP</v>
      </c>
      <c r="Q42" s="16"/>
    </row>
    <row r="43" spans="1:19" x14ac:dyDescent="0.3">
      <c r="A43" s="10"/>
      <c r="B43" s="4" t="s">
        <v>26</v>
      </c>
      <c r="C43" s="4" t="s">
        <v>10</v>
      </c>
      <c r="D43" s="4" t="s">
        <v>5</v>
      </c>
      <c r="E43" s="4" t="s">
        <v>10</v>
      </c>
      <c r="F43" s="5"/>
      <c r="G43" s="5">
        <v>43951</v>
      </c>
      <c r="H43" s="4" t="s">
        <v>31</v>
      </c>
      <c r="I43" s="4" t="s">
        <v>32</v>
      </c>
      <c r="J43" s="4" t="s">
        <v>33</v>
      </c>
      <c r="K43" s="4" t="s">
        <v>27</v>
      </c>
      <c r="L43" s="4" t="s">
        <v>9</v>
      </c>
      <c r="M43" s="6">
        <v>3500</v>
      </c>
      <c r="N43" s="6"/>
      <c r="O43" s="6">
        <f t="shared" si="4"/>
        <v>56590.51</v>
      </c>
      <c r="P43" s="12" t="str">
        <f t="shared" si="1"/>
        <v>FNP</v>
      </c>
      <c r="Q43" s="16"/>
    </row>
    <row r="44" spans="1:19" x14ac:dyDescent="0.3">
      <c r="A44" s="10"/>
      <c r="B44" s="4" t="s">
        <v>26</v>
      </c>
      <c r="C44" s="4" t="s">
        <v>10</v>
      </c>
      <c r="D44" s="4" t="s">
        <v>5</v>
      </c>
      <c r="E44" s="4" t="s">
        <v>10</v>
      </c>
      <c r="F44" s="5"/>
      <c r="G44" s="5">
        <v>43982</v>
      </c>
      <c r="H44" s="4" t="s">
        <v>34</v>
      </c>
      <c r="I44" s="4" t="s">
        <v>35</v>
      </c>
      <c r="J44" s="4" t="s">
        <v>36</v>
      </c>
      <c r="K44" s="4" t="s">
        <v>27</v>
      </c>
      <c r="L44" s="4" t="s">
        <v>9</v>
      </c>
      <c r="M44" s="6">
        <v>3500</v>
      </c>
      <c r="N44" s="6"/>
      <c r="O44" s="6">
        <f t="shared" si="4"/>
        <v>60090.51</v>
      </c>
      <c r="P44" s="12" t="str">
        <f t="shared" si="1"/>
        <v>FNP</v>
      </c>
      <c r="Q44" s="16"/>
    </row>
    <row r="45" spans="1:19" x14ac:dyDescent="0.3">
      <c r="A45" s="10"/>
      <c r="B45" s="4" t="s">
        <v>26</v>
      </c>
      <c r="C45" s="4" t="s">
        <v>10</v>
      </c>
      <c r="D45" s="4" t="s">
        <v>5</v>
      </c>
      <c r="E45" s="4" t="s">
        <v>10</v>
      </c>
      <c r="F45" s="5"/>
      <c r="G45" s="5">
        <v>44012</v>
      </c>
      <c r="H45" s="4" t="s">
        <v>109</v>
      </c>
      <c r="I45" s="4" t="s">
        <v>110</v>
      </c>
      <c r="J45" s="4" t="s">
        <v>111</v>
      </c>
      <c r="K45" s="4" t="s">
        <v>27</v>
      </c>
      <c r="L45" s="4" t="s">
        <v>9</v>
      </c>
      <c r="M45" s="6">
        <v>3500</v>
      </c>
      <c r="N45" s="6"/>
      <c r="O45" s="6">
        <f t="shared" si="4"/>
        <v>63590.51</v>
      </c>
      <c r="P45" s="12" t="str">
        <f t="shared" si="1"/>
        <v>FNP</v>
      </c>
      <c r="Q45" s="16"/>
    </row>
    <row r="46" spans="1:19" x14ac:dyDescent="0.3">
      <c r="A46" s="10"/>
      <c r="B46" s="4" t="s">
        <v>26</v>
      </c>
      <c r="C46" s="4" t="s">
        <v>10</v>
      </c>
      <c r="D46" s="4" t="s">
        <v>5</v>
      </c>
      <c r="E46" s="4" t="s">
        <v>10</v>
      </c>
      <c r="F46" s="5"/>
      <c r="G46" s="5">
        <v>44074</v>
      </c>
      <c r="H46" s="4" t="s">
        <v>38</v>
      </c>
      <c r="I46" s="4" t="s">
        <v>39</v>
      </c>
      <c r="J46" s="4" t="s">
        <v>40</v>
      </c>
      <c r="K46" s="4" t="s">
        <v>27</v>
      </c>
      <c r="L46" s="4" t="s">
        <v>9</v>
      </c>
      <c r="M46" s="6">
        <v>7000</v>
      </c>
      <c r="N46" s="6"/>
      <c r="O46" s="6">
        <f t="shared" si="4"/>
        <v>70590.510000000009</v>
      </c>
      <c r="P46" s="12" t="str">
        <f t="shared" si="1"/>
        <v>FNP</v>
      </c>
      <c r="Q46" s="16"/>
    </row>
    <row r="47" spans="1:19" x14ac:dyDescent="0.3">
      <c r="A47" s="10"/>
      <c r="B47" s="4"/>
      <c r="C47" s="4" t="s">
        <v>10</v>
      </c>
      <c r="D47" s="4" t="s">
        <v>5</v>
      </c>
      <c r="E47" s="4" t="s">
        <v>10</v>
      </c>
      <c r="F47" s="5">
        <v>44075</v>
      </c>
      <c r="G47" s="5">
        <v>44075</v>
      </c>
      <c r="H47" s="4" t="s">
        <v>141</v>
      </c>
      <c r="I47" s="4" t="s">
        <v>142</v>
      </c>
      <c r="J47" s="4" t="s">
        <v>143</v>
      </c>
      <c r="K47" s="4" t="s">
        <v>144</v>
      </c>
      <c r="L47" s="4" t="s">
        <v>18</v>
      </c>
      <c r="M47" s="6">
        <v>24676.9</v>
      </c>
      <c r="N47" s="6"/>
      <c r="O47" s="6">
        <f t="shared" si="4"/>
        <v>95267.41</v>
      </c>
      <c r="P47" s="12" t="str">
        <f t="shared" si="1"/>
        <v/>
      </c>
      <c r="Q47" s="16"/>
    </row>
    <row r="48" spans="1:19" x14ac:dyDescent="0.3">
      <c r="A48" s="10"/>
      <c r="B48" s="4" t="s">
        <v>26</v>
      </c>
      <c r="C48" s="4" t="s">
        <v>10</v>
      </c>
      <c r="D48" s="4" t="s">
        <v>5</v>
      </c>
      <c r="E48" s="4" t="s">
        <v>10</v>
      </c>
      <c r="F48" s="5"/>
      <c r="G48" s="5">
        <v>44104</v>
      </c>
      <c r="H48" s="4" t="s">
        <v>41</v>
      </c>
      <c r="I48" s="4" t="s">
        <v>42</v>
      </c>
      <c r="J48" s="4" t="s">
        <v>43</v>
      </c>
      <c r="K48" s="4" t="s">
        <v>27</v>
      </c>
      <c r="L48" s="4" t="s">
        <v>9</v>
      </c>
      <c r="M48" s="6"/>
      <c r="N48" s="6">
        <v>24100</v>
      </c>
      <c r="O48" s="6">
        <f t="shared" si="4"/>
        <v>71167.41</v>
      </c>
      <c r="P48" s="12" t="str">
        <f t="shared" si="1"/>
        <v>FNP</v>
      </c>
      <c r="Q48" s="16"/>
    </row>
    <row r="49" spans="1:19" x14ac:dyDescent="0.3">
      <c r="A49" s="10"/>
      <c r="B49" s="4" t="s">
        <v>26</v>
      </c>
      <c r="C49" s="4" t="s">
        <v>10</v>
      </c>
      <c r="D49" s="4" t="s">
        <v>5</v>
      </c>
      <c r="E49" s="4" t="s">
        <v>10</v>
      </c>
      <c r="F49" s="5"/>
      <c r="G49" s="5">
        <v>44104</v>
      </c>
      <c r="H49" s="4" t="s">
        <v>44</v>
      </c>
      <c r="I49" s="4" t="s">
        <v>45</v>
      </c>
      <c r="J49" s="4" t="s">
        <v>46</v>
      </c>
      <c r="K49" s="4" t="s">
        <v>27</v>
      </c>
      <c r="L49" s="4" t="s">
        <v>9</v>
      </c>
      <c r="M49" s="6">
        <v>3500</v>
      </c>
      <c r="N49" s="6"/>
      <c r="O49" s="6">
        <f t="shared" si="4"/>
        <v>74667.41</v>
      </c>
      <c r="P49" s="12" t="str">
        <f t="shared" si="1"/>
        <v>FNP</v>
      </c>
      <c r="Q49" s="16"/>
    </row>
    <row r="50" spans="1:19" x14ac:dyDescent="0.3">
      <c r="A50" s="10"/>
      <c r="B50" s="4" t="s">
        <v>26</v>
      </c>
      <c r="C50" s="4" t="s">
        <v>10</v>
      </c>
      <c r="D50" s="4" t="s">
        <v>5</v>
      </c>
      <c r="E50" s="4" t="s">
        <v>10</v>
      </c>
      <c r="F50" s="5"/>
      <c r="G50" s="5">
        <v>44135</v>
      </c>
      <c r="H50" s="4" t="s">
        <v>47</v>
      </c>
      <c r="I50" s="4" t="s">
        <v>48</v>
      </c>
      <c r="J50" s="4" t="s">
        <v>49</v>
      </c>
      <c r="K50" s="4" t="s">
        <v>27</v>
      </c>
      <c r="L50" s="4" t="s">
        <v>9</v>
      </c>
      <c r="M50" s="6">
        <v>3500</v>
      </c>
      <c r="N50" s="6"/>
      <c r="O50" s="6">
        <f t="shared" si="4"/>
        <v>78167.41</v>
      </c>
      <c r="P50" s="12" t="str">
        <f t="shared" si="1"/>
        <v>FNP</v>
      </c>
      <c r="Q50" s="16"/>
    </row>
    <row r="51" spans="1:19" x14ac:dyDescent="0.3">
      <c r="A51" s="10"/>
      <c r="B51" s="4"/>
      <c r="C51" s="4" t="s">
        <v>10</v>
      </c>
      <c r="D51" s="4" t="s">
        <v>5</v>
      </c>
      <c r="E51" s="4" t="s">
        <v>10</v>
      </c>
      <c r="F51" s="5">
        <v>44151</v>
      </c>
      <c r="G51" s="5">
        <v>44151</v>
      </c>
      <c r="H51" s="4" t="s">
        <v>145</v>
      </c>
      <c r="I51" s="4" t="s">
        <v>146</v>
      </c>
      <c r="J51" s="4" t="s">
        <v>147</v>
      </c>
      <c r="K51" s="4" t="s">
        <v>144</v>
      </c>
      <c r="L51" s="4" t="s">
        <v>19</v>
      </c>
      <c r="M51" s="6">
        <v>27295.3</v>
      </c>
      <c r="N51" s="6"/>
      <c r="O51" s="6">
        <f t="shared" si="4"/>
        <v>105462.71</v>
      </c>
      <c r="P51" s="12" t="str">
        <f t="shared" si="1"/>
        <v/>
      </c>
      <c r="Q51" s="16"/>
    </row>
    <row r="52" spans="1:19" x14ac:dyDescent="0.3">
      <c r="A52" s="10"/>
      <c r="B52" s="4" t="s">
        <v>26</v>
      </c>
      <c r="C52" s="4" t="s">
        <v>10</v>
      </c>
      <c r="D52" s="4" t="s">
        <v>5</v>
      </c>
      <c r="E52" s="4" t="s">
        <v>10</v>
      </c>
      <c r="F52" s="5"/>
      <c r="G52" s="5">
        <v>44165</v>
      </c>
      <c r="H52" s="4" t="s">
        <v>56</v>
      </c>
      <c r="I52" s="4" t="s">
        <v>57</v>
      </c>
      <c r="J52" s="4" t="s">
        <v>58</v>
      </c>
      <c r="K52" s="4" t="s">
        <v>27</v>
      </c>
      <c r="L52" s="4" t="s">
        <v>9</v>
      </c>
      <c r="M52" s="6"/>
      <c r="N52" s="6">
        <v>24500</v>
      </c>
      <c r="O52" s="6">
        <f t="shared" si="4"/>
        <v>80962.710000000006</v>
      </c>
      <c r="P52" s="12" t="str">
        <f t="shared" si="1"/>
        <v>FNP</v>
      </c>
      <c r="Q52" s="16"/>
    </row>
    <row r="53" spans="1:19" x14ac:dyDescent="0.3">
      <c r="A53" s="10"/>
      <c r="B53" s="4" t="s">
        <v>26</v>
      </c>
      <c r="C53" s="4" t="s">
        <v>10</v>
      </c>
      <c r="D53" s="4" t="s">
        <v>5</v>
      </c>
      <c r="E53" s="4" t="s">
        <v>10</v>
      </c>
      <c r="F53" s="5"/>
      <c r="G53" s="5">
        <v>44165</v>
      </c>
      <c r="H53" s="4" t="s">
        <v>53</v>
      </c>
      <c r="I53" s="4" t="s">
        <v>54</v>
      </c>
      <c r="J53" s="4" t="s">
        <v>55</v>
      </c>
      <c r="K53" s="4" t="s">
        <v>27</v>
      </c>
      <c r="L53" s="4" t="s">
        <v>9</v>
      </c>
      <c r="M53" s="6">
        <v>9100</v>
      </c>
      <c r="N53" s="6"/>
      <c r="O53" s="6">
        <f t="shared" si="4"/>
        <v>90062.71</v>
      </c>
      <c r="P53" s="12" t="str">
        <f t="shared" si="1"/>
        <v>FNP</v>
      </c>
      <c r="Q53" s="16"/>
    </row>
    <row r="54" spans="1:19" x14ac:dyDescent="0.3">
      <c r="A54" s="10"/>
      <c r="B54" s="4" t="s">
        <v>26</v>
      </c>
      <c r="C54" s="4" t="s">
        <v>10</v>
      </c>
      <c r="D54" s="4" t="s">
        <v>5</v>
      </c>
      <c r="E54" s="4" t="s">
        <v>10</v>
      </c>
      <c r="F54" s="5"/>
      <c r="G54" s="5">
        <v>44196</v>
      </c>
      <c r="H54" s="4" t="s">
        <v>62</v>
      </c>
      <c r="I54" s="4" t="s">
        <v>63</v>
      </c>
      <c r="J54" s="4" t="s">
        <v>64</v>
      </c>
      <c r="K54" s="4" t="s">
        <v>27</v>
      </c>
      <c r="L54" s="4" t="s">
        <v>9</v>
      </c>
      <c r="M54" s="6">
        <v>4550</v>
      </c>
      <c r="N54" s="6"/>
      <c r="O54" s="6">
        <f t="shared" si="4"/>
        <v>94612.71</v>
      </c>
      <c r="P54" s="12" t="str">
        <f t="shared" si="1"/>
        <v>FNP</v>
      </c>
      <c r="Q54" s="16"/>
    </row>
    <row r="55" spans="1:19" x14ac:dyDescent="0.3">
      <c r="A55" s="7" t="s">
        <v>148</v>
      </c>
      <c r="B55" s="7"/>
      <c r="C55" s="7"/>
      <c r="D55" s="7"/>
      <c r="E55" s="7"/>
      <c r="F55" s="8"/>
      <c r="G55" s="8"/>
      <c r="H55" s="7"/>
      <c r="I55" s="7"/>
      <c r="J55" s="7"/>
      <c r="K55" s="7"/>
      <c r="L55" s="7"/>
      <c r="M55" s="9">
        <f>SUM(M40:M54)</f>
        <v>100622.2</v>
      </c>
      <c r="N55" s="9">
        <f>SUM(N40:N54)</f>
        <v>48600</v>
      </c>
      <c r="O55" s="9">
        <f>O54</f>
        <v>94612.71</v>
      </c>
      <c r="P55" s="12" t="str">
        <f t="shared" si="1"/>
        <v/>
      </c>
      <c r="Q55" s="13">
        <f>SUMIFS(M40:M54,P40:P54,"FNP")</f>
        <v>48650</v>
      </c>
      <c r="R55" s="13">
        <f>SUMIFS(N40:N54,P40:P54,"FNP")</f>
        <v>48600</v>
      </c>
      <c r="S55" s="14">
        <f>Q55-R55</f>
        <v>50</v>
      </c>
    </row>
    <row r="56" spans="1:19" x14ac:dyDescent="0.3">
      <c r="A56" s="3" t="s">
        <v>149</v>
      </c>
      <c r="B56" s="4"/>
      <c r="C56" s="4"/>
      <c r="D56" s="4"/>
      <c r="E56" s="4"/>
      <c r="F56" s="5"/>
      <c r="G56" s="5"/>
      <c r="H56" s="4"/>
      <c r="I56" s="4"/>
      <c r="J56" s="4"/>
      <c r="K56" s="4"/>
      <c r="L56" s="4"/>
      <c r="M56" s="6"/>
      <c r="N56" s="6"/>
      <c r="O56" s="6">
        <v>23778.77</v>
      </c>
      <c r="P56" s="12" t="str">
        <f t="shared" si="1"/>
        <v/>
      </c>
      <c r="Q56" s="13">
        <f t="shared" ref="Q56:Q77" si="5">SUMIFS(M41:M55,P41:P55,"FNP")</f>
        <v>48650</v>
      </c>
      <c r="R56" s="13">
        <f t="shared" ref="R56:R78" si="6">SUMIFS(N41:N55,P41:P55,"FNP")</f>
        <v>48600</v>
      </c>
      <c r="S56" s="14">
        <f t="shared" ref="S56:S78" si="7">Q56-R56</f>
        <v>50</v>
      </c>
    </row>
    <row r="57" spans="1:19" x14ac:dyDescent="0.3">
      <c r="A57" s="10"/>
      <c r="B57" s="4"/>
      <c r="C57" s="4" t="s">
        <v>10</v>
      </c>
      <c r="D57" s="4" t="s">
        <v>5</v>
      </c>
      <c r="E57" s="4" t="s">
        <v>10</v>
      </c>
      <c r="F57" s="5">
        <v>43900</v>
      </c>
      <c r="G57" s="5">
        <v>43872</v>
      </c>
      <c r="H57" s="4" t="s">
        <v>150</v>
      </c>
      <c r="I57" s="4" t="s">
        <v>151</v>
      </c>
      <c r="J57" s="4" t="s">
        <v>152</v>
      </c>
      <c r="K57" s="4" t="s">
        <v>153</v>
      </c>
      <c r="L57" s="4" t="s">
        <v>18</v>
      </c>
      <c r="M57" s="6">
        <v>3627.89</v>
      </c>
      <c r="N57" s="6"/>
      <c r="O57" s="6">
        <f t="shared" ref="O57:O77" si="8">O56+M57-N57</f>
        <v>27406.66</v>
      </c>
      <c r="P57" s="12" t="str">
        <f t="shared" si="1"/>
        <v/>
      </c>
      <c r="Q57" s="13">
        <f t="shared" si="5"/>
        <v>41650</v>
      </c>
      <c r="R57" s="13">
        <f t="shared" si="6"/>
        <v>48600</v>
      </c>
      <c r="S57" s="14">
        <f t="shared" si="7"/>
        <v>-6950</v>
      </c>
    </row>
    <row r="58" spans="1:19" x14ac:dyDescent="0.3">
      <c r="A58" s="10"/>
      <c r="B58" s="4" t="s">
        <v>26</v>
      </c>
      <c r="C58" s="4" t="s">
        <v>10</v>
      </c>
      <c r="D58" s="4" t="s">
        <v>5</v>
      </c>
      <c r="E58" s="4" t="s">
        <v>10</v>
      </c>
      <c r="F58" s="5"/>
      <c r="G58" s="5">
        <v>43889</v>
      </c>
      <c r="H58" s="4" t="s">
        <v>138</v>
      </c>
      <c r="I58" s="4" t="s">
        <v>139</v>
      </c>
      <c r="J58" s="4" t="s">
        <v>140</v>
      </c>
      <c r="K58" s="4" t="s">
        <v>27</v>
      </c>
      <c r="L58" s="4" t="s">
        <v>9</v>
      </c>
      <c r="M58" s="6">
        <v>3000</v>
      </c>
      <c r="N58" s="6"/>
      <c r="O58" s="6">
        <f t="shared" si="8"/>
        <v>30406.66</v>
      </c>
      <c r="P58" s="12" t="str">
        <f t="shared" si="1"/>
        <v>FNP</v>
      </c>
      <c r="Q58" s="13">
        <f t="shared" si="5"/>
        <v>38150</v>
      </c>
      <c r="R58" s="13">
        <f t="shared" si="6"/>
        <v>48600</v>
      </c>
      <c r="S58" s="14">
        <f t="shared" si="7"/>
        <v>-10450</v>
      </c>
    </row>
    <row r="59" spans="1:19" x14ac:dyDescent="0.3">
      <c r="A59" s="10"/>
      <c r="B59" s="4" t="s">
        <v>26</v>
      </c>
      <c r="C59" s="4" t="s">
        <v>10</v>
      </c>
      <c r="D59" s="4" t="s">
        <v>5</v>
      </c>
      <c r="E59" s="4" t="s">
        <v>10</v>
      </c>
      <c r="F59" s="5"/>
      <c r="G59" s="5">
        <v>43891</v>
      </c>
      <c r="H59" s="4" t="s">
        <v>89</v>
      </c>
      <c r="I59" s="4" t="s">
        <v>90</v>
      </c>
      <c r="J59" s="4" t="s">
        <v>91</v>
      </c>
      <c r="K59" s="4" t="s">
        <v>27</v>
      </c>
      <c r="L59" s="4" t="s">
        <v>9</v>
      </c>
      <c r="M59" s="6"/>
      <c r="N59" s="6">
        <v>3000</v>
      </c>
      <c r="O59" s="6">
        <f t="shared" si="8"/>
        <v>27406.66</v>
      </c>
      <c r="P59" s="12" t="str">
        <f t="shared" si="1"/>
        <v>FNP</v>
      </c>
      <c r="Q59" s="13">
        <f t="shared" si="5"/>
        <v>37650</v>
      </c>
      <c r="R59" s="13">
        <f t="shared" si="6"/>
        <v>48600</v>
      </c>
      <c r="S59" s="14">
        <f t="shared" si="7"/>
        <v>-10950</v>
      </c>
    </row>
    <row r="60" spans="1:19" x14ac:dyDescent="0.3">
      <c r="A60" s="10"/>
      <c r="B60" s="4"/>
      <c r="C60" s="4" t="s">
        <v>10</v>
      </c>
      <c r="D60" s="4" t="s">
        <v>5</v>
      </c>
      <c r="E60" s="4" t="s">
        <v>10</v>
      </c>
      <c r="F60" s="5">
        <v>43920</v>
      </c>
      <c r="G60" s="5">
        <v>43905</v>
      </c>
      <c r="H60" s="4" t="s">
        <v>154</v>
      </c>
      <c r="I60" s="4" t="s">
        <v>155</v>
      </c>
      <c r="J60" s="4" t="s">
        <v>156</v>
      </c>
      <c r="K60" s="4" t="s">
        <v>153</v>
      </c>
      <c r="L60" s="4" t="s">
        <v>19</v>
      </c>
      <c r="M60" s="6">
        <v>3259.76</v>
      </c>
      <c r="N60" s="6"/>
      <c r="O60" s="6">
        <f t="shared" si="8"/>
        <v>30666.42</v>
      </c>
      <c r="P60" s="12" t="str">
        <f t="shared" si="1"/>
        <v/>
      </c>
      <c r="Q60" s="13">
        <f t="shared" si="5"/>
        <v>34150</v>
      </c>
      <c r="R60" s="13">
        <f t="shared" si="6"/>
        <v>51600</v>
      </c>
      <c r="S60" s="14">
        <f t="shared" si="7"/>
        <v>-17450</v>
      </c>
    </row>
    <row r="61" spans="1:19" x14ac:dyDescent="0.3">
      <c r="A61" s="10"/>
      <c r="B61" s="4" t="s">
        <v>26</v>
      </c>
      <c r="C61" s="4" t="s">
        <v>10</v>
      </c>
      <c r="D61" s="4" t="s">
        <v>5</v>
      </c>
      <c r="E61" s="4" t="s">
        <v>10</v>
      </c>
      <c r="F61" s="5"/>
      <c r="G61" s="5">
        <v>43921</v>
      </c>
      <c r="H61" s="4" t="s">
        <v>28</v>
      </c>
      <c r="I61" s="4" t="s">
        <v>29</v>
      </c>
      <c r="J61" s="4" t="s">
        <v>30</v>
      </c>
      <c r="K61" s="4" t="s">
        <v>27</v>
      </c>
      <c r="L61" s="4" t="s">
        <v>9</v>
      </c>
      <c r="M61" s="6">
        <v>3000</v>
      </c>
      <c r="N61" s="6"/>
      <c r="O61" s="6">
        <f t="shared" si="8"/>
        <v>33666.42</v>
      </c>
      <c r="P61" s="12" t="str">
        <f t="shared" si="1"/>
        <v>FNP</v>
      </c>
      <c r="Q61" s="13">
        <f t="shared" si="5"/>
        <v>30650</v>
      </c>
      <c r="R61" s="13">
        <f t="shared" si="6"/>
        <v>51600</v>
      </c>
      <c r="S61" s="14">
        <f t="shared" si="7"/>
        <v>-20950</v>
      </c>
    </row>
    <row r="62" spans="1:19" x14ac:dyDescent="0.3">
      <c r="A62" s="10"/>
      <c r="B62" s="4" t="s">
        <v>26</v>
      </c>
      <c r="C62" s="4" t="s">
        <v>10</v>
      </c>
      <c r="D62" s="4" t="s">
        <v>5</v>
      </c>
      <c r="E62" s="4" t="s">
        <v>10</v>
      </c>
      <c r="F62" s="5"/>
      <c r="G62" s="5">
        <v>43922</v>
      </c>
      <c r="H62" s="4" t="s">
        <v>157</v>
      </c>
      <c r="I62" s="4" t="s">
        <v>158</v>
      </c>
      <c r="J62" s="4" t="s">
        <v>159</v>
      </c>
      <c r="K62" s="4" t="s">
        <v>27</v>
      </c>
      <c r="L62" s="4" t="s">
        <v>9</v>
      </c>
      <c r="M62" s="6"/>
      <c r="N62" s="6">
        <v>3000</v>
      </c>
      <c r="O62" s="6">
        <f t="shared" si="8"/>
        <v>30666.42</v>
      </c>
      <c r="P62" s="12" t="str">
        <f t="shared" si="1"/>
        <v>FNP</v>
      </c>
      <c r="Q62" s="13">
        <f t="shared" si="5"/>
        <v>26650</v>
      </c>
      <c r="R62" s="13">
        <f t="shared" si="6"/>
        <v>51600</v>
      </c>
      <c r="S62" s="14">
        <f t="shared" si="7"/>
        <v>-24950</v>
      </c>
    </row>
    <row r="63" spans="1:19" x14ac:dyDescent="0.3">
      <c r="A63" s="10"/>
      <c r="B63" s="4"/>
      <c r="C63" s="4" t="s">
        <v>10</v>
      </c>
      <c r="D63" s="4" t="s">
        <v>5</v>
      </c>
      <c r="E63" s="4" t="s">
        <v>10</v>
      </c>
      <c r="F63" s="5">
        <v>43945</v>
      </c>
      <c r="G63" s="5">
        <v>43930</v>
      </c>
      <c r="H63" s="4" t="s">
        <v>160</v>
      </c>
      <c r="I63" s="4" t="s">
        <v>161</v>
      </c>
      <c r="J63" s="4" t="s">
        <v>162</v>
      </c>
      <c r="K63" s="4" t="s">
        <v>153</v>
      </c>
      <c r="L63" s="4" t="s">
        <v>19</v>
      </c>
      <c r="M63" s="6">
        <v>2925.34</v>
      </c>
      <c r="N63" s="6"/>
      <c r="O63" s="6">
        <f t="shared" si="8"/>
        <v>33591.759999999995</v>
      </c>
      <c r="P63" s="12" t="str">
        <f t="shared" si="1"/>
        <v/>
      </c>
      <c r="Q63" s="13">
        <f t="shared" si="5"/>
        <v>26650</v>
      </c>
      <c r="R63" s="13">
        <f t="shared" si="6"/>
        <v>54600</v>
      </c>
      <c r="S63" s="14">
        <f t="shared" si="7"/>
        <v>-27950</v>
      </c>
    </row>
    <row r="64" spans="1:19" x14ac:dyDescent="0.3">
      <c r="A64" s="10"/>
      <c r="B64" s="4"/>
      <c r="C64" s="4" t="s">
        <v>10</v>
      </c>
      <c r="D64" s="4" t="s">
        <v>5</v>
      </c>
      <c r="E64" s="4" t="s">
        <v>10</v>
      </c>
      <c r="F64" s="5">
        <v>43961</v>
      </c>
      <c r="G64" s="5">
        <v>43961</v>
      </c>
      <c r="H64" s="4" t="s">
        <v>163</v>
      </c>
      <c r="I64" s="4" t="s">
        <v>164</v>
      </c>
      <c r="J64" s="4" t="s">
        <v>165</v>
      </c>
      <c r="K64" s="4" t="s">
        <v>153</v>
      </c>
      <c r="L64" s="4" t="s">
        <v>19</v>
      </c>
      <c r="M64" s="6">
        <v>1984.03</v>
      </c>
      <c r="N64" s="6"/>
      <c r="O64" s="6">
        <f t="shared" si="8"/>
        <v>35575.789999999994</v>
      </c>
      <c r="P64" s="12" t="str">
        <f t="shared" si="1"/>
        <v/>
      </c>
      <c r="Q64" s="13">
        <f t="shared" si="5"/>
        <v>26650</v>
      </c>
      <c r="R64" s="13">
        <f t="shared" si="6"/>
        <v>30500</v>
      </c>
      <c r="S64" s="14">
        <f t="shared" si="7"/>
        <v>-3850</v>
      </c>
    </row>
    <row r="65" spans="1:19" x14ac:dyDescent="0.3">
      <c r="A65" s="10"/>
      <c r="B65" s="4" t="s">
        <v>26</v>
      </c>
      <c r="C65" s="4" t="s">
        <v>10</v>
      </c>
      <c r="D65" s="4" t="s">
        <v>5</v>
      </c>
      <c r="E65" s="4" t="s">
        <v>10</v>
      </c>
      <c r="F65" s="5"/>
      <c r="G65" s="5">
        <v>43982</v>
      </c>
      <c r="H65" s="4" t="s">
        <v>34</v>
      </c>
      <c r="I65" s="4" t="s">
        <v>35</v>
      </c>
      <c r="J65" s="4" t="s">
        <v>36</v>
      </c>
      <c r="K65" s="4" t="s">
        <v>27</v>
      </c>
      <c r="L65" s="4" t="s">
        <v>9</v>
      </c>
      <c r="M65" s="6">
        <v>2000</v>
      </c>
      <c r="N65" s="6"/>
      <c r="O65" s="6">
        <f t="shared" si="8"/>
        <v>37575.789999999994</v>
      </c>
      <c r="P65" s="12" t="str">
        <f t="shared" si="1"/>
        <v>FNP</v>
      </c>
      <c r="Q65" s="13">
        <f t="shared" si="5"/>
        <v>23150</v>
      </c>
      <c r="R65" s="13">
        <f t="shared" si="6"/>
        <v>30500</v>
      </c>
      <c r="S65" s="14">
        <f t="shared" si="7"/>
        <v>-7350</v>
      </c>
    </row>
    <row r="66" spans="1:19" x14ac:dyDescent="0.3">
      <c r="A66" s="10"/>
      <c r="B66" s="4" t="s">
        <v>26</v>
      </c>
      <c r="C66" s="4" t="s">
        <v>10</v>
      </c>
      <c r="D66" s="4" t="s">
        <v>5</v>
      </c>
      <c r="E66" s="4" t="s">
        <v>10</v>
      </c>
      <c r="F66" s="5"/>
      <c r="G66" s="5">
        <v>43983</v>
      </c>
      <c r="H66" s="4" t="s">
        <v>104</v>
      </c>
      <c r="I66" s="4" t="s">
        <v>105</v>
      </c>
      <c r="J66" s="4" t="s">
        <v>37</v>
      </c>
      <c r="K66" s="4" t="s">
        <v>27</v>
      </c>
      <c r="L66" s="4" t="s">
        <v>9</v>
      </c>
      <c r="M66" s="6"/>
      <c r="N66" s="6">
        <v>2000</v>
      </c>
      <c r="O66" s="6">
        <f t="shared" si="8"/>
        <v>35575.789999999994</v>
      </c>
      <c r="P66" s="12" t="str">
        <f t="shared" si="1"/>
        <v>FNP</v>
      </c>
      <c r="Q66" s="13">
        <f t="shared" si="5"/>
        <v>21650</v>
      </c>
      <c r="R66" s="13">
        <f t="shared" si="6"/>
        <v>30500</v>
      </c>
      <c r="S66" s="14">
        <f t="shared" si="7"/>
        <v>-8850</v>
      </c>
    </row>
    <row r="67" spans="1:19" x14ac:dyDescent="0.3">
      <c r="A67" s="10"/>
      <c r="B67" s="4"/>
      <c r="C67" s="4" t="s">
        <v>10</v>
      </c>
      <c r="D67" s="4" t="s">
        <v>5</v>
      </c>
      <c r="E67" s="4" t="s">
        <v>10</v>
      </c>
      <c r="F67" s="5">
        <v>43992</v>
      </c>
      <c r="G67" s="5">
        <v>43992</v>
      </c>
      <c r="H67" s="4" t="s">
        <v>166</v>
      </c>
      <c r="I67" s="4" t="s">
        <v>167</v>
      </c>
      <c r="J67" s="4" t="s">
        <v>168</v>
      </c>
      <c r="K67" s="4" t="s">
        <v>153</v>
      </c>
      <c r="L67" s="4" t="s">
        <v>19</v>
      </c>
      <c r="M67" s="6">
        <v>2025.95</v>
      </c>
      <c r="N67" s="6"/>
      <c r="O67" s="6">
        <f t="shared" si="8"/>
        <v>37601.739999999991</v>
      </c>
      <c r="P67" s="12" t="str">
        <f t="shared" ref="P67:P78" si="9">IF(COUNTIFS(J67,"*FNP*"),"FNP","")</f>
        <v/>
      </c>
      <c r="Q67" s="13">
        <f t="shared" si="5"/>
        <v>21650</v>
      </c>
      <c r="R67" s="13">
        <f t="shared" si="6"/>
        <v>32500</v>
      </c>
      <c r="S67" s="14">
        <f t="shared" si="7"/>
        <v>-10850</v>
      </c>
    </row>
    <row r="68" spans="1:19" x14ac:dyDescent="0.3">
      <c r="A68" s="10"/>
      <c r="B68" s="4" t="s">
        <v>26</v>
      </c>
      <c r="C68" s="4" t="s">
        <v>10</v>
      </c>
      <c r="D68" s="4" t="s">
        <v>5</v>
      </c>
      <c r="E68" s="4" t="s">
        <v>10</v>
      </c>
      <c r="F68" s="5"/>
      <c r="G68" s="5">
        <v>44012</v>
      </c>
      <c r="H68" s="4" t="s">
        <v>109</v>
      </c>
      <c r="I68" s="4" t="s">
        <v>110</v>
      </c>
      <c r="J68" s="4" t="s">
        <v>111</v>
      </c>
      <c r="K68" s="4" t="s">
        <v>27</v>
      </c>
      <c r="L68" s="4" t="s">
        <v>9</v>
      </c>
      <c r="M68" s="6">
        <v>2000</v>
      </c>
      <c r="N68" s="6"/>
      <c r="O68" s="6">
        <f t="shared" si="8"/>
        <v>39601.739999999991</v>
      </c>
      <c r="P68" s="12" t="str">
        <f t="shared" si="9"/>
        <v>FNP</v>
      </c>
      <c r="Q68" s="13">
        <f t="shared" si="5"/>
        <v>21650</v>
      </c>
      <c r="R68" s="13">
        <f t="shared" si="6"/>
        <v>8000</v>
      </c>
      <c r="S68" s="14">
        <f t="shared" si="7"/>
        <v>13650</v>
      </c>
    </row>
    <row r="69" spans="1:19" x14ac:dyDescent="0.3">
      <c r="A69" s="10"/>
      <c r="B69" s="4"/>
      <c r="C69" s="4" t="s">
        <v>10</v>
      </c>
      <c r="D69" s="4" t="s">
        <v>5</v>
      </c>
      <c r="E69" s="4" t="s">
        <v>10</v>
      </c>
      <c r="F69" s="5">
        <v>44055</v>
      </c>
      <c r="G69" s="5">
        <v>44055</v>
      </c>
      <c r="H69" s="4" t="s">
        <v>169</v>
      </c>
      <c r="I69" s="4" t="s">
        <v>170</v>
      </c>
      <c r="J69" s="4" t="s">
        <v>171</v>
      </c>
      <c r="K69" s="4" t="s">
        <v>153</v>
      </c>
      <c r="L69" s="4" t="s">
        <v>19</v>
      </c>
      <c r="M69" s="6">
        <v>2163.41</v>
      </c>
      <c r="N69" s="6"/>
      <c r="O69" s="6">
        <f t="shared" si="8"/>
        <v>41765.149999999994</v>
      </c>
      <c r="P69" s="12" t="str">
        <f t="shared" si="9"/>
        <v/>
      </c>
      <c r="Q69" s="13">
        <f t="shared" si="5"/>
        <v>14550</v>
      </c>
      <c r="R69" s="13">
        <f t="shared" si="6"/>
        <v>8000</v>
      </c>
      <c r="S69" s="14">
        <f t="shared" si="7"/>
        <v>6550</v>
      </c>
    </row>
    <row r="70" spans="1:19" x14ac:dyDescent="0.3">
      <c r="A70" s="10"/>
      <c r="B70" s="4" t="s">
        <v>26</v>
      </c>
      <c r="C70" s="4" t="s">
        <v>10</v>
      </c>
      <c r="D70" s="4" t="s">
        <v>5</v>
      </c>
      <c r="E70" s="4" t="s">
        <v>10</v>
      </c>
      <c r="F70" s="5"/>
      <c r="G70" s="5">
        <v>44074</v>
      </c>
      <c r="H70" s="4" t="s">
        <v>172</v>
      </c>
      <c r="I70" s="4" t="s">
        <v>173</v>
      </c>
      <c r="J70" s="4" t="s">
        <v>174</v>
      </c>
      <c r="K70" s="4" t="s">
        <v>27</v>
      </c>
      <c r="L70" s="4" t="s">
        <v>9</v>
      </c>
      <c r="M70" s="6"/>
      <c r="N70" s="6">
        <v>2000</v>
      </c>
      <c r="O70" s="6">
        <f t="shared" si="8"/>
        <v>39765.149999999994</v>
      </c>
      <c r="P70" s="12" t="str">
        <f t="shared" si="9"/>
        <v>FNP</v>
      </c>
      <c r="Q70" s="13">
        <f t="shared" si="5"/>
        <v>10000</v>
      </c>
      <c r="R70" s="13">
        <f t="shared" si="6"/>
        <v>8000</v>
      </c>
      <c r="S70" s="14">
        <f t="shared" si="7"/>
        <v>2000</v>
      </c>
    </row>
    <row r="71" spans="1:19" x14ac:dyDescent="0.3">
      <c r="A71" s="10"/>
      <c r="B71" s="4"/>
      <c r="C71" s="4" t="s">
        <v>10</v>
      </c>
      <c r="D71" s="4" t="s">
        <v>5</v>
      </c>
      <c r="E71" s="4" t="s">
        <v>10</v>
      </c>
      <c r="F71" s="5">
        <v>44083</v>
      </c>
      <c r="G71" s="5">
        <v>44083</v>
      </c>
      <c r="H71" s="4" t="s">
        <v>175</v>
      </c>
      <c r="I71" s="4" t="s">
        <v>176</v>
      </c>
      <c r="J71" s="4" t="s">
        <v>177</v>
      </c>
      <c r="K71" s="4" t="s">
        <v>153</v>
      </c>
      <c r="L71" s="4" t="s">
        <v>19</v>
      </c>
      <c r="M71" s="6">
        <v>2210.92</v>
      </c>
      <c r="N71" s="6"/>
      <c r="O71" s="6">
        <f t="shared" si="8"/>
        <v>41976.069999999992</v>
      </c>
      <c r="P71" s="12" t="str">
        <f t="shared" si="9"/>
        <v/>
      </c>
      <c r="Q71" s="13">
        <f t="shared" si="5"/>
        <v>10000</v>
      </c>
      <c r="R71" s="13">
        <f t="shared" si="6"/>
        <v>10000</v>
      </c>
      <c r="S71" s="14">
        <f t="shared" si="7"/>
        <v>0</v>
      </c>
    </row>
    <row r="72" spans="1:19" x14ac:dyDescent="0.3">
      <c r="A72" s="10"/>
      <c r="B72" s="4" t="s">
        <v>26</v>
      </c>
      <c r="C72" s="4" t="s">
        <v>10</v>
      </c>
      <c r="D72" s="4" t="s">
        <v>5</v>
      </c>
      <c r="E72" s="4" t="s">
        <v>10</v>
      </c>
      <c r="F72" s="5"/>
      <c r="G72" s="5">
        <v>44104</v>
      </c>
      <c r="H72" s="4" t="s">
        <v>44</v>
      </c>
      <c r="I72" s="4" t="s">
        <v>45</v>
      </c>
      <c r="J72" s="4" t="s">
        <v>46</v>
      </c>
      <c r="K72" s="4" t="s">
        <v>27</v>
      </c>
      <c r="L72" s="4" t="s">
        <v>9</v>
      </c>
      <c r="M72" s="6">
        <v>2000</v>
      </c>
      <c r="N72" s="6"/>
      <c r="O72" s="6">
        <f t="shared" si="8"/>
        <v>43976.069999999992</v>
      </c>
      <c r="P72" s="12" t="str">
        <f t="shared" si="9"/>
        <v>FNP</v>
      </c>
      <c r="Q72" s="13">
        <f t="shared" si="5"/>
        <v>10000</v>
      </c>
      <c r="R72" s="13">
        <f t="shared" si="6"/>
        <v>10000</v>
      </c>
      <c r="S72" s="14">
        <f t="shared" si="7"/>
        <v>0</v>
      </c>
    </row>
    <row r="73" spans="1:19" x14ac:dyDescent="0.3">
      <c r="A73" s="10"/>
      <c r="B73" s="4"/>
      <c r="C73" s="4" t="s">
        <v>10</v>
      </c>
      <c r="D73" s="4" t="s">
        <v>5</v>
      </c>
      <c r="E73" s="4" t="s">
        <v>10</v>
      </c>
      <c r="F73" s="5">
        <v>44127</v>
      </c>
      <c r="G73" s="5">
        <v>44127</v>
      </c>
      <c r="H73" s="4" t="s">
        <v>178</v>
      </c>
      <c r="I73" s="4" t="s">
        <v>179</v>
      </c>
      <c r="J73" s="4" t="s">
        <v>180</v>
      </c>
      <c r="K73" s="4" t="s">
        <v>153</v>
      </c>
      <c r="L73" s="4" t="s">
        <v>19</v>
      </c>
      <c r="M73" s="6">
        <v>2232.65</v>
      </c>
      <c r="N73" s="6"/>
      <c r="O73" s="6">
        <f t="shared" si="8"/>
        <v>46208.719999999994</v>
      </c>
      <c r="P73" s="12" t="str">
        <f t="shared" si="9"/>
        <v/>
      </c>
      <c r="Q73" s="13">
        <f t="shared" si="5"/>
        <v>12000</v>
      </c>
      <c r="R73" s="13">
        <f t="shared" si="6"/>
        <v>10000</v>
      </c>
      <c r="S73" s="14">
        <f t="shared" si="7"/>
        <v>2000</v>
      </c>
    </row>
    <row r="74" spans="1:19" x14ac:dyDescent="0.3">
      <c r="A74" s="10"/>
      <c r="B74" s="4"/>
      <c r="C74" s="4" t="s">
        <v>10</v>
      </c>
      <c r="D74" s="4" t="s">
        <v>5</v>
      </c>
      <c r="E74" s="4" t="s">
        <v>10</v>
      </c>
      <c r="F74" s="5">
        <v>44145</v>
      </c>
      <c r="G74" s="5">
        <v>44145</v>
      </c>
      <c r="H74" s="4" t="s">
        <v>181</v>
      </c>
      <c r="I74" s="4" t="s">
        <v>182</v>
      </c>
      <c r="J74" s="4" t="s">
        <v>183</v>
      </c>
      <c r="K74" s="4" t="s">
        <v>153</v>
      </c>
      <c r="L74" s="4" t="s">
        <v>19</v>
      </c>
      <c r="M74" s="6">
        <v>2310.5500000000002</v>
      </c>
      <c r="N74" s="6"/>
      <c r="O74" s="6">
        <f t="shared" si="8"/>
        <v>48519.27</v>
      </c>
      <c r="P74" s="12" t="str">
        <f t="shared" si="9"/>
        <v/>
      </c>
      <c r="Q74" s="13">
        <f t="shared" si="5"/>
        <v>9000</v>
      </c>
      <c r="R74" s="13">
        <f t="shared" si="6"/>
        <v>10000</v>
      </c>
      <c r="S74" s="14">
        <f t="shared" si="7"/>
        <v>-1000</v>
      </c>
    </row>
    <row r="75" spans="1:19" x14ac:dyDescent="0.3">
      <c r="A75" s="10"/>
      <c r="B75" s="4" t="s">
        <v>26</v>
      </c>
      <c r="C75" s="4" t="s">
        <v>10</v>
      </c>
      <c r="D75" s="4" t="s">
        <v>5</v>
      </c>
      <c r="E75" s="4" t="s">
        <v>10</v>
      </c>
      <c r="F75" s="5"/>
      <c r="G75" s="5">
        <v>44165</v>
      </c>
      <c r="H75" s="4" t="s">
        <v>53</v>
      </c>
      <c r="I75" s="4" t="s">
        <v>54</v>
      </c>
      <c r="J75" s="4" t="s">
        <v>55</v>
      </c>
      <c r="K75" s="4" t="s">
        <v>27</v>
      </c>
      <c r="L75" s="4" t="s">
        <v>9</v>
      </c>
      <c r="M75" s="6">
        <v>2200</v>
      </c>
      <c r="N75" s="6"/>
      <c r="O75" s="6">
        <f t="shared" si="8"/>
        <v>50719.27</v>
      </c>
      <c r="P75" s="12" t="str">
        <f t="shared" si="9"/>
        <v>FNP</v>
      </c>
      <c r="Q75" s="13">
        <f t="shared" si="5"/>
        <v>9000</v>
      </c>
      <c r="R75" s="13">
        <f t="shared" si="6"/>
        <v>7000</v>
      </c>
      <c r="S75" s="14">
        <f t="shared" si="7"/>
        <v>2000</v>
      </c>
    </row>
    <row r="76" spans="1:19" x14ac:dyDescent="0.3">
      <c r="A76" s="10"/>
      <c r="B76" s="4" t="s">
        <v>26</v>
      </c>
      <c r="C76" s="4" t="s">
        <v>10</v>
      </c>
      <c r="D76" s="4" t="s">
        <v>5</v>
      </c>
      <c r="E76" s="4" t="s">
        <v>10</v>
      </c>
      <c r="F76" s="5"/>
      <c r="G76" s="5">
        <v>44196</v>
      </c>
      <c r="H76" s="4" t="s">
        <v>62</v>
      </c>
      <c r="I76" s="4" t="s">
        <v>63</v>
      </c>
      <c r="J76" s="4" t="s">
        <v>64</v>
      </c>
      <c r="K76" s="4" t="s">
        <v>27</v>
      </c>
      <c r="L76" s="4" t="s">
        <v>9</v>
      </c>
      <c r="M76" s="6">
        <v>2262</v>
      </c>
      <c r="N76" s="6"/>
      <c r="O76" s="6">
        <f t="shared" si="8"/>
        <v>52981.27</v>
      </c>
      <c r="P76" s="12" t="str">
        <f t="shared" si="9"/>
        <v>FNP</v>
      </c>
      <c r="Q76" s="13">
        <f t="shared" si="5"/>
        <v>11200</v>
      </c>
      <c r="R76" s="13">
        <f t="shared" si="6"/>
        <v>7000</v>
      </c>
      <c r="S76" s="14">
        <f t="shared" si="7"/>
        <v>4200</v>
      </c>
    </row>
    <row r="77" spans="1:19" x14ac:dyDescent="0.3">
      <c r="A77" s="10"/>
      <c r="B77" s="4"/>
      <c r="C77" s="4" t="s">
        <v>10</v>
      </c>
      <c r="D77" s="4" t="s">
        <v>5</v>
      </c>
      <c r="E77" s="4" t="s">
        <v>10</v>
      </c>
      <c r="F77" s="5">
        <v>44205</v>
      </c>
      <c r="G77" s="5">
        <v>44205</v>
      </c>
      <c r="H77" s="4" t="s">
        <v>184</v>
      </c>
      <c r="I77" s="4" t="s">
        <v>185</v>
      </c>
      <c r="J77" s="4" t="s">
        <v>186</v>
      </c>
      <c r="K77" s="4" t="s">
        <v>153</v>
      </c>
      <c r="L77" s="4" t="s">
        <v>19</v>
      </c>
      <c r="M77" s="6">
        <v>3172.87</v>
      </c>
      <c r="N77" s="6"/>
      <c r="O77" s="6">
        <f t="shared" si="8"/>
        <v>56154.14</v>
      </c>
      <c r="P77" s="12" t="str">
        <f t="shared" si="9"/>
        <v/>
      </c>
      <c r="Q77" s="13">
        <f t="shared" si="5"/>
        <v>10462</v>
      </c>
      <c r="R77" s="13">
        <f t="shared" si="6"/>
        <v>7000</v>
      </c>
      <c r="S77" s="14">
        <f t="shared" si="7"/>
        <v>3462</v>
      </c>
    </row>
    <row r="78" spans="1:19" x14ac:dyDescent="0.3">
      <c r="A78" s="7" t="s">
        <v>187</v>
      </c>
      <c r="B78" s="7"/>
      <c r="C78" s="7"/>
      <c r="D78" s="7"/>
      <c r="E78" s="7"/>
      <c r="F78" s="8"/>
      <c r="G78" s="8"/>
      <c r="H78" s="7"/>
      <c r="I78" s="7"/>
      <c r="J78" s="7"/>
      <c r="K78" s="7"/>
      <c r="L78" s="7"/>
      <c r="M78" s="17">
        <f>SUM(M56:M77)</f>
        <v>42375.37000000001</v>
      </c>
      <c r="N78" s="17">
        <f>SUM(N56:N77)</f>
        <v>10000</v>
      </c>
      <c r="O78" s="17">
        <f>O77</f>
        <v>56154.14</v>
      </c>
      <c r="P78" s="15" t="str">
        <f t="shared" si="9"/>
        <v/>
      </c>
      <c r="Q78" s="18">
        <f>SUMIFS(M63:M77,P63:P77,"FNP")</f>
        <v>10462</v>
      </c>
      <c r="R78" s="18">
        <f t="shared" si="6"/>
        <v>4000</v>
      </c>
      <c r="S78" s="19">
        <f t="shared" si="7"/>
        <v>6462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78"/>
  <sheetViews>
    <sheetView workbookViewId="0">
      <selection activeCell="G9" sqref="G9"/>
    </sheetView>
  </sheetViews>
  <sheetFormatPr baseColWidth="10" defaultRowHeight="14.4" x14ac:dyDescent="0.3"/>
  <cols>
    <col min="1" max="1" width="38.109375" bestFit="1" customWidth="1"/>
    <col min="10" max="10" width="32.109375" customWidth="1"/>
    <col min="11" max="11" width="17.6640625" customWidth="1"/>
    <col min="17" max="17" width="10.44140625" bestFit="1" customWidth="1"/>
    <col min="19" max="19" width="12.88671875" bestFit="1" customWidth="1"/>
    <col min="21" max="21" width="88.5546875" bestFit="1" customWidth="1"/>
  </cols>
  <sheetData>
    <row r="1" spans="1:35" x14ac:dyDescent="0.3">
      <c r="A1" s="1" t="s">
        <v>20</v>
      </c>
      <c r="B1" s="1" t="s">
        <v>21</v>
      </c>
      <c r="C1" s="1" t="s">
        <v>4</v>
      </c>
      <c r="D1" s="1" t="s">
        <v>22</v>
      </c>
      <c r="E1" s="1" t="s">
        <v>5</v>
      </c>
      <c r="F1" s="1" t="s">
        <v>2</v>
      </c>
      <c r="G1" s="1" t="s">
        <v>23</v>
      </c>
      <c r="H1" s="1" t="s">
        <v>1</v>
      </c>
      <c r="I1" s="1" t="s">
        <v>24</v>
      </c>
      <c r="J1" s="1" t="s">
        <v>3</v>
      </c>
      <c r="K1" s="1" t="s">
        <v>25</v>
      </c>
      <c r="L1" s="1" t="s">
        <v>0</v>
      </c>
      <c r="M1" s="2" t="s">
        <v>6</v>
      </c>
      <c r="N1" s="2" t="s">
        <v>7</v>
      </c>
      <c r="O1" s="2" t="s">
        <v>8</v>
      </c>
      <c r="P1" s="12" t="s">
        <v>188</v>
      </c>
      <c r="Q1" s="12" t="s">
        <v>189</v>
      </c>
      <c r="R1" s="12" t="s">
        <v>190</v>
      </c>
      <c r="S1" s="12" t="s">
        <v>191</v>
      </c>
    </row>
    <row r="2" spans="1:35" x14ac:dyDescent="0.3">
      <c r="A2" s="3" t="s">
        <v>65</v>
      </c>
      <c r="B2" s="4"/>
      <c r="C2" s="4"/>
      <c r="D2" s="4"/>
      <c r="E2" s="4"/>
      <c r="F2" s="5"/>
      <c r="G2" s="5"/>
      <c r="H2" s="4"/>
      <c r="I2" s="4"/>
      <c r="J2" s="4"/>
      <c r="K2" s="4"/>
      <c r="L2" s="4"/>
      <c r="M2" s="6"/>
      <c r="N2" s="6"/>
      <c r="O2" s="6">
        <v>0</v>
      </c>
      <c r="P2" s="12" t="str">
        <f>IF(COUNTIFS(J2,"*FNP*"),"FNP","")</f>
        <v/>
      </c>
    </row>
    <row r="3" spans="1:35" x14ac:dyDescent="0.3">
      <c r="A3" s="10"/>
      <c r="B3" s="4" t="s">
        <v>26</v>
      </c>
      <c r="C3" s="4" t="s">
        <v>10</v>
      </c>
      <c r="D3" s="4" t="s">
        <v>5</v>
      </c>
      <c r="E3" s="4" t="s">
        <v>10</v>
      </c>
      <c r="F3" s="5"/>
      <c r="G3" s="5">
        <v>44043</v>
      </c>
      <c r="H3" s="4" t="s">
        <v>66</v>
      </c>
      <c r="I3" s="4" t="s">
        <v>67</v>
      </c>
      <c r="J3" s="4" t="s">
        <v>11</v>
      </c>
      <c r="K3" s="4" t="s">
        <v>27</v>
      </c>
      <c r="L3" s="4" t="s">
        <v>9</v>
      </c>
      <c r="M3" s="6">
        <v>295.58</v>
      </c>
      <c r="N3" s="6"/>
      <c r="O3" s="6">
        <f t="shared" ref="O3:O8" si="0">O2+M3-N3</f>
        <v>295.58</v>
      </c>
      <c r="P3" s="12" t="str">
        <f t="shared" ref="P3:P66" si="1">IF(COUNTIFS(J3,"*FNP*"),"FNP","")</f>
        <v/>
      </c>
    </row>
    <row r="4" spans="1:35" x14ac:dyDescent="0.3">
      <c r="A4" s="10"/>
      <c r="B4" s="4" t="s">
        <v>26</v>
      </c>
      <c r="C4" s="4" t="s">
        <v>10</v>
      </c>
      <c r="D4" s="4" t="s">
        <v>5</v>
      </c>
      <c r="E4" s="4" t="s">
        <v>10</v>
      </c>
      <c r="F4" s="5"/>
      <c r="G4" s="5">
        <v>44043</v>
      </c>
      <c r="H4" s="4" t="s">
        <v>68</v>
      </c>
      <c r="I4" s="4" t="s">
        <v>69</v>
      </c>
      <c r="J4" s="4" t="s">
        <v>70</v>
      </c>
      <c r="K4" s="4" t="s">
        <v>27</v>
      </c>
      <c r="L4" s="4" t="s">
        <v>9</v>
      </c>
      <c r="M4" s="6"/>
      <c r="N4" s="6">
        <v>295.58</v>
      </c>
      <c r="O4" s="6">
        <f t="shared" si="0"/>
        <v>0</v>
      </c>
      <c r="P4" s="12" t="str">
        <f t="shared" si="1"/>
        <v/>
      </c>
    </row>
    <row r="5" spans="1:35" x14ac:dyDescent="0.3">
      <c r="A5" s="10"/>
      <c r="B5" s="4" t="s">
        <v>26</v>
      </c>
      <c r="C5" s="4" t="s">
        <v>10</v>
      </c>
      <c r="D5" s="4" t="s">
        <v>5</v>
      </c>
      <c r="E5" s="4" t="s">
        <v>10</v>
      </c>
      <c r="F5" s="5"/>
      <c r="G5" s="5">
        <v>44074</v>
      </c>
      <c r="H5" s="4" t="s">
        <v>12</v>
      </c>
      <c r="I5" s="4" t="s">
        <v>13</v>
      </c>
      <c r="J5" s="4" t="s">
        <v>14</v>
      </c>
      <c r="K5" s="4" t="s">
        <v>27</v>
      </c>
      <c r="L5" s="4" t="s">
        <v>9</v>
      </c>
      <c r="M5" s="6">
        <v>295.58</v>
      </c>
      <c r="N5" s="6"/>
      <c r="O5" s="6">
        <f t="shared" si="0"/>
        <v>295.58</v>
      </c>
      <c r="P5" s="12" t="str">
        <f t="shared" si="1"/>
        <v/>
      </c>
      <c r="U5" s="11" t="s">
        <v>192</v>
      </c>
      <c r="V5" s="11"/>
      <c r="W5" s="11"/>
      <c r="X5" s="11"/>
      <c r="Y5" s="11"/>
      <c r="Z5" s="11"/>
      <c r="AA5" s="11"/>
      <c r="AB5" s="11"/>
    </row>
    <row r="6" spans="1:35" x14ac:dyDescent="0.3">
      <c r="A6" s="10"/>
      <c r="B6" s="4" t="s">
        <v>26</v>
      </c>
      <c r="C6" s="4" t="s">
        <v>10</v>
      </c>
      <c r="D6" s="4" t="s">
        <v>5</v>
      </c>
      <c r="E6" s="4" t="s">
        <v>10</v>
      </c>
      <c r="F6" s="5"/>
      <c r="G6" s="5">
        <v>44074</v>
      </c>
      <c r="H6" s="4" t="s">
        <v>71</v>
      </c>
      <c r="I6" s="4" t="s">
        <v>72</v>
      </c>
      <c r="J6" s="4" t="s">
        <v>73</v>
      </c>
      <c r="K6" s="4" t="s">
        <v>27</v>
      </c>
      <c r="L6" s="4" t="s">
        <v>9</v>
      </c>
      <c r="M6" s="6"/>
      <c r="N6" s="6">
        <v>295.58</v>
      </c>
      <c r="O6" s="6">
        <f t="shared" si="0"/>
        <v>0</v>
      </c>
      <c r="P6" s="12" t="str">
        <f t="shared" si="1"/>
        <v/>
      </c>
      <c r="U6" s="11" t="s">
        <v>193</v>
      </c>
      <c r="V6" s="11"/>
      <c r="W6" s="11"/>
      <c r="X6" s="11"/>
      <c r="Y6" s="11"/>
      <c r="Z6" s="11"/>
      <c r="AA6" s="11"/>
      <c r="AB6" s="11"/>
    </row>
    <row r="7" spans="1:35" x14ac:dyDescent="0.3">
      <c r="A7" s="10"/>
      <c r="B7" s="4" t="s">
        <v>26</v>
      </c>
      <c r="C7" s="4" t="s">
        <v>10</v>
      </c>
      <c r="D7" s="4" t="s">
        <v>5</v>
      </c>
      <c r="E7" s="4" t="s">
        <v>10</v>
      </c>
      <c r="F7" s="5"/>
      <c r="G7" s="5">
        <v>44104</v>
      </c>
      <c r="H7" s="4" t="s">
        <v>15</v>
      </c>
      <c r="I7" s="4" t="s">
        <v>16</v>
      </c>
      <c r="J7" s="4" t="s">
        <v>17</v>
      </c>
      <c r="K7" s="4" t="s">
        <v>27</v>
      </c>
      <c r="L7" s="4" t="s">
        <v>9</v>
      </c>
      <c r="M7" s="6">
        <v>295.58</v>
      </c>
      <c r="N7" s="6"/>
      <c r="O7" s="6">
        <f t="shared" si="0"/>
        <v>295.58</v>
      </c>
      <c r="P7" s="12" t="str">
        <f t="shared" si="1"/>
        <v/>
      </c>
      <c r="U7" s="11" t="s">
        <v>194</v>
      </c>
      <c r="V7" s="11"/>
      <c r="W7" s="11"/>
      <c r="X7" s="11"/>
      <c r="Y7" s="11"/>
      <c r="Z7" s="11"/>
      <c r="AA7" s="11"/>
      <c r="AB7" s="11"/>
    </row>
    <row r="8" spans="1:35" x14ac:dyDescent="0.3">
      <c r="A8" s="10"/>
      <c r="B8" s="4" t="s">
        <v>26</v>
      </c>
      <c r="C8" s="4" t="s">
        <v>10</v>
      </c>
      <c r="D8" s="4" t="s">
        <v>5</v>
      </c>
      <c r="E8" s="4" t="s">
        <v>10</v>
      </c>
      <c r="F8" s="5"/>
      <c r="G8" s="5">
        <v>44104</v>
      </c>
      <c r="H8" s="4" t="s">
        <v>74</v>
      </c>
      <c r="I8" s="4" t="s">
        <v>75</v>
      </c>
      <c r="J8" s="4" t="s">
        <v>76</v>
      </c>
      <c r="K8" s="4" t="s">
        <v>27</v>
      </c>
      <c r="L8" s="4" t="s">
        <v>9</v>
      </c>
      <c r="M8" s="6"/>
      <c r="N8" s="6">
        <v>295.58</v>
      </c>
      <c r="O8" s="6">
        <f t="shared" si="0"/>
        <v>0</v>
      </c>
      <c r="P8" s="12" t="str">
        <f t="shared" si="1"/>
        <v/>
      </c>
      <c r="U8" s="11" t="s">
        <v>195</v>
      </c>
      <c r="V8" s="11"/>
      <c r="W8" s="11"/>
      <c r="X8" s="11"/>
      <c r="Y8" s="11"/>
      <c r="Z8" s="11"/>
      <c r="AA8" s="11"/>
      <c r="AB8" s="11"/>
    </row>
    <row r="9" spans="1:35" x14ac:dyDescent="0.3">
      <c r="A9" s="7" t="s">
        <v>77</v>
      </c>
      <c r="B9" s="7"/>
      <c r="C9" s="7"/>
      <c r="D9" s="7"/>
      <c r="E9" s="7"/>
      <c r="F9" s="8"/>
      <c r="G9" s="8"/>
      <c r="H9" s="7"/>
      <c r="I9" s="7"/>
      <c r="J9" s="7"/>
      <c r="K9" s="7"/>
      <c r="L9" s="7"/>
      <c r="M9" s="9">
        <f>SUM(M2:M8)</f>
        <v>886.74</v>
      </c>
      <c r="N9" s="9">
        <f>SUM(N2:N8)</f>
        <v>886.74</v>
      </c>
      <c r="O9" s="9">
        <f>O8</f>
        <v>0</v>
      </c>
      <c r="P9" s="12" t="str">
        <f t="shared" si="1"/>
        <v/>
      </c>
      <c r="Q9" s="13">
        <f>SUMIFS(M2:M8,P2:P8,"FNP")</f>
        <v>0</v>
      </c>
      <c r="R9" s="13">
        <f>SUMIFS(N2:N8,P2:P8,"FNP")</f>
        <v>0</v>
      </c>
      <c r="S9" s="14">
        <f>Q9-R9</f>
        <v>0</v>
      </c>
    </row>
    <row r="10" spans="1:35" x14ac:dyDescent="0.3">
      <c r="A10" s="3" t="s">
        <v>78</v>
      </c>
      <c r="B10" s="4"/>
      <c r="C10" s="4"/>
      <c r="D10" s="4"/>
      <c r="E10" s="4"/>
      <c r="F10" s="5"/>
      <c r="G10" s="5"/>
      <c r="H10" s="4"/>
      <c r="I10" s="4"/>
      <c r="J10" s="4"/>
      <c r="K10" s="4"/>
      <c r="L10" s="4"/>
      <c r="M10" s="6"/>
      <c r="N10" s="6"/>
      <c r="O10" s="6">
        <v>48254.35</v>
      </c>
      <c r="P10" s="12" t="str">
        <f t="shared" si="1"/>
        <v/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 x14ac:dyDescent="0.3">
      <c r="A11" s="10"/>
      <c r="B11" s="4"/>
      <c r="C11" s="4" t="s">
        <v>10</v>
      </c>
      <c r="D11" s="4" t="s">
        <v>5</v>
      </c>
      <c r="E11" s="4" t="s">
        <v>10</v>
      </c>
      <c r="F11" s="5">
        <v>43886</v>
      </c>
      <c r="G11" s="5">
        <v>43862</v>
      </c>
      <c r="H11" s="4" t="s">
        <v>79</v>
      </c>
      <c r="I11" s="4" t="s">
        <v>80</v>
      </c>
      <c r="J11" s="4" t="s">
        <v>81</v>
      </c>
      <c r="K11" s="4" t="s">
        <v>82</v>
      </c>
      <c r="L11" s="4" t="s">
        <v>18</v>
      </c>
      <c r="M11" s="6">
        <v>5576.4</v>
      </c>
      <c r="N11" s="6"/>
      <c r="O11" s="6">
        <f t="shared" ref="O11:O38" si="2">O10+M11-N11</f>
        <v>53830.75</v>
      </c>
      <c r="P11" s="12" t="str">
        <f t="shared" si="1"/>
        <v/>
      </c>
    </row>
    <row r="12" spans="1:35" x14ac:dyDescent="0.3">
      <c r="A12" s="10"/>
      <c r="B12" s="4"/>
      <c r="C12" s="4" t="s">
        <v>10</v>
      </c>
      <c r="D12" s="4" t="s">
        <v>5</v>
      </c>
      <c r="E12" s="4" t="s">
        <v>10</v>
      </c>
      <c r="F12" s="5">
        <v>43931</v>
      </c>
      <c r="G12" s="5">
        <v>43891</v>
      </c>
      <c r="H12" s="4" t="s">
        <v>83</v>
      </c>
      <c r="I12" s="4" t="s">
        <v>84</v>
      </c>
      <c r="J12" s="4" t="s">
        <v>85</v>
      </c>
      <c r="K12" s="4" t="s">
        <v>82</v>
      </c>
      <c r="L12" s="4" t="s">
        <v>18</v>
      </c>
      <c r="M12" s="6">
        <v>5533.47</v>
      </c>
      <c r="N12" s="6"/>
      <c r="O12" s="6">
        <f t="shared" si="2"/>
        <v>59364.22</v>
      </c>
      <c r="P12" s="12" t="str">
        <f t="shared" si="1"/>
        <v/>
      </c>
    </row>
    <row r="13" spans="1:35" x14ac:dyDescent="0.3">
      <c r="A13" s="10"/>
      <c r="B13" s="4"/>
      <c r="C13" s="4" t="s">
        <v>10</v>
      </c>
      <c r="D13" s="4" t="s">
        <v>5</v>
      </c>
      <c r="E13" s="4" t="s">
        <v>10</v>
      </c>
      <c r="F13" s="5">
        <v>43891</v>
      </c>
      <c r="G13" s="5">
        <v>43891</v>
      </c>
      <c r="H13" s="4" t="s">
        <v>86</v>
      </c>
      <c r="I13" s="4" t="s">
        <v>87</v>
      </c>
      <c r="J13" s="4" t="s">
        <v>88</v>
      </c>
      <c r="K13" s="4" t="s">
        <v>82</v>
      </c>
      <c r="L13" s="4" t="s">
        <v>18</v>
      </c>
      <c r="M13" s="6">
        <v>3944.74</v>
      </c>
      <c r="N13" s="6"/>
      <c r="O13" s="6">
        <f t="shared" si="2"/>
        <v>63308.959999999999</v>
      </c>
      <c r="P13" s="12" t="str">
        <f t="shared" si="1"/>
        <v/>
      </c>
    </row>
    <row r="14" spans="1:35" x14ac:dyDescent="0.3">
      <c r="A14" s="10"/>
      <c r="B14" s="4" t="s">
        <v>26</v>
      </c>
      <c r="C14" s="4" t="s">
        <v>10</v>
      </c>
      <c r="D14" s="4" t="s">
        <v>5</v>
      </c>
      <c r="E14" s="4" t="s">
        <v>10</v>
      </c>
      <c r="F14" s="5"/>
      <c r="G14" s="5">
        <v>43891</v>
      </c>
      <c r="H14" s="4" t="s">
        <v>89</v>
      </c>
      <c r="I14" s="4" t="s">
        <v>90</v>
      </c>
      <c r="J14" s="4" t="s">
        <v>91</v>
      </c>
      <c r="K14" s="4" t="s">
        <v>27</v>
      </c>
      <c r="L14" s="4" t="s">
        <v>9</v>
      </c>
      <c r="M14" s="6"/>
      <c r="N14" s="6">
        <v>4000</v>
      </c>
      <c r="O14" s="6">
        <f t="shared" si="2"/>
        <v>59308.959999999999</v>
      </c>
      <c r="P14" s="12" t="str">
        <f t="shared" si="1"/>
        <v>FNP</v>
      </c>
    </row>
    <row r="15" spans="1:35" x14ac:dyDescent="0.3">
      <c r="A15" s="10"/>
      <c r="B15" s="4" t="s">
        <v>26</v>
      </c>
      <c r="C15" s="4" t="s">
        <v>10</v>
      </c>
      <c r="D15" s="4" t="s">
        <v>5</v>
      </c>
      <c r="E15" s="4" t="s">
        <v>10</v>
      </c>
      <c r="F15" s="5"/>
      <c r="G15" s="5">
        <v>43921</v>
      </c>
      <c r="H15" s="4" t="s">
        <v>28</v>
      </c>
      <c r="I15" s="4" t="s">
        <v>29</v>
      </c>
      <c r="J15" s="4" t="s">
        <v>30</v>
      </c>
      <c r="K15" s="4" t="s">
        <v>27</v>
      </c>
      <c r="L15" s="4" t="s">
        <v>9</v>
      </c>
      <c r="M15" s="6">
        <v>8000</v>
      </c>
      <c r="N15" s="6"/>
      <c r="O15" s="6">
        <f t="shared" si="2"/>
        <v>67308.959999999992</v>
      </c>
      <c r="P15" s="12" t="str">
        <f t="shared" si="1"/>
        <v>FNP</v>
      </c>
    </row>
    <row r="16" spans="1:35" x14ac:dyDescent="0.3">
      <c r="A16" s="10"/>
      <c r="B16" s="4"/>
      <c r="C16" s="4" t="s">
        <v>10</v>
      </c>
      <c r="D16" s="4" t="s">
        <v>5</v>
      </c>
      <c r="E16" s="4" t="s">
        <v>10</v>
      </c>
      <c r="F16" s="5">
        <v>43961</v>
      </c>
      <c r="G16" s="5">
        <v>43922</v>
      </c>
      <c r="H16" s="4" t="s">
        <v>92</v>
      </c>
      <c r="I16" s="4" t="s">
        <v>93</v>
      </c>
      <c r="J16" s="4" t="s">
        <v>94</v>
      </c>
      <c r="K16" s="4" t="s">
        <v>82</v>
      </c>
      <c r="L16" s="4" t="s">
        <v>18</v>
      </c>
      <c r="M16" s="6">
        <v>5359.88</v>
      </c>
      <c r="N16" s="6"/>
      <c r="O16" s="6">
        <f t="shared" si="2"/>
        <v>72668.84</v>
      </c>
      <c r="P16" s="12" t="str">
        <f t="shared" si="1"/>
        <v/>
      </c>
    </row>
    <row r="17" spans="1:16" x14ac:dyDescent="0.3">
      <c r="A17" s="10"/>
      <c r="B17" s="4" t="s">
        <v>26</v>
      </c>
      <c r="C17" s="4" t="s">
        <v>10</v>
      </c>
      <c r="D17" s="4" t="s">
        <v>5</v>
      </c>
      <c r="E17" s="4" t="s">
        <v>10</v>
      </c>
      <c r="F17" s="5"/>
      <c r="G17" s="5">
        <v>43951</v>
      </c>
      <c r="H17" s="4" t="s">
        <v>31</v>
      </c>
      <c r="I17" s="4" t="s">
        <v>32</v>
      </c>
      <c r="J17" s="4" t="s">
        <v>33</v>
      </c>
      <c r="K17" s="4" t="s">
        <v>27</v>
      </c>
      <c r="L17" s="4" t="s">
        <v>9</v>
      </c>
      <c r="M17" s="6">
        <v>4000</v>
      </c>
      <c r="N17" s="6"/>
      <c r="O17" s="6">
        <f t="shared" si="2"/>
        <v>76668.84</v>
      </c>
      <c r="P17" s="12" t="str">
        <f t="shared" si="1"/>
        <v>FNP</v>
      </c>
    </row>
    <row r="18" spans="1:16" x14ac:dyDescent="0.3">
      <c r="A18" s="10"/>
      <c r="B18" s="4" t="s">
        <v>26</v>
      </c>
      <c r="C18" s="4" t="s">
        <v>10</v>
      </c>
      <c r="D18" s="4" t="s">
        <v>5</v>
      </c>
      <c r="E18" s="4" t="s">
        <v>10</v>
      </c>
      <c r="F18" s="5"/>
      <c r="G18" s="5">
        <v>43952</v>
      </c>
      <c r="H18" s="4" t="s">
        <v>95</v>
      </c>
      <c r="I18" s="4" t="s">
        <v>96</v>
      </c>
      <c r="J18" s="4" t="s">
        <v>97</v>
      </c>
      <c r="K18" s="4" t="s">
        <v>27</v>
      </c>
      <c r="L18" s="4" t="s">
        <v>9</v>
      </c>
      <c r="M18" s="6"/>
      <c r="N18" s="6">
        <v>8000</v>
      </c>
      <c r="O18" s="6">
        <f t="shared" si="2"/>
        <v>68668.84</v>
      </c>
      <c r="P18" s="12" t="str">
        <f t="shared" si="1"/>
        <v/>
      </c>
    </row>
    <row r="19" spans="1:16" x14ac:dyDescent="0.3">
      <c r="A19" s="10"/>
      <c r="B19" s="4"/>
      <c r="C19" s="4" t="s">
        <v>10</v>
      </c>
      <c r="D19" s="4" t="s">
        <v>5</v>
      </c>
      <c r="E19" s="4" t="s">
        <v>10</v>
      </c>
      <c r="F19" s="5">
        <v>43952</v>
      </c>
      <c r="G19" s="5">
        <v>43952</v>
      </c>
      <c r="H19" s="4" t="s">
        <v>98</v>
      </c>
      <c r="I19" s="4" t="s">
        <v>99</v>
      </c>
      <c r="J19" s="4" t="s">
        <v>100</v>
      </c>
      <c r="K19" s="4" t="s">
        <v>82</v>
      </c>
      <c r="L19" s="4" t="s">
        <v>18</v>
      </c>
      <c r="M19" s="6">
        <v>5451</v>
      </c>
      <c r="N19" s="6"/>
      <c r="O19" s="6">
        <f t="shared" si="2"/>
        <v>74119.839999999997</v>
      </c>
      <c r="P19" s="12" t="str">
        <f t="shared" si="1"/>
        <v/>
      </c>
    </row>
    <row r="20" spans="1:16" x14ac:dyDescent="0.3">
      <c r="A20" s="10"/>
      <c r="B20" s="4" t="s">
        <v>26</v>
      </c>
      <c r="C20" s="4" t="s">
        <v>10</v>
      </c>
      <c r="D20" s="4" t="s">
        <v>5</v>
      </c>
      <c r="E20" s="4" t="s">
        <v>10</v>
      </c>
      <c r="F20" s="5"/>
      <c r="G20" s="5">
        <v>43982</v>
      </c>
      <c r="H20" s="4" t="s">
        <v>34</v>
      </c>
      <c r="I20" s="4" t="s">
        <v>35</v>
      </c>
      <c r="J20" s="4" t="s">
        <v>36</v>
      </c>
      <c r="K20" s="4" t="s">
        <v>27</v>
      </c>
      <c r="L20" s="4" t="s">
        <v>9</v>
      </c>
      <c r="M20" s="6">
        <v>4000</v>
      </c>
      <c r="N20" s="6"/>
      <c r="O20" s="6">
        <f t="shared" si="2"/>
        <v>78119.839999999997</v>
      </c>
      <c r="P20" s="12" t="str">
        <f t="shared" si="1"/>
        <v>FNP</v>
      </c>
    </row>
    <row r="21" spans="1:16" x14ac:dyDescent="0.3">
      <c r="A21" s="10"/>
      <c r="B21" s="4" t="s">
        <v>26</v>
      </c>
      <c r="C21" s="4" t="s">
        <v>10</v>
      </c>
      <c r="D21" s="4" t="s">
        <v>5</v>
      </c>
      <c r="E21" s="4" t="s">
        <v>10</v>
      </c>
      <c r="F21" s="5"/>
      <c r="G21" s="5">
        <v>43982</v>
      </c>
      <c r="H21" s="4" t="s">
        <v>101</v>
      </c>
      <c r="I21" s="4" t="s">
        <v>102</v>
      </c>
      <c r="J21" s="4" t="s">
        <v>103</v>
      </c>
      <c r="K21" s="4" t="s">
        <v>27</v>
      </c>
      <c r="L21" s="4" t="s">
        <v>9</v>
      </c>
      <c r="M21" s="6">
        <v>1000</v>
      </c>
      <c r="N21" s="6"/>
      <c r="O21" s="6">
        <f t="shared" si="2"/>
        <v>79119.839999999997</v>
      </c>
      <c r="P21" s="12" t="str">
        <f t="shared" si="1"/>
        <v>FNP</v>
      </c>
    </row>
    <row r="22" spans="1:16" x14ac:dyDescent="0.3">
      <c r="A22" s="10"/>
      <c r="B22" s="4" t="s">
        <v>26</v>
      </c>
      <c r="C22" s="4" t="s">
        <v>10</v>
      </c>
      <c r="D22" s="4" t="s">
        <v>5</v>
      </c>
      <c r="E22" s="4" t="s">
        <v>10</v>
      </c>
      <c r="F22" s="5"/>
      <c r="G22" s="5">
        <v>43983</v>
      </c>
      <c r="H22" s="4" t="s">
        <v>104</v>
      </c>
      <c r="I22" s="4" t="s">
        <v>105</v>
      </c>
      <c r="J22" s="4" t="s">
        <v>37</v>
      </c>
      <c r="K22" s="4" t="s">
        <v>27</v>
      </c>
      <c r="L22" s="4" t="s">
        <v>9</v>
      </c>
      <c r="M22" s="6"/>
      <c r="N22" s="6">
        <v>9000</v>
      </c>
      <c r="O22" s="6">
        <f t="shared" si="2"/>
        <v>70119.839999999997</v>
      </c>
      <c r="P22" s="12" t="str">
        <f t="shared" si="1"/>
        <v>FNP</v>
      </c>
    </row>
    <row r="23" spans="1:16" x14ac:dyDescent="0.3">
      <c r="A23" s="10"/>
      <c r="B23" s="4"/>
      <c r="C23" s="4" t="s">
        <v>10</v>
      </c>
      <c r="D23" s="4" t="s">
        <v>5</v>
      </c>
      <c r="E23" s="4" t="s">
        <v>10</v>
      </c>
      <c r="F23" s="5">
        <v>44012</v>
      </c>
      <c r="G23" s="5">
        <v>44012</v>
      </c>
      <c r="H23" s="4" t="s">
        <v>106</v>
      </c>
      <c r="I23" s="4" t="s">
        <v>107</v>
      </c>
      <c r="J23" s="4" t="s">
        <v>108</v>
      </c>
      <c r="K23" s="4" t="s">
        <v>82</v>
      </c>
      <c r="L23" s="4" t="s">
        <v>18</v>
      </c>
      <c r="M23" s="6">
        <v>5308.53</v>
      </c>
      <c r="N23" s="6"/>
      <c r="O23" s="6">
        <f t="shared" si="2"/>
        <v>75428.37</v>
      </c>
      <c r="P23" s="12" t="str">
        <f t="shared" si="1"/>
        <v/>
      </c>
    </row>
    <row r="24" spans="1:16" x14ac:dyDescent="0.3">
      <c r="A24" s="10"/>
      <c r="B24" s="4" t="s">
        <v>26</v>
      </c>
      <c r="C24" s="4" t="s">
        <v>10</v>
      </c>
      <c r="D24" s="4" t="s">
        <v>5</v>
      </c>
      <c r="E24" s="4" t="s">
        <v>10</v>
      </c>
      <c r="F24" s="5"/>
      <c r="G24" s="5">
        <v>44012</v>
      </c>
      <c r="H24" s="4" t="s">
        <v>109</v>
      </c>
      <c r="I24" s="4" t="s">
        <v>110</v>
      </c>
      <c r="J24" s="4" t="s">
        <v>111</v>
      </c>
      <c r="K24" s="4" t="s">
        <v>27</v>
      </c>
      <c r="L24" s="4" t="s">
        <v>9</v>
      </c>
      <c r="M24" s="6">
        <v>5300</v>
      </c>
      <c r="N24" s="6"/>
      <c r="O24" s="6">
        <f t="shared" si="2"/>
        <v>80728.37</v>
      </c>
      <c r="P24" s="12" t="str">
        <f t="shared" si="1"/>
        <v>FNP</v>
      </c>
    </row>
    <row r="25" spans="1:16" x14ac:dyDescent="0.3">
      <c r="A25" s="10"/>
      <c r="B25" s="4"/>
      <c r="C25" s="4" t="s">
        <v>10</v>
      </c>
      <c r="D25" s="4" t="s">
        <v>5</v>
      </c>
      <c r="E25" s="4" t="s">
        <v>10</v>
      </c>
      <c r="F25" s="5">
        <v>44044</v>
      </c>
      <c r="G25" s="5">
        <v>44044</v>
      </c>
      <c r="H25" s="4" t="s">
        <v>112</v>
      </c>
      <c r="I25" s="4" t="s">
        <v>113</v>
      </c>
      <c r="J25" s="4" t="s">
        <v>114</v>
      </c>
      <c r="K25" s="4" t="s">
        <v>82</v>
      </c>
      <c r="L25" s="4" t="s">
        <v>18</v>
      </c>
      <c r="M25" s="6">
        <v>5196.2299999999996</v>
      </c>
      <c r="N25" s="6"/>
      <c r="O25" s="6">
        <f t="shared" si="2"/>
        <v>85924.599999999991</v>
      </c>
      <c r="P25" s="12" t="str">
        <f t="shared" si="1"/>
        <v/>
      </c>
    </row>
    <row r="26" spans="1:16" x14ac:dyDescent="0.3">
      <c r="A26" s="10"/>
      <c r="B26" s="4" t="s">
        <v>26</v>
      </c>
      <c r="C26" s="4" t="s">
        <v>10</v>
      </c>
      <c r="D26" s="4" t="s">
        <v>5</v>
      </c>
      <c r="E26" s="4" t="s">
        <v>10</v>
      </c>
      <c r="F26" s="5"/>
      <c r="G26" s="5">
        <v>44074</v>
      </c>
      <c r="H26" s="4" t="s">
        <v>38</v>
      </c>
      <c r="I26" s="4" t="s">
        <v>39</v>
      </c>
      <c r="J26" s="4" t="s">
        <v>40</v>
      </c>
      <c r="K26" s="4" t="s">
        <v>27</v>
      </c>
      <c r="L26" s="4" t="s">
        <v>9</v>
      </c>
      <c r="M26" s="6">
        <v>4000</v>
      </c>
      <c r="N26" s="6"/>
      <c r="O26" s="6">
        <f t="shared" si="2"/>
        <v>89924.599999999991</v>
      </c>
      <c r="P26" s="12" t="str">
        <f t="shared" si="1"/>
        <v>FNP</v>
      </c>
    </row>
    <row r="27" spans="1:16" x14ac:dyDescent="0.3">
      <c r="A27" s="10"/>
      <c r="B27" s="4" t="s">
        <v>26</v>
      </c>
      <c r="C27" s="4" t="s">
        <v>10</v>
      </c>
      <c r="D27" s="4" t="s">
        <v>5</v>
      </c>
      <c r="E27" s="4" t="s">
        <v>10</v>
      </c>
      <c r="F27" s="5"/>
      <c r="G27" s="5">
        <v>44074</v>
      </c>
      <c r="H27" s="4" t="s">
        <v>115</v>
      </c>
      <c r="I27" s="4" t="s">
        <v>116</v>
      </c>
      <c r="J27" s="4" t="s">
        <v>117</v>
      </c>
      <c r="K27" s="4" t="s">
        <v>27</v>
      </c>
      <c r="L27" s="4" t="s">
        <v>9</v>
      </c>
      <c r="M27" s="6">
        <v>1000</v>
      </c>
      <c r="N27" s="6"/>
      <c r="O27" s="6">
        <f t="shared" si="2"/>
        <v>90924.599999999991</v>
      </c>
      <c r="P27" s="12" t="str">
        <f t="shared" si="1"/>
        <v>FNP</v>
      </c>
    </row>
    <row r="28" spans="1:16" x14ac:dyDescent="0.3">
      <c r="A28" s="10"/>
      <c r="B28" s="4" t="s">
        <v>26</v>
      </c>
      <c r="C28" s="4" t="s">
        <v>10</v>
      </c>
      <c r="D28" s="4" t="s">
        <v>5</v>
      </c>
      <c r="E28" s="4" t="s">
        <v>10</v>
      </c>
      <c r="F28" s="5"/>
      <c r="G28" s="5">
        <v>44104</v>
      </c>
      <c r="H28" s="4" t="s">
        <v>44</v>
      </c>
      <c r="I28" s="4" t="s">
        <v>45</v>
      </c>
      <c r="J28" s="4" t="s">
        <v>46</v>
      </c>
      <c r="K28" s="4" t="s">
        <v>27</v>
      </c>
      <c r="L28" s="4" t="s">
        <v>9</v>
      </c>
      <c r="M28" s="6">
        <v>5200</v>
      </c>
      <c r="N28" s="6"/>
      <c r="O28" s="6">
        <f t="shared" si="2"/>
        <v>96124.599999999991</v>
      </c>
      <c r="P28" s="12" t="str">
        <f t="shared" si="1"/>
        <v>FNP</v>
      </c>
    </row>
    <row r="29" spans="1:16" x14ac:dyDescent="0.3">
      <c r="A29" s="10"/>
      <c r="B29" s="4"/>
      <c r="C29" s="4" t="s">
        <v>10</v>
      </c>
      <c r="D29" s="4" t="s">
        <v>5</v>
      </c>
      <c r="E29" s="4" t="s">
        <v>10</v>
      </c>
      <c r="F29" s="5">
        <v>44124</v>
      </c>
      <c r="G29" s="5">
        <v>44124</v>
      </c>
      <c r="H29" s="4" t="s">
        <v>118</v>
      </c>
      <c r="I29" s="4" t="s">
        <v>119</v>
      </c>
      <c r="J29" s="4" t="s">
        <v>120</v>
      </c>
      <c r="K29" s="4" t="s">
        <v>82</v>
      </c>
      <c r="L29" s="4" t="s">
        <v>18</v>
      </c>
      <c r="M29" s="6">
        <v>5796.16</v>
      </c>
      <c r="N29" s="6"/>
      <c r="O29" s="6">
        <f t="shared" si="2"/>
        <v>101920.76</v>
      </c>
      <c r="P29" s="12" t="str">
        <f t="shared" si="1"/>
        <v/>
      </c>
    </row>
    <row r="30" spans="1:16" x14ac:dyDescent="0.3">
      <c r="A30" s="10"/>
      <c r="B30" s="4"/>
      <c r="C30" s="4" t="s">
        <v>10</v>
      </c>
      <c r="D30" s="4" t="s">
        <v>5</v>
      </c>
      <c r="E30" s="4" t="s">
        <v>10</v>
      </c>
      <c r="F30" s="5">
        <v>44124</v>
      </c>
      <c r="G30" s="5">
        <v>44124</v>
      </c>
      <c r="H30" s="4" t="s">
        <v>121</v>
      </c>
      <c r="I30" s="4" t="s">
        <v>122</v>
      </c>
      <c r="J30" s="4" t="s">
        <v>123</v>
      </c>
      <c r="K30" s="4" t="s">
        <v>82</v>
      </c>
      <c r="L30" s="4" t="s">
        <v>18</v>
      </c>
      <c r="M30" s="6">
        <v>5984.82</v>
      </c>
      <c r="N30" s="6"/>
      <c r="O30" s="6">
        <f t="shared" si="2"/>
        <v>107905.57999999999</v>
      </c>
      <c r="P30" s="12" t="str">
        <f t="shared" si="1"/>
        <v/>
      </c>
    </row>
    <row r="31" spans="1:16" x14ac:dyDescent="0.3">
      <c r="A31" s="10"/>
      <c r="B31" s="4" t="s">
        <v>26</v>
      </c>
      <c r="C31" s="4" t="s">
        <v>10</v>
      </c>
      <c r="D31" s="4" t="s">
        <v>5</v>
      </c>
      <c r="E31" s="4" t="s">
        <v>10</v>
      </c>
      <c r="F31" s="5"/>
      <c r="G31" s="5">
        <v>44135</v>
      </c>
      <c r="H31" s="4" t="s">
        <v>47</v>
      </c>
      <c r="I31" s="4" t="s">
        <v>48</v>
      </c>
      <c r="J31" s="4" t="s">
        <v>49</v>
      </c>
      <c r="K31" s="4" t="s">
        <v>27</v>
      </c>
      <c r="L31" s="4" t="s">
        <v>9</v>
      </c>
      <c r="M31" s="6">
        <v>5500</v>
      </c>
      <c r="N31" s="6"/>
      <c r="O31" s="6">
        <f t="shared" si="2"/>
        <v>113405.57999999999</v>
      </c>
      <c r="P31" s="12" t="str">
        <f t="shared" si="1"/>
        <v>FNP</v>
      </c>
    </row>
    <row r="32" spans="1:16" x14ac:dyDescent="0.3">
      <c r="A32" s="10"/>
      <c r="B32" s="4" t="s">
        <v>26</v>
      </c>
      <c r="C32" s="4" t="s">
        <v>10</v>
      </c>
      <c r="D32" s="4" t="s">
        <v>5</v>
      </c>
      <c r="E32" s="4" t="s">
        <v>10</v>
      </c>
      <c r="F32" s="5"/>
      <c r="G32" s="5">
        <v>44135</v>
      </c>
      <c r="H32" s="4" t="s">
        <v>50</v>
      </c>
      <c r="I32" s="4" t="s">
        <v>51</v>
      </c>
      <c r="J32" s="4" t="s">
        <v>52</v>
      </c>
      <c r="K32" s="4" t="s">
        <v>27</v>
      </c>
      <c r="L32" s="4" t="s">
        <v>9</v>
      </c>
      <c r="M32" s="6"/>
      <c r="N32" s="6">
        <v>10200</v>
      </c>
      <c r="O32" s="6">
        <f t="shared" si="2"/>
        <v>103205.57999999999</v>
      </c>
      <c r="P32" s="12" t="str">
        <f t="shared" si="1"/>
        <v>FNP</v>
      </c>
    </row>
    <row r="33" spans="1:19" x14ac:dyDescent="0.3">
      <c r="A33" s="10"/>
      <c r="B33" s="4"/>
      <c r="C33" s="4" t="s">
        <v>10</v>
      </c>
      <c r="D33" s="4" t="s">
        <v>5</v>
      </c>
      <c r="E33" s="4" t="s">
        <v>10</v>
      </c>
      <c r="F33" s="5">
        <v>44165</v>
      </c>
      <c r="G33" s="5">
        <v>44165</v>
      </c>
      <c r="H33" s="4" t="s">
        <v>124</v>
      </c>
      <c r="I33" s="4" t="s">
        <v>125</v>
      </c>
      <c r="J33" s="4" t="s">
        <v>126</v>
      </c>
      <c r="K33" s="4" t="s">
        <v>82</v>
      </c>
      <c r="L33" s="4" t="s">
        <v>18</v>
      </c>
      <c r="M33" s="6">
        <v>5309.25</v>
      </c>
      <c r="N33" s="6"/>
      <c r="O33" s="6">
        <f t="shared" si="2"/>
        <v>108514.82999999999</v>
      </c>
      <c r="P33" s="12" t="str">
        <f t="shared" si="1"/>
        <v/>
      </c>
    </row>
    <row r="34" spans="1:19" x14ac:dyDescent="0.3">
      <c r="A34" s="10"/>
      <c r="B34" s="4" t="s">
        <v>26</v>
      </c>
      <c r="C34" s="4" t="s">
        <v>10</v>
      </c>
      <c r="D34" s="4" t="s">
        <v>5</v>
      </c>
      <c r="E34" s="4" t="s">
        <v>10</v>
      </c>
      <c r="F34" s="5"/>
      <c r="G34" s="5">
        <v>44165</v>
      </c>
      <c r="H34" s="4" t="s">
        <v>53</v>
      </c>
      <c r="I34" s="4" t="s">
        <v>54</v>
      </c>
      <c r="J34" s="4" t="s">
        <v>55</v>
      </c>
      <c r="K34" s="4" t="s">
        <v>27</v>
      </c>
      <c r="L34" s="4" t="s">
        <v>9</v>
      </c>
      <c r="M34" s="6">
        <v>5400</v>
      </c>
      <c r="N34" s="6"/>
      <c r="O34" s="6">
        <f t="shared" si="2"/>
        <v>113914.82999999999</v>
      </c>
      <c r="P34" s="12" t="str">
        <f t="shared" si="1"/>
        <v>FNP</v>
      </c>
    </row>
    <row r="35" spans="1:19" x14ac:dyDescent="0.3">
      <c r="A35" s="10"/>
      <c r="B35" s="4"/>
      <c r="C35" s="4" t="s">
        <v>10</v>
      </c>
      <c r="D35" s="4" t="s">
        <v>5</v>
      </c>
      <c r="E35" s="4" t="s">
        <v>10</v>
      </c>
      <c r="F35" s="5">
        <v>44196</v>
      </c>
      <c r="G35" s="5">
        <v>44196</v>
      </c>
      <c r="H35" s="4" t="s">
        <v>127</v>
      </c>
      <c r="I35" s="4" t="s">
        <v>128</v>
      </c>
      <c r="J35" s="4" t="s">
        <v>129</v>
      </c>
      <c r="K35" s="4" t="s">
        <v>82</v>
      </c>
      <c r="L35" s="4" t="s">
        <v>18</v>
      </c>
      <c r="M35" s="6">
        <v>4694.08</v>
      </c>
      <c r="N35" s="6"/>
      <c r="O35" s="6">
        <f t="shared" si="2"/>
        <v>118608.90999999999</v>
      </c>
      <c r="P35" s="12" t="str">
        <f t="shared" si="1"/>
        <v/>
      </c>
    </row>
    <row r="36" spans="1:19" x14ac:dyDescent="0.3">
      <c r="A36" s="10"/>
      <c r="B36" s="4"/>
      <c r="C36" s="4" t="s">
        <v>10</v>
      </c>
      <c r="D36" s="4" t="s">
        <v>5</v>
      </c>
      <c r="E36" s="4" t="s">
        <v>10</v>
      </c>
      <c r="F36" s="5">
        <v>44196</v>
      </c>
      <c r="G36" s="5">
        <v>44196</v>
      </c>
      <c r="H36" s="4" t="s">
        <v>130</v>
      </c>
      <c r="I36" s="4" t="s">
        <v>131</v>
      </c>
      <c r="J36" s="4" t="s">
        <v>132</v>
      </c>
      <c r="K36" s="4" t="s">
        <v>82</v>
      </c>
      <c r="L36" s="4" t="s">
        <v>18</v>
      </c>
      <c r="M36" s="6">
        <v>4750.21</v>
      </c>
      <c r="N36" s="6"/>
      <c r="O36" s="6">
        <f t="shared" si="2"/>
        <v>123359.12</v>
      </c>
      <c r="P36" s="12" t="str">
        <f t="shared" si="1"/>
        <v/>
      </c>
    </row>
    <row r="37" spans="1:19" x14ac:dyDescent="0.3">
      <c r="A37" s="10"/>
      <c r="B37" s="4" t="s">
        <v>26</v>
      </c>
      <c r="C37" s="4" t="s">
        <v>10</v>
      </c>
      <c r="D37" s="4" t="s">
        <v>5</v>
      </c>
      <c r="E37" s="4" t="s">
        <v>10</v>
      </c>
      <c r="F37" s="5"/>
      <c r="G37" s="5">
        <v>44196</v>
      </c>
      <c r="H37" s="4" t="s">
        <v>59</v>
      </c>
      <c r="I37" s="4" t="s">
        <v>60</v>
      </c>
      <c r="J37" s="4" t="s">
        <v>61</v>
      </c>
      <c r="K37" s="4" t="s">
        <v>27</v>
      </c>
      <c r="L37" s="4" t="s">
        <v>9</v>
      </c>
      <c r="M37" s="6"/>
      <c r="N37" s="6">
        <v>16200</v>
      </c>
      <c r="O37" s="6">
        <f t="shared" si="2"/>
        <v>107159.12</v>
      </c>
      <c r="P37" s="12" t="str">
        <f t="shared" si="1"/>
        <v>FNP</v>
      </c>
    </row>
    <row r="38" spans="1:19" x14ac:dyDescent="0.3">
      <c r="A38" s="10"/>
      <c r="B38" s="4"/>
      <c r="C38" s="4" t="s">
        <v>10</v>
      </c>
      <c r="D38" s="4" t="s">
        <v>5</v>
      </c>
      <c r="E38" s="4" t="s">
        <v>10</v>
      </c>
      <c r="F38" s="5">
        <v>44196</v>
      </c>
      <c r="G38" s="5">
        <v>44196</v>
      </c>
      <c r="H38" s="4" t="s">
        <v>133</v>
      </c>
      <c r="I38" s="4" t="s">
        <v>134</v>
      </c>
      <c r="J38" s="4" t="s">
        <v>135</v>
      </c>
      <c r="K38" s="4" t="s">
        <v>82</v>
      </c>
      <c r="L38" s="4" t="s">
        <v>18</v>
      </c>
      <c r="M38" s="6">
        <v>4886.3</v>
      </c>
      <c r="N38" s="6"/>
      <c r="O38" s="6">
        <f t="shared" si="2"/>
        <v>112045.42</v>
      </c>
      <c r="P38" s="12" t="str">
        <f t="shared" si="1"/>
        <v/>
      </c>
    </row>
    <row r="39" spans="1:19" x14ac:dyDescent="0.3">
      <c r="A39" s="7" t="s">
        <v>136</v>
      </c>
      <c r="B39" s="7"/>
      <c r="C39" s="7"/>
      <c r="D39" s="7"/>
      <c r="E39" s="7"/>
      <c r="F39" s="8"/>
      <c r="G39" s="8"/>
      <c r="H39" s="7"/>
      <c r="I39" s="7"/>
      <c r="J39" s="7"/>
      <c r="K39" s="7"/>
      <c r="L39" s="7"/>
      <c r="M39" s="9">
        <f>SUM(M10:M38)</f>
        <v>111191.07000000002</v>
      </c>
      <c r="N39" s="9">
        <f>SUM(N10:N38)</f>
        <v>47400</v>
      </c>
      <c r="O39" s="9">
        <f>O38</f>
        <v>112045.42</v>
      </c>
      <c r="P39" s="12" t="str">
        <f t="shared" si="1"/>
        <v/>
      </c>
      <c r="Q39" s="13">
        <f>SUMIFS(M10:M38,P10:P38,"FNP")</f>
        <v>43400</v>
      </c>
      <c r="R39" s="13">
        <f>SUMIFS(N10:N38,P10:P38,"FNP")</f>
        <v>39400</v>
      </c>
      <c r="S39" s="14">
        <f>Q39-R39</f>
        <v>4000</v>
      </c>
    </row>
    <row r="40" spans="1:19" x14ac:dyDescent="0.3">
      <c r="A40" s="3" t="s">
        <v>137</v>
      </c>
      <c r="B40" s="4"/>
      <c r="C40" s="4"/>
      <c r="D40" s="4"/>
      <c r="E40" s="4"/>
      <c r="F40" s="5"/>
      <c r="G40" s="5"/>
      <c r="H40" s="4"/>
      <c r="I40" s="4"/>
      <c r="J40" s="4"/>
      <c r="K40" s="4"/>
      <c r="L40" s="4"/>
      <c r="M40" s="6"/>
      <c r="N40" s="6"/>
      <c r="O40" s="6">
        <v>42590.51</v>
      </c>
      <c r="P40" s="12" t="str">
        <f t="shared" si="1"/>
        <v/>
      </c>
      <c r="Q40" s="16"/>
    </row>
    <row r="41" spans="1:19" x14ac:dyDescent="0.3">
      <c r="A41" s="10"/>
      <c r="B41" s="4" t="s">
        <v>26</v>
      </c>
      <c r="C41" s="4" t="s">
        <v>10</v>
      </c>
      <c r="D41" s="4" t="s">
        <v>5</v>
      </c>
      <c r="E41" s="4" t="s">
        <v>10</v>
      </c>
      <c r="F41" s="5"/>
      <c r="G41" s="5">
        <v>43889</v>
      </c>
      <c r="H41" s="4" t="s">
        <v>138</v>
      </c>
      <c r="I41" s="4" t="s">
        <v>139</v>
      </c>
      <c r="J41" s="4" t="s">
        <v>140</v>
      </c>
      <c r="K41" s="4" t="s">
        <v>27</v>
      </c>
      <c r="L41" s="4" t="s">
        <v>9</v>
      </c>
      <c r="M41" s="6">
        <v>7000</v>
      </c>
      <c r="N41" s="6"/>
      <c r="O41" s="6">
        <f t="shared" ref="O41:O54" si="3">O40+M41-N41</f>
        <v>49590.51</v>
      </c>
      <c r="P41" s="12" t="str">
        <f t="shared" si="1"/>
        <v>FNP</v>
      </c>
      <c r="Q41" s="16"/>
    </row>
    <row r="42" spans="1:19" x14ac:dyDescent="0.3">
      <c r="A42" s="10"/>
      <c r="B42" s="4" t="s">
        <v>26</v>
      </c>
      <c r="C42" s="4" t="s">
        <v>10</v>
      </c>
      <c r="D42" s="4" t="s">
        <v>5</v>
      </c>
      <c r="E42" s="4" t="s">
        <v>10</v>
      </c>
      <c r="F42" s="5"/>
      <c r="G42" s="5">
        <v>43921</v>
      </c>
      <c r="H42" s="4" t="s">
        <v>28</v>
      </c>
      <c r="I42" s="4" t="s">
        <v>29</v>
      </c>
      <c r="J42" s="4" t="s">
        <v>30</v>
      </c>
      <c r="K42" s="4" t="s">
        <v>27</v>
      </c>
      <c r="L42" s="4" t="s">
        <v>9</v>
      </c>
      <c r="M42" s="6">
        <v>3500</v>
      </c>
      <c r="N42" s="6"/>
      <c r="O42" s="6">
        <f t="shared" si="3"/>
        <v>53090.51</v>
      </c>
      <c r="P42" s="12" t="str">
        <f t="shared" si="1"/>
        <v>FNP</v>
      </c>
      <c r="Q42" s="16"/>
    </row>
    <row r="43" spans="1:19" x14ac:dyDescent="0.3">
      <c r="A43" s="10"/>
      <c r="B43" s="4" t="s">
        <v>26</v>
      </c>
      <c r="C43" s="4" t="s">
        <v>10</v>
      </c>
      <c r="D43" s="4" t="s">
        <v>5</v>
      </c>
      <c r="E43" s="4" t="s">
        <v>10</v>
      </c>
      <c r="F43" s="5"/>
      <c r="G43" s="5">
        <v>43951</v>
      </c>
      <c r="H43" s="4" t="s">
        <v>31</v>
      </c>
      <c r="I43" s="4" t="s">
        <v>32</v>
      </c>
      <c r="J43" s="4" t="s">
        <v>33</v>
      </c>
      <c r="K43" s="4" t="s">
        <v>27</v>
      </c>
      <c r="L43" s="4" t="s">
        <v>9</v>
      </c>
      <c r="M43" s="6">
        <v>3500</v>
      </c>
      <c r="N43" s="6"/>
      <c r="O43" s="6">
        <f t="shared" si="3"/>
        <v>56590.51</v>
      </c>
      <c r="P43" s="12" t="str">
        <f t="shared" si="1"/>
        <v>FNP</v>
      </c>
      <c r="Q43" s="16"/>
    </row>
    <row r="44" spans="1:19" x14ac:dyDescent="0.3">
      <c r="A44" s="10"/>
      <c r="B44" s="4" t="s">
        <v>26</v>
      </c>
      <c r="C44" s="4" t="s">
        <v>10</v>
      </c>
      <c r="D44" s="4" t="s">
        <v>5</v>
      </c>
      <c r="E44" s="4" t="s">
        <v>10</v>
      </c>
      <c r="F44" s="5"/>
      <c r="G44" s="5">
        <v>43982</v>
      </c>
      <c r="H44" s="4" t="s">
        <v>34</v>
      </c>
      <c r="I44" s="4" t="s">
        <v>35</v>
      </c>
      <c r="J44" s="4" t="s">
        <v>36</v>
      </c>
      <c r="K44" s="4" t="s">
        <v>27</v>
      </c>
      <c r="L44" s="4" t="s">
        <v>9</v>
      </c>
      <c r="M44" s="6">
        <v>3500</v>
      </c>
      <c r="N44" s="6"/>
      <c r="O44" s="6">
        <f t="shared" si="3"/>
        <v>60090.51</v>
      </c>
      <c r="P44" s="12" t="str">
        <f t="shared" si="1"/>
        <v>FNP</v>
      </c>
      <c r="Q44" s="16"/>
    </row>
    <row r="45" spans="1:19" x14ac:dyDescent="0.3">
      <c r="A45" s="10"/>
      <c r="B45" s="4" t="s">
        <v>26</v>
      </c>
      <c r="C45" s="4" t="s">
        <v>10</v>
      </c>
      <c r="D45" s="4" t="s">
        <v>5</v>
      </c>
      <c r="E45" s="4" t="s">
        <v>10</v>
      </c>
      <c r="F45" s="5"/>
      <c r="G45" s="5">
        <v>44012</v>
      </c>
      <c r="H45" s="4" t="s">
        <v>109</v>
      </c>
      <c r="I45" s="4" t="s">
        <v>110</v>
      </c>
      <c r="J45" s="4" t="s">
        <v>111</v>
      </c>
      <c r="K45" s="4" t="s">
        <v>27</v>
      </c>
      <c r="L45" s="4" t="s">
        <v>9</v>
      </c>
      <c r="M45" s="6">
        <v>3500</v>
      </c>
      <c r="N45" s="6"/>
      <c r="O45" s="6">
        <f t="shared" si="3"/>
        <v>63590.51</v>
      </c>
      <c r="P45" s="12" t="str">
        <f t="shared" si="1"/>
        <v>FNP</v>
      </c>
      <c r="Q45" s="16"/>
    </row>
    <row r="46" spans="1:19" x14ac:dyDescent="0.3">
      <c r="A46" s="10"/>
      <c r="B46" s="4" t="s">
        <v>26</v>
      </c>
      <c r="C46" s="4" t="s">
        <v>10</v>
      </c>
      <c r="D46" s="4" t="s">
        <v>5</v>
      </c>
      <c r="E46" s="4" t="s">
        <v>10</v>
      </c>
      <c r="F46" s="5"/>
      <c r="G46" s="5">
        <v>44074</v>
      </c>
      <c r="H46" s="4" t="s">
        <v>38</v>
      </c>
      <c r="I46" s="4" t="s">
        <v>39</v>
      </c>
      <c r="J46" s="4" t="s">
        <v>40</v>
      </c>
      <c r="K46" s="4" t="s">
        <v>27</v>
      </c>
      <c r="L46" s="4" t="s">
        <v>9</v>
      </c>
      <c r="M46" s="6">
        <v>7000</v>
      </c>
      <c r="N46" s="6"/>
      <c r="O46" s="6">
        <f t="shared" si="3"/>
        <v>70590.510000000009</v>
      </c>
      <c r="P46" s="12" t="str">
        <f t="shared" si="1"/>
        <v>FNP</v>
      </c>
      <c r="Q46" s="16"/>
    </row>
    <row r="47" spans="1:19" x14ac:dyDescent="0.3">
      <c r="A47" s="10"/>
      <c r="B47" s="4"/>
      <c r="C47" s="4" t="s">
        <v>10</v>
      </c>
      <c r="D47" s="4" t="s">
        <v>5</v>
      </c>
      <c r="E47" s="4" t="s">
        <v>10</v>
      </c>
      <c r="F47" s="5">
        <v>44075</v>
      </c>
      <c r="G47" s="5">
        <v>44075</v>
      </c>
      <c r="H47" s="4" t="s">
        <v>141</v>
      </c>
      <c r="I47" s="4" t="s">
        <v>142</v>
      </c>
      <c r="J47" s="4" t="s">
        <v>143</v>
      </c>
      <c r="K47" s="4" t="s">
        <v>144</v>
      </c>
      <c r="L47" s="4" t="s">
        <v>18</v>
      </c>
      <c r="M47" s="6">
        <v>24676.9</v>
      </c>
      <c r="N47" s="6"/>
      <c r="O47" s="6">
        <f t="shared" si="3"/>
        <v>95267.41</v>
      </c>
      <c r="P47" s="12" t="str">
        <f t="shared" si="1"/>
        <v/>
      </c>
      <c r="Q47" s="16"/>
    </row>
    <row r="48" spans="1:19" x14ac:dyDescent="0.3">
      <c r="A48" s="10"/>
      <c r="B48" s="4" t="s">
        <v>26</v>
      </c>
      <c r="C48" s="4" t="s">
        <v>10</v>
      </c>
      <c r="D48" s="4" t="s">
        <v>5</v>
      </c>
      <c r="E48" s="4" t="s">
        <v>10</v>
      </c>
      <c r="F48" s="5"/>
      <c r="G48" s="5">
        <v>44104</v>
      </c>
      <c r="H48" s="4" t="s">
        <v>41</v>
      </c>
      <c r="I48" s="4" t="s">
        <v>42</v>
      </c>
      <c r="J48" s="4" t="s">
        <v>43</v>
      </c>
      <c r="K48" s="4" t="s">
        <v>27</v>
      </c>
      <c r="L48" s="4" t="s">
        <v>9</v>
      </c>
      <c r="M48" s="6"/>
      <c r="N48" s="6">
        <v>24100</v>
      </c>
      <c r="O48" s="6">
        <f t="shared" si="3"/>
        <v>71167.41</v>
      </c>
      <c r="P48" s="12" t="str">
        <f t="shared" si="1"/>
        <v>FNP</v>
      </c>
      <c r="Q48" s="16"/>
    </row>
    <row r="49" spans="1:19" x14ac:dyDescent="0.3">
      <c r="A49" s="10"/>
      <c r="B49" s="4" t="s">
        <v>26</v>
      </c>
      <c r="C49" s="4" t="s">
        <v>10</v>
      </c>
      <c r="D49" s="4" t="s">
        <v>5</v>
      </c>
      <c r="E49" s="4" t="s">
        <v>10</v>
      </c>
      <c r="F49" s="5"/>
      <c r="G49" s="5">
        <v>44104</v>
      </c>
      <c r="H49" s="4" t="s">
        <v>44</v>
      </c>
      <c r="I49" s="4" t="s">
        <v>45</v>
      </c>
      <c r="J49" s="4" t="s">
        <v>46</v>
      </c>
      <c r="K49" s="4" t="s">
        <v>27</v>
      </c>
      <c r="L49" s="4" t="s">
        <v>9</v>
      </c>
      <c r="M49" s="6">
        <v>3500</v>
      </c>
      <c r="N49" s="6"/>
      <c r="O49" s="6">
        <f t="shared" si="3"/>
        <v>74667.41</v>
      </c>
      <c r="P49" s="12" t="str">
        <f t="shared" si="1"/>
        <v>FNP</v>
      </c>
      <c r="Q49" s="16"/>
    </row>
    <row r="50" spans="1:19" x14ac:dyDescent="0.3">
      <c r="A50" s="10"/>
      <c r="B50" s="4" t="s">
        <v>26</v>
      </c>
      <c r="C50" s="4" t="s">
        <v>10</v>
      </c>
      <c r="D50" s="4" t="s">
        <v>5</v>
      </c>
      <c r="E50" s="4" t="s">
        <v>10</v>
      </c>
      <c r="F50" s="5"/>
      <c r="G50" s="5">
        <v>44135</v>
      </c>
      <c r="H50" s="4" t="s">
        <v>47</v>
      </c>
      <c r="I50" s="4" t="s">
        <v>48</v>
      </c>
      <c r="J50" s="4" t="s">
        <v>49</v>
      </c>
      <c r="K50" s="4" t="s">
        <v>27</v>
      </c>
      <c r="L50" s="4" t="s">
        <v>9</v>
      </c>
      <c r="M50" s="6">
        <v>3500</v>
      </c>
      <c r="N50" s="6"/>
      <c r="O50" s="6">
        <f t="shared" si="3"/>
        <v>78167.41</v>
      </c>
      <c r="P50" s="12" t="str">
        <f t="shared" si="1"/>
        <v>FNP</v>
      </c>
      <c r="Q50" s="16"/>
    </row>
    <row r="51" spans="1:19" x14ac:dyDescent="0.3">
      <c r="A51" s="10"/>
      <c r="B51" s="4"/>
      <c r="C51" s="4" t="s">
        <v>10</v>
      </c>
      <c r="D51" s="4" t="s">
        <v>5</v>
      </c>
      <c r="E51" s="4" t="s">
        <v>10</v>
      </c>
      <c r="F51" s="5">
        <v>44151</v>
      </c>
      <c r="G51" s="5">
        <v>44151</v>
      </c>
      <c r="H51" s="4" t="s">
        <v>145</v>
      </c>
      <c r="I51" s="4" t="s">
        <v>146</v>
      </c>
      <c r="J51" s="4" t="s">
        <v>147</v>
      </c>
      <c r="K51" s="4" t="s">
        <v>144</v>
      </c>
      <c r="L51" s="4" t="s">
        <v>19</v>
      </c>
      <c r="M51" s="6">
        <v>27295.3</v>
      </c>
      <c r="N51" s="6"/>
      <c r="O51" s="6">
        <f t="shared" si="3"/>
        <v>105462.71</v>
      </c>
      <c r="P51" s="12" t="str">
        <f t="shared" si="1"/>
        <v/>
      </c>
      <c r="Q51" s="16"/>
    </row>
    <row r="52" spans="1:19" x14ac:dyDescent="0.3">
      <c r="A52" s="10"/>
      <c r="B52" s="4" t="s">
        <v>26</v>
      </c>
      <c r="C52" s="4" t="s">
        <v>10</v>
      </c>
      <c r="D52" s="4" t="s">
        <v>5</v>
      </c>
      <c r="E52" s="4" t="s">
        <v>10</v>
      </c>
      <c r="F52" s="5"/>
      <c r="G52" s="5">
        <v>44165</v>
      </c>
      <c r="H52" s="4" t="s">
        <v>56</v>
      </c>
      <c r="I52" s="4" t="s">
        <v>57</v>
      </c>
      <c r="J52" s="4" t="s">
        <v>58</v>
      </c>
      <c r="K52" s="4" t="s">
        <v>27</v>
      </c>
      <c r="L52" s="4" t="s">
        <v>9</v>
      </c>
      <c r="M52" s="6"/>
      <c r="N52" s="6">
        <v>24500</v>
      </c>
      <c r="O52" s="6">
        <f t="shared" si="3"/>
        <v>80962.710000000006</v>
      </c>
      <c r="P52" s="12" t="str">
        <f t="shared" si="1"/>
        <v>FNP</v>
      </c>
      <c r="Q52" s="16"/>
    </row>
    <row r="53" spans="1:19" x14ac:dyDescent="0.3">
      <c r="A53" s="10"/>
      <c r="B53" s="4" t="s">
        <v>26</v>
      </c>
      <c r="C53" s="4" t="s">
        <v>10</v>
      </c>
      <c r="D53" s="4" t="s">
        <v>5</v>
      </c>
      <c r="E53" s="4" t="s">
        <v>10</v>
      </c>
      <c r="F53" s="5"/>
      <c r="G53" s="5">
        <v>44165</v>
      </c>
      <c r="H53" s="4" t="s">
        <v>53</v>
      </c>
      <c r="I53" s="4" t="s">
        <v>54</v>
      </c>
      <c r="J53" s="4" t="s">
        <v>55</v>
      </c>
      <c r="K53" s="4" t="s">
        <v>27</v>
      </c>
      <c r="L53" s="4" t="s">
        <v>9</v>
      </c>
      <c r="M53" s="6">
        <v>9100</v>
      </c>
      <c r="N53" s="6"/>
      <c r="O53" s="6">
        <f t="shared" si="3"/>
        <v>90062.71</v>
      </c>
      <c r="P53" s="12" t="str">
        <f t="shared" si="1"/>
        <v>FNP</v>
      </c>
      <c r="Q53" s="16"/>
    </row>
    <row r="54" spans="1:19" x14ac:dyDescent="0.3">
      <c r="A54" s="10"/>
      <c r="B54" s="4" t="s">
        <v>26</v>
      </c>
      <c r="C54" s="4" t="s">
        <v>10</v>
      </c>
      <c r="D54" s="4" t="s">
        <v>5</v>
      </c>
      <c r="E54" s="4" t="s">
        <v>10</v>
      </c>
      <c r="F54" s="5"/>
      <c r="G54" s="5">
        <v>44196</v>
      </c>
      <c r="H54" s="4" t="s">
        <v>62</v>
      </c>
      <c r="I54" s="4" t="s">
        <v>63</v>
      </c>
      <c r="J54" s="4" t="s">
        <v>64</v>
      </c>
      <c r="K54" s="4" t="s">
        <v>27</v>
      </c>
      <c r="L54" s="4" t="s">
        <v>9</v>
      </c>
      <c r="M54" s="6">
        <v>4550</v>
      </c>
      <c r="N54" s="6"/>
      <c r="O54" s="6">
        <f t="shared" si="3"/>
        <v>94612.71</v>
      </c>
      <c r="P54" s="12" t="str">
        <f t="shared" si="1"/>
        <v>FNP</v>
      </c>
      <c r="Q54" s="16"/>
    </row>
    <row r="55" spans="1:19" x14ac:dyDescent="0.3">
      <c r="A55" s="7" t="s">
        <v>148</v>
      </c>
      <c r="B55" s="7"/>
      <c r="C55" s="7"/>
      <c r="D55" s="7"/>
      <c r="E55" s="7"/>
      <c r="F55" s="8"/>
      <c r="G55" s="8"/>
      <c r="H55" s="7"/>
      <c r="I55" s="7"/>
      <c r="J55" s="7"/>
      <c r="K55" s="7"/>
      <c r="L55" s="7"/>
      <c r="M55" s="9">
        <f>SUM(M40:M54)</f>
        <v>100622.2</v>
      </c>
      <c r="N55" s="9">
        <f>SUM(N40:N54)</f>
        <v>48600</v>
      </c>
      <c r="O55" s="9">
        <f>O54</f>
        <v>94612.71</v>
      </c>
      <c r="P55" s="12" t="str">
        <f t="shared" si="1"/>
        <v/>
      </c>
      <c r="Q55" s="13">
        <f>SUMIFS(M40:M54,P40:P54,"FNP")</f>
        <v>48650</v>
      </c>
      <c r="R55" s="13">
        <f>SUMIFS(N40:N54,P40:P54,"FNP")</f>
        <v>48600</v>
      </c>
      <c r="S55" s="14">
        <f>Q55-R55</f>
        <v>50</v>
      </c>
    </row>
    <row r="56" spans="1:19" x14ac:dyDescent="0.3">
      <c r="A56" s="3" t="s">
        <v>149</v>
      </c>
      <c r="B56" s="4"/>
      <c r="C56" s="4"/>
      <c r="D56" s="4"/>
      <c r="E56" s="4"/>
      <c r="F56" s="5"/>
      <c r="G56" s="5"/>
      <c r="H56" s="4"/>
      <c r="I56" s="4"/>
      <c r="J56" s="4"/>
      <c r="K56" s="4"/>
      <c r="L56" s="4"/>
      <c r="M56" s="6"/>
      <c r="N56" s="6"/>
      <c r="O56" s="6">
        <v>23778.77</v>
      </c>
      <c r="P56" s="12" t="str">
        <f t="shared" si="1"/>
        <v/>
      </c>
      <c r="Q56" s="13">
        <f t="shared" ref="Q56:Q77" si="4">SUMIFS(M41:M55,P41:P55,"FNP")</f>
        <v>48650</v>
      </c>
      <c r="R56" s="13">
        <f t="shared" ref="R56:R78" si="5">SUMIFS(N41:N55,P41:P55,"FNP")</f>
        <v>48600</v>
      </c>
      <c r="S56" s="14">
        <f t="shared" ref="S56:S78" si="6">Q56-R56</f>
        <v>50</v>
      </c>
    </row>
    <row r="57" spans="1:19" x14ac:dyDescent="0.3">
      <c r="A57" s="10"/>
      <c r="B57" s="4"/>
      <c r="C57" s="4" t="s">
        <v>10</v>
      </c>
      <c r="D57" s="4" t="s">
        <v>5</v>
      </c>
      <c r="E57" s="4" t="s">
        <v>10</v>
      </c>
      <c r="F57" s="5">
        <v>43900</v>
      </c>
      <c r="G57" s="5">
        <v>43872</v>
      </c>
      <c r="H57" s="4" t="s">
        <v>150</v>
      </c>
      <c r="I57" s="4" t="s">
        <v>151</v>
      </c>
      <c r="J57" s="4" t="s">
        <v>152</v>
      </c>
      <c r="K57" s="4" t="s">
        <v>153</v>
      </c>
      <c r="L57" s="4" t="s">
        <v>18</v>
      </c>
      <c r="M57" s="6">
        <v>3627.89</v>
      </c>
      <c r="N57" s="6"/>
      <c r="O57" s="6">
        <f t="shared" ref="O57:O77" si="7">O56+M57-N57</f>
        <v>27406.66</v>
      </c>
      <c r="P57" s="12" t="str">
        <f t="shared" si="1"/>
        <v/>
      </c>
      <c r="Q57" s="13">
        <f t="shared" si="4"/>
        <v>41650</v>
      </c>
      <c r="R57" s="13">
        <f t="shared" si="5"/>
        <v>48600</v>
      </c>
      <c r="S57" s="14">
        <f t="shared" si="6"/>
        <v>-6950</v>
      </c>
    </row>
    <row r="58" spans="1:19" x14ac:dyDescent="0.3">
      <c r="A58" s="10"/>
      <c r="B58" s="4" t="s">
        <v>26</v>
      </c>
      <c r="C58" s="4" t="s">
        <v>10</v>
      </c>
      <c r="D58" s="4" t="s">
        <v>5</v>
      </c>
      <c r="E58" s="4" t="s">
        <v>10</v>
      </c>
      <c r="F58" s="5"/>
      <c r="G58" s="5">
        <v>43889</v>
      </c>
      <c r="H58" s="4" t="s">
        <v>138</v>
      </c>
      <c r="I58" s="4" t="s">
        <v>139</v>
      </c>
      <c r="J58" s="4" t="s">
        <v>140</v>
      </c>
      <c r="K58" s="4" t="s">
        <v>27</v>
      </c>
      <c r="L58" s="4" t="s">
        <v>9</v>
      </c>
      <c r="M58" s="6">
        <v>3000</v>
      </c>
      <c r="N58" s="6"/>
      <c r="O58" s="6">
        <f t="shared" si="7"/>
        <v>30406.66</v>
      </c>
      <c r="P58" s="12" t="str">
        <f t="shared" si="1"/>
        <v>FNP</v>
      </c>
      <c r="Q58" s="13">
        <f t="shared" si="4"/>
        <v>38150</v>
      </c>
      <c r="R58" s="13">
        <f t="shared" si="5"/>
        <v>48600</v>
      </c>
      <c r="S58" s="14">
        <f t="shared" si="6"/>
        <v>-10450</v>
      </c>
    </row>
    <row r="59" spans="1:19" x14ac:dyDescent="0.3">
      <c r="A59" s="10"/>
      <c r="B59" s="4" t="s">
        <v>26</v>
      </c>
      <c r="C59" s="4" t="s">
        <v>10</v>
      </c>
      <c r="D59" s="4" t="s">
        <v>5</v>
      </c>
      <c r="E59" s="4" t="s">
        <v>10</v>
      </c>
      <c r="F59" s="5"/>
      <c r="G59" s="5">
        <v>43891</v>
      </c>
      <c r="H59" s="4" t="s">
        <v>89</v>
      </c>
      <c r="I59" s="4" t="s">
        <v>90</v>
      </c>
      <c r="J59" s="4" t="s">
        <v>91</v>
      </c>
      <c r="K59" s="4" t="s">
        <v>27</v>
      </c>
      <c r="L59" s="4" t="s">
        <v>9</v>
      </c>
      <c r="M59" s="6"/>
      <c r="N59" s="6">
        <v>3000</v>
      </c>
      <c r="O59" s="6">
        <f t="shared" si="7"/>
        <v>27406.66</v>
      </c>
      <c r="P59" s="12" t="str">
        <f t="shared" si="1"/>
        <v>FNP</v>
      </c>
      <c r="Q59" s="13">
        <f t="shared" si="4"/>
        <v>37650</v>
      </c>
      <c r="R59" s="13">
        <f t="shared" si="5"/>
        <v>48600</v>
      </c>
      <c r="S59" s="14">
        <f t="shared" si="6"/>
        <v>-10950</v>
      </c>
    </row>
    <row r="60" spans="1:19" x14ac:dyDescent="0.3">
      <c r="A60" s="10"/>
      <c r="B60" s="4"/>
      <c r="C60" s="4" t="s">
        <v>10</v>
      </c>
      <c r="D60" s="4" t="s">
        <v>5</v>
      </c>
      <c r="E60" s="4" t="s">
        <v>10</v>
      </c>
      <c r="F60" s="5">
        <v>43920</v>
      </c>
      <c r="G60" s="5">
        <v>43905</v>
      </c>
      <c r="H60" s="4" t="s">
        <v>154</v>
      </c>
      <c r="I60" s="4" t="s">
        <v>155</v>
      </c>
      <c r="J60" s="4" t="s">
        <v>156</v>
      </c>
      <c r="K60" s="4" t="s">
        <v>153</v>
      </c>
      <c r="L60" s="4" t="s">
        <v>19</v>
      </c>
      <c r="M60" s="6">
        <v>3259.76</v>
      </c>
      <c r="N60" s="6"/>
      <c r="O60" s="6">
        <f t="shared" si="7"/>
        <v>30666.42</v>
      </c>
      <c r="P60" s="12" t="str">
        <f t="shared" si="1"/>
        <v/>
      </c>
      <c r="Q60" s="13">
        <f t="shared" si="4"/>
        <v>34150</v>
      </c>
      <c r="R60" s="13">
        <f t="shared" si="5"/>
        <v>51600</v>
      </c>
      <c r="S60" s="14">
        <f t="shared" si="6"/>
        <v>-17450</v>
      </c>
    </row>
    <row r="61" spans="1:19" x14ac:dyDescent="0.3">
      <c r="A61" s="10"/>
      <c r="B61" s="4" t="s">
        <v>26</v>
      </c>
      <c r="C61" s="4" t="s">
        <v>10</v>
      </c>
      <c r="D61" s="4" t="s">
        <v>5</v>
      </c>
      <c r="E61" s="4" t="s">
        <v>10</v>
      </c>
      <c r="F61" s="5"/>
      <c r="G61" s="5">
        <v>43921</v>
      </c>
      <c r="H61" s="4" t="s">
        <v>28</v>
      </c>
      <c r="I61" s="4" t="s">
        <v>29</v>
      </c>
      <c r="J61" s="4" t="s">
        <v>30</v>
      </c>
      <c r="K61" s="4" t="s">
        <v>27</v>
      </c>
      <c r="L61" s="4" t="s">
        <v>9</v>
      </c>
      <c r="M61" s="6">
        <v>3000</v>
      </c>
      <c r="N61" s="6"/>
      <c r="O61" s="6">
        <f t="shared" si="7"/>
        <v>33666.42</v>
      </c>
      <c r="P61" s="12" t="str">
        <f t="shared" si="1"/>
        <v>FNP</v>
      </c>
      <c r="Q61" s="13">
        <f t="shared" si="4"/>
        <v>30650</v>
      </c>
      <c r="R61" s="13">
        <f t="shared" si="5"/>
        <v>51600</v>
      </c>
      <c r="S61" s="14">
        <f t="shared" si="6"/>
        <v>-20950</v>
      </c>
    </row>
    <row r="62" spans="1:19" x14ac:dyDescent="0.3">
      <c r="A62" s="10"/>
      <c r="B62" s="4" t="s">
        <v>26</v>
      </c>
      <c r="C62" s="4" t="s">
        <v>10</v>
      </c>
      <c r="D62" s="4" t="s">
        <v>5</v>
      </c>
      <c r="E62" s="4" t="s">
        <v>10</v>
      </c>
      <c r="F62" s="5"/>
      <c r="G62" s="5">
        <v>43922</v>
      </c>
      <c r="H62" s="4" t="s">
        <v>157</v>
      </c>
      <c r="I62" s="4" t="s">
        <v>158</v>
      </c>
      <c r="J62" s="4" t="s">
        <v>159</v>
      </c>
      <c r="K62" s="4" t="s">
        <v>27</v>
      </c>
      <c r="L62" s="4" t="s">
        <v>9</v>
      </c>
      <c r="M62" s="6"/>
      <c r="N62" s="6">
        <v>3000</v>
      </c>
      <c r="O62" s="6">
        <f t="shared" si="7"/>
        <v>30666.42</v>
      </c>
      <c r="P62" s="12" t="str">
        <f t="shared" si="1"/>
        <v>FNP</v>
      </c>
      <c r="Q62" s="13">
        <f t="shared" si="4"/>
        <v>26650</v>
      </c>
      <c r="R62" s="13">
        <f t="shared" si="5"/>
        <v>51600</v>
      </c>
      <c r="S62" s="14">
        <f t="shared" si="6"/>
        <v>-24950</v>
      </c>
    </row>
    <row r="63" spans="1:19" x14ac:dyDescent="0.3">
      <c r="A63" s="10"/>
      <c r="B63" s="4"/>
      <c r="C63" s="4" t="s">
        <v>10</v>
      </c>
      <c r="D63" s="4" t="s">
        <v>5</v>
      </c>
      <c r="E63" s="4" t="s">
        <v>10</v>
      </c>
      <c r="F63" s="5">
        <v>43945</v>
      </c>
      <c r="G63" s="5">
        <v>43930</v>
      </c>
      <c r="H63" s="4" t="s">
        <v>160</v>
      </c>
      <c r="I63" s="4" t="s">
        <v>161</v>
      </c>
      <c r="J63" s="4" t="s">
        <v>162</v>
      </c>
      <c r="K63" s="4" t="s">
        <v>153</v>
      </c>
      <c r="L63" s="4" t="s">
        <v>19</v>
      </c>
      <c r="M63" s="6">
        <v>2925.34</v>
      </c>
      <c r="N63" s="6"/>
      <c r="O63" s="6">
        <f t="shared" si="7"/>
        <v>33591.759999999995</v>
      </c>
      <c r="P63" s="12" t="str">
        <f t="shared" si="1"/>
        <v/>
      </c>
      <c r="Q63" s="13">
        <f t="shared" si="4"/>
        <v>26650</v>
      </c>
      <c r="R63" s="13">
        <f t="shared" si="5"/>
        <v>54600</v>
      </c>
      <c r="S63" s="14">
        <f t="shared" si="6"/>
        <v>-27950</v>
      </c>
    </row>
    <row r="64" spans="1:19" x14ac:dyDescent="0.3">
      <c r="A64" s="10"/>
      <c r="B64" s="4"/>
      <c r="C64" s="4" t="s">
        <v>10</v>
      </c>
      <c r="D64" s="4" t="s">
        <v>5</v>
      </c>
      <c r="E64" s="4" t="s">
        <v>10</v>
      </c>
      <c r="F64" s="5">
        <v>43961</v>
      </c>
      <c r="G64" s="5">
        <v>43961</v>
      </c>
      <c r="H64" s="4" t="s">
        <v>163</v>
      </c>
      <c r="I64" s="4" t="s">
        <v>164</v>
      </c>
      <c r="J64" s="4" t="s">
        <v>165</v>
      </c>
      <c r="K64" s="4" t="s">
        <v>153</v>
      </c>
      <c r="L64" s="4" t="s">
        <v>19</v>
      </c>
      <c r="M64" s="6">
        <v>1984.03</v>
      </c>
      <c r="N64" s="6"/>
      <c r="O64" s="6">
        <f t="shared" si="7"/>
        <v>35575.789999999994</v>
      </c>
      <c r="P64" s="12" t="str">
        <f t="shared" si="1"/>
        <v/>
      </c>
      <c r="Q64" s="13">
        <f t="shared" si="4"/>
        <v>26650</v>
      </c>
      <c r="R64" s="13">
        <f t="shared" si="5"/>
        <v>30500</v>
      </c>
      <c r="S64" s="14">
        <f t="shared" si="6"/>
        <v>-3850</v>
      </c>
    </row>
    <row r="65" spans="1:19" x14ac:dyDescent="0.3">
      <c r="A65" s="10"/>
      <c r="B65" s="4" t="s">
        <v>26</v>
      </c>
      <c r="C65" s="4" t="s">
        <v>10</v>
      </c>
      <c r="D65" s="4" t="s">
        <v>5</v>
      </c>
      <c r="E65" s="4" t="s">
        <v>10</v>
      </c>
      <c r="F65" s="5"/>
      <c r="G65" s="5">
        <v>43982</v>
      </c>
      <c r="H65" s="4" t="s">
        <v>34</v>
      </c>
      <c r="I65" s="4" t="s">
        <v>35</v>
      </c>
      <c r="J65" s="4" t="s">
        <v>36</v>
      </c>
      <c r="K65" s="4" t="s">
        <v>27</v>
      </c>
      <c r="L65" s="4" t="s">
        <v>9</v>
      </c>
      <c r="M65" s="6">
        <v>2000</v>
      </c>
      <c r="N65" s="6"/>
      <c r="O65" s="6">
        <f t="shared" si="7"/>
        <v>37575.789999999994</v>
      </c>
      <c r="P65" s="12" t="str">
        <f t="shared" si="1"/>
        <v>FNP</v>
      </c>
      <c r="Q65" s="13">
        <f t="shared" si="4"/>
        <v>23150</v>
      </c>
      <c r="R65" s="13">
        <f t="shared" si="5"/>
        <v>30500</v>
      </c>
      <c r="S65" s="14">
        <f t="shared" si="6"/>
        <v>-7350</v>
      </c>
    </row>
    <row r="66" spans="1:19" x14ac:dyDescent="0.3">
      <c r="A66" s="10"/>
      <c r="B66" s="4" t="s">
        <v>26</v>
      </c>
      <c r="C66" s="4" t="s">
        <v>10</v>
      </c>
      <c r="D66" s="4" t="s">
        <v>5</v>
      </c>
      <c r="E66" s="4" t="s">
        <v>10</v>
      </c>
      <c r="F66" s="5"/>
      <c r="G66" s="5">
        <v>43983</v>
      </c>
      <c r="H66" s="4" t="s">
        <v>104</v>
      </c>
      <c r="I66" s="4" t="s">
        <v>105</v>
      </c>
      <c r="J66" s="4" t="s">
        <v>37</v>
      </c>
      <c r="K66" s="4" t="s">
        <v>27</v>
      </c>
      <c r="L66" s="4" t="s">
        <v>9</v>
      </c>
      <c r="M66" s="6"/>
      <c r="N66" s="6">
        <v>2000</v>
      </c>
      <c r="O66" s="6">
        <f t="shared" si="7"/>
        <v>35575.789999999994</v>
      </c>
      <c r="P66" s="12" t="str">
        <f t="shared" si="1"/>
        <v>FNP</v>
      </c>
      <c r="Q66" s="13">
        <f t="shared" si="4"/>
        <v>21650</v>
      </c>
      <c r="R66" s="13">
        <f t="shared" si="5"/>
        <v>30500</v>
      </c>
      <c r="S66" s="14">
        <f t="shared" si="6"/>
        <v>-8850</v>
      </c>
    </row>
    <row r="67" spans="1:19" x14ac:dyDescent="0.3">
      <c r="A67" s="10"/>
      <c r="B67" s="4"/>
      <c r="C67" s="4" t="s">
        <v>10</v>
      </c>
      <c r="D67" s="4" t="s">
        <v>5</v>
      </c>
      <c r="E67" s="4" t="s">
        <v>10</v>
      </c>
      <c r="F67" s="5">
        <v>43992</v>
      </c>
      <c r="G67" s="5">
        <v>43992</v>
      </c>
      <c r="H67" s="4" t="s">
        <v>166</v>
      </c>
      <c r="I67" s="4" t="s">
        <v>167</v>
      </c>
      <c r="J67" s="4" t="s">
        <v>168</v>
      </c>
      <c r="K67" s="4" t="s">
        <v>153</v>
      </c>
      <c r="L67" s="4" t="s">
        <v>19</v>
      </c>
      <c r="M67" s="6">
        <v>2025.95</v>
      </c>
      <c r="N67" s="6"/>
      <c r="O67" s="6">
        <f t="shared" si="7"/>
        <v>37601.739999999991</v>
      </c>
      <c r="P67" s="12" t="str">
        <f t="shared" ref="P67:P78" si="8">IF(COUNTIFS(J67,"*FNP*"),"FNP","")</f>
        <v/>
      </c>
      <c r="Q67" s="13">
        <f t="shared" si="4"/>
        <v>21650</v>
      </c>
      <c r="R67" s="13">
        <f t="shared" si="5"/>
        <v>32500</v>
      </c>
      <c r="S67" s="14">
        <f t="shared" si="6"/>
        <v>-10850</v>
      </c>
    </row>
    <row r="68" spans="1:19" x14ac:dyDescent="0.3">
      <c r="A68" s="10"/>
      <c r="B68" s="4" t="s">
        <v>26</v>
      </c>
      <c r="C68" s="4" t="s">
        <v>10</v>
      </c>
      <c r="D68" s="4" t="s">
        <v>5</v>
      </c>
      <c r="E68" s="4" t="s">
        <v>10</v>
      </c>
      <c r="F68" s="5"/>
      <c r="G68" s="5">
        <v>44012</v>
      </c>
      <c r="H68" s="4" t="s">
        <v>109</v>
      </c>
      <c r="I68" s="4" t="s">
        <v>110</v>
      </c>
      <c r="J68" s="4" t="s">
        <v>111</v>
      </c>
      <c r="K68" s="4" t="s">
        <v>27</v>
      </c>
      <c r="L68" s="4" t="s">
        <v>9</v>
      </c>
      <c r="M68" s="6">
        <v>2000</v>
      </c>
      <c r="N68" s="6"/>
      <c r="O68" s="6">
        <f t="shared" si="7"/>
        <v>39601.739999999991</v>
      </c>
      <c r="P68" s="12" t="str">
        <f t="shared" si="8"/>
        <v>FNP</v>
      </c>
      <c r="Q68" s="13">
        <f t="shared" si="4"/>
        <v>21650</v>
      </c>
      <c r="R68" s="13">
        <f t="shared" si="5"/>
        <v>8000</v>
      </c>
      <c r="S68" s="14">
        <f t="shared" si="6"/>
        <v>13650</v>
      </c>
    </row>
    <row r="69" spans="1:19" x14ac:dyDescent="0.3">
      <c r="A69" s="10"/>
      <c r="B69" s="4"/>
      <c r="C69" s="4" t="s">
        <v>10</v>
      </c>
      <c r="D69" s="4" t="s">
        <v>5</v>
      </c>
      <c r="E69" s="4" t="s">
        <v>10</v>
      </c>
      <c r="F69" s="5">
        <v>44055</v>
      </c>
      <c r="G69" s="5">
        <v>44055</v>
      </c>
      <c r="H69" s="4" t="s">
        <v>169</v>
      </c>
      <c r="I69" s="4" t="s">
        <v>170</v>
      </c>
      <c r="J69" s="4" t="s">
        <v>171</v>
      </c>
      <c r="K69" s="4" t="s">
        <v>153</v>
      </c>
      <c r="L69" s="4" t="s">
        <v>19</v>
      </c>
      <c r="M69" s="6">
        <v>2163.41</v>
      </c>
      <c r="N69" s="6"/>
      <c r="O69" s="6">
        <f t="shared" si="7"/>
        <v>41765.149999999994</v>
      </c>
      <c r="P69" s="12" t="str">
        <f t="shared" si="8"/>
        <v/>
      </c>
      <c r="Q69" s="13">
        <f t="shared" si="4"/>
        <v>14550</v>
      </c>
      <c r="R69" s="13">
        <f t="shared" si="5"/>
        <v>8000</v>
      </c>
      <c r="S69" s="14">
        <f t="shared" si="6"/>
        <v>6550</v>
      </c>
    </row>
    <row r="70" spans="1:19" x14ac:dyDescent="0.3">
      <c r="A70" s="10"/>
      <c r="B70" s="4" t="s">
        <v>26</v>
      </c>
      <c r="C70" s="4" t="s">
        <v>10</v>
      </c>
      <c r="D70" s="4" t="s">
        <v>5</v>
      </c>
      <c r="E70" s="4" t="s">
        <v>10</v>
      </c>
      <c r="F70" s="5"/>
      <c r="G70" s="5">
        <v>44074</v>
      </c>
      <c r="H70" s="4" t="s">
        <v>172</v>
      </c>
      <c r="I70" s="4" t="s">
        <v>173</v>
      </c>
      <c r="J70" s="4" t="s">
        <v>174</v>
      </c>
      <c r="K70" s="4" t="s">
        <v>27</v>
      </c>
      <c r="L70" s="4" t="s">
        <v>9</v>
      </c>
      <c r="M70" s="6"/>
      <c r="N70" s="6">
        <v>2000</v>
      </c>
      <c r="O70" s="6">
        <f t="shared" si="7"/>
        <v>39765.149999999994</v>
      </c>
      <c r="P70" s="12" t="str">
        <f t="shared" si="8"/>
        <v>FNP</v>
      </c>
      <c r="Q70" s="13">
        <f t="shared" si="4"/>
        <v>10000</v>
      </c>
      <c r="R70" s="13">
        <f t="shared" si="5"/>
        <v>8000</v>
      </c>
      <c r="S70" s="14">
        <f t="shared" si="6"/>
        <v>2000</v>
      </c>
    </row>
    <row r="71" spans="1:19" x14ac:dyDescent="0.3">
      <c r="A71" s="10"/>
      <c r="B71" s="4"/>
      <c r="C71" s="4" t="s">
        <v>10</v>
      </c>
      <c r="D71" s="4" t="s">
        <v>5</v>
      </c>
      <c r="E71" s="4" t="s">
        <v>10</v>
      </c>
      <c r="F71" s="5">
        <v>44083</v>
      </c>
      <c r="G71" s="5">
        <v>44083</v>
      </c>
      <c r="H71" s="4" t="s">
        <v>175</v>
      </c>
      <c r="I71" s="4" t="s">
        <v>176</v>
      </c>
      <c r="J71" s="4" t="s">
        <v>177</v>
      </c>
      <c r="K71" s="4" t="s">
        <v>153</v>
      </c>
      <c r="L71" s="4" t="s">
        <v>19</v>
      </c>
      <c r="M71" s="6">
        <v>2210.92</v>
      </c>
      <c r="N71" s="6"/>
      <c r="O71" s="6">
        <f t="shared" si="7"/>
        <v>41976.069999999992</v>
      </c>
      <c r="P71" s="12" t="str">
        <f t="shared" si="8"/>
        <v/>
      </c>
      <c r="Q71" s="13">
        <f t="shared" si="4"/>
        <v>10000</v>
      </c>
      <c r="R71" s="13">
        <f t="shared" si="5"/>
        <v>10000</v>
      </c>
      <c r="S71" s="14">
        <f t="shared" si="6"/>
        <v>0</v>
      </c>
    </row>
    <row r="72" spans="1:19" x14ac:dyDescent="0.3">
      <c r="A72" s="10"/>
      <c r="B72" s="4" t="s">
        <v>26</v>
      </c>
      <c r="C72" s="4" t="s">
        <v>10</v>
      </c>
      <c r="D72" s="4" t="s">
        <v>5</v>
      </c>
      <c r="E72" s="4" t="s">
        <v>10</v>
      </c>
      <c r="F72" s="5"/>
      <c r="G72" s="5">
        <v>44104</v>
      </c>
      <c r="H72" s="4" t="s">
        <v>44</v>
      </c>
      <c r="I72" s="4" t="s">
        <v>45</v>
      </c>
      <c r="J72" s="4" t="s">
        <v>46</v>
      </c>
      <c r="K72" s="4" t="s">
        <v>27</v>
      </c>
      <c r="L72" s="4" t="s">
        <v>9</v>
      </c>
      <c r="M72" s="6">
        <v>2000</v>
      </c>
      <c r="N72" s="6"/>
      <c r="O72" s="6">
        <f t="shared" si="7"/>
        <v>43976.069999999992</v>
      </c>
      <c r="P72" s="12" t="str">
        <f t="shared" si="8"/>
        <v>FNP</v>
      </c>
      <c r="Q72" s="13">
        <f t="shared" si="4"/>
        <v>10000</v>
      </c>
      <c r="R72" s="13">
        <f t="shared" si="5"/>
        <v>10000</v>
      </c>
      <c r="S72" s="14">
        <f t="shared" si="6"/>
        <v>0</v>
      </c>
    </row>
    <row r="73" spans="1:19" x14ac:dyDescent="0.3">
      <c r="A73" s="10"/>
      <c r="B73" s="4"/>
      <c r="C73" s="4" t="s">
        <v>10</v>
      </c>
      <c r="D73" s="4" t="s">
        <v>5</v>
      </c>
      <c r="E73" s="4" t="s">
        <v>10</v>
      </c>
      <c r="F73" s="5">
        <v>44127</v>
      </c>
      <c r="G73" s="5">
        <v>44127</v>
      </c>
      <c r="H73" s="4" t="s">
        <v>178</v>
      </c>
      <c r="I73" s="4" t="s">
        <v>179</v>
      </c>
      <c r="J73" s="4" t="s">
        <v>180</v>
      </c>
      <c r="K73" s="4" t="s">
        <v>153</v>
      </c>
      <c r="L73" s="4" t="s">
        <v>19</v>
      </c>
      <c r="M73" s="6">
        <v>2232.65</v>
      </c>
      <c r="N73" s="6"/>
      <c r="O73" s="6">
        <f t="shared" si="7"/>
        <v>46208.719999999994</v>
      </c>
      <c r="P73" s="12" t="str">
        <f t="shared" si="8"/>
        <v/>
      </c>
      <c r="Q73" s="13">
        <f t="shared" si="4"/>
        <v>12000</v>
      </c>
      <c r="R73" s="13">
        <f t="shared" si="5"/>
        <v>10000</v>
      </c>
      <c r="S73" s="14">
        <f t="shared" si="6"/>
        <v>2000</v>
      </c>
    </row>
    <row r="74" spans="1:19" x14ac:dyDescent="0.3">
      <c r="A74" s="10"/>
      <c r="B74" s="4"/>
      <c r="C74" s="4" t="s">
        <v>10</v>
      </c>
      <c r="D74" s="4" t="s">
        <v>5</v>
      </c>
      <c r="E74" s="4" t="s">
        <v>10</v>
      </c>
      <c r="F74" s="5">
        <v>44145</v>
      </c>
      <c r="G74" s="5">
        <v>44145</v>
      </c>
      <c r="H74" s="4" t="s">
        <v>181</v>
      </c>
      <c r="I74" s="4" t="s">
        <v>182</v>
      </c>
      <c r="J74" s="4" t="s">
        <v>183</v>
      </c>
      <c r="K74" s="4" t="s">
        <v>153</v>
      </c>
      <c r="L74" s="4" t="s">
        <v>19</v>
      </c>
      <c r="M74" s="6">
        <v>2310.5500000000002</v>
      </c>
      <c r="N74" s="6"/>
      <c r="O74" s="6">
        <f t="shared" si="7"/>
        <v>48519.27</v>
      </c>
      <c r="P74" s="12" t="str">
        <f t="shared" si="8"/>
        <v/>
      </c>
      <c r="Q74" s="13">
        <f t="shared" si="4"/>
        <v>9000</v>
      </c>
      <c r="R74" s="13">
        <f t="shared" si="5"/>
        <v>10000</v>
      </c>
      <c r="S74" s="14">
        <f t="shared" si="6"/>
        <v>-1000</v>
      </c>
    </row>
    <row r="75" spans="1:19" x14ac:dyDescent="0.3">
      <c r="A75" s="10"/>
      <c r="B75" s="4" t="s">
        <v>26</v>
      </c>
      <c r="C75" s="4" t="s">
        <v>10</v>
      </c>
      <c r="D75" s="4" t="s">
        <v>5</v>
      </c>
      <c r="E75" s="4" t="s">
        <v>10</v>
      </c>
      <c r="F75" s="5"/>
      <c r="G75" s="5">
        <v>44165</v>
      </c>
      <c r="H75" s="4" t="s">
        <v>53</v>
      </c>
      <c r="I75" s="4" t="s">
        <v>54</v>
      </c>
      <c r="J75" s="4" t="s">
        <v>55</v>
      </c>
      <c r="K75" s="4" t="s">
        <v>27</v>
      </c>
      <c r="L75" s="4" t="s">
        <v>9</v>
      </c>
      <c r="M75" s="6">
        <v>2200</v>
      </c>
      <c r="N75" s="6"/>
      <c r="O75" s="6">
        <f t="shared" si="7"/>
        <v>50719.27</v>
      </c>
      <c r="P75" s="12" t="str">
        <f t="shared" si="8"/>
        <v>FNP</v>
      </c>
      <c r="Q75" s="13">
        <f t="shared" si="4"/>
        <v>9000</v>
      </c>
      <c r="R75" s="13">
        <f t="shared" si="5"/>
        <v>7000</v>
      </c>
      <c r="S75" s="14">
        <f t="shared" si="6"/>
        <v>2000</v>
      </c>
    </row>
    <row r="76" spans="1:19" x14ac:dyDescent="0.3">
      <c r="A76" s="10"/>
      <c r="B76" s="4" t="s">
        <v>26</v>
      </c>
      <c r="C76" s="4" t="s">
        <v>10</v>
      </c>
      <c r="D76" s="4" t="s">
        <v>5</v>
      </c>
      <c r="E76" s="4" t="s">
        <v>10</v>
      </c>
      <c r="F76" s="5"/>
      <c r="G76" s="5">
        <v>44196</v>
      </c>
      <c r="H76" s="4" t="s">
        <v>62</v>
      </c>
      <c r="I76" s="4" t="s">
        <v>63</v>
      </c>
      <c r="J76" s="4" t="s">
        <v>64</v>
      </c>
      <c r="K76" s="4" t="s">
        <v>27</v>
      </c>
      <c r="L76" s="4" t="s">
        <v>9</v>
      </c>
      <c r="M76" s="6">
        <v>2262</v>
      </c>
      <c r="N76" s="6"/>
      <c r="O76" s="6">
        <f t="shared" si="7"/>
        <v>52981.27</v>
      </c>
      <c r="P76" s="12" t="str">
        <f t="shared" si="8"/>
        <v>FNP</v>
      </c>
      <c r="Q76" s="13">
        <f t="shared" si="4"/>
        <v>11200</v>
      </c>
      <c r="R76" s="13">
        <f t="shared" si="5"/>
        <v>7000</v>
      </c>
      <c r="S76" s="14">
        <f t="shared" si="6"/>
        <v>4200</v>
      </c>
    </row>
    <row r="77" spans="1:19" x14ac:dyDescent="0.3">
      <c r="A77" s="10"/>
      <c r="B77" s="4"/>
      <c r="C77" s="4" t="s">
        <v>10</v>
      </c>
      <c r="D77" s="4" t="s">
        <v>5</v>
      </c>
      <c r="E77" s="4" t="s">
        <v>10</v>
      </c>
      <c r="F77" s="5">
        <v>44205</v>
      </c>
      <c r="G77" s="5">
        <v>44205</v>
      </c>
      <c r="H77" s="4" t="s">
        <v>184</v>
      </c>
      <c r="I77" s="4" t="s">
        <v>185</v>
      </c>
      <c r="J77" s="4" t="s">
        <v>186</v>
      </c>
      <c r="K77" s="4" t="s">
        <v>153</v>
      </c>
      <c r="L77" s="4" t="s">
        <v>19</v>
      </c>
      <c r="M77" s="6">
        <v>3172.87</v>
      </c>
      <c r="N77" s="6"/>
      <c r="O77" s="6">
        <f t="shared" si="7"/>
        <v>56154.14</v>
      </c>
      <c r="P77" s="12" t="str">
        <f t="shared" si="8"/>
        <v/>
      </c>
      <c r="Q77" s="13">
        <f t="shared" si="4"/>
        <v>10462</v>
      </c>
      <c r="R77" s="13">
        <f t="shared" si="5"/>
        <v>7000</v>
      </c>
      <c r="S77" s="14">
        <f t="shared" si="6"/>
        <v>3462</v>
      </c>
    </row>
    <row r="78" spans="1:19" x14ac:dyDescent="0.3">
      <c r="A78" s="7" t="s">
        <v>187</v>
      </c>
      <c r="B78" s="7"/>
      <c r="C78" s="7"/>
      <c r="D78" s="7"/>
      <c r="E78" s="7"/>
      <c r="F78" s="8"/>
      <c r="G78" s="8"/>
      <c r="H78" s="7"/>
      <c r="I78" s="7"/>
      <c r="J78" s="7"/>
      <c r="K78" s="7"/>
      <c r="L78" s="7"/>
      <c r="M78" s="17">
        <f>SUM(M56:M77)</f>
        <v>42375.37000000001</v>
      </c>
      <c r="N78" s="17">
        <f>SUM(N56:N77)</f>
        <v>10000</v>
      </c>
      <c r="O78" s="17">
        <f>O77</f>
        <v>56154.14</v>
      </c>
      <c r="P78" s="15" t="str">
        <f t="shared" si="8"/>
        <v/>
      </c>
      <c r="Q78" s="18">
        <f>SUMIFS(M63:M77,P63:P77,"FNP")</f>
        <v>10462</v>
      </c>
      <c r="R78" s="18">
        <f t="shared" si="5"/>
        <v>4000</v>
      </c>
      <c r="S78" s="19">
        <f t="shared" si="6"/>
        <v>6462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Grand livre général vFB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MELIN</dc:creator>
  <cp:lastModifiedBy>Alexis van merris</cp:lastModifiedBy>
  <dcterms:created xsi:type="dcterms:W3CDTF">2021-02-23T15:55:23Z</dcterms:created>
  <dcterms:modified xsi:type="dcterms:W3CDTF">2021-03-29T20:02:26Z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