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lexis.vanmerris\Downloads\"/>
    </mc:Choice>
  </mc:AlternateContent>
  <bookViews>
    <workbookView xWindow="0" yWindow="0" windowWidth="23040" windowHeight="9192" tabRatio="756" activeTab="2"/>
  </bookViews>
  <sheets>
    <sheet name="FACTURE" sheetId="80" r:id="rId1"/>
    <sheet name="LISTE" sheetId="82" r:id="rId2"/>
    <sheet name="BILAN" sheetId="22" r:id="rId3"/>
  </sheets>
  <definedNames>
    <definedName name="_xlnm._FilterDatabase" localSheetId="2" hidden="1">BILAN!$A$1:$K$8</definedName>
    <definedName name="_xlnm._FilterDatabase" localSheetId="1" hidden="1">LISTE!$A$1:$C$1</definedName>
    <definedName name="bilan">BILAN!$A$1:$J$5</definedName>
    <definedName name="_xlnm.Print_Area" localSheetId="0">FACTURE!$A$1:$E$61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1" i="80" l="1"/>
  <c r="E22" i="80"/>
  <c r="E24" i="80"/>
  <c r="E25" i="80"/>
  <c r="E26" i="80"/>
  <c r="E27" i="80"/>
  <c r="E28" i="80"/>
  <c r="E29" i="80"/>
  <c r="E30" i="80"/>
  <c r="E31" i="80"/>
  <c r="E32" i="80"/>
  <c r="E33" i="80"/>
  <c r="E34" i="80"/>
  <c r="E35" i="80"/>
  <c r="E36" i="80"/>
  <c r="E37" i="80"/>
  <c r="E38" i="80"/>
  <c r="E39" i="80"/>
  <c r="E23" i="80"/>
  <c r="I15" i="80"/>
  <c r="C14" i="80"/>
  <c r="C13" i="80"/>
  <c r="E7" i="80"/>
  <c r="I13" i="80" s="1"/>
  <c r="G15" i="22"/>
  <c r="H15" i="22"/>
  <c r="F15" i="22"/>
  <c r="I8" i="22"/>
  <c r="F8" i="22"/>
  <c r="G8" i="22"/>
  <c r="H8" i="22"/>
  <c r="E44" i="80" l="1"/>
  <c r="I9" i="22"/>
  <c r="D62" i="80"/>
  <c r="E46" i="80"/>
  <c r="C62" i="80" s="1"/>
  <c r="E45" i="80"/>
  <c r="E62" i="80" s="1"/>
  <c r="D3" i="80"/>
</calcChain>
</file>

<file path=xl/sharedStrings.xml><?xml version="1.0" encoding="utf-8"?>
<sst xmlns="http://schemas.openxmlformats.org/spreadsheetml/2006/main" count="94" uniqueCount="78">
  <si>
    <t>Libellé</t>
  </si>
  <si>
    <t>TVA</t>
  </si>
  <si>
    <t>Prix HT</t>
  </si>
  <si>
    <t xml:space="preserve"> Total HT</t>
  </si>
  <si>
    <t xml:space="preserve"> Total TTC</t>
  </si>
  <si>
    <t>Bouée, le</t>
  </si>
  <si>
    <t>Prix Unitaire</t>
  </si>
  <si>
    <t>Qté</t>
  </si>
  <si>
    <t>dont TVA</t>
  </si>
  <si>
    <t>Les relevés d'honoraires sont payables à réception.</t>
  </si>
  <si>
    <t>Coordonnées bancaires pour réglement par virement</t>
  </si>
  <si>
    <t>En cas de paiement après 30 jours, les sommes dues seront majorées de pénalités de retard correspondant à 3 fois le taux de l'intérêt légal, tva en sus.</t>
  </si>
  <si>
    <t>En sus des indemnités de retard, toute somme produira de plein droit le paiement d’une indemnité forfaitaire de 40 euros due au titre des frais de recouvrement.</t>
  </si>
  <si>
    <t>(loi du 22 mars 2012).</t>
  </si>
  <si>
    <t>Dates</t>
  </si>
  <si>
    <t>Factures</t>
  </si>
  <si>
    <t>Libellés</t>
  </si>
  <si>
    <t>Montant TTC</t>
  </si>
  <si>
    <t>Montant HT</t>
  </si>
  <si>
    <t>Règlement</t>
  </si>
  <si>
    <t>Dates règlement</t>
  </si>
  <si>
    <t>TVA collectée</t>
  </si>
  <si>
    <t>DETTES CLIENTS</t>
  </si>
  <si>
    <t>CLIENT</t>
  </si>
  <si>
    <t>ANNEE</t>
  </si>
  <si>
    <t>MOIS HT</t>
  </si>
  <si>
    <t xml:space="preserve">      Facture n°</t>
  </si>
  <si>
    <t>CLIENTS</t>
  </si>
  <si>
    <t>ADRESSE</t>
  </si>
  <si>
    <t>CP VILLE</t>
  </si>
  <si>
    <t>NOM</t>
  </si>
  <si>
    <t>Mois de facturation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</si>
  <si>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</si>
  <si>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</si>
  <si>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</si>
  <si>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</si>
  <si>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</si>
  <si>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</si>
  <si>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</si>
  <si>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</si>
  <si>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</si>
  <si>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</si>
  <si>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</si>
  <si>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</si>
  <si>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</si>
  <si>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Client</t>
  </si>
  <si>
    <t>Année de facturation</t>
  </si>
  <si>
    <t>Colonne1</t>
  </si>
  <si>
    <t>A</t>
  </si>
  <si>
    <t>B</t>
  </si>
  <si>
    <t>C</t>
  </si>
  <si>
    <t>D</t>
  </si>
  <si>
    <t>E</t>
  </si>
  <si>
    <t>F</t>
  </si>
  <si>
    <t>QQQ</t>
  </si>
  <si>
    <t>SSS</t>
  </si>
  <si>
    <t>DDD</t>
  </si>
  <si>
    <t>FFF</t>
  </si>
  <si>
    <t>GGG</t>
  </si>
  <si>
    <t>HHH</t>
  </si>
  <si>
    <t>44 W</t>
  </si>
  <si>
    <t>44 N</t>
  </si>
  <si>
    <t>44 B</t>
  </si>
  <si>
    <t>44 V</t>
  </si>
  <si>
    <t>44 C</t>
  </si>
  <si>
    <t>44 X</t>
  </si>
  <si>
    <t>A1</t>
  </si>
  <si>
    <t>B2</t>
  </si>
  <si>
    <t>C3</t>
  </si>
  <si>
    <t>D4</t>
  </si>
  <si>
    <t>E5</t>
  </si>
  <si>
    <t>F6</t>
  </si>
  <si>
    <t>2020-23</t>
  </si>
  <si>
    <t>B - AOÛT</t>
  </si>
  <si>
    <t>2020-24</t>
  </si>
  <si>
    <t>A - AOÛT</t>
  </si>
  <si>
    <t>2020-25</t>
  </si>
  <si>
    <t>2020-26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</si>
</sst>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7" formatCode="#,##0.00\ &quot;€&quot;;\-#,##0.00\ &quot;€&quot;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164" formatCode="_-* #,##0.00_-;\-* #,##0.00_-;_-* &quot;-&quot;??_-;_-@_-"/>
    <numFmt numFmtId="165" formatCode="0.0%"/>
    <numFmt numFmtId="166" formatCode="#,##0.00\ &quot;€&quot;"/>
    <numFmt numFmtId="167" formatCode="_-* #,##0\ &quot;€&quot;_-;\-* #,##0\ &quot;€&quot;_-;_-* &quot;-&quot;??\ &quot;€&quot;_-;_-@_-"/>
    <numFmt numFmtId="168" formatCode="[$-F800]dddd\,\ mmmm\ dd\,\ yyyy"/>
    <numFmt numFmtId="169" formatCode="0_ ;\-0\ "/>
    <numFmt numFmtId="170" formatCode="0000"/>
    <numFmt numFmtId="171" formatCode="0.0"/>
  </numFmts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ahoma"/>
      <family val="2"/>
    </font>
    <font>
      <b/>
      <sz val="12"/>
      <name val="Tahoma"/>
      <family val="2"/>
    </font>
    <font>
      <b/>
      <sz val="14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2"/>
      <color rgb="FF0070C0"/>
      <name val="Tahoma"/>
      <family val="2"/>
    </font>
    <font>
      <b/>
      <sz val="12"/>
      <color rgb="FF0070C0"/>
      <name val="Tahoma"/>
      <family val="2"/>
    </font>
    <font>
      <i/>
      <sz val="11"/>
      <name val="Tahoma"/>
      <family val="2"/>
    </font>
    <font>
      <sz val="8"/>
      <name val="Tahoma"/>
      <family val="2"/>
    </font>
    <font>
      <sz val="8"/>
      <name val="Arial"/>
      <family val="2"/>
    </font>
    <font>
      <sz val="10"/>
      <color rgb="FF0070C0"/>
      <name val="Tahoma"/>
      <family val="2"/>
    </font>
    <font>
      <sz val="10"/>
      <name val="Arial"/>
      <family val="2"/>
    </font>
    <font>
      <sz val="12"/>
      <color rgb="FF0070C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/>
    <xf numFmtId="44" fontId="2" fillId="0" borderId="0" applyFont="0" applyFill="0" applyBorder="0" applyAlignment="0" applyProtection="0"/>
    <xf numFmtId="4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07">
    <xf numFmtId="0" fontId="0" fillId="0" borderId="0" xfId="0"/>
    <xf numFmtId="0" fontId="3" fillId="0" borderId="0" xfId="0" applyFont="1"/>
    <xf numFmtId="165" fontId="3" fillId="0" borderId="0" xfId="0" applyNumberFormat="1" applyFont="1"/>
    <xf numFmtId="1" fontId="3" fillId="0" borderId="0" xfId="0" applyNumberFormat="1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166" fontId="3" fillId="0" borderId="0" xfId="0" applyNumberFormat="1" applyFont="1" applyAlignment="1">
      <alignment horizontal="left"/>
    </xf>
    <xf numFmtId="0" fontId="6" fillId="0" borderId="0" xfId="0" applyFont="1" applyAlignment="1">
      <alignment horizontal="right"/>
    </xf>
    <xf numFmtId="165" fontId="6" fillId="0" borderId="0" xfId="0" applyNumberFormat="1" applyFont="1" applyAlignment="1">
      <alignment horizontal="center"/>
    </xf>
    <xf numFmtId="44" fontId="6" fillId="0" borderId="0" xfId="0" applyNumberFormat="1" applyFont="1" applyAlignment="1">
      <alignment horizontal="center"/>
    </xf>
    <xf numFmtId="0" fontId="6" fillId="0" borderId="1" xfId="0" applyFont="1" applyBorder="1" applyAlignment="1">
      <alignment horizontal="right"/>
    </xf>
    <xf numFmtId="165" fontId="6" fillId="0" borderId="1" xfId="0" applyNumberFormat="1" applyFont="1" applyBorder="1" applyAlignment="1">
      <alignment horizontal="center"/>
    </xf>
    <xf numFmtId="44" fontId="6" fillId="0" borderId="1" xfId="0" applyNumberFormat="1" applyFont="1" applyBorder="1" applyAlignment="1">
      <alignment horizontal="center"/>
    </xf>
    <xf numFmtId="1" fontId="3" fillId="0" borderId="0" xfId="0" applyNumberFormat="1" applyFont="1" applyAlignment="1">
      <alignment horizontal="right"/>
    </xf>
    <xf numFmtId="41" fontId="3" fillId="0" borderId="0" xfId="0" applyNumberFormat="1" applyFont="1"/>
    <xf numFmtId="1" fontId="4" fillId="0" borderId="2" xfId="0" applyNumberFormat="1" applyFont="1" applyBorder="1" applyAlignment="1">
      <alignment horizontal="right"/>
    </xf>
    <xf numFmtId="165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1" fontId="7" fillId="0" borderId="0" xfId="0" applyNumberFormat="1" applyFont="1"/>
    <xf numFmtId="165" fontId="6" fillId="0" borderId="0" xfId="0" applyNumberFormat="1" applyFont="1"/>
    <xf numFmtId="167" fontId="4" fillId="0" borderId="0" xfId="0" applyNumberFormat="1" applyFont="1" applyAlignment="1">
      <alignment horizontal="right"/>
    </xf>
    <xf numFmtId="167" fontId="3" fillId="0" borderId="0" xfId="0" applyNumberFormat="1" applyFont="1" applyAlignment="1">
      <alignment horizontal="right"/>
    </xf>
    <xf numFmtId="167" fontId="6" fillId="0" borderId="0" xfId="0" applyNumberFormat="1" applyFont="1" applyAlignment="1">
      <alignment horizontal="right"/>
    </xf>
    <xf numFmtId="167" fontId="6" fillId="0" borderId="1" xfId="0" applyNumberFormat="1" applyFont="1" applyBorder="1" applyAlignment="1">
      <alignment horizontal="right"/>
    </xf>
    <xf numFmtId="167" fontId="4" fillId="0" borderId="2" xfId="0" applyNumberFormat="1" applyFont="1" applyBorder="1" applyAlignment="1">
      <alignment horizontal="right"/>
    </xf>
    <xf numFmtId="167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left"/>
    </xf>
    <xf numFmtId="1" fontId="11" fillId="0" borderId="0" xfId="0" applyNumberFormat="1" applyFont="1" applyAlignment="1">
      <alignment horizontal="right"/>
    </xf>
    <xf numFmtId="165" fontId="10" fillId="0" borderId="0" xfId="0" applyNumberFormat="1" applyFont="1" applyAlignment="1">
      <alignment horizontal="center"/>
    </xf>
    <xf numFmtId="44" fontId="10" fillId="0" borderId="0" xfId="0" applyNumberFormat="1" applyFont="1" applyAlignment="1">
      <alignment horizontal="center"/>
    </xf>
    <xf numFmtId="0" fontId="12" fillId="0" borderId="0" xfId="0" applyFont="1" applyAlignment="1">
      <alignment horizontal="right"/>
    </xf>
    <xf numFmtId="165" fontId="12" fillId="0" borderId="0" xfId="0" applyNumberFormat="1" applyFont="1" applyAlignment="1">
      <alignment horizontal="center"/>
    </xf>
    <xf numFmtId="165" fontId="10" fillId="0" borderId="0" xfId="0" applyNumberFormat="1" applyFont="1"/>
    <xf numFmtId="44" fontId="3" fillId="0" borderId="0" xfId="0" applyNumberFormat="1" applyFont="1" applyAlignment="1">
      <alignment horizontal="right"/>
    </xf>
    <xf numFmtId="44" fontId="3" fillId="0" borderId="0" xfId="2" applyFont="1" applyAlignment="1">
      <alignment horizontal="right"/>
    </xf>
    <xf numFmtId="44" fontId="12" fillId="0" borderId="0" xfId="2" applyFont="1" applyAlignment="1">
      <alignment horizontal="right"/>
    </xf>
    <xf numFmtId="44" fontId="11" fillId="0" borderId="0" xfId="2" applyFont="1" applyAlignment="1">
      <alignment horizontal="right"/>
    </xf>
    <xf numFmtId="1" fontId="6" fillId="0" borderId="0" xfId="0" applyNumberFormat="1" applyFont="1"/>
    <xf numFmtId="0" fontId="13" fillId="0" borderId="0" xfId="0" applyFont="1"/>
    <xf numFmtId="165" fontId="13" fillId="0" borderId="0" xfId="0" applyNumberFormat="1" applyFont="1"/>
    <xf numFmtId="0" fontId="13" fillId="0" borderId="0" xfId="0" applyFont="1" applyAlignment="1">
      <alignment horizontal="center"/>
    </xf>
    <xf numFmtId="167" fontId="13" fillId="0" borderId="0" xfId="0" applyNumberFormat="1" applyFont="1" applyAlignment="1">
      <alignment horizontal="right"/>
    </xf>
    <xf numFmtId="14" fontId="0" fillId="0" borderId="0" xfId="0" applyNumberFormat="1"/>
    <xf numFmtId="44" fontId="0" fillId="0" borderId="0" xfId="0" applyNumberFormat="1"/>
    <xf numFmtId="0" fontId="0" fillId="4" borderId="0" xfId="0" applyFill="1"/>
    <xf numFmtId="44" fontId="0" fillId="4" borderId="0" xfId="0" applyNumberFormat="1" applyFill="1"/>
    <xf numFmtId="0" fontId="2" fillId="0" borderId="0" xfId="0" applyFont="1"/>
    <xf numFmtId="168" fontId="0" fillId="0" borderId="0" xfId="0" applyNumberFormat="1"/>
    <xf numFmtId="169" fontId="10" fillId="0" borderId="0" xfId="0" applyNumberFormat="1" applyFont="1" applyAlignment="1">
      <alignment horizontal="right"/>
    </xf>
    <xf numFmtId="44" fontId="6" fillId="0" borderId="0" xfId="0" applyNumberFormat="1" applyFont="1" applyAlignment="1"/>
    <xf numFmtId="44" fontId="6" fillId="0" borderId="0" xfId="0" applyNumberFormat="1" applyFont="1"/>
    <xf numFmtId="169" fontId="0" fillId="0" borderId="0" xfId="3" applyNumberFormat="1" applyFont="1"/>
    <xf numFmtId="169" fontId="6" fillId="0" borderId="0" xfId="0" applyNumberFormat="1" applyFont="1"/>
    <xf numFmtId="167" fontId="6" fillId="0" borderId="0" xfId="0" applyNumberFormat="1" applyFont="1"/>
    <xf numFmtId="167" fontId="13" fillId="0" borderId="0" xfId="0" applyNumberFormat="1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14" fontId="9" fillId="0" borderId="0" xfId="0" applyNumberFormat="1" applyFont="1" applyAlignment="1">
      <alignment horizontal="left"/>
    </xf>
    <xf numFmtId="170" fontId="10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0" fontId="3" fillId="5" borderId="0" xfId="0" applyFont="1" applyFill="1"/>
    <xf numFmtId="0" fontId="15" fillId="0" borderId="3" xfId="0" applyFont="1" applyFill="1" applyBorder="1"/>
    <xf numFmtId="7" fontId="0" fillId="0" borderId="0" xfId="0" applyNumberFormat="1"/>
    <xf numFmtId="167" fontId="6" fillId="0" borderId="0" xfId="2" applyNumberFormat="1" applyFont="1"/>
    <xf numFmtId="167" fontId="0" fillId="0" borderId="0" xfId="2" applyNumberFormat="1" applyFont="1"/>
    <xf numFmtId="167" fontId="6" fillId="0" borderId="0" xfId="0" applyNumberFormat="1" applyFont="1"/>
    <xf numFmtId="167" fontId="0" fillId="0" borderId="0" xfId="0" applyNumberFormat="1"/>
    <xf numFmtId="167" fontId="13" fillId="0" borderId="0" xfId="2" applyNumberFormat="1" applyFont="1"/>
    <xf numFmtId="167" fontId="14" fillId="0" borderId="0" xfId="2" applyNumberFormat="1" applyFont="1"/>
    <xf numFmtId="167" fontId="13" fillId="0" borderId="0" xfId="0" applyNumberFormat="1" applyFont="1"/>
    <xf numFmtId="167" fontId="14" fillId="0" borderId="0" xfId="0" applyNumberFormat="1" applyFont="1"/>
    <xf numFmtId="7" fontId="0" fillId="0" borderId="0" xfId="2" applyNumberFormat="1" applyFont="1"/>
    <xf numFmtId="9" fontId="3" fillId="0" borderId="0" xfId="8" applyNumberFormat="1" applyFont="1" applyAlignment="1">
      <alignment horizontal="center"/>
    </xf>
    <xf numFmtId="9" fontId="3" fillId="0" borderId="0" xfId="8" applyNumberFormat="1" applyFont="1" applyAlignment="1">
      <alignment horizontal="left"/>
    </xf>
    <xf numFmtId="9" fontId="6" fillId="0" borderId="1" xfId="8" applyNumberFormat="1" applyFont="1" applyBorder="1" applyAlignment="1">
      <alignment horizontal="center"/>
    </xf>
    <xf numFmtId="171" fontId="3" fillId="0" borderId="0" xfId="0" applyNumberFormat="1" applyFont="1" applyAlignment="1">
      <alignment horizontal="center"/>
    </xf>
    <xf numFmtId="171" fontId="3" fillId="0" borderId="0" xfId="0" applyNumberFormat="1" applyFont="1" applyAlignment="1">
      <alignment horizontal="left"/>
    </xf>
    <xf numFmtId="171" fontId="3" fillId="0" borderId="0" xfId="3" applyNumberFormat="1" applyFont="1" applyAlignment="1">
      <alignment horizontal="center"/>
    </xf>
    <xf numFmtId="171" fontId="6" fillId="0" borderId="1" xfId="0" applyNumberFormat="1" applyFont="1" applyBorder="1" applyAlignment="1">
      <alignment horizontal="center"/>
    </xf>
    <xf numFmtId="166" fontId="3" fillId="0" borderId="0" xfId="0" applyNumberFormat="1" applyFont="1"/>
    <xf numFmtId="166" fontId="3" fillId="0" borderId="0" xfId="2" applyNumberFormat="1" applyFont="1" applyAlignment="1">
      <alignment horizontal="left"/>
    </xf>
    <xf numFmtId="166" fontId="6" fillId="0" borderId="1" xfId="0" applyNumberFormat="1" applyFont="1" applyBorder="1" applyAlignment="1">
      <alignment horizontal="right"/>
    </xf>
    <xf numFmtId="0" fontId="15" fillId="0" borderId="3" xfId="0" applyFont="1" applyBorder="1"/>
    <xf numFmtId="7" fontId="0" fillId="0" borderId="0" xfId="0" applyNumberFormat="1" applyFill="1"/>
    <xf numFmtId="0" fontId="0" fillId="0" borderId="0" xfId="0" applyFill="1"/>
    <xf numFmtId="0" fontId="3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169" fontId="2" fillId="0" borderId="0" xfId="3" applyNumberFormat="1" applyFont="1"/>
    <xf numFmtId="44" fontId="0" fillId="3" borderId="0" xfId="2" applyFont="1" applyFill="1"/>
    <xf numFmtId="7" fontId="0" fillId="2" borderId="0" xfId="2" applyNumberFormat="1" applyFont="1" applyFill="1"/>
    <xf numFmtId="7" fontId="2" fillId="0" borderId="0" xfId="2" applyNumberFormat="1" applyFont="1"/>
    <xf numFmtId="169" fontId="17" fillId="0" borderId="0" xfId="0" applyNumberFormat="1" applyFont="1" applyAlignment="1">
      <alignment horizontal="right"/>
    </xf>
    <xf numFmtId="167" fontId="17" fillId="0" borderId="0" xfId="0" applyNumberFormat="1" applyFont="1" applyAlignment="1">
      <alignment horizontal="right"/>
    </xf>
    <xf numFmtId="0" fontId="17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167" fontId="4" fillId="0" borderId="0" xfId="0" applyNumberFormat="1" applyFont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0" fontId="10" fillId="0" borderId="4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</cellXfs>
  <cellStyles count="9">
    <cellStyle name="Euro" xfId="1"/>
    <cellStyle name="Milliers" xfId="3" builtinId="3"/>
    <cellStyle name="Milliers 2" xfId="6"/>
    <cellStyle name="Monétaire" xfId="2" builtinId="4"/>
    <cellStyle name="Monétaire 2" xfId="5"/>
    <cellStyle name="Monétaire 3" xfId="7"/>
    <cellStyle name="Normal" xfId="0" builtinId="0"/>
    <cellStyle name="Normal 2" xfId="4"/>
    <cellStyle name="Pourcentage" xfId="8" builtinId="5"/>
  </cellStyles>
  <dxfs count="11">
    <dxf>
      <numFmt numFmtId="34" formatCode="_-* #,##0.00\ &quot;€&quot;_-;\-* #,##0.00\ &quot;€&quot;_-;_-* &quot;-&quot;??\ &quot;€&quot;_-;_-@_-"/>
    </dxf>
    <dxf>
      <numFmt numFmtId="19" formatCode="dd/mm/yyyy"/>
    </dxf>
    <dxf>
      <fill>
        <patternFill patternType="solid">
          <fgColor indexed="64"/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numFmt numFmtId="34" formatCode="_-* #,##0.00\ &quot;€&quot;_-;\-* #,##0.00\ &quot;€&quot;_-;_-* &quot;-&quot;??\ &quot;€&quot;_-;_-@_-"/>
      <fill>
        <patternFill patternType="solid">
          <fgColor indexed="64"/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Tahoma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Tahoma"/>
        <scheme val="none"/>
      </font>
      <numFmt numFmtId="167" formatCode="_-* #,##0\ &quot;€&quot;_-;\-* #,##0\ &quot;€&quot;_-;_-* &quot;-&quot;??\ &quot;€&quot;_-;_-@_-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Tahoma"/>
        <scheme val="none"/>
      </font>
      <numFmt numFmtId="169" formatCode="0_ ;\-0\ 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0_ ;\-0\ 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792480</xdr:colOff>
          <xdr:row>3</xdr:row>
          <xdr:rowOff>30480</xdr:rowOff>
        </xdr:from>
        <xdr:to>
          <xdr:col>8</xdr:col>
          <xdr:colOff>365760</xdr:colOff>
          <xdr:row>6</xdr:row>
          <xdr:rowOff>99060</xdr:rowOff>
        </xdr:to>
        <xdr:sp macro="" textlink="">
          <xdr:nvSpPr>
            <xdr:cNvPr id="27651" name="CommandButton1" hidden="1">
              <a:extLst>
                <a:ext uri="{63B3BB69-23CF-44E3-9099-C40C66FF867C}">
                  <a14:compatExt spid="_x0000_s27651"/>
                </a:ext>
                <a:ext uri="{FF2B5EF4-FFF2-40B4-BE49-F238E27FC236}">
                  <a16:creationId xmlns:a16="http://schemas.microsoft.com/office/drawing/2014/main" id="{00000000-0008-0000-0100-000003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792480</xdr:colOff>
          <xdr:row>6</xdr:row>
          <xdr:rowOff>160020</xdr:rowOff>
        </xdr:from>
        <xdr:to>
          <xdr:col>8</xdr:col>
          <xdr:colOff>281940</xdr:colOff>
          <xdr:row>9</xdr:row>
          <xdr:rowOff>160020</xdr:rowOff>
        </xdr:to>
        <xdr:sp macro="" textlink="">
          <xdr:nvSpPr>
            <xdr:cNvPr id="27655" name="CommandButton2" hidden="1">
              <a:extLst>
                <a:ext uri="{63B3BB69-23CF-44E3-9099-C40C66FF867C}">
                  <a14:compatExt spid="_x0000_s27655"/>
                </a:ext>
                <a:ext uri="{FF2B5EF4-FFF2-40B4-BE49-F238E27FC236}">
                  <a16:creationId xmlns:a16="http://schemas.microsoft.com/office/drawing/2014/main" id="{00000000-0008-0000-0100-000007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_Bilan" displayName="Tableau_Bilan" ref="A1:K5" totalsRowShown="0">
  <autoFilter ref="A1:K5"/>
  <tableColumns count="11">
    <tableColumn id="1" name="Dates" dataDxfId="10"/>
    <tableColumn id="2" name="ANNEE" dataDxfId="9" dataCellStyle="Milliers"/>
    <tableColumn id="3" name="Factures" dataDxfId="8"/>
    <tableColumn id="4" name="CLIENT" dataDxfId="7"/>
    <tableColumn id="5" name="Libellés" dataDxfId="6"/>
    <tableColumn id="6" name="Montant TTC" dataDxfId="5"/>
    <tableColumn id="7" name="Montant HT" dataDxfId="4" dataCellStyle="Monétaire"/>
    <tableColumn id="8" name="TVA collectée" dataDxfId="3" dataCellStyle="Monétaire"/>
    <tableColumn id="9" name="Règlement" dataDxfId="2"/>
    <tableColumn id="10" name="Dates règlement" dataDxfId="1"/>
    <tableColumn id="11" name="Colonne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62"/>
  <sheetViews>
    <sheetView view="pageBreakPreview" zoomScaleSheetLayoutView="100" workbookViewId="0">
      <selection activeCell="H14" sqref="H14"/>
    </sheetView>
  </sheetViews>
  <sheetFormatPr baseColWidth="10" defaultColWidth="11.44140625" defaultRowHeight="15" x14ac:dyDescent="0.25"/>
  <cols>
    <col min="1" max="1" width="52" style="1" customWidth="1"/>
    <col min="2" max="2" width="14.88671875" style="1" bestFit="1" customWidth="1"/>
    <col min="3" max="3" width="10.5546875" style="2" bestFit="1" customWidth="1"/>
    <col min="4" max="4" width="12.44140625" style="5" bestFit="1" customWidth="1"/>
    <col min="5" max="5" width="15.6640625" style="25" customWidth="1"/>
    <col min="6" max="6" width="12.109375" style="1" bestFit="1" customWidth="1"/>
    <col min="7" max="7" width="9.109375" style="1" bestFit="1" customWidth="1"/>
    <col min="8" max="8" width="12.44140625" style="1" customWidth="1"/>
    <col min="9" max="9" width="12.109375" style="1" bestFit="1" customWidth="1"/>
    <col min="10" max="10" width="11.44140625" style="1"/>
    <col min="11" max="11" width="12.109375" style="1" bestFit="1" customWidth="1"/>
    <col min="12" max="12" width="10.44140625" style="1" bestFit="1" customWidth="1"/>
    <col min="13" max="16384" width="11.44140625" style="1"/>
  </cols>
  <sheetData>
    <row r="1" spans="1:9" x14ac:dyDescent="0.25">
      <c r="D1" s="3"/>
      <c r="E1" s="24"/>
    </row>
    <row r="2" spans="1:9" ht="17.399999999999999" x14ac:dyDescent="0.3">
      <c r="D2" s="99" t="s">
        <v>26</v>
      </c>
      <c r="E2" s="99"/>
    </row>
    <row r="3" spans="1:9" ht="17.399999999999999" x14ac:dyDescent="0.3">
      <c r="C3" s="64"/>
      <c r="D3" s="61" t="str">
        <f ca="1">TEXT(E7,"aaaa-")</f>
        <v>2020-</v>
      </c>
      <c r="E3" s="63">
        <v>27</v>
      </c>
    </row>
    <row r="4" spans="1:9" x14ac:dyDescent="0.25">
      <c r="C4" s="1"/>
    </row>
    <row r="5" spans="1:9" x14ac:dyDescent="0.25">
      <c r="C5" s="1"/>
      <c r="F5"/>
      <c r="G5"/>
    </row>
    <row r="7" spans="1:9" x14ac:dyDescent="0.25">
      <c r="A7" s="4"/>
      <c r="B7" s="4"/>
      <c r="D7" s="4" t="s">
        <v>5</v>
      </c>
      <c r="E7" s="62">
        <f ca="1">TODAY()</f>
        <v>44116</v>
      </c>
    </row>
    <row r="8" spans="1:9" x14ac:dyDescent="0.25">
      <c r="A8" s="4"/>
      <c r="B8" s="4"/>
    </row>
    <row r="11" spans="1:9" x14ac:dyDescent="0.25">
      <c r="C11" s="102" t="s">
        <v>48</v>
      </c>
      <c r="D11" s="103"/>
      <c r="E11" s="103"/>
    </row>
    <row r="12" spans="1:9" x14ac:dyDescent="0.25">
      <c r="A12" s="4"/>
      <c r="B12" s="4"/>
      <c r="C12" s="36"/>
    </row>
    <row r="13" spans="1:9" x14ac:dyDescent="0.25">
      <c r="C13" s="59" t="str">
        <f>IFERROR(VLOOKUP(C11,LISTE!A:C,2,0),"")</f>
        <v>QQQ</v>
      </c>
      <c r="G13" s="1" t="s">
        <v>46</v>
      </c>
      <c r="I13" s="87">
        <f ca="1">YEAR(E7)</f>
        <v>2020</v>
      </c>
    </row>
    <row r="14" spans="1:9" x14ac:dyDescent="0.25">
      <c r="C14" s="60" t="str">
        <f>IFERROR(VLOOKUP(C11,LISTE!A:C,3,0),"")</f>
        <v>44 W</v>
      </c>
      <c r="G14" s="65" t="s">
        <v>31</v>
      </c>
      <c r="H14" s="65"/>
      <c r="I14" s="66" t="s">
        <v>40</v>
      </c>
    </row>
    <row r="15" spans="1:9" s="6" customFormat="1" x14ac:dyDescent="0.25">
      <c r="C15" s="59"/>
      <c r="D15" s="7"/>
      <c r="E15" s="26"/>
      <c r="G15" s="1" t="s">
        <v>45</v>
      </c>
      <c r="I15" s="66" t="str">
        <f>IFERROR(VLOOKUP(C11,LISTE!A:D,4,0),"")</f>
        <v>A1</v>
      </c>
    </row>
    <row r="16" spans="1:9" x14ac:dyDescent="0.25">
      <c r="C16" s="1"/>
    </row>
    <row r="17" spans="1:5" x14ac:dyDescent="0.25">
      <c r="A17" s="104" t="s">
        <v>0</v>
      </c>
      <c r="B17" s="104" t="s">
        <v>6</v>
      </c>
      <c r="C17" s="104" t="s">
        <v>7</v>
      </c>
      <c r="D17" s="104" t="s">
        <v>1</v>
      </c>
      <c r="E17" s="100" t="s">
        <v>2</v>
      </c>
    </row>
    <row r="18" spans="1:5" x14ac:dyDescent="0.25">
      <c r="A18" s="105"/>
      <c r="B18" s="105"/>
      <c r="C18" s="106"/>
      <c r="D18" s="106"/>
      <c r="E18" s="101"/>
    </row>
    <row r="19" spans="1:5" x14ac:dyDescent="0.25">
      <c r="C19" s="80"/>
      <c r="D19" s="77"/>
    </row>
    <row r="20" spans="1:5" x14ac:dyDescent="0.25">
      <c r="A20" s="90"/>
      <c r="B20" s="90"/>
      <c r="C20" s="80"/>
      <c r="D20" s="77"/>
    </row>
    <row r="21" spans="1:5" x14ac:dyDescent="0.25">
      <c r="A21" s="59"/>
      <c r="B21" s="10"/>
      <c r="C21" s="81"/>
      <c r="D21" s="78"/>
      <c r="E21" s="37" t="str">
        <f t="shared" ref="E21:E22" si="0">IF(B21&gt;0,B21*C21,"")</f>
        <v/>
      </c>
    </row>
    <row r="22" spans="1:5" x14ac:dyDescent="0.25">
      <c r="B22" s="84"/>
      <c r="C22" s="80"/>
      <c r="D22" s="77"/>
      <c r="E22" s="37" t="str">
        <f t="shared" si="0"/>
        <v/>
      </c>
    </row>
    <row r="23" spans="1:5" x14ac:dyDescent="0.25">
      <c r="A23" s="59"/>
      <c r="B23" s="85"/>
      <c r="C23" s="82"/>
      <c r="D23" s="77"/>
      <c r="E23" s="37" t="str">
        <f>IF(B23&gt;0,B23*C23,"")</f>
        <v/>
      </c>
    </row>
    <row r="24" spans="1:5" s="6" customFormat="1" x14ac:dyDescent="0.25">
      <c r="A24" s="51"/>
      <c r="B24" s="84"/>
      <c r="C24" s="80"/>
      <c r="D24" s="77"/>
      <c r="E24" s="37" t="str">
        <f t="shared" ref="E24:E39" si="1">IF(B24&gt;0,B24*C24,"")</f>
        <v/>
      </c>
    </row>
    <row r="25" spans="1:5" x14ac:dyDescent="0.25">
      <c r="A25" s="42"/>
      <c r="B25" s="84"/>
      <c r="C25" s="80"/>
      <c r="D25" s="77"/>
      <c r="E25" s="37" t="str">
        <f t="shared" si="1"/>
        <v/>
      </c>
    </row>
    <row r="26" spans="1:5" x14ac:dyDescent="0.25">
      <c r="A26" s="42"/>
      <c r="B26" s="84"/>
      <c r="C26" s="80"/>
      <c r="D26" s="77"/>
      <c r="E26" s="37" t="str">
        <f t="shared" si="1"/>
        <v/>
      </c>
    </row>
    <row r="27" spans="1:5" x14ac:dyDescent="0.25">
      <c r="A27" s="42"/>
      <c r="B27" s="85"/>
      <c r="C27" s="82"/>
      <c r="D27" s="77"/>
      <c r="E27" s="37" t="str">
        <f t="shared" si="1"/>
        <v/>
      </c>
    </row>
    <row r="28" spans="1:5" s="6" customFormat="1" x14ac:dyDescent="0.25">
      <c r="A28" s="42"/>
      <c r="B28" s="84"/>
      <c r="C28" s="80"/>
      <c r="D28" s="77"/>
      <c r="E28" s="37" t="str">
        <f t="shared" si="1"/>
        <v/>
      </c>
    </row>
    <row r="29" spans="1:5" x14ac:dyDescent="0.25">
      <c r="A29" s="42"/>
      <c r="B29" s="84"/>
      <c r="C29" s="80"/>
      <c r="D29" s="77"/>
      <c r="E29" s="37" t="str">
        <f t="shared" si="1"/>
        <v/>
      </c>
    </row>
    <row r="30" spans="1:5" x14ac:dyDescent="0.25">
      <c r="A30" s="59"/>
      <c r="B30" s="85"/>
      <c r="C30" s="82"/>
      <c r="D30" s="77"/>
      <c r="E30" s="37" t="str">
        <f t="shared" si="1"/>
        <v/>
      </c>
    </row>
    <row r="31" spans="1:5" s="6" customFormat="1" x14ac:dyDescent="0.25">
      <c r="A31" s="42"/>
      <c r="B31" s="84"/>
      <c r="C31" s="80"/>
      <c r="D31" s="77"/>
      <c r="E31" s="37" t="str">
        <f t="shared" si="1"/>
        <v/>
      </c>
    </row>
    <row r="32" spans="1:5" x14ac:dyDescent="0.25">
      <c r="A32" s="42"/>
      <c r="B32" s="84"/>
      <c r="C32" s="80"/>
      <c r="D32" s="77"/>
      <c r="E32" s="37" t="str">
        <f t="shared" si="1"/>
        <v/>
      </c>
    </row>
    <row r="33" spans="1:6" x14ac:dyDescent="0.25">
      <c r="A33" s="59"/>
      <c r="B33" s="85"/>
      <c r="C33" s="82"/>
      <c r="D33" s="77"/>
      <c r="E33" s="37" t="str">
        <f t="shared" si="1"/>
        <v/>
      </c>
    </row>
    <row r="34" spans="1:6" x14ac:dyDescent="0.25">
      <c r="A34" s="42"/>
      <c r="B34" s="84"/>
      <c r="C34" s="80"/>
      <c r="D34" s="77"/>
      <c r="E34" s="37" t="str">
        <f t="shared" si="1"/>
        <v/>
      </c>
    </row>
    <row r="35" spans="1:6" x14ac:dyDescent="0.25">
      <c r="A35" s="59"/>
      <c r="B35" s="85"/>
      <c r="C35" s="82"/>
      <c r="D35" s="77"/>
      <c r="E35" s="37" t="str">
        <f t="shared" si="1"/>
        <v/>
      </c>
    </row>
    <row r="36" spans="1:6" s="6" customFormat="1" x14ac:dyDescent="0.25">
      <c r="A36" s="42"/>
      <c r="B36" s="84"/>
      <c r="C36" s="80"/>
      <c r="D36" s="77"/>
      <c r="E36" s="37" t="str">
        <f t="shared" si="1"/>
        <v/>
      </c>
    </row>
    <row r="37" spans="1:6" x14ac:dyDescent="0.25">
      <c r="A37" s="42"/>
      <c r="B37" s="84"/>
      <c r="C37" s="80"/>
      <c r="D37" s="77"/>
      <c r="E37" s="37" t="str">
        <f t="shared" si="1"/>
        <v/>
      </c>
    </row>
    <row r="38" spans="1:6" x14ac:dyDescent="0.25">
      <c r="A38" s="42"/>
      <c r="B38" s="84"/>
      <c r="C38" s="80"/>
      <c r="D38" s="77"/>
      <c r="E38" s="37" t="str">
        <f t="shared" si="1"/>
        <v/>
      </c>
    </row>
    <row r="39" spans="1:6" x14ac:dyDescent="0.25">
      <c r="A39" s="42"/>
      <c r="B39" s="84"/>
      <c r="C39" s="80"/>
      <c r="D39" s="77"/>
      <c r="E39" s="37" t="str">
        <f t="shared" si="1"/>
        <v/>
      </c>
    </row>
    <row r="40" spans="1:6" s="6" customFormat="1" ht="13.2" x14ac:dyDescent="0.25">
      <c r="A40" s="14"/>
      <c r="B40" s="86"/>
      <c r="C40" s="83"/>
      <c r="D40" s="79"/>
      <c r="E40" s="27"/>
    </row>
    <row r="41" spans="1:6" s="6" customFormat="1" ht="13.2" x14ac:dyDescent="0.25">
      <c r="A41" s="11"/>
      <c r="B41" s="11"/>
      <c r="C41" s="12"/>
      <c r="D41" s="13"/>
      <c r="E41" s="26"/>
    </row>
    <row r="42" spans="1:6" s="6" customFormat="1" ht="13.2" x14ac:dyDescent="0.25">
      <c r="A42" s="11"/>
      <c r="B42" s="11"/>
      <c r="C42" s="12"/>
      <c r="D42" s="13"/>
      <c r="E42" s="26"/>
    </row>
    <row r="43" spans="1:6" s="6" customFormat="1" ht="13.2" x14ac:dyDescent="0.25">
      <c r="A43" s="14"/>
      <c r="B43" s="14"/>
      <c r="C43" s="15"/>
      <c r="D43" s="16"/>
      <c r="E43" s="27"/>
    </row>
    <row r="44" spans="1:6" x14ac:dyDescent="0.25">
      <c r="A44" s="17" t="s">
        <v>3</v>
      </c>
      <c r="B44" s="17"/>
      <c r="C44" s="8"/>
      <c r="D44" s="9"/>
      <c r="E44" s="38">
        <f>SUM(E21:E40)</f>
        <v>0</v>
      </c>
    </row>
    <row r="45" spans="1:6" x14ac:dyDescent="0.25">
      <c r="C45" s="34" t="s">
        <v>8</v>
      </c>
      <c r="D45" s="35">
        <v>0.2</v>
      </c>
      <c r="E45" s="39">
        <f>E44*D45</f>
        <v>0</v>
      </c>
    </row>
    <row r="46" spans="1:6" x14ac:dyDescent="0.25">
      <c r="A46" s="31" t="s">
        <v>4</v>
      </c>
      <c r="B46" s="31"/>
      <c r="C46" s="32"/>
      <c r="D46" s="33"/>
      <c r="E46" s="40">
        <f>(E44*(1+D45))+(F46/100)</f>
        <v>0</v>
      </c>
      <c r="F46" s="18"/>
    </row>
    <row r="47" spans="1:6" x14ac:dyDescent="0.25">
      <c r="A47" s="19"/>
      <c r="B47" s="19"/>
      <c r="C47" s="20"/>
      <c r="D47" s="21"/>
      <c r="E47" s="28"/>
    </row>
    <row r="48" spans="1:6" s="6" customFormat="1" ht="13.2" x14ac:dyDescent="0.25">
      <c r="A48" s="22"/>
      <c r="B48" s="22"/>
      <c r="C48" s="23"/>
      <c r="E48" s="57"/>
    </row>
    <row r="49" spans="1:5" s="6" customFormat="1" ht="13.2" x14ac:dyDescent="0.25">
      <c r="A49" s="41" t="s">
        <v>10</v>
      </c>
      <c r="B49" s="22"/>
      <c r="C49" s="23"/>
      <c r="E49" s="57"/>
    </row>
    <row r="50" spans="1:5" s="6" customFormat="1" ht="13.2" x14ac:dyDescent="0.25">
      <c r="A50" s="11"/>
      <c r="C50" s="68"/>
      <c r="D50" s="69"/>
      <c r="E50" s="57"/>
    </row>
    <row r="51" spans="1:5" s="6" customFormat="1" ht="13.2" x14ac:dyDescent="0.25">
      <c r="A51" s="11"/>
      <c r="C51" s="70"/>
      <c r="D51" s="71"/>
      <c r="E51" s="57"/>
    </row>
    <row r="52" spans="1:5" x14ac:dyDescent="0.25">
      <c r="A52" s="19"/>
      <c r="B52" s="19"/>
      <c r="C52" s="20"/>
      <c r="D52" s="21"/>
      <c r="E52" s="28"/>
    </row>
    <row r="53" spans="1:5" s="6" customFormat="1" ht="13.2" x14ac:dyDescent="0.25">
      <c r="A53" s="41"/>
      <c r="B53" s="22"/>
      <c r="C53" s="23"/>
      <c r="E53" s="57"/>
    </row>
    <row r="54" spans="1:5" s="42" customFormat="1" ht="10.199999999999999" x14ac:dyDescent="0.2">
      <c r="A54" s="42" t="s">
        <v>9</v>
      </c>
      <c r="C54" s="72"/>
      <c r="D54" s="73"/>
      <c r="E54" s="58"/>
    </row>
    <row r="55" spans="1:5" s="42" customFormat="1" ht="10.199999999999999" x14ac:dyDescent="0.2">
      <c r="C55" s="74"/>
      <c r="D55" s="75"/>
      <c r="E55" s="58"/>
    </row>
    <row r="56" spans="1:5" s="42" customFormat="1" ht="10.199999999999999" x14ac:dyDescent="0.2">
      <c r="A56" s="42" t="s">
        <v>11</v>
      </c>
      <c r="C56" s="43"/>
      <c r="D56" s="44"/>
      <c r="E56" s="45"/>
    </row>
    <row r="57" spans="1:5" s="42" customFormat="1" ht="10.199999999999999" x14ac:dyDescent="0.2">
      <c r="C57" s="43"/>
      <c r="D57" s="44"/>
      <c r="E57" s="45"/>
    </row>
    <row r="58" spans="1:5" s="42" customFormat="1" ht="10.199999999999999" x14ac:dyDescent="0.2">
      <c r="C58" s="43"/>
      <c r="D58" s="44"/>
      <c r="E58" s="45"/>
    </row>
    <row r="59" spans="1:5" s="42" customFormat="1" ht="10.199999999999999" x14ac:dyDescent="0.2">
      <c r="A59" s="42" t="s">
        <v>12</v>
      </c>
      <c r="C59" s="43"/>
      <c r="D59" s="44"/>
      <c r="E59" s="45"/>
    </row>
    <row r="60" spans="1:5" s="42" customFormat="1" ht="10.199999999999999" x14ac:dyDescent="0.2">
      <c r="A60" s="42" t="s">
        <v>13</v>
      </c>
      <c r="C60" s="43"/>
      <c r="D60" s="44"/>
      <c r="E60" s="45"/>
    </row>
    <row r="61" spans="1:5" s="6" customFormat="1" ht="13.2" x14ac:dyDescent="0.25">
      <c r="A61" s="11"/>
      <c r="C61" s="68"/>
      <c r="D61" s="68"/>
      <c r="E61" s="57"/>
    </row>
    <row r="62" spans="1:5" s="6" customFormat="1" ht="13.2" x14ac:dyDescent="0.25">
      <c r="A62" s="11"/>
      <c r="B62" s="56"/>
      <c r="C62" s="53">
        <f>E46</f>
        <v>0</v>
      </c>
      <c r="D62" s="53">
        <f>E44</f>
        <v>0</v>
      </c>
      <c r="E62" s="54">
        <f>E45</f>
        <v>0</v>
      </c>
    </row>
  </sheetData>
  <mergeCells count="7">
    <mergeCell ref="D2:E2"/>
    <mergeCell ref="E17:E18"/>
    <mergeCell ref="C11:E11"/>
    <mergeCell ref="A17:A18"/>
    <mergeCell ref="B17:B18"/>
    <mergeCell ref="C17:C18"/>
    <mergeCell ref="D17:D18"/>
  </mergeCells>
  <printOptions horizontalCentered="1"/>
  <pageMargins left="0.39370078740157483" right="0.39370078740157483" top="0.39370078740157483" bottom="7.874015748031496E-2" header="0.39370078740157483" footer="0.19685039370078741"/>
  <pageSetup scale="88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7651" r:id="rId4" name="CommandButton1">
          <controlPr defaultSize="0" autoLine="0" autoPict="0" r:id="rId5">
            <anchor moveWithCells="1">
              <from>
                <xdr:col>5</xdr:col>
                <xdr:colOff>792480</xdr:colOff>
                <xdr:row>3</xdr:row>
                <xdr:rowOff>30480</xdr:rowOff>
              </from>
              <to>
                <xdr:col>8</xdr:col>
                <xdr:colOff>365760</xdr:colOff>
                <xdr:row>6</xdr:row>
                <xdr:rowOff>99060</xdr:rowOff>
              </to>
            </anchor>
          </controlPr>
        </control>
      </mc:Choice>
      <mc:Fallback>
        <control shapeId="27651" r:id="rId4" name="CommandButton1"/>
      </mc:Fallback>
    </mc:AlternateContent>
    <mc:AlternateContent xmlns:mc="http://schemas.openxmlformats.org/markup-compatibility/2006">
      <mc:Choice Requires="x14">
        <control shapeId="27655" r:id="rId6" name="CommandButton2">
          <controlPr defaultSize="0" autoLine="0" r:id="rId7">
            <anchor moveWithCells="1">
              <from>
                <xdr:col>5</xdr:col>
                <xdr:colOff>792480</xdr:colOff>
                <xdr:row>6</xdr:row>
                <xdr:rowOff>160020</xdr:rowOff>
              </from>
              <to>
                <xdr:col>8</xdr:col>
                <xdr:colOff>281940</xdr:colOff>
                <xdr:row>9</xdr:row>
                <xdr:rowOff>160020</xdr:rowOff>
              </to>
            </anchor>
          </controlPr>
        </control>
      </mc:Choice>
      <mc:Fallback>
        <control shapeId="27655" r:id="rId6" name="CommandButton2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LISTE!$A$2:$A$9</xm:f>
          </x14:formula1>
          <xm:sqref>C11</xm:sqref>
        </x14:dataValidation>
        <x14:dataValidation type="list" allowBlank="1" showInputMessage="1" showErrorMessage="1">
          <x14:formula1>
            <xm:f>LISTE!$G$2:$G$13</xm:f>
          </x14:formula1>
          <xm:sqref>I14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3"/>
  <sheetViews>
    <sheetView workbookViewId="0">
      <selection activeCell="A8" sqref="A8"/>
    </sheetView>
  </sheetViews>
  <sheetFormatPr baseColWidth="10" defaultRowHeight="13.2" x14ac:dyDescent="0.25"/>
  <cols>
    <col min="1" max="1" width="30" bestFit="1" customWidth="1"/>
    <col min="2" max="2" width="25" bestFit="1" customWidth="1"/>
    <col min="3" max="3" width="36.88671875" bestFit="1" customWidth="1"/>
  </cols>
  <sheetData>
    <row r="1" spans="1:7" x14ac:dyDescent="0.25">
      <c r="A1" s="50" t="s">
        <v>30</v>
      </c>
      <c r="B1" s="50" t="s">
        <v>28</v>
      </c>
      <c r="C1" s="50" t="s">
        <v>29</v>
      </c>
      <c r="D1" s="50" t="s">
        <v>27</v>
      </c>
      <c r="G1" t="s">
        <v>32</v>
      </c>
    </row>
    <row r="2" spans="1:7" x14ac:dyDescent="0.25">
      <c r="A2" s="50" t="s">
        <v>48</v>
      </c>
      <c r="B2" s="50" t="s">
        <v>54</v>
      </c>
      <c r="C2" s="50" t="s">
        <v>60</v>
      </c>
      <c r="D2" s="50" t="s">
        <v>66</v>
      </c>
      <c r="G2" t="s">
        <v>33</v>
      </c>
    </row>
    <row r="3" spans="1:7" x14ac:dyDescent="0.25">
      <c r="A3" s="50" t="s">
        <v>49</v>
      </c>
      <c r="B3" s="50" t="s">
        <v>55</v>
      </c>
      <c r="C3" s="50" t="s">
        <v>65</v>
      </c>
      <c r="D3" s="50" t="s">
        <v>67</v>
      </c>
      <c r="G3" t="s">
        <v>34</v>
      </c>
    </row>
    <row r="4" spans="1:7" x14ac:dyDescent="0.25">
      <c r="A4" s="50" t="s">
        <v>50</v>
      </c>
      <c r="B4" s="50" t="s">
        <v>56</v>
      </c>
      <c r="C4" s="50" t="s">
        <v>64</v>
      </c>
      <c r="D4" s="50" t="s">
        <v>68</v>
      </c>
      <c r="G4" t="s">
        <v>35</v>
      </c>
    </row>
    <row r="5" spans="1:7" x14ac:dyDescent="0.25">
      <c r="A5" s="50" t="s">
        <v>51</v>
      </c>
      <c r="B5" s="50" t="s">
        <v>57</v>
      </c>
      <c r="C5" s="50" t="s">
        <v>63</v>
      </c>
      <c r="D5" s="50" t="s">
        <v>69</v>
      </c>
      <c r="G5" t="s">
        <v>36</v>
      </c>
    </row>
    <row r="6" spans="1:7" x14ac:dyDescent="0.25">
      <c r="A6" s="50" t="s">
        <v>52</v>
      </c>
      <c r="B6" s="50" t="s">
        <v>58</v>
      </c>
      <c r="C6" s="50" t="s">
        <v>62</v>
      </c>
      <c r="D6" s="50" t="s">
        <v>70</v>
      </c>
      <c r="G6" t="s">
        <v>37</v>
      </c>
    </row>
    <row r="7" spans="1:7" x14ac:dyDescent="0.25">
      <c r="A7" s="50" t="s">
        <v>53</v>
      </c>
      <c r="B7" s="50" t="s">
        <v>59</v>
      </c>
      <c r="C7" s="50" t="s">
        <v>61</v>
      </c>
      <c r="D7" s="50" t="s">
        <v>71</v>
      </c>
      <c r="G7" t="s">
        <v>38</v>
      </c>
    </row>
    <row r="8" spans="1:7" x14ac:dyDescent="0.25">
      <c r="A8" s="50"/>
      <c r="G8" t="s">
        <v>39</v>
      </c>
    </row>
    <row r="9" spans="1:7" x14ac:dyDescent="0.25">
      <c r="G9" t="s">
        <v>40</v>
      </c>
    </row>
    <row r="10" spans="1:7" x14ac:dyDescent="0.25">
      <c r="G10" t="s">
        <v>41</v>
      </c>
    </row>
    <row r="11" spans="1:7" x14ac:dyDescent="0.25">
      <c r="G11" t="s">
        <v>42</v>
      </c>
    </row>
    <row r="12" spans="1:7" x14ac:dyDescent="0.25">
      <c r="G12" t="s">
        <v>43</v>
      </c>
    </row>
    <row r="13" spans="1:7" x14ac:dyDescent="0.25">
      <c r="G13" t="s">
        <v>44</v>
      </c>
    </row>
  </sheetData>
  <phoneticPr fontId="1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15"/>
  <sheetViews>
    <sheetView tabSelected="1" workbookViewId="0">
      <pane ySplit="1" topLeftCell="A2" activePane="bottomLeft" state="frozen"/>
      <selection pane="bottomLeft" activeCell="F20" sqref="F20"/>
    </sheetView>
  </sheetViews>
  <sheetFormatPr baseColWidth="10" defaultRowHeight="13.2" x14ac:dyDescent="0.25"/>
  <cols>
    <col min="1" max="1" width="9.88671875" bestFit="1" customWidth="1"/>
    <col min="2" max="2" width="9.88671875" customWidth="1"/>
    <col min="3" max="3" width="14.44140625" bestFit="1" customWidth="1"/>
    <col min="4" max="4" width="15.6640625" bestFit="1" customWidth="1"/>
    <col min="5" max="5" width="45.88671875" customWidth="1"/>
    <col min="6" max="6" width="14.5546875" customWidth="1"/>
    <col min="7" max="7" width="13.44140625" customWidth="1"/>
    <col min="8" max="8" width="15.6640625" customWidth="1"/>
    <col min="9" max="9" width="13" customWidth="1"/>
    <col min="10" max="10" width="18" customWidth="1"/>
    <col min="11" max="11" width="11.6640625" customWidth="1"/>
  </cols>
  <sheetData>
    <row r="1" spans="1:11" x14ac:dyDescent="0.25">
      <c r="A1" t="s">
        <v>14</v>
      </c>
      <c r="B1" t="s">
        <v>24</v>
      </c>
      <c r="C1" t="s">
        <v>15</v>
      </c>
      <c r="D1" t="s">
        <v>23</v>
      </c>
      <c r="E1" t="s">
        <v>16</v>
      </c>
      <c r="F1" t="s">
        <v>17</v>
      </c>
      <c r="G1" t="s">
        <v>18</v>
      </c>
      <c r="H1" t="s">
        <v>21</v>
      </c>
      <c r="I1" t="s">
        <v>19</v>
      </c>
      <c r="J1" s="50" t="s">
        <v>20</v>
      </c>
      <c r="K1" t="s">
        <v>47</v>
      </c>
    </row>
    <row r="2" spans="1:11" ht="15" x14ac:dyDescent="0.25">
      <c r="A2" s="46">
        <v>44112</v>
      </c>
      <c r="B2" s="92">
        <v>2020</v>
      </c>
      <c r="C2" s="52" t="s">
        <v>72</v>
      </c>
      <c r="D2" s="29" t="s">
        <v>67</v>
      </c>
      <c r="E2" s="91" t="s">
        <v>73</v>
      </c>
      <c r="F2" s="94">
        <v>6000</v>
      </c>
      <c r="G2" s="95">
        <v>5000</v>
      </c>
      <c r="H2" s="95">
        <v>1000</v>
      </c>
      <c r="I2" s="93"/>
      <c r="J2" s="46"/>
      <c r="K2" s="47"/>
    </row>
    <row r="3" spans="1:11" s="48" customFormat="1" ht="15" x14ac:dyDescent="0.25">
      <c r="A3" s="46">
        <v>44112</v>
      </c>
      <c r="B3" s="55">
        <v>2020</v>
      </c>
      <c r="C3" s="96" t="s">
        <v>74</v>
      </c>
      <c r="D3" s="97" t="s">
        <v>66</v>
      </c>
      <c r="E3" s="98" t="s">
        <v>75</v>
      </c>
      <c r="F3" s="94">
        <v>0</v>
      </c>
      <c r="G3" s="76">
        <v>0</v>
      </c>
      <c r="H3" s="76">
        <v>0</v>
      </c>
      <c r="I3" s="93" t="e">
        <v>#N/A</v>
      </c>
      <c r="J3" s="46" t="e">
        <v>#N/A</v>
      </c>
      <c r="K3" s="47" t="e">
        <v>#N/A</v>
      </c>
    </row>
    <row r="4" spans="1:11" ht="15" x14ac:dyDescent="0.25">
      <c r="A4" s="46">
        <v>44116</v>
      </c>
      <c r="B4" s="92">
        <v>2020</v>
      </c>
      <c r="C4" s="52" t="s">
        <v>76</v>
      </c>
      <c r="D4" s="29" t="s">
        <v>66</v>
      </c>
      <c r="E4" s="91" t="s">
        <v>75</v>
      </c>
      <c r="F4" s="94">
        <v>0</v>
      </c>
      <c r="G4" s="95">
        <v>0</v>
      </c>
      <c r="H4" s="95">
        <v>0</v>
      </c>
      <c r="I4" s="93" t="e">
        <v>#N/A</v>
      </c>
      <c r="J4" s="46" t="e">
        <v>#N/A</v>
      </c>
      <c r="K4" s="47" t="e">
        <v>#N/A</v>
      </c>
    </row>
    <row r="5" spans="1:11" ht="15" x14ac:dyDescent="0.25">
      <c r="A5" s="46">
        <v>44116</v>
      </c>
      <c r="B5" s="92">
        <v>2020</v>
      </c>
      <c r="C5" s="52" t="s">
        <v>77</v>
      </c>
      <c r="D5" s="29" t="s">
        <v>66</v>
      </c>
      <c r="E5" s="91" t="s">
        <v>75</v>
      </c>
      <c r="F5" s="94">
        <v>0</v>
      </c>
      <c r="G5" s="95">
        <v>0</v>
      </c>
      <c r="H5" s="95">
        <v>0</v>
      </c>
      <c r="I5" s="93"/>
      <c r="J5" s="46"/>
      <c r="K5" s="47"/>
    </row>
    <row r="6" spans="1:11" ht="15" x14ac:dyDescent="0.25">
      <c r="A6" s="46"/>
      <c r="B6" s="55"/>
      <c r="C6" s="52"/>
      <c r="D6" s="29"/>
      <c r="E6" s="30"/>
      <c r="F6" s="88"/>
      <c r="G6" s="76"/>
      <c r="H6" s="76"/>
      <c r="I6" s="89"/>
      <c r="J6" s="46"/>
      <c r="K6" s="47"/>
    </row>
    <row r="7" spans="1:11" x14ac:dyDescent="0.25">
      <c r="A7" s="46"/>
      <c r="F7" s="67"/>
      <c r="G7" s="67"/>
      <c r="H7" s="67"/>
    </row>
    <row r="8" spans="1:11" x14ac:dyDescent="0.25">
      <c r="A8" s="48"/>
      <c r="B8" s="48"/>
      <c r="C8" s="48"/>
      <c r="D8" s="48"/>
      <c r="E8" s="48"/>
      <c r="F8" s="49">
        <f>SUM(F2:F7)</f>
        <v>6000</v>
      </c>
      <c r="G8" s="49">
        <f>SUM(G2:G7)</f>
        <v>5000</v>
      </c>
      <c r="H8" s="49">
        <f>SUM(H2:H7)</f>
        <v>1000</v>
      </c>
      <c r="I8" s="49" t="e">
        <f>SUM(I2:I7)</f>
        <v>#N/A</v>
      </c>
      <c r="J8" s="48"/>
      <c r="K8" s="48"/>
    </row>
    <row r="9" spans="1:11" x14ac:dyDescent="0.25">
      <c r="E9" t="s">
        <v>22</v>
      </c>
      <c r="I9" s="47" t="e">
        <f>F8-I8</f>
        <v>#N/A</v>
      </c>
    </row>
    <row r="10" spans="1:11" s="48" customFormat="1" x14ac:dyDescent="0.25">
      <c r="A10"/>
      <c r="B10"/>
      <c r="C10"/>
      <c r="D10"/>
      <c r="E10"/>
      <c r="F10"/>
      <c r="G10"/>
      <c r="H10"/>
      <c r="I10"/>
      <c r="J10"/>
      <c r="K10"/>
    </row>
    <row r="11" spans="1:11" x14ac:dyDescent="0.25">
      <c r="A11" t="s">
        <v>14</v>
      </c>
      <c r="B11" t="s">
        <v>24</v>
      </c>
      <c r="C11" t="s">
        <v>15</v>
      </c>
      <c r="D11" t="s">
        <v>23</v>
      </c>
      <c r="E11" t="s">
        <v>16</v>
      </c>
      <c r="F11" t="s">
        <v>17</v>
      </c>
      <c r="G11" t="s">
        <v>18</v>
      </c>
      <c r="H11" t="s">
        <v>21</v>
      </c>
      <c r="I11" t="s">
        <v>25</v>
      </c>
    </row>
    <row r="15" spans="1:11" x14ac:dyDescent="0.25">
      <c r="A15" s="48"/>
      <c r="B15" s="48"/>
      <c r="C15" s="48"/>
      <c r="D15" s="48"/>
      <c r="E15" s="48"/>
      <c r="F15" s="49">
        <f>SUM(F12:F14)</f>
        <v>0</v>
      </c>
      <c r="G15" s="49">
        <f>SUM(G12:G14)</f>
        <v>0</v>
      </c>
      <c r="H15" s="49">
        <f>SUM(H12:H14)</f>
        <v>0</v>
      </c>
      <c r="I15" s="48"/>
      <c r="J15" s="48"/>
      <c r="K15" s="4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FACTURE</vt:lpstr>
      <vt:lpstr>LISTE</vt:lpstr>
      <vt:lpstr>BILAN</vt:lpstr>
      <vt:lpstr>bilan</vt:lpstr>
      <vt:lpstr>FACTURE!Zone_d_impression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Compte Benoit</dc:creator>
  <cp:lastModifiedBy>Alexis VANMERRIS</cp:lastModifiedBy>
  <cp:lastPrinted>2020-10-08T11:49:42Z</cp:lastPrinted>
  <dcterms:created xsi:type="dcterms:W3CDTF">2014-01-23T12:39:31Z</dcterms:created>
  <dcterms:modified xsi:type="dcterms:W3CDTF">2020-10-12T11:51:01Z</dcterms:modified>
</cp:coreProperties>
</file>