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8_{D71B8AE8-481C-49CC-A266-6F1189739E06}" xr6:coauthVersionLast="43" xr6:coauthVersionMax="43" xr10:uidLastSave="{00000000-0000-0000-0000-000000000000}"/>
  <bookViews>
    <workbookView xWindow="-110" yWindow="-110" windowWidth="19420" windowHeight="10420" xr2:uid="{3F81E268-A688-43C8-8569-519ADCBAB9BD}"/>
  </bookViews>
  <sheets>
    <sheet name="Tournée Lundi" sheetId="1" r:id="rId1"/>
    <sheet name="Feuil1" sheetId="2" r:id="rId2"/>
  </sheets>
  <definedNames>
    <definedName name="_xlnm._FilterDatabase" localSheetId="0" hidden="1">'Tournée Lundi'!$A$1:$Q$1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2" i="1"/>
  <c r="Q23" i="1" l="1"/>
  <c r="Q24" i="1"/>
  <c r="Q25" i="1"/>
  <c r="Q26" i="1"/>
  <c r="Q16" i="1"/>
  <c r="Q17" i="1"/>
  <c r="Q18" i="1"/>
  <c r="Q19" i="1"/>
  <c r="Q20" i="1"/>
  <c r="Q21" i="1"/>
  <c r="Q22" i="1"/>
  <c r="Q15" i="1"/>
  <c r="Q2" i="1"/>
  <c r="Q14" i="1"/>
  <c r="Q13" i="1"/>
  <c r="Q3" i="1"/>
  <c r="Q4" i="1"/>
  <c r="Q5" i="1"/>
  <c r="Q6" i="1"/>
  <c r="Q7" i="1"/>
  <c r="Q8" i="1"/>
  <c r="Q9" i="1"/>
  <c r="Q10" i="1"/>
  <c r="Q11" i="1"/>
  <c r="Q12" i="1"/>
</calcChain>
</file>

<file path=xl/sharedStrings.xml><?xml version="1.0" encoding="utf-8"?>
<sst xmlns="http://schemas.openxmlformats.org/spreadsheetml/2006/main" count="142" uniqueCount="59">
  <si>
    <t>Poteau</t>
  </si>
  <si>
    <t>N° machine</t>
  </si>
  <si>
    <t>Description Machine</t>
  </si>
  <si>
    <t>Type lubrifiant</t>
  </si>
  <si>
    <t>Appoint Auto</t>
  </si>
  <si>
    <t>Produit</t>
  </si>
  <si>
    <t>Capacité bac (litres)</t>
  </si>
  <si>
    <t>Borne pH Inférieure</t>
  </si>
  <si>
    <t>Borne pH Supérieure</t>
  </si>
  <si>
    <t>Ordre de passage</t>
  </si>
  <si>
    <t>Date dernière Vidange</t>
  </si>
  <si>
    <t>niveau nourrice</t>
  </si>
  <si>
    <t>C% lue</t>
  </si>
  <si>
    <t>C % corrigé</t>
  </si>
  <si>
    <t>dosatron</t>
  </si>
  <si>
    <t xml:space="preserve">compteur d'eau    </t>
  </si>
  <si>
    <t>I1</t>
  </si>
  <si>
    <t>(56087) RAMO</t>
  </si>
  <si>
    <t>Soluble</t>
  </si>
  <si>
    <t>N</t>
  </si>
  <si>
    <t>MECAGREEN 450 AERO</t>
  </si>
  <si>
    <t>J0</t>
  </si>
  <si>
    <t>J1</t>
  </si>
  <si>
    <t>I2</t>
  </si>
  <si>
    <t>(54277) HERNAULT</t>
  </si>
  <si>
    <t>(56220) HURON DX</t>
  </si>
  <si>
    <t>(58954) DMU</t>
  </si>
  <si>
    <t>O</t>
  </si>
  <si>
    <t>QUAKERCOOL 7601 BFFR</t>
  </si>
  <si>
    <t>(56978) MANDELLI</t>
  </si>
  <si>
    <t>Hermle</t>
  </si>
  <si>
    <t xml:space="preserve"> </t>
  </si>
  <si>
    <t>J3</t>
  </si>
  <si>
    <t>(58859) Hermle BERTHEL</t>
  </si>
  <si>
    <t>I3</t>
  </si>
  <si>
    <t>TOUR COMBINE</t>
  </si>
  <si>
    <t>(58884) SOMAB</t>
  </si>
  <si>
    <t>(56275) TOYODA</t>
  </si>
  <si>
    <t>(55616) NILES</t>
  </si>
  <si>
    <t>(53972) HURON</t>
  </si>
  <si>
    <t>K3</t>
  </si>
  <si>
    <t>(53269) Fraiseuse rectiligne</t>
  </si>
  <si>
    <t>Rhenus R-FLEX emd + lub</t>
  </si>
  <si>
    <t>(55255) Tour parallèle à copie</t>
  </si>
  <si>
    <t>(55548) Rectifieuse universell</t>
  </si>
  <si>
    <t>I4</t>
  </si>
  <si>
    <t>(54378) STUDER</t>
  </si>
  <si>
    <t>H4</t>
  </si>
  <si>
    <t>DOOSAN</t>
  </si>
  <si>
    <t>(55987) Affûteuse VILLAR</t>
  </si>
  <si>
    <t>RHENUS XY 121 HM</t>
  </si>
  <si>
    <t>H3</t>
  </si>
  <si>
    <t>Fraiseuse Universelle Deckel</t>
  </si>
  <si>
    <t>(56556) SOMAB</t>
  </si>
  <si>
    <t>PARPASS I</t>
  </si>
  <si>
    <t>PARPASS II</t>
  </si>
  <si>
    <t>PARPASS III</t>
  </si>
  <si>
    <t>PARPASS IV</t>
  </si>
  <si>
    <t>PRECO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</si>
</sst>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.0000"/>
    <numFmt numFmtId="165" formatCode="0.0"/>
    <numFmt numFmtId="166" formatCode="d\ mmmm\ yyyy"/>
    <numFmt numFmtId="167" formatCode="General_)"/>
    <numFmt numFmtId="168" formatCode="_-* #,##0.0\ _€_-;\-* #,##0.0\ _€_-;_-* &quot;-&quot;??\ _€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ms Rmn"/>
    </font>
    <font>
      <b/>
      <sz val="8"/>
      <color theme="0"/>
      <name val="Bahnschrift"/>
      <family val="2"/>
    </font>
    <font>
      <b/>
      <sz val="8"/>
      <color theme="1"/>
      <name val="Bahnschrift"/>
      <family val="2"/>
    </font>
    <font>
      <b/>
      <sz val="8"/>
      <name val="Bahnschrift"/>
      <family val="2"/>
    </font>
    <font>
      <sz val="8"/>
      <color theme="1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rgb="FF993366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7" fontId="2" fillId="0" borderId="0"/>
    <xf numFmtId="0" fontId="1" fillId="0" borderId="0"/>
    <xf numFmtId="0" fontId="1" fillId="0" borderId="0"/>
  </cellStyleXfs>
  <cellXfs count="55">
    <xf numFmtId="0" fontId="0" fillId="0" borderId="0" xfId="0"/>
    <xf numFmtId="0" fontId="3" fillId="2" borderId="4" xfId="1" applyFont="1" applyFill="1" applyBorder="1" applyAlignment="1">
      <alignment horizontal="left" vertical="center" wrapText="1"/>
    </xf>
    <xf numFmtId="164" fontId="3" fillId="2" borderId="5" xfId="1" applyNumberFormat="1" applyFont="1" applyFill="1" applyBorder="1" applyAlignment="1">
      <alignment horizontal="left" vertical="center" wrapText="1"/>
    </xf>
    <xf numFmtId="2" fontId="3" fillId="2" borderId="5" xfId="1" applyNumberFormat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left" vertical="center" wrapText="1"/>
    </xf>
    <xf numFmtId="166" fontId="3" fillId="2" borderId="6" xfId="1" applyNumberFormat="1" applyFont="1" applyFill="1" applyBorder="1" applyAlignment="1">
      <alignment horizontal="left" vertical="center" wrapText="1"/>
    </xf>
    <xf numFmtId="49" fontId="3" fillId="2" borderId="6" xfId="1" applyNumberFormat="1" applyFont="1" applyFill="1" applyBorder="1" applyAlignment="1">
      <alignment horizontal="left" vertical="center" wrapText="1"/>
    </xf>
    <xf numFmtId="0" fontId="3" fillId="2" borderId="7" xfId="1" applyFont="1" applyFill="1" applyBorder="1" applyAlignment="1">
      <alignment horizontal="left" vertical="center" wrapText="1"/>
    </xf>
    <xf numFmtId="165" fontId="3" fillId="2" borderId="5" xfId="1" applyNumberFormat="1" applyFont="1" applyFill="1" applyBorder="1" applyAlignment="1">
      <alignment horizontal="left" vertical="center" wrapText="1"/>
    </xf>
    <xf numFmtId="10" fontId="3" fillId="2" borderId="5" xfId="0" applyNumberFormat="1" applyFont="1" applyFill="1" applyBorder="1" applyAlignment="1">
      <alignment horizontal="left" vertical="center" wrapText="1"/>
    </xf>
    <xf numFmtId="167" fontId="4" fillId="3" borderId="8" xfId="2" applyFont="1" applyFill="1" applyBorder="1" applyAlignment="1">
      <alignment horizontal="left" vertical="center"/>
    </xf>
    <xf numFmtId="0" fontId="4" fillId="3" borderId="9" xfId="3" applyFont="1" applyFill="1" applyBorder="1" applyAlignment="1">
      <alignment horizontal="left" vertical="center"/>
    </xf>
    <xf numFmtId="0" fontId="4" fillId="3" borderId="9" xfId="4" applyFont="1" applyFill="1" applyBorder="1" applyAlignment="1">
      <alignment horizontal="left" vertical="center"/>
    </xf>
    <xf numFmtId="167" fontId="4" fillId="3" borderId="9" xfId="2" applyFont="1" applyFill="1" applyBorder="1" applyAlignment="1">
      <alignment horizontal="left" vertical="center"/>
    </xf>
    <xf numFmtId="3" fontId="4" fillId="3" borderId="9" xfId="3" applyNumberFormat="1" applyFont="1" applyFill="1" applyBorder="1" applyAlignment="1">
      <alignment horizontal="left" vertical="center"/>
    </xf>
    <xf numFmtId="165" fontId="4" fillId="3" borderId="9" xfId="3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14" fontId="5" fillId="3" borderId="9" xfId="3" applyNumberFormat="1" applyFont="1" applyFill="1" applyBorder="1" applyAlignment="1">
      <alignment horizontal="left" vertical="center"/>
    </xf>
    <xf numFmtId="14" fontId="5" fillId="3" borderId="9" xfId="3" applyNumberFormat="1" applyFont="1" applyFill="1" applyBorder="1" applyAlignment="1" applyProtection="1">
      <alignment horizontal="left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locked="0"/>
    </xf>
    <xf numFmtId="168" fontId="6" fillId="3" borderId="9" xfId="0" applyNumberFormat="1" applyFont="1" applyFill="1" applyBorder="1" applyAlignment="1">
      <alignment horizontal="left" vertical="center"/>
    </xf>
    <xf numFmtId="0" fontId="6" fillId="3" borderId="10" xfId="0" applyFont="1" applyFill="1" applyBorder="1" applyAlignment="1" applyProtection="1">
      <alignment horizontal="left" vertical="center"/>
      <protection locked="0"/>
    </xf>
    <xf numFmtId="167" fontId="4" fillId="3" borderId="2" xfId="2" applyFont="1" applyFill="1" applyBorder="1" applyAlignment="1">
      <alignment horizontal="left" vertical="center"/>
    </xf>
    <xf numFmtId="0" fontId="4" fillId="3" borderId="1" xfId="3" applyFont="1" applyFill="1" applyBorder="1" applyAlignment="1">
      <alignment horizontal="left" vertical="center"/>
    </xf>
    <xf numFmtId="0" fontId="4" fillId="3" borderId="1" xfId="4" applyFont="1" applyFill="1" applyBorder="1" applyAlignment="1">
      <alignment horizontal="left" vertical="center"/>
    </xf>
    <xf numFmtId="167" fontId="4" fillId="3" borderId="1" xfId="2" applyFont="1" applyFill="1" applyBorder="1" applyAlignment="1">
      <alignment horizontal="left" vertical="center"/>
    </xf>
    <xf numFmtId="3" fontId="4" fillId="3" borderId="1" xfId="3" applyNumberFormat="1" applyFont="1" applyFill="1" applyBorder="1" applyAlignment="1">
      <alignment horizontal="left" vertical="center"/>
    </xf>
    <xf numFmtId="165" fontId="4" fillId="3" borderId="1" xfId="3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4" fontId="5" fillId="3" borderId="1" xfId="3" applyNumberFormat="1" applyFont="1" applyFill="1" applyBorder="1" applyAlignment="1">
      <alignment horizontal="left" vertical="center"/>
    </xf>
    <xf numFmtId="14" fontId="5" fillId="3" borderId="1" xfId="0" applyNumberFormat="1" applyFont="1" applyFill="1" applyBorder="1" applyAlignment="1" applyProtection="1">
      <alignment horizontal="left" vertical="center"/>
      <protection locked="0"/>
    </xf>
    <xf numFmtId="0" fontId="6" fillId="3" borderId="1" xfId="0" applyFont="1" applyFill="1" applyBorder="1" applyAlignment="1" applyProtection="1">
      <alignment horizontal="left" vertical="center"/>
      <protection locked="0"/>
    </xf>
    <xf numFmtId="168" fontId="6" fillId="3" borderId="1" xfId="0" applyNumberFormat="1" applyFont="1" applyFill="1" applyBorder="1" applyAlignment="1">
      <alignment horizontal="left" vertical="center"/>
    </xf>
    <xf numFmtId="0" fontId="6" fillId="3" borderId="3" xfId="0" applyFont="1" applyFill="1" applyBorder="1" applyAlignment="1" applyProtection="1">
      <alignment horizontal="left" vertical="center"/>
      <protection locked="0"/>
    </xf>
    <xf numFmtId="14" fontId="5" fillId="3" borderId="1" xfId="3" applyNumberFormat="1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>
      <alignment horizontal="left" vertical="center"/>
    </xf>
    <xf numFmtId="14" fontId="4" fillId="3" borderId="1" xfId="0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14" fontId="4" fillId="3" borderId="1" xfId="0" applyNumberFormat="1" applyFont="1" applyFill="1" applyBorder="1" applyAlignment="1" applyProtection="1">
      <alignment horizontal="left" vertical="center"/>
      <protection locked="0"/>
    </xf>
    <xf numFmtId="167" fontId="4" fillId="3" borderId="11" xfId="2" applyFont="1" applyFill="1" applyBorder="1" applyAlignment="1">
      <alignment horizontal="left" vertical="center"/>
    </xf>
    <xf numFmtId="0" fontId="4" fillId="3" borderId="12" xfId="4" applyFont="1" applyFill="1" applyBorder="1" applyAlignment="1">
      <alignment horizontal="left" vertical="center"/>
    </xf>
    <xf numFmtId="0" fontId="4" fillId="3" borderId="12" xfId="3" applyFont="1" applyFill="1" applyBorder="1" applyAlignment="1">
      <alignment horizontal="left" vertical="center"/>
    </xf>
    <xf numFmtId="167" fontId="4" fillId="3" borderId="12" xfId="2" applyFont="1" applyFill="1" applyBorder="1" applyAlignment="1">
      <alignment horizontal="left" vertical="center"/>
    </xf>
    <xf numFmtId="3" fontId="4" fillId="3" borderId="12" xfId="3" applyNumberFormat="1" applyFont="1" applyFill="1" applyBorder="1" applyAlignment="1">
      <alignment horizontal="left" vertical="center"/>
    </xf>
    <xf numFmtId="165" fontId="4" fillId="3" borderId="12" xfId="3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14" fontId="5" fillId="3" borderId="12" xfId="3" applyNumberFormat="1" applyFont="1" applyFill="1" applyBorder="1" applyAlignment="1">
      <alignment horizontal="left" vertical="center"/>
    </xf>
    <xf numFmtId="14" fontId="5" fillId="3" borderId="12" xfId="3" applyNumberFormat="1" applyFont="1" applyFill="1" applyBorder="1" applyAlignment="1" applyProtection="1">
      <alignment horizontal="left" vertical="center"/>
      <protection locked="0"/>
    </xf>
    <xf numFmtId="0" fontId="6" fillId="3" borderId="12" xfId="0" applyFont="1" applyFill="1" applyBorder="1" applyAlignment="1" applyProtection="1">
      <alignment horizontal="left" vertical="center"/>
      <protection locked="0"/>
    </xf>
    <xf numFmtId="0" fontId="6" fillId="3" borderId="13" xfId="0" applyFont="1" applyFill="1" applyBorder="1" applyAlignment="1" applyProtection="1">
      <alignment horizontal="left" vertical="center"/>
      <protection locked="0"/>
    </xf>
    <xf numFmtId="0" fontId="3" fillId="2" borderId="6" xfId="1" applyNumberFormat="1" applyFont="1" applyFill="1" applyBorder="1" applyAlignment="1">
      <alignment horizontal="left" vertical="center" wrapText="1"/>
    </xf>
    <xf numFmtId="0" fontId="6" fillId="3" borderId="14" xfId="0" applyNumberFormat="1" applyFont="1" applyFill="1" applyBorder="1" applyAlignment="1" applyProtection="1">
      <alignment horizontal="left" vertical="center"/>
      <protection locked="0"/>
    </xf>
    <xf numFmtId="0" fontId="6" fillId="3" borderId="15" xfId="0" applyNumberFormat="1" applyFont="1" applyFill="1" applyBorder="1" applyAlignment="1" applyProtection="1">
      <alignment horizontal="left" vertical="center"/>
      <protection locked="0"/>
    </xf>
    <xf numFmtId="0" fontId="6" fillId="3" borderId="16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/>
  </cellXfs>
  <cellStyles count="5">
    <cellStyle name="Normal" xfId="0" builtinId="0"/>
    <cellStyle name="Normal 2" xfId="3" xr:uid="{FF1E485D-13CF-4DD4-97A6-29881736DB24}"/>
    <cellStyle name="Normal_Classeur2" xfId="1" xr:uid="{8F35EE7C-646A-4AF2-A8C1-50F546E576A4}"/>
    <cellStyle name="Normal_Parc_Machines_01-01-2007" xfId="4" xr:uid="{6476B13F-02FA-42B0-BA7C-30EAAE25C8C9}"/>
    <cellStyle name="Normal_Pla" xfId="2" xr:uid="{AEF03464-64FD-485F-9EFF-F551D1D106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AC878-8BBB-45F7-914A-1D6E145D64B6}">
  <sheetPr codeName="Feuil1"/>
  <dimension ref="A1:Q26"/>
  <sheetViews>
    <sheetView tabSelected="1" topLeftCell="A22" zoomScale="80" zoomScaleNormal="80" workbookViewId="0">
      <selection activeCell="C26" sqref="C26"/>
    </sheetView>
  </sheetViews>
  <sheetFormatPr baseColWidth="10" defaultRowHeight="14.5" x14ac:dyDescent="0.35"/>
  <cols>
    <col min="1" max="1" width="5.7265625" bestFit="1" customWidth="1"/>
    <col min="2" max="2" width="8.7265625" bestFit="1" customWidth="1"/>
    <col min="3" max="3" width="21.1796875" bestFit="1" customWidth="1"/>
    <col min="4" max="4" width="0" hidden="1" customWidth="1"/>
    <col min="5" max="5" width="5.6328125" customWidth="1"/>
    <col min="6" max="6" width="17.26953125" customWidth="1"/>
    <col min="7" max="7" width="10.1796875" customWidth="1"/>
    <col min="8" max="8" width="9.6328125" bestFit="1" customWidth="1"/>
    <col min="9" max="9" width="10.54296875" bestFit="1" customWidth="1"/>
    <col min="10" max="10" width="8.26953125" customWidth="1"/>
    <col min="12" max="12" width="6.54296875" bestFit="1" customWidth="1"/>
    <col min="13" max="13" width="7" bestFit="1" customWidth="1"/>
    <col min="14" max="14" width="12.1796875" customWidth="1"/>
    <col min="15" max="15" width="12.1796875" style="54" customWidth="1"/>
    <col min="16" max="16" width="5.36328125" bestFit="1" customWidth="1"/>
    <col min="17" max="17" width="8.36328125" bestFit="1" customWidth="1"/>
  </cols>
  <sheetData>
    <row r="1" spans="1:17" ht="21.5" customHeight="1" thickBot="1" x14ac:dyDescent="0.4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8" t="s">
        <v>7</v>
      </c>
      <c r="I1" s="8" t="s">
        <v>8</v>
      </c>
      <c r="J1" s="9" t="s">
        <v>9</v>
      </c>
      <c r="K1" s="5" t="s">
        <v>10</v>
      </c>
      <c r="L1" s="6" t="s">
        <v>11</v>
      </c>
      <c r="M1" s="4" t="s">
        <v>14</v>
      </c>
      <c r="N1" s="7" t="s">
        <v>15</v>
      </c>
      <c r="O1" s="50" t="s">
        <v>58</v>
      </c>
      <c r="P1" s="4" t="s">
        <v>12</v>
      </c>
      <c r="Q1" s="4" t="s">
        <v>13</v>
      </c>
    </row>
    <row r="2" spans="1:17" ht="15" thickBot="1" x14ac:dyDescent="0.4">
      <c r="A2" s="10" t="s">
        <v>16</v>
      </c>
      <c r="B2" s="11">
        <v>56087</v>
      </c>
      <c r="C2" s="11" t="s">
        <v>17</v>
      </c>
      <c r="D2" s="12" t="s">
        <v>18</v>
      </c>
      <c r="E2" s="13" t="s">
        <v>19</v>
      </c>
      <c r="F2" s="11" t="s">
        <v>20</v>
      </c>
      <c r="G2" s="14">
        <v>100</v>
      </c>
      <c r="H2" s="15">
        <v>7.7</v>
      </c>
      <c r="I2" s="15">
        <v>8.6999999999999993</v>
      </c>
      <c r="J2" s="16">
        <v>1</v>
      </c>
      <c r="K2" s="17">
        <v>43377</v>
      </c>
      <c r="L2" s="18"/>
      <c r="M2" s="19"/>
      <c r="N2" s="21"/>
      <c r="O2" s="51" t="e">
        <f>_xlfn.IFS(P2&gt;I2+2,"appoint eau",P2&lt;H2-2,"appoint 8%")</f>
        <v>#N/A</v>
      </c>
      <c r="P2" s="19">
        <v>10</v>
      </c>
      <c r="Q2" s="20">
        <f>P2*1.69</f>
        <v>16.899999999999999</v>
      </c>
    </row>
    <row r="3" spans="1:17" ht="15" thickBot="1" x14ac:dyDescent="0.4">
      <c r="A3" s="22" t="s">
        <v>21</v>
      </c>
      <c r="B3" s="23">
        <v>54277</v>
      </c>
      <c r="C3" s="23" t="s">
        <v>24</v>
      </c>
      <c r="D3" s="24" t="s">
        <v>18</v>
      </c>
      <c r="E3" s="25" t="s">
        <v>19</v>
      </c>
      <c r="F3" s="23" t="s">
        <v>20</v>
      </c>
      <c r="G3" s="26">
        <v>100</v>
      </c>
      <c r="H3" s="27">
        <v>7.7</v>
      </c>
      <c r="I3" s="27">
        <v>8.6999999999999993</v>
      </c>
      <c r="J3" s="28">
        <v>2</v>
      </c>
      <c r="K3" s="29">
        <v>43500</v>
      </c>
      <c r="L3" s="30"/>
      <c r="M3" s="31"/>
      <c r="N3" s="33"/>
      <c r="O3" s="51" t="e">
        <f t="shared" ref="O3:O12" si="0">_xlfn.IFS(P3&gt;I3+2,"appoint eau",P3&lt;H3-2,"appoint 8%")</f>
        <v>#N/A</v>
      </c>
      <c r="P3" s="31">
        <v>8</v>
      </c>
      <c r="Q3" s="20">
        <f t="shared" ref="Q3:Q12" si="1">P3*1.69</f>
        <v>13.52</v>
      </c>
    </row>
    <row r="4" spans="1:17" ht="15" thickBot="1" x14ac:dyDescent="0.4">
      <c r="A4" s="22" t="s">
        <v>22</v>
      </c>
      <c r="B4" s="23">
        <v>56220</v>
      </c>
      <c r="C4" s="23" t="s">
        <v>25</v>
      </c>
      <c r="D4" s="24" t="s">
        <v>18</v>
      </c>
      <c r="E4" s="25" t="s">
        <v>19</v>
      </c>
      <c r="F4" s="23" t="s">
        <v>20</v>
      </c>
      <c r="G4" s="26">
        <v>700</v>
      </c>
      <c r="H4" s="27">
        <v>7.7</v>
      </c>
      <c r="I4" s="27">
        <v>8.6999999999999993</v>
      </c>
      <c r="J4" s="28">
        <v>3</v>
      </c>
      <c r="K4" s="29">
        <v>43501</v>
      </c>
      <c r="L4" s="34"/>
      <c r="M4" s="31"/>
      <c r="N4" s="33"/>
      <c r="O4" s="51" t="str">
        <f t="shared" si="0"/>
        <v>appoint 8%</v>
      </c>
      <c r="P4" s="31"/>
      <c r="Q4" s="20">
        <f t="shared" si="1"/>
        <v>0</v>
      </c>
    </row>
    <row r="5" spans="1:17" ht="15" thickBot="1" x14ac:dyDescent="0.4">
      <c r="A5" s="22" t="s">
        <v>23</v>
      </c>
      <c r="B5" s="23">
        <v>56978</v>
      </c>
      <c r="C5" s="23" t="s">
        <v>29</v>
      </c>
      <c r="D5" s="24" t="s">
        <v>18</v>
      </c>
      <c r="E5" s="25" t="s">
        <v>27</v>
      </c>
      <c r="F5" s="23" t="s">
        <v>20</v>
      </c>
      <c r="G5" s="26">
        <v>2000</v>
      </c>
      <c r="H5" s="27">
        <v>7.7</v>
      </c>
      <c r="I5" s="27">
        <v>8.6999999999999993</v>
      </c>
      <c r="J5" s="28">
        <v>5</v>
      </c>
      <c r="K5" s="29">
        <v>43081</v>
      </c>
      <c r="L5" s="34"/>
      <c r="M5" s="31"/>
      <c r="N5" s="33"/>
      <c r="O5" s="51" t="str">
        <f t="shared" si="0"/>
        <v>appoint 8%</v>
      </c>
      <c r="P5" s="31"/>
      <c r="Q5" s="20">
        <f t="shared" si="1"/>
        <v>0</v>
      </c>
    </row>
    <row r="6" spans="1:17" ht="15" thickBot="1" x14ac:dyDescent="0.4">
      <c r="A6" s="22" t="s">
        <v>31</v>
      </c>
      <c r="B6" s="23">
        <v>58859</v>
      </c>
      <c r="C6" s="23" t="s">
        <v>33</v>
      </c>
      <c r="D6" s="24" t="s">
        <v>18</v>
      </c>
      <c r="E6" s="25" t="s">
        <v>27</v>
      </c>
      <c r="F6" s="23" t="s">
        <v>20</v>
      </c>
      <c r="G6" s="26">
        <v>1000</v>
      </c>
      <c r="H6" s="27">
        <v>7.7</v>
      </c>
      <c r="I6" s="27">
        <v>8.6999999999999993</v>
      </c>
      <c r="J6" s="28">
        <v>7</v>
      </c>
      <c r="K6" s="29">
        <v>43409</v>
      </c>
      <c r="L6" s="30"/>
      <c r="M6" s="31"/>
      <c r="N6" s="33"/>
      <c r="O6" s="51" t="str">
        <f t="shared" si="0"/>
        <v>appoint 8%</v>
      </c>
      <c r="P6" s="31"/>
      <c r="Q6" s="20">
        <f t="shared" si="1"/>
        <v>0</v>
      </c>
    </row>
    <row r="7" spans="1:17" ht="15" thickBot="1" x14ac:dyDescent="0.4">
      <c r="A7" s="22" t="s">
        <v>34</v>
      </c>
      <c r="B7" s="23">
        <v>58786</v>
      </c>
      <c r="C7" s="23" t="s">
        <v>35</v>
      </c>
      <c r="D7" s="24" t="s">
        <v>18</v>
      </c>
      <c r="E7" s="25" t="s">
        <v>27</v>
      </c>
      <c r="F7" s="23" t="s">
        <v>20</v>
      </c>
      <c r="G7" s="26">
        <v>200</v>
      </c>
      <c r="H7" s="27">
        <v>7.7</v>
      </c>
      <c r="I7" s="27">
        <v>8.6999999999999993</v>
      </c>
      <c r="J7" s="28">
        <v>9</v>
      </c>
      <c r="K7" s="29"/>
      <c r="L7" s="34"/>
      <c r="M7" s="31"/>
      <c r="N7" s="33"/>
      <c r="O7" s="51" t="str">
        <f t="shared" si="0"/>
        <v>appoint 8%</v>
      </c>
      <c r="P7" s="31"/>
      <c r="Q7" s="20">
        <f t="shared" si="1"/>
        <v>0</v>
      </c>
    </row>
    <row r="8" spans="1:17" ht="15" thickBot="1" x14ac:dyDescent="0.4">
      <c r="A8" s="22" t="s">
        <v>23</v>
      </c>
      <c r="B8" s="23">
        <v>56275</v>
      </c>
      <c r="C8" s="23" t="s">
        <v>37</v>
      </c>
      <c r="D8" s="24" t="s">
        <v>18</v>
      </c>
      <c r="E8" s="25" t="s">
        <v>19</v>
      </c>
      <c r="F8" s="23" t="s">
        <v>20</v>
      </c>
      <c r="G8" s="26">
        <v>400</v>
      </c>
      <c r="H8" s="27">
        <v>7.7</v>
      </c>
      <c r="I8" s="27">
        <v>8.6999999999999993</v>
      </c>
      <c r="J8" s="28">
        <v>11</v>
      </c>
      <c r="K8" s="29">
        <v>43066</v>
      </c>
      <c r="L8" s="34"/>
      <c r="M8" s="31"/>
      <c r="N8" s="33"/>
      <c r="O8" s="51" t="str">
        <f t="shared" si="0"/>
        <v>appoint 8%</v>
      </c>
      <c r="P8" s="31"/>
      <c r="Q8" s="20">
        <f t="shared" si="1"/>
        <v>0</v>
      </c>
    </row>
    <row r="9" spans="1:17" ht="15" thickBot="1" x14ac:dyDescent="0.4">
      <c r="A9" s="22" t="s">
        <v>34</v>
      </c>
      <c r="B9" s="23">
        <v>55616</v>
      </c>
      <c r="C9" s="23" t="s">
        <v>38</v>
      </c>
      <c r="D9" s="24" t="s">
        <v>18</v>
      </c>
      <c r="E9" s="25" t="s">
        <v>19</v>
      </c>
      <c r="F9" s="23" t="s">
        <v>20</v>
      </c>
      <c r="G9" s="26">
        <v>300</v>
      </c>
      <c r="H9" s="27">
        <v>7.7</v>
      </c>
      <c r="I9" s="27">
        <v>8.6999999999999993</v>
      </c>
      <c r="J9" s="28">
        <v>12</v>
      </c>
      <c r="K9" s="29">
        <v>43507</v>
      </c>
      <c r="L9" s="34"/>
      <c r="M9" s="31"/>
      <c r="N9" s="33"/>
      <c r="O9" s="51" t="str">
        <f t="shared" si="0"/>
        <v>appoint 8%</v>
      </c>
      <c r="P9" s="31"/>
      <c r="Q9" s="20">
        <f t="shared" si="1"/>
        <v>0</v>
      </c>
    </row>
    <row r="10" spans="1:17" ht="15" thickBot="1" x14ac:dyDescent="0.4">
      <c r="A10" s="22" t="s">
        <v>23</v>
      </c>
      <c r="B10" s="23">
        <v>53972</v>
      </c>
      <c r="C10" s="23" t="s">
        <v>39</v>
      </c>
      <c r="D10" s="24" t="s">
        <v>18</v>
      </c>
      <c r="E10" s="25" t="s">
        <v>19</v>
      </c>
      <c r="F10" s="23" t="s">
        <v>20</v>
      </c>
      <c r="G10" s="26">
        <v>100</v>
      </c>
      <c r="H10" s="27">
        <v>7.7</v>
      </c>
      <c r="I10" s="27">
        <v>8.6999999999999993</v>
      </c>
      <c r="J10" s="28">
        <v>13</v>
      </c>
      <c r="K10" s="29">
        <v>43410</v>
      </c>
      <c r="L10" s="34"/>
      <c r="M10" s="31"/>
      <c r="N10" s="33"/>
      <c r="O10" s="51" t="str">
        <f t="shared" si="0"/>
        <v>appoint 8%</v>
      </c>
      <c r="P10" s="31"/>
      <c r="Q10" s="20">
        <f t="shared" si="1"/>
        <v>0</v>
      </c>
    </row>
    <row r="11" spans="1:17" ht="15" thickBot="1" x14ac:dyDescent="0.4">
      <c r="A11" s="22" t="s">
        <v>34</v>
      </c>
      <c r="B11" s="23">
        <v>55255</v>
      </c>
      <c r="C11" s="23" t="s">
        <v>43</v>
      </c>
      <c r="D11" s="24" t="s">
        <v>18</v>
      </c>
      <c r="E11" s="25" t="s">
        <v>19</v>
      </c>
      <c r="F11" s="23" t="s">
        <v>20</v>
      </c>
      <c r="G11" s="26">
        <v>100</v>
      </c>
      <c r="H11" s="27">
        <v>7.7</v>
      </c>
      <c r="I11" s="27">
        <v>8.6999999999999993</v>
      </c>
      <c r="J11" s="28">
        <v>15</v>
      </c>
      <c r="K11" s="29">
        <v>43260</v>
      </c>
      <c r="L11" s="34"/>
      <c r="M11" s="31"/>
      <c r="N11" s="33"/>
      <c r="O11" s="51" t="str">
        <f t="shared" si="0"/>
        <v>appoint 8%</v>
      </c>
      <c r="P11" s="31"/>
      <c r="Q11" s="20">
        <f t="shared" si="1"/>
        <v>0</v>
      </c>
    </row>
    <row r="12" spans="1:17" ht="15" thickBot="1" x14ac:dyDescent="0.4">
      <c r="A12" s="22" t="s">
        <v>34</v>
      </c>
      <c r="B12" s="23">
        <v>58883</v>
      </c>
      <c r="C12" s="23" t="s">
        <v>48</v>
      </c>
      <c r="D12" s="24" t="s">
        <v>18</v>
      </c>
      <c r="E12" s="25" t="s">
        <v>27</v>
      </c>
      <c r="F12" s="23" t="s">
        <v>20</v>
      </c>
      <c r="G12" s="26">
        <v>1000</v>
      </c>
      <c r="H12" s="27">
        <v>7.7</v>
      </c>
      <c r="I12" s="27">
        <v>8.6999999999999993</v>
      </c>
      <c r="J12" s="28">
        <v>18</v>
      </c>
      <c r="K12" s="29">
        <v>43034</v>
      </c>
      <c r="L12" s="34"/>
      <c r="M12" s="31"/>
      <c r="N12" s="33"/>
      <c r="O12" s="51" t="str">
        <f t="shared" si="0"/>
        <v>appoint 8%</v>
      </c>
      <c r="P12" s="31"/>
      <c r="Q12" s="20">
        <f t="shared" si="1"/>
        <v>0</v>
      </c>
    </row>
    <row r="13" spans="1:17" ht="15" thickBot="1" x14ac:dyDescent="0.4">
      <c r="A13" s="22" t="s">
        <v>34</v>
      </c>
      <c r="B13" s="23">
        <v>54848</v>
      </c>
      <c r="C13" s="23" t="s">
        <v>52</v>
      </c>
      <c r="D13" s="24" t="s">
        <v>18</v>
      </c>
      <c r="E13" s="25" t="s">
        <v>19</v>
      </c>
      <c r="F13" s="23" t="s">
        <v>20</v>
      </c>
      <c r="G13" s="26">
        <v>20</v>
      </c>
      <c r="H13" s="27">
        <v>7.7</v>
      </c>
      <c r="I13" s="27">
        <v>8.6999999999999993</v>
      </c>
      <c r="J13" s="28">
        <v>20</v>
      </c>
      <c r="K13" s="29">
        <v>43524</v>
      </c>
      <c r="L13" s="31"/>
      <c r="M13" s="31"/>
      <c r="N13" s="33"/>
      <c r="O13" s="52"/>
      <c r="P13" s="31"/>
      <c r="Q13" s="20">
        <f>P13*1.69</f>
        <v>0</v>
      </c>
    </row>
    <row r="14" spans="1:17" x14ac:dyDescent="0.35">
      <c r="A14" s="22" t="s">
        <v>51</v>
      </c>
      <c r="B14" s="23">
        <v>56556</v>
      </c>
      <c r="C14" s="23" t="s">
        <v>53</v>
      </c>
      <c r="D14" s="24" t="s">
        <v>18</v>
      </c>
      <c r="E14" s="25" t="s">
        <v>19</v>
      </c>
      <c r="F14" s="23" t="s">
        <v>20</v>
      </c>
      <c r="G14" s="26">
        <v>200</v>
      </c>
      <c r="H14" s="27">
        <v>7.7</v>
      </c>
      <c r="I14" s="27">
        <v>8.6999999999999993</v>
      </c>
      <c r="J14" s="28">
        <v>21</v>
      </c>
      <c r="K14" s="29">
        <v>43343</v>
      </c>
      <c r="L14" s="38"/>
      <c r="M14" s="31"/>
      <c r="N14" s="33"/>
      <c r="O14" s="52"/>
      <c r="P14" s="31"/>
      <c r="Q14" s="20">
        <f>P14*1.69</f>
        <v>0</v>
      </c>
    </row>
    <row r="15" spans="1:17" x14ac:dyDescent="0.35">
      <c r="A15" s="22" t="s">
        <v>23</v>
      </c>
      <c r="B15" s="24">
        <v>58954</v>
      </c>
      <c r="C15" s="23" t="s">
        <v>26</v>
      </c>
      <c r="D15" s="24" t="s">
        <v>18</v>
      </c>
      <c r="E15" s="25" t="s">
        <v>27</v>
      </c>
      <c r="F15" s="23" t="s">
        <v>28</v>
      </c>
      <c r="G15" s="26">
        <v>980</v>
      </c>
      <c r="H15" s="27">
        <v>8.9</v>
      </c>
      <c r="I15" s="27">
        <v>9.8000000000000007</v>
      </c>
      <c r="J15" s="28">
        <v>4</v>
      </c>
      <c r="K15" s="29">
        <v>42998</v>
      </c>
      <c r="L15" s="34"/>
      <c r="M15" s="31"/>
      <c r="N15" s="33"/>
      <c r="O15" s="52"/>
      <c r="P15" s="31"/>
      <c r="Q15" s="32">
        <f>P15*1.2</f>
        <v>0</v>
      </c>
    </row>
    <row r="16" spans="1:17" x14ac:dyDescent="0.35">
      <c r="A16" s="22" t="s">
        <v>23</v>
      </c>
      <c r="B16" s="35">
        <v>57402</v>
      </c>
      <c r="C16" s="35" t="s">
        <v>30</v>
      </c>
      <c r="D16" s="24" t="s">
        <v>18</v>
      </c>
      <c r="E16" s="35" t="s">
        <v>27</v>
      </c>
      <c r="F16" s="23" t="s">
        <v>28</v>
      </c>
      <c r="G16" s="35">
        <v>1000</v>
      </c>
      <c r="H16" s="27">
        <v>8.9</v>
      </c>
      <c r="I16" s="27">
        <v>9.8000000000000007</v>
      </c>
      <c r="J16" s="28">
        <v>6</v>
      </c>
      <c r="K16" s="36">
        <v>43077</v>
      </c>
      <c r="L16" s="34"/>
      <c r="M16" s="31"/>
      <c r="N16" s="33"/>
      <c r="O16" s="52"/>
      <c r="P16" s="31"/>
      <c r="Q16" s="32">
        <f t="shared" ref="Q16:Q22" si="2">P16*1.2</f>
        <v>0</v>
      </c>
    </row>
    <row r="17" spans="1:17" x14ac:dyDescent="0.35">
      <c r="A17" s="37" t="s">
        <v>32</v>
      </c>
      <c r="B17" s="35">
        <v>57401</v>
      </c>
      <c r="C17" s="35" t="s">
        <v>30</v>
      </c>
      <c r="D17" s="24" t="s">
        <v>18</v>
      </c>
      <c r="E17" s="35" t="s">
        <v>27</v>
      </c>
      <c r="F17" s="23" t="s">
        <v>28</v>
      </c>
      <c r="G17" s="35">
        <v>1000</v>
      </c>
      <c r="H17" s="27">
        <v>8.9</v>
      </c>
      <c r="I17" s="27">
        <v>9.8000000000000007</v>
      </c>
      <c r="J17" s="28">
        <v>8</v>
      </c>
      <c r="K17" s="36">
        <v>43377</v>
      </c>
      <c r="L17" s="34"/>
      <c r="M17" s="31"/>
      <c r="N17" s="33"/>
      <c r="O17" s="52"/>
      <c r="P17" s="31"/>
      <c r="Q17" s="32">
        <f t="shared" si="2"/>
        <v>0</v>
      </c>
    </row>
    <row r="18" spans="1:17" x14ac:dyDescent="0.35">
      <c r="A18" s="22" t="s">
        <v>23</v>
      </c>
      <c r="B18" s="23">
        <v>58884</v>
      </c>
      <c r="C18" s="23" t="s">
        <v>36</v>
      </c>
      <c r="D18" s="24" t="s">
        <v>18</v>
      </c>
      <c r="E18" s="25" t="s">
        <v>27</v>
      </c>
      <c r="F18" s="23" t="s">
        <v>28</v>
      </c>
      <c r="G18" s="26">
        <v>2500</v>
      </c>
      <c r="H18" s="27">
        <v>8.9</v>
      </c>
      <c r="I18" s="27">
        <v>9.8000000000000007</v>
      </c>
      <c r="J18" s="28">
        <v>10</v>
      </c>
      <c r="K18" s="29">
        <v>42194</v>
      </c>
      <c r="L18" s="34"/>
      <c r="M18" s="31"/>
      <c r="N18" s="33"/>
      <c r="O18" s="52"/>
      <c r="P18" s="31"/>
      <c r="Q18" s="32">
        <f t="shared" si="2"/>
        <v>0</v>
      </c>
    </row>
    <row r="19" spans="1:17" x14ac:dyDescent="0.35">
      <c r="A19" s="22" t="s">
        <v>51</v>
      </c>
      <c r="B19" s="23">
        <v>58842</v>
      </c>
      <c r="C19" s="23" t="s">
        <v>54</v>
      </c>
      <c r="D19" s="24" t="s">
        <v>18</v>
      </c>
      <c r="E19" s="25" t="s">
        <v>27</v>
      </c>
      <c r="F19" s="23" t="s">
        <v>28</v>
      </c>
      <c r="G19" s="26">
        <v>2500</v>
      </c>
      <c r="H19" s="27">
        <v>8.9</v>
      </c>
      <c r="I19" s="27">
        <v>9.8000000000000007</v>
      </c>
      <c r="J19" s="28">
        <v>22</v>
      </c>
      <c r="K19" s="29">
        <v>43171</v>
      </c>
      <c r="L19" s="34"/>
      <c r="M19" s="31"/>
      <c r="N19" s="33"/>
      <c r="O19" s="52"/>
      <c r="P19" s="31"/>
      <c r="Q19" s="32">
        <f t="shared" si="2"/>
        <v>0</v>
      </c>
    </row>
    <row r="20" spans="1:17" x14ac:dyDescent="0.35">
      <c r="A20" s="22" t="s">
        <v>51</v>
      </c>
      <c r="B20" s="23">
        <v>58871</v>
      </c>
      <c r="C20" s="23" t="s">
        <v>55</v>
      </c>
      <c r="D20" s="24" t="s">
        <v>18</v>
      </c>
      <c r="E20" s="25" t="s">
        <v>27</v>
      </c>
      <c r="F20" s="23" t="s">
        <v>28</v>
      </c>
      <c r="G20" s="26">
        <v>2500</v>
      </c>
      <c r="H20" s="27">
        <v>8.9</v>
      </c>
      <c r="I20" s="27">
        <v>9.8000000000000007</v>
      </c>
      <c r="J20" s="28">
        <v>23</v>
      </c>
      <c r="K20" s="29">
        <v>42865</v>
      </c>
      <c r="L20" s="34"/>
      <c r="M20" s="31"/>
      <c r="N20" s="33"/>
      <c r="O20" s="52"/>
      <c r="P20" s="31"/>
      <c r="Q20" s="32">
        <f t="shared" si="2"/>
        <v>0</v>
      </c>
    </row>
    <row r="21" spans="1:17" x14ac:dyDescent="0.35">
      <c r="A21" s="22" t="s">
        <v>34</v>
      </c>
      <c r="B21" s="24">
        <v>58921</v>
      </c>
      <c r="C21" s="23" t="s">
        <v>56</v>
      </c>
      <c r="D21" s="24" t="s">
        <v>18</v>
      </c>
      <c r="E21" s="25" t="s">
        <v>27</v>
      </c>
      <c r="F21" s="23" t="s">
        <v>28</v>
      </c>
      <c r="G21" s="26">
        <v>2000</v>
      </c>
      <c r="H21" s="27">
        <v>8.9</v>
      </c>
      <c r="I21" s="27">
        <v>9.8000000000000007</v>
      </c>
      <c r="J21" s="28">
        <v>24</v>
      </c>
      <c r="K21" s="29">
        <v>43054</v>
      </c>
      <c r="L21" s="34"/>
      <c r="M21" s="31"/>
      <c r="N21" s="33"/>
      <c r="O21" s="52"/>
      <c r="P21" s="31"/>
      <c r="Q21" s="32">
        <f t="shared" si="2"/>
        <v>0</v>
      </c>
    </row>
    <row r="22" spans="1:17" x14ac:dyDescent="0.35">
      <c r="A22" s="22" t="s">
        <v>34</v>
      </c>
      <c r="B22" s="24">
        <v>58920</v>
      </c>
      <c r="C22" s="23" t="s">
        <v>57</v>
      </c>
      <c r="D22" s="24" t="s">
        <v>18</v>
      </c>
      <c r="E22" s="25" t="s">
        <v>27</v>
      </c>
      <c r="F22" s="23" t="s">
        <v>28</v>
      </c>
      <c r="G22" s="26">
        <v>2000</v>
      </c>
      <c r="H22" s="27">
        <v>8.9</v>
      </c>
      <c r="I22" s="27">
        <v>9.8000000000000007</v>
      </c>
      <c r="J22" s="28">
        <v>25</v>
      </c>
      <c r="K22" s="29">
        <v>43181</v>
      </c>
      <c r="L22" s="34"/>
      <c r="M22" s="31"/>
      <c r="N22" s="33"/>
      <c r="O22" s="52"/>
      <c r="P22" s="31"/>
      <c r="Q22" s="32">
        <f t="shared" si="2"/>
        <v>0</v>
      </c>
    </row>
    <row r="23" spans="1:17" x14ac:dyDescent="0.35">
      <c r="A23" s="22" t="s">
        <v>40</v>
      </c>
      <c r="B23" s="23">
        <v>53269</v>
      </c>
      <c r="C23" s="23" t="s">
        <v>41</v>
      </c>
      <c r="D23" s="24" t="s">
        <v>18</v>
      </c>
      <c r="E23" s="25" t="s">
        <v>19</v>
      </c>
      <c r="F23" s="23" t="s">
        <v>42</v>
      </c>
      <c r="G23" s="26">
        <v>150</v>
      </c>
      <c r="H23" s="27">
        <v>8.6999999999999993</v>
      </c>
      <c r="I23" s="27">
        <v>9.3000000000000007</v>
      </c>
      <c r="J23" s="28">
        <v>14</v>
      </c>
      <c r="K23" s="29">
        <v>43524</v>
      </c>
      <c r="L23" s="34"/>
      <c r="M23" s="31"/>
      <c r="N23" s="33"/>
      <c r="O23" s="52"/>
      <c r="P23" s="31"/>
      <c r="Q23" s="32">
        <f t="shared" ref="Q23:Q25" si="3">P23</f>
        <v>0</v>
      </c>
    </row>
    <row r="24" spans="1:17" x14ac:dyDescent="0.35">
      <c r="A24" s="22" t="s">
        <v>34</v>
      </c>
      <c r="B24" s="23">
        <v>55548</v>
      </c>
      <c r="C24" s="23" t="s">
        <v>44</v>
      </c>
      <c r="D24" s="24" t="s">
        <v>18</v>
      </c>
      <c r="E24" s="25" t="s">
        <v>19</v>
      </c>
      <c r="F24" s="23" t="s">
        <v>42</v>
      </c>
      <c r="G24" s="26">
        <v>150</v>
      </c>
      <c r="H24" s="27">
        <v>8.6999999999999993</v>
      </c>
      <c r="I24" s="27">
        <v>9.3000000000000007</v>
      </c>
      <c r="J24" s="28">
        <v>16</v>
      </c>
      <c r="K24" s="29">
        <v>43518</v>
      </c>
      <c r="L24" s="34"/>
      <c r="M24" s="31"/>
      <c r="N24" s="33"/>
      <c r="O24" s="52"/>
      <c r="P24" s="31"/>
      <c r="Q24" s="32">
        <f t="shared" si="3"/>
        <v>0</v>
      </c>
    </row>
    <row r="25" spans="1:17" x14ac:dyDescent="0.35">
      <c r="A25" s="22" t="s">
        <v>45</v>
      </c>
      <c r="B25" s="23">
        <v>54378</v>
      </c>
      <c r="C25" s="23" t="s">
        <v>46</v>
      </c>
      <c r="D25" s="24" t="s">
        <v>18</v>
      </c>
      <c r="E25" s="25" t="s">
        <v>19</v>
      </c>
      <c r="F25" s="23" t="s">
        <v>42</v>
      </c>
      <c r="G25" s="26">
        <v>150</v>
      </c>
      <c r="H25" s="27">
        <v>8.6999999999999993</v>
      </c>
      <c r="I25" s="27">
        <v>9.3000000000000007</v>
      </c>
      <c r="J25" s="28">
        <v>17</v>
      </c>
      <c r="K25" s="29">
        <v>43396</v>
      </c>
      <c r="L25" s="34"/>
      <c r="M25" s="31"/>
      <c r="N25" s="33"/>
      <c r="O25" s="52"/>
      <c r="P25" s="31"/>
      <c r="Q25" s="32">
        <f t="shared" si="3"/>
        <v>0</v>
      </c>
    </row>
    <row r="26" spans="1:17" ht="15" thickBot="1" x14ac:dyDescent="0.4">
      <c r="A26" s="39" t="s">
        <v>47</v>
      </c>
      <c r="B26" s="41">
        <v>55987</v>
      </c>
      <c r="C26" s="41" t="s">
        <v>49</v>
      </c>
      <c r="D26" s="40" t="s">
        <v>18</v>
      </c>
      <c r="E26" s="42" t="s">
        <v>19</v>
      </c>
      <c r="F26" s="41" t="s">
        <v>50</v>
      </c>
      <c r="G26" s="43">
        <v>30</v>
      </c>
      <c r="H26" s="44">
        <v>8.8000000000000007</v>
      </c>
      <c r="I26" s="44">
        <v>9.1999999999999993</v>
      </c>
      <c r="J26" s="45">
        <v>19</v>
      </c>
      <c r="K26" s="46">
        <v>43396</v>
      </c>
      <c r="L26" s="47"/>
      <c r="M26" s="48"/>
      <c r="N26" s="49"/>
      <c r="O26" s="53"/>
      <c r="P26" s="48"/>
      <c r="Q26" s="32">
        <f>P26</f>
        <v>0</v>
      </c>
    </row>
  </sheetData>
  <autoFilter ref="A1:Q1" xr:uid="{3475B499-C29B-46DB-BF4B-3F25B36D748B}">
    <sortState xmlns:xlrd2="http://schemas.microsoft.com/office/spreadsheetml/2017/richdata2" ref="A2:Q26">
      <sortCondition ref="F1"/>
    </sortState>
  </autoFilter>
  <pageMargins left="0.7" right="0.7" top="0.75" bottom="0.75" header="0.3" footer="0.3"/>
  <ignoredErrors>
    <ignoredError sqref="O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4C1EA-C69C-454A-A2DE-D822E66BCB06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Tournée Lundi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Wahab BENDAHMANE</dc:creator>
  <cp:lastModifiedBy>Wahab BENDAHMANE</cp:lastModifiedBy>
  <dcterms:created xsi:type="dcterms:W3CDTF">2019-04-11T11:54:53Z</dcterms:created>
  <dcterms:modified xsi:type="dcterms:W3CDTF">2019-04-16T08:04:35Z</dcterms:modified>
</cp:coreProperties>
</file>