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nil.sadouki\Desktop\"/>
    </mc:Choice>
  </mc:AlternateContent>
  <xr:revisionPtr revIDLastSave="0" documentId="13_ncr:1_{1EACEE59-8EB3-4561-9640-401E73F71A10}" xr6:coauthVersionLast="41" xr6:coauthVersionMax="41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Map" sheetId="1" state="hidden" r:id="rId1"/>
    <sheet name="Database" sheetId="2" r:id="rId2"/>
  </sheets>
  <definedNames>
    <definedName name="_xlnm._FilterDatabase" localSheetId="1" hidden="1">Database!$A$1:$AI$27</definedName>
    <definedName name="BAH">Map!$P$2:$P$8</definedName>
    <definedName name="BAHm">Map!$P$24:$P$27</definedName>
    <definedName name="EGY">Map!$T$2:$T$8</definedName>
    <definedName name="IRQm">Map!$V$24:$V$32</definedName>
    <definedName name="JOR">Map!$S$2:$S$10</definedName>
    <definedName name="JORm">Map!$S$24:$S$37</definedName>
    <definedName name="KSA">Map!$N$2:$N$16</definedName>
    <definedName name="KSAm">Map!$N$24:$N$34</definedName>
    <definedName name="KWT">Map!$R$2:$R$11</definedName>
    <definedName name="KWTm">Map!$R$24:$R$31</definedName>
    <definedName name="LEB">Map!$U$2:$U$8</definedName>
    <definedName name="LEBm">Map!$U$24:$U$38</definedName>
    <definedName name="Listing">OFFSET(Database!$BA$2,,,COUNTA(Database!$BA:$BA)-1)</definedName>
    <definedName name="Market">Map!$M$1:$W$1</definedName>
    <definedName name="OMN">Map!$Q$2:$Q$7</definedName>
    <definedName name="OMNm">Map!$Q$24:$Q$26</definedName>
    <definedName name="QAT">Map!$O$2:$O$16</definedName>
    <definedName name="QATm">Map!$O$24:$O$32</definedName>
    <definedName name="UAE">Map!$M$2:$M$16</definedName>
    <definedName name="UAEm">Map!$M$24:$M$33</definedName>
    <definedName name="YEMm">Map!$W$24:$W$30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V3" i="2" l="1"/>
  <c r="AV4" i="2"/>
  <c r="AV5" i="2"/>
  <c r="AV6" i="2"/>
  <c r="AV7" i="2"/>
  <c r="AV8" i="2"/>
  <c r="AV9" i="2"/>
  <c r="AV10" i="2"/>
  <c r="AV11" i="2"/>
  <c r="AV12" i="2"/>
  <c r="AV13" i="2"/>
  <c r="AV14" i="2"/>
  <c r="AV15" i="2"/>
  <c r="AV16" i="2"/>
  <c r="AV17" i="2"/>
  <c r="AV18" i="2"/>
  <c r="AV19" i="2"/>
  <c r="AV20" i="2"/>
  <c r="AV21" i="2"/>
  <c r="AV22" i="2"/>
  <c r="AV23" i="2"/>
  <c r="AV24" i="2"/>
  <c r="AV25" i="2"/>
  <c r="AV26" i="2"/>
  <c r="AV27" i="2"/>
  <c r="AV2" i="2"/>
  <c r="X26" i="2" l="1"/>
  <c r="S26" i="2"/>
  <c r="AI26" i="2" s="1"/>
  <c r="X25" i="2"/>
  <c r="S25" i="2"/>
  <c r="AI25" i="2" s="1"/>
  <c r="X24" i="2"/>
  <c r="S24" i="2"/>
  <c r="AI24" i="2" s="1"/>
  <c r="X23" i="2"/>
  <c r="S23" i="2"/>
  <c r="AI23" i="2" s="1"/>
  <c r="X22" i="2"/>
  <c r="S22" i="2"/>
  <c r="AI22" i="2" s="1"/>
  <c r="X21" i="2"/>
  <c r="S21" i="2"/>
  <c r="AI21" i="2" s="1"/>
  <c r="X20" i="2"/>
  <c r="S20" i="2"/>
  <c r="AI20" i="2" s="1"/>
  <c r="X19" i="2"/>
  <c r="S19" i="2"/>
  <c r="AJ19" i="2" s="1"/>
  <c r="X18" i="2"/>
  <c r="S18" i="2"/>
  <c r="AI18" i="2" s="1"/>
  <c r="X17" i="2"/>
  <c r="S17" i="2"/>
  <c r="AI17" i="2" s="1"/>
  <c r="X16" i="2"/>
  <c r="S16" i="2"/>
  <c r="AF16" i="2" s="1"/>
  <c r="X15" i="2"/>
  <c r="S15" i="2"/>
  <c r="AI15" i="2" s="1"/>
  <c r="X14" i="2"/>
  <c r="S14" i="2"/>
  <c r="AI14" i="2" s="1"/>
  <c r="X13" i="2"/>
  <c r="S13" i="2"/>
  <c r="AI13" i="2" s="1"/>
  <c r="X12" i="2"/>
  <c r="S12" i="2"/>
  <c r="AI12" i="2" s="1"/>
  <c r="X11" i="2"/>
  <c r="S11" i="2"/>
  <c r="AI11" i="2" s="1"/>
  <c r="X10" i="2"/>
  <c r="S10" i="2"/>
  <c r="AI10" i="2" s="1"/>
  <c r="X9" i="2"/>
  <c r="S9" i="2"/>
  <c r="AI9" i="2" s="1"/>
  <c r="X8" i="2"/>
  <c r="S8" i="2"/>
  <c r="AF8" i="2" s="1"/>
  <c r="X7" i="2"/>
  <c r="S7" i="2"/>
  <c r="AJ7" i="2" s="1"/>
  <c r="X6" i="2"/>
  <c r="S6" i="2"/>
  <c r="AF6" i="2" s="1"/>
  <c r="X5" i="2"/>
  <c r="S5" i="2"/>
  <c r="AH5" i="2" s="1"/>
  <c r="X4" i="2"/>
  <c r="S4" i="2"/>
  <c r="AI4" i="2" s="1"/>
  <c r="X3" i="2"/>
  <c r="S3" i="2"/>
  <c r="AI3" i="2" s="1"/>
  <c r="AF3" i="2" l="1"/>
  <c r="AD5" i="2"/>
  <c r="AJ12" i="2"/>
  <c r="AC13" i="2"/>
  <c r="AF14" i="2"/>
  <c r="AJ13" i="2"/>
  <c r="AK11" i="2"/>
  <c r="AF13" i="2"/>
  <c r="AJ25" i="2"/>
  <c r="AK15" i="2"/>
  <c r="AJ17" i="2"/>
  <c r="AK3" i="2"/>
  <c r="AK19" i="2"/>
  <c r="AJ3" i="2"/>
  <c r="AJ9" i="2"/>
  <c r="AJ21" i="2"/>
  <c r="AK7" i="2"/>
  <c r="AK23" i="2"/>
  <c r="AJ4" i="2"/>
  <c r="AJ8" i="2"/>
  <c r="AJ16" i="2"/>
  <c r="AJ20" i="2"/>
  <c r="AJ24" i="2"/>
  <c r="AJ5" i="2"/>
  <c r="AK4" i="2"/>
  <c r="AK8" i="2"/>
  <c r="AK12" i="2"/>
  <c r="AK16" i="2"/>
  <c r="AK20" i="2"/>
  <c r="AK24" i="2"/>
  <c r="AF10" i="2"/>
  <c r="AJ6" i="2"/>
  <c r="AJ10" i="2"/>
  <c r="AJ14" i="2"/>
  <c r="AJ18" i="2"/>
  <c r="AJ22" i="2"/>
  <c r="AJ26" i="2"/>
  <c r="AK5" i="2"/>
  <c r="AK9" i="2"/>
  <c r="AK13" i="2"/>
  <c r="AK17" i="2"/>
  <c r="AK21" i="2"/>
  <c r="AK25" i="2"/>
  <c r="AD6" i="2"/>
  <c r="AJ11" i="2"/>
  <c r="AJ15" i="2"/>
  <c r="AJ23" i="2"/>
  <c r="AK6" i="2"/>
  <c r="AK10" i="2"/>
  <c r="AK14" i="2"/>
  <c r="AK18" i="2"/>
  <c r="AK22" i="2"/>
  <c r="AK26" i="2"/>
  <c r="AC8" i="2"/>
  <c r="AC9" i="2"/>
  <c r="AC20" i="2"/>
  <c r="AC24" i="2"/>
  <c r="AF25" i="2"/>
  <c r="AD8" i="2"/>
  <c r="AF17" i="2"/>
  <c r="AD20" i="2"/>
  <c r="AE23" i="2"/>
  <c r="AH24" i="2"/>
  <c r="AH20" i="2"/>
  <c r="AF12" i="2"/>
  <c r="AH12" i="2"/>
  <c r="AI5" i="2"/>
  <c r="AI6" i="2"/>
  <c r="AH8" i="2"/>
  <c r="AF9" i="2"/>
  <c r="AC12" i="2"/>
  <c r="AC16" i="2"/>
  <c r="AF20" i="2"/>
  <c r="AC21" i="2"/>
  <c r="AF22" i="2"/>
  <c r="AD24" i="2"/>
  <c r="AH16" i="2"/>
  <c r="AC3" i="2"/>
  <c r="AD12" i="2"/>
  <c r="AE15" i="2"/>
  <c r="AD16" i="2"/>
  <c r="AC17" i="2"/>
  <c r="AF18" i="2"/>
  <c r="AF21" i="2"/>
  <c r="AF24" i="2"/>
  <c r="AC25" i="2"/>
  <c r="AF26" i="2"/>
  <c r="AE4" i="2"/>
  <c r="AD3" i="2"/>
  <c r="AH3" i="2"/>
  <c r="AC4" i="2"/>
  <c r="AF5" i="2"/>
  <c r="AF4" i="2"/>
  <c r="AE5" i="2"/>
  <c r="AE6" i="2"/>
  <c r="AH7" i="2"/>
  <c r="AD7" i="2"/>
  <c r="AC7" i="2"/>
  <c r="AF7" i="2"/>
  <c r="AI7" i="2"/>
  <c r="AE7" i="2"/>
  <c r="AE3" i="2"/>
  <c r="AD4" i="2"/>
  <c r="AH4" i="2"/>
  <c r="AC5" i="2"/>
  <c r="AC6" i="2"/>
  <c r="AH6" i="2"/>
  <c r="AH11" i="2"/>
  <c r="AD11" i="2"/>
  <c r="AC11" i="2"/>
  <c r="AF11" i="2"/>
  <c r="AE11" i="2"/>
  <c r="AH19" i="2"/>
  <c r="AD19" i="2"/>
  <c r="AC19" i="2"/>
  <c r="AF19" i="2"/>
  <c r="AI19" i="2"/>
  <c r="AE19" i="2"/>
  <c r="AH23" i="2"/>
  <c r="AD23" i="2"/>
  <c r="AC23" i="2"/>
  <c r="AF23" i="2"/>
  <c r="AH15" i="2"/>
  <c r="AD15" i="2"/>
  <c r="AC15" i="2"/>
  <c r="AF15" i="2"/>
  <c r="AE8" i="2"/>
  <c r="AI8" i="2"/>
  <c r="AD9" i="2"/>
  <c r="AH9" i="2"/>
  <c r="AC10" i="2"/>
  <c r="AE12" i="2"/>
  <c r="AD13" i="2"/>
  <c r="AH13" i="2"/>
  <c r="AC14" i="2"/>
  <c r="AE16" i="2"/>
  <c r="AI16" i="2"/>
  <c r="AD17" i="2"/>
  <c r="AH17" i="2"/>
  <c r="AC18" i="2"/>
  <c r="AE20" i="2"/>
  <c r="AD21" i="2"/>
  <c r="AH21" i="2"/>
  <c r="AC22" i="2"/>
  <c r="AE24" i="2"/>
  <c r="AD25" i="2"/>
  <c r="AH25" i="2"/>
  <c r="AC26" i="2"/>
  <c r="AE9" i="2"/>
  <c r="AD10" i="2"/>
  <c r="AH10" i="2"/>
  <c r="AE13" i="2"/>
  <c r="AD14" i="2"/>
  <c r="AH14" i="2"/>
  <c r="AE17" i="2"/>
  <c r="AD18" i="2"/>
  <c r="AH18" i="2"/>
  <c r="AE21" i="2"/>
  <c r="AD22" i="2"/>
  <c r="AH22" i="2"/>
  <c r="AE25" i="2"/>
  <c r="AD26" i="2"/>
  <c r="AH26" i="2"/>
  <c r="AE10" i="2"/>
  <c r="AE14" i="2"/>
  <c r="AE18" i="2"/>
  <c r="AE22" i="2"/>
  <c r="AE26" i="2"/>
  <c r="U27" i="2"/>
  <c r="V27" i="2"/>
  <c r="W27" i="2"/>
  <c r="Z27" i="2"/>
  <c r="T27" i="2"/>
  <c r="AG13" i="2" l="1"/>
  <c r="AG24" i="2"/>
  <c r="AG20" i="2"/>
  <c r="AG16" i="2"/>
  <c r="AG8" i="2"/>
  <c r="AG3" i="2"/>
  <c r="AG12" i="2"/>
  <c r="AG5" i="2"/>
  <c r="AG21" i="2"/>
  <c r="AG23" i="2"/>
  <c r="AG9" i="2"/>
  <c r="AG26" i="2"/>
  <c r="AG22" i="2"/>
  <c r="AG18" i="2"/>
  <c r="AG6" i="2"/>
  <c r="AG7" i="2"/>
  <c r="AG14" i="2"/>
  <c r="AG10" i="2"/>
  <c r="AG15" i="2"/>
  <c r="AG19" i="2"/>
  <c r="AG4" i="2"/>
  <c r="AG25" i="2"/>
  <c r="AG17" i="2"/>
  <c r="AG11" i="2"/>
  <c r="S2" i="2"/>
  <c r="X2" i="2"/>
  <c r="AI2" i="2" l="1"/>
  <c r="AJ2" i="2"/>
  <c r="AJ27" i="2" s="1"/>
  <c r="AK2" i="2"/>
  <c r="AK27" i="2" s="1"/>
  <c r="X27" i="2"/>
  <c r="AH2" i="2"/>
  <c r="AI27" i="2" l="1"/>
  <c r="AH27" i="2"/>
  <c r="S1048487" i="2" l="1"/>
  <c r="AF2" i="2" l="1"/>
  <c r="AE2" i="2"/>
  <c r="AC2" i="2"/>
  <c r="AD2" i="2"/>
  <c r="AD27" i="2" l="1"/>
  <c r="AE27" i="2"/>
  <c r="AC27" i="2"/>
  <c r="AF27" i="2"/>
  <c r="AG2" i="2"/>
  <c r="AG27" i="2" l="1"/>
</calcChain>
</file>

<file path=xl/sharedStrings.xml><?xml version="1.0" encoding="utf-8"?>
<sst xmlns="http://schemas.openxmlformats.org/spreadsheetml/2006/main" count="901" uniqueCount="340">
  <si>
    <t>Brand</t>
  </si>
  <si>
    <t>Category</t>
  </si>
  <si>
    <t>Line</t>
  </si>
  <si>
    <t>Subline</t>
  </si>
  <si>
    <t>Fine Fragrance</t>
  </si>
  <si>
    <t>Intenso</t>
  </si>
  <si>
    <t>Pour Femme</t>
  </si>
  <si>
    <t>Pour Femme Intense</t>
  </si>
  <si>
    <t>Pour Homme</t>
  </si>
  <si>
    <t>DG5</t>
  </si>
  <si>
    <t>Dolce EDP</t>
  </si>
  <si>
    <t>Dolce EDT</t>
  </si>
  <si>
    <t>Dolce Garden</t>
  </si>
  <si>
    <t>Dolce Peony</t>
  </si>
  <si>
    <t>Dolce Rosa</t>
  </si>
  <si>
    <t>Light Blue EDT</t>
  </si>
  <si>
    <t>Light Blue Intense</t>
  </si>
  <si>
    <t>Light Blue Summer Edition</t>
  </si>
  <si>
    <t>Light Blue Pour Homme EDT</t>
  </si>
  <si>
    <t>Light Blue Pour Homme Intense</t>
  </si>
  <si>
    <t>Light Blue Pour Homme Summer Edition</t>
  </si>
  <si>
    <t>L'imperatice</t>
  </si>
  <si>
    <t>Other Fragrances</t>
  </si>
  <si>
    <t>Parfum Original</t>
  </si>
  <si>
    <t>The One Desire</t>
  </si>
  <si>
    <t>The One EDP</t>
  </si>
  <si>
    <t>The One EDT</t>
  </si>
  <si>
    <t>The One Essence</t>
  </si>
  <si>
    <t>The One Limited Edition</t>
  </si>
  <si>
    <t>The Only One</t>
  </si>
  <si>
    <t>The Only One 2</t>
  </si>
  <si>
    <t>The One For Men EDP</t>
  </si>
  <si>
    <t>The One For Men EDT</t>
  </si>
  <si>
    <t>The One For Men Grey</t>
  </si>
  <si>
    <t>The One For Men Limited Edition</t>
  </si>
  <si>
    <t>The One Mysterious Night</t>
  </si>
  <si>
    <t>The One Royal Night</t>
  </si>
  <si>
    <t>ELIE SAAB</t>
  </si>
  <si>
    <t>Le Parfum</t>
  </si>
  <si>
    <t>Le Parfum EDP</t>
  </si>
  <si>
    <t>Le Parfum White</t>
  </si>
  <si>
    <t>Le Parfum 2020</t>
  </si>
  <si>
    <t>Girl Of Now</t>
  </si>
  <si>
    <t>Girl of Now EDP</t>
  </si>
  <si>
    <t>Girl of Now Shine</t>
  </si>
  <si>
    <t>Girl of Now forever</t>
  </si>
  <si>
    <t>Girl of Now 2020</t>
  </si>
  <si>
    <t>NARCISO RODRIGUEZ</t>
  </si>
  <si>
    <t>For Her</t>
  </si>
  <si>
    <t>For Her Amber Musc</t>
  </si>
  <si>
    <t>For Her Amber Musc Hair Mist</t>
  </si>
  <si>
    <t>For Her Core</t>
  </si>
  <si>
    <t>For Her Fleur Musc</t>
  </si>
  <si>
    <t>For Her Hair Mist</t>
  </si>
  <si>
    <t>Orientals</t>
  </si>
  <si>
    <t>For Her Pure Musc</t>
  </si>
  <si>
    <t>Narciso</t>
  </si>
  <si>
    <t>Narciso Core</t>
  </si>
  <si>
    <t>Narciso EDP Rouge</t>
  </si>
  <si>
    <t>Narciso Hair Mist</t>
  </si>
  <si>
    <t>Narciso Poudré</t>
  </si>
  <si>
    <t>Narciso EDT 2018</t>
  </si>
  <si>
    <t>Narciso 2019</t>
  </si>
  <si>
    <t>For Him</t>
  </si>
  <si>
    <t>For Him Bleu Noir</t>
  </si>
  <si>
    <t>For Him EDT</t>
  </si>
  <si>
    <t>For Him 2020</t>
  </si>
  <si>
    <t>Type</t>
  </si>
  <si>
    <t>Status</t>
  </si>
  <si>
    <t>Activity Type</t>
  </si>
  <si>
    <t>UAE</t>
  </si>
  <si>
    <t>KSA</t>
  </si>
  <si>
    <t>QAT</t>
  </si>
  <si>
    <t>BAH</t>
  </si>
  <si>
    <t>OMN</t>
  </si>
  <si>
    <t>KWT</t>
  </si>
  <si>
    <t>JOR</t>
  </si>
  <si>
    <t>EGY</t>
  </si>
  <si>
    <t>LEB</t>
  </si>
  <si>
    <t>IRQ</t>
  </si>
  <si>
    <t>YEM</t>
  </si>
  <si>
    <t xml:space="preserve">Local </t>
  </si>
  <si>
    <t>Pending</t>
  </si>
  <si>
    <t>New launch</t>
  </si>
  <si>
    <t>Paris Gallery</t>
  </si>
  <si>
    <t>Regional</t>
  </si>
  <si>
    <t>Confirmed</t>
  </si>
  <si>
    <t>Reboost</t>
  </si>
  <si>
    <t>Capital Store</t>
  </si>
  <si>
    <t xml:space="preserve">Abu Shakra </t>
  </si>
  <si>
    <t xml:space="preserve">Gravity </t>
  </si>
  <si>
    <t>ABC</t>
  </si>
  <si>
    <t xml:space="preserve">Bloomingdales </t>
  </si>
  <si>
    <t>Muscat Pharmacy</t>
  </si>
  <si>
    <t>C&amp;F</t>
  </si>
  <si>
    <t>Generic</t>
  </si>
  <si>
    <t>Mishref Exhibition</t>
  </si>
  <si>
    <t>Fashion boutique</t>
  </si>
  <si>
    <t>Robinsons</t>
  </si>
  <si>
    <t>51 East</t>
  </si>
  <si>
    <t>Gazzaz</t>
  </si>
  <si>
    <t>Highland</t>
  </si>
  <si>
    <t>Le BHV</t>
  </si>
  <si>
    <t>Sky Sales</t>
  </si>
  <si>
    <t>T5</t>
  </si>
  <si>
    <t>Merch</t>
  </si>
  <si>
    <t>Tryano</t>
  </si>
  <si>
    <t>Laure</t>
  </si>
  <si>
    <t>Blue Salon</t>
  </si>
  <si>
    <t>Grand Stores</t>
  </si>
  <si>
    <t>Market</t>
  </si>
  <si>
    <t>Retailer</t>
  </si>
  <si>
    <t>AED</t>
  </si>
  <si>
    <t>SAR</t>
  </si>
  <si>
    <t>BHD</t>
  </si>
  <si>
    <t>OMR</t>
  </si>
  <si>
    <t>KWD</t>
  </si>
  <si>
    <t>Currency</t>
  </si>
  <si>
    <t>QAR</t>
  </si>
  <si>
    <t>USD</t>
  </si>
  <si>
    <t>Mall</t>
  </si>
  <si>
    <t>Rental</t>
  </si>
  <si>
    <t>Production</t>
  </si>
  <si>
    <t>Promoters</t>
  </si>
  <si>
    <t>Others</t>
  </si>
  <si>
    <t>Activation</t>
  </si>
  <si>
    <t>Duration</t>
  </si>
  <si>
    <t>Description</t>
  </si>
  <si>
    <t>Windows</t>
  </si>
  <si>
    <t>Nb of doors</t>
  </si>
  <si>
    <t>Total Cost</t>
  </si>
  <si>
    <t>SO Target</t>
  </si>
  <si>
    <t>Actual Sales</t>
  </si>
  <si>
    <t>Activity</t>
  </si>
  <si>
    <t>1 day</t>
  </si>
  <si>
    <t>2 days</t>
  </si>
  <si>
    <t>3 days</t>
  </si>
  <si>
    <t>4 days</t>
  </si>
  <si>
    <t>5 days</t>
  </si>
  <si>
    <t>6 days</t>
  </si>
  <si>
    <t>1 week</t>
  </si>
  <si>
    <t>1 month</t>
  </si>
  <si>
    <t>2 months</t>
  </si>
  <si>
    <t>Animation</t>
  </si>
  <si>
    <t>3x3 Mall Podium</t>
  </si>
  <si>
    <t>Mega Mall Podium (8x8 &amp; above)</t>
  </si>
  <si>
    <t>In-store Podium</t>
  </si>
  <si>
    <t>Retailer Package</t>
  </si>
  <si>
    <t>Lightboxes</t>
  </si>
  <si>
    <t>Security Gates</t>
  </si>
  <si>
    <t>Counter Take-over</t>
  </si>
  <si>
    <t>On-counter Animation</t>
  </si>
  <si>
    <t>Line Target</t>
  </si>
  <si>
    <t>BCs Incentive</t>
  </si>
  <si>
    <t>Gift Sets Operation</t>
  </si>
  <si>
    <t>Sephora Beauty Studio</t>
  </si>
  <si>
    <t>Bloggers activation</t>
  </si>
  <si>
    <t>Social Media Posts</t>
  </si>
  <si>
    <t>Counter Update</t>
  </si>
  <si>
    <t>The Dubai Mall</t>
  </si>
  <si>
    <t>Mall of the Emirates</t>
  </si>
  <si>
    <t>Mirdif City Centre</t>
  </si>
  <si>
    <t>Dubai Marina Mall</t>
  </si>
  <si>
    <t>City Walk</t>
  </si>
  <si>
    <t>Yas Mall</t>
  </si>
  <si>
    <t>Abu Dhabi Marina Mall</t>
  </si>
  <si>
    <t>Dalma Mall</t>
  </si>
  <si>
    <t>All</t>
  </si>
  <si>
    <t>Red Sea Mall</t>
  </si>
  <si>
    <t>Nojood</t>
  </si>
  <si>
    <t>Granada Centre</t>
  </si>
  <si>
    <t>Nakheel Mall</t>
  </si>
  <si>
    <t>Al Faisaliah Mall</t>
  </si>
  <si>
    <t>Riyadh Park</t>
  </si>
  <si>
    <t>Skysales</t>
  </si>
  <si>
    <t>Sheikh Avenue</t>
  </si>
  <si>
    <t>Mall of Dhahran</t>
  </si>
  <si>
    <t>The Avenues</t>
  </si>
  <si>
    <t>360 Mall</t>
  </si>
  <si>
    <t>Marina Mall</t>
  </si>
  <si>
    <t>Souq Sharq</t>
  </si>
  <si>
    <t>Mishref</t>
  </si>
  <si>
    <t>Doha Festival City</t>
  </si>
  <si>
    <t>Mall of Qatar</t>
  </si>
  <si>
    <t>Lagoona</t>
  </si>
  <si>
    <t>Villagio</t>
  </si>
  <si>
    <t>Hayat Plaza</t>
  </si>
  <si>
    <t>The Gate</t>
  </si>
  <si>
    <t>Landmark</t>
  </si>
  <si>
    <t>Bahrain City Centre</t>
  </si>
  <si>
    <t>Muscat City Centre</t>
  </si>
  <si>
    <t>Baghdad Mansour Mall</t>
  </si>
  <si>
    <t>Baghdad Nakheel Mall</t>
  </si>
  <si>
    <t>Baghdad Zayouna Mall</t>
  </si>
  <si>
    <t>Basra Time Square</t>
  </si>
  <si>
    <t>Erbil Family Mall</t>
  </si>
  <si>
    <t>Erbil Sulymania</t>
  </si>
  <si>
    <t>Harthiya Mall</t>
  </si>
  <si>
    <t>City Mall</t>
  </si>
  <si>
    <t>Mecca Mall</t>
  </si>
  <si>
    <t>Taj Mall</t>
  </si>
  <si>
    <t>Abdali Mall</t>
  </si>
  <si>
    <t>Gardens</t>
  </si>
  <si>
    <t>Avenue</t>
  </si>
  <si>
    <t>Galleria</t>
  </si>
  <si>
    <t>Byader</t>
  </si>
  <si>
    <t>Irbid</t>
  </si>
  <si>
    <t>Al Madina</t>
  </si>
  <si>
    <t>6th Circle</t>
  </si>
  <si>
    <t>Arifa</t>
  </si>
  <si>
    <t>Achrafieh</t>
  </si>
  <si>
    <t>Beirut City Centre</t>
  </si>
  <si>
    <t>Dbayeh</t>
  </si>
  <si>
    <t>Le Mall</t>
  </si>
  <si>
    <t>DT</t>
  </si>
  <si>
    <t>Hamra</t>
  </si>
  <si>
    <t>Zalka</t>
  </si>
  <si>
    <t>Verdun</t>
  </si>
  <si>
    <t>Jnah</t>
  </si>
  <si>
    <t>Zgharta</t>
  </si>
  <si>
    <t>Mazraa</t>
  </si>
  <si>
    <t>Metro</t>
  </si>
  <si>
    <t>Bourj Hammoud</t>
  </si>
  <si>
    <t>Tripoli</t>
  </si>
  <si>
    <t>UAEm</t>
  </si>
  <si>
    <t>KSAm</t>
  </si>
  <si>
    <t>QATm</t>
  </si>
  <si>
    <t>BAHm</t>
  </si>
  <si>
    <t>OMNm</t>
  </si>
  <si>
    <t>KWTm</t>
  </si>
  <si>
    <t>JORm</t>
  </si>
  <si>
    <t>EGYm</t>
  </si>
  <si>
    <t>LEBm</t>
  </si>
  <si>
    <t>IRQm</t>
  </si>
  <si>
    <t>YEMm</t>
  </si>
  <si>
    <t>7 days</t>
  </si>
  <si>
    <t>8 days</t>
  </si>
  <si>
    <t>9 days</t>
  </si>
  <si>
    <t>10 days</t>
  </si>
  <si>
    <t>DG</t>
  </si>
  <si>
    <t>Sephora</t>
  </si>
  <si>
    <t>Debenhams</t>
  </si>
  <si>
    <t>Faces</t>
  </si>
  <si>
    <t>Harvey Nichols</t>
  </si>
  <si>
    <t>Salam</t>
  </si>
  <si>
    <t>Areej</t>
  </si>
  <si>
    <t>Galeries Lafayette</t>
  </si>
  <si>
    <t>Fashion Boutique</t>
  </si>
  <si>
    <t>Vavavoom</t>
  </si>
  <si>
    <t>Al Musbah</t>
  </si>
  <si>
    <t>Independents</t>
  </si>
  <si>
    <t>Beauty Gallery</t>
  </si>
  <si>
    <t>Al Hawaj</t>
  </si>
  <si>
    <t>Coop</t>
  </si>
  <si>
    <t xml:space="preserve">Gift Center </t>
  </si>
  <si>
    <t>Mazaya</t>
  </si>
  <si>
    <t>Fortune</t>
  </si>
  <si>
    <t>Samir William</t>
  </si>
  <si>
    <t>2 weeks</t>
  </si>
  <si>
    <t>3 weeks</t>
  </si>
  <si>
    <t>DG5 EDT</t>
  </si>
  <si>
    <t xml:space="preserve">Catalogue / Re-boost </t>
  </si>
  <si>
    <t>Novelty</t>
  </si>
  <si>
    <t>Velvet Collection</t>
  </si>
  <si>
    <t>Make-up</t>
  </si>
  <si>
    <t>Velvet Oriental Musk</t>
  </si>
  <si>
    <t>Classici</t>
  </si>
  <si>
    <t>Dolce</t>
  </si>
  <si>
    <t>Light Blue</t>
  </si>
  <si>
    <t>Light Blue Pour Homme</t>
  </si>
  <si>
    <t>The One</t>
  </si>
  <si>
    <t>The One For Men</t>
  </si>
  <si>
    <t>Velvet Amber Skin</t>
  </si>
  <si>
    <t>Velvet Amber Sun</t>
  </si>
  <si>
    <t>Velvet Bergamot</t>
  </si>
  <si>
    <t>Velvet Cypress</t>
  </si>
  <si>
    <t>Velvet Desert Oud</t>
  </si>
  <si>
    <t>Velvet Desire</t>
  </si>
  <si>
    <t>Velvet Ginestra</t>
  </si>
  <si>
    <t>Velvet Incenso</t>
  </si>
  <si>
    <t>Velvet Leather</t>
  </si>
  <si>
    <t>Velvet Love</t>
  </si>
  <si>
    <t>Velvet Mimosa</t>
  </si>
  <si>
    <t>Velvet Patchouli</t>
  </si>
  <si>
    <t>Velvet Pure</t>
  </si>
  <si>
    <t>Velvet Rose</t>
  </si>
  <si>
    <t>Velvet Sicily</t>
  </si>
  <si>
    <t>Velvet Sublime</t>
  </si>
  <si>
    <t>Velvet Tender Oud</t>
  </si>
  <si>
    <t>Velvet Vetiver</t>
  </si>
  <si>
    <t>Velvet Wood</t>
  </si>
  <si>
    <t>Eyes</t>
  </si>
  <si>
    <t>Lips</t>
  </si>
  <si>
    <t>Nails</t>
  </si>
  <si>
    <t>Accessories</t>
  </si>
  <si>
    <t>Collections</t>
  </si>
  <si>
    <t>Face</t>
  </si>
  <si>
    <t>For Her 2020</t>
  </si>
  <si>
    <t>The Only One Hair Mist</t>
  </si>
  <si>
    <t>Le Parfum EDP Royal 2019</t>
  </si>
  <si>
    <t>Year</t>
  </si>
  <si>
    <t>Month</t>
  </si>
  <si>
    <t>From</t>
  </si>
  <si>
    <t>To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</si>
  <si>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</si>
  <si>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</si>
  <si>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</si>
  <si>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</si>
  <si>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</si>
  <si>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</si>
  <si>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</si>
  <si>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</si>
  <si>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</si>
  <si>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</si>
  <si>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</si>
  <si>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</si>
  <si>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ROI</t>
  </si>
  <si>
    <t>Incremental Sales</t>
  </si>
  <si>
    <t>3axe</t>
  </si>
  <si>
    <t>Regional/National MUA 1-to-1 sessions</t>
  </si>
  <si>
    <t>Group Masterclass</t>
  </si>
  <si>
    <t>Listing</t>
  </si>
  <si>
    <t>Intenseyes</t>
  </si>
  <si>
    <t>Eyeshadow palette</t>
  </si>
  <si>
    <t>summer</t>
  </si>
  <si>
    <t>fall</t>
  </si>
  <si>
    <t>holidays</t>
  </si>
  <si>
    <t>Spring</t>
  </si>
  <si>
    <t>Issey Miyake</t>
  </si>
  <si>
    <t>pulse of the night</t>
  </si>
  <si>
    <t>ROSE&amp;ROSE</t>
  </si>
  <si>
    <t>PETALE DE NE</t>
  </si>
  <si>
    <t>NUIT D'ISSEY</t>
  </si>
  <si>
    <t>L'EAU D'ISSEY</t>
  </si>
  <si>
    <t>TOO2 Launch Animation Premium Package</t>
  </si>
  <si>
    <t xml:space="preserve">TOO2 Launch Animation EOG Exclusive Package </t>
  </si>
  <si>
    <t>TOO2 Launch Animation Campagin 2 plan 1</t>
  </si>
  <si>
    <t>TOO2 Launch Animation Gold Package</t>
  </si>
  <si>
    <t xml:space="preserve">TOO2 Mall Podium </t>
  </si>
  <si>
    <t>Canceled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</si>
</sst>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3" formatCode="_(* #,##0.00_);_(* \(#,##0.00\);_(* &quot;-&quot;??_);_(@_)"/>
    <numFmt numFmtId="164" formatCode="_-* #,##0.00\ _€_-;\-* #,##0.00\ _€_-;_-* &quot;-&quot;??\ _€_-;_-@_-"/>
    <numFmt numFmtId="165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Verdana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0"/>
      <name val="Helv"/>
    </font>
    <font>
      <b/>
      <i/>
      <sz val="10"/>
      <name val="Arial"/>
      <family val="2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rgb="FFFFEB9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</borders>
  <cellStyleXfs count="41">
    <xf numFmtId="0" fontId="0" fillId="0" borderId="0"/>
    <xf numFmtId="165" fontId="3" fillId="0" borderId="0" applyFont="0" applyFill="0" applyBorder="0" applyAlignment="0" applyProtection="0"/>
    <xf numFmtId="0" fontId="5" fillId="0" borderId="0"/>
    <xf numFmtId="43" fontId="3" fillId="0" borderId="0" applyFont="0" applyFill="0" applyBorder="0" applyAlignment="0" applyProtection="0"/>
    <xf numFmtId="0" fontId="6" fillId="0" borderId="0"/>
    <xf numFmtId="0" fontId="4" fillId="0" borderId="0"/>
    <xf numFmtId="43" fontId="4" fillId="0" borderId="0" applyFont="0" applyFill="0" applyBorder="0" applyAlignment="0" applyProtection="0"/>
    <xf numFmtId="0" fontId="3" fillId="0" borderId="0"/>
    <xf numFmtId="0" fontId="7" fillId="0" borderId="0"/>
    <xf numFmtId="0" fontId="7" fillId="0" borderId="0"/>
    <xf numFmtId="9" fontId="3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0" fontId="9" fillId="0" borderId="0"/>
    <xf numFmtId="164" fontId="3" fillId="0" borderId="0" applyFont="0" applyFill="0" applyBorder="0" applyAlignment="0" applyProtection="0"/>
    <xf numFmtId="0" fontId="7" fillId="0" borderId="0"/>
    <xf numFmtId="0" fontId="11" fillId="3" borderId="0" applyNumberFormat="0" applyBorder="0" applyAlignment="0" applyProtection="0"/>
    <xf numFmtId="43" fontId="10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8" fillId="0" borderId="0"/>
    <xf numFmtId="0" fontId="7" fillId="0" borderId="0"/>
    <xf numFmtId="0" fontId="7" fillId="0" borderId="0"/>
    <xf numFmtId="0" fontId="3" fillId="0" borderId="0"/>
    <xf numFmtId="165" fontId="3" fillId="0" borderId="0" applyFont="0" applyFill="0" applyBorder="0" applyAlignment="0" applyProtection="0"/>
    <xf numFmtId="0" fontId="12" fillId="0" borderId="0"/>
    <xf numFmtId="9" fontId="12" fillId="0" borderId="0" applyFont="0" applyFill="0" applyBorder="0" applyAlignment="0" applyProtection="0"/>
    <xf numFmtId="0" fontId="3" fillId="0" borderId="0"/>
    <xf numFmtId="0" fontId="3" fillId="0" borderId="0"/>
    <xf numFmtId="0" fontId="13" fillId="0" borderId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7" fillId="0" borderId="0"/>
    <xf numFmtId="0" fontId="7" fillId="0" borderId="0"/>
  </cellStyleXfs>
  <cellXfs count="44">
    <xf numFmtId="0" fontId="0" fillId="0" borderId="0" xfId="0"/>
    <xf numFmtId="0" fontId="0" fillId="0" borderId="0" xfId="0"/>
    <xf numFmtId="0" fontId="1" fillId="2" borderId="0" xfId="0" applyFont="1" applyFill="1"/>
    <xf numFmtId="0" fontId="0" fillId="0" borderId="1" xfId="0" applyBorder="1"/>
    <xf numFmtId="0" fontId="0" fillId="0" borderId="0" xfId="0"/>
    <xf numFmtId="0" fontId="1" fillId="2" borderId="0" xfId="0" applyFont="1" applyFill="1"/>
    <xf numFmtId="0" fontId="0" fillId="0" borderId="0" xfId="0"/>
    <xf numFmtId="0" fontId="1" fillId="2" borderId="0" xfId="0" applyFont="1" applyFill="1"/>
    <xf numFmtId="0" fontId="2" fillId="0" borderId="0" xfId="0" applyFont="1"/>
    <xf numFmtId="0" fontId="0" fillId="0" borderId="0" xfId="0"/>
    <xf numFmtId="3" fontId="0" fillId="0" borderId="0" xfId="0" applyNumberFormat="1"/>
    <xf numFmtId="0" fontId="0" fillId="0" borderId="0" xfId="0"/>
    <xf numFmtId="0" fontId="7" fillId="0" borderId="0" xfId="40"/>
    <xf numFmtId="0" fontId="7" fillId="0" borderId="0" xfId="40"/>
    <xf numFmtId="0" fontId="7" fillId="0" borderId="0" xfId="40"/>
    <xf numFmtId="0" fontId="7" fillId="0" borderId="0" xfId="40"/>
    <xf numFmtId="0" fontId="7" fillId="0" borderId="0" xfId="40"/>
    <xf numFmtId="0" fontId="7" fillId="0" borderId="0" xfId="40"/>
    <xf numFmtId="0" fontId="7" fillId="0" borderId="0" xfId="40"/>
    <xf numFmtId="0" fontId="7" fillId="0" borderId="0" xfId="40"/>
    <xf numFmtId="0" fontId="0" fillId="0" borderId="0" xfId="0"/>
    <xf numFmtId="0" fontId="7" fillId="0" borderId="0" xfId="40"/>
    <xf numFmtId="0" fontId="0" fillId="6" borderId="0" xfId="0" applyFill="1"/>
    <xf numFmtId="0" fontId="0" fillId="6" borderId="0" xfId="0" applyFill="1" applyProtection="1">
      <protection locked="0"/>
    </xf>
    <xf numFmtId="0" fontId="0" fillId="0" borderId="0" xfId="0" applyProtection="1">
      <protection locked="0"/>
    </xf>
    <xf numFmtId="0" fontId="0" fillId="0" borderId="0" xfId="0" applyProtection="1"/>
    <xf numFmtId="0" fontId="0" fillId="5" borderId="0" xfId="0" applyFill="1" applyProtection="1"/>
    <xf numFmtId="3" fontId="0" fillId="5" borderId="0" xfId="0" applyNumberFormat="1" applyFill="1" applyBorder="1" applyProtection="1"/>
    <xf numFmtId="3" fontId="0" fillId="0" borderId="0" xfId="0" applyNumberFormat="1" applyProtection="1"/>
    <xf numFmtId="3" fontId="0" fillId="5" borderId="5" xfId="0" applyNumberFormat="1" applyFill="1" applyBorder="1" applyProtection="1"/>
    <xf numFmtId="3" fontId="1" fillId="7" borderId="0" xfId="0" applyNumberFormat="1" applyFont="1" applyFill="1" applyAlignment="1">
      <alignment horizontal="center"/>
    </xf>
    <xf numFmtId="3" fontId="0" fillId="6" borderId="0" xfId="0" applyNumberFormat="1" applyFill="1" applyBorder="1" applyProtection="1">
      <protection locked="0"/>
    </xf>
    <xf numFmtId="3" fontId="0" fillId="6" borderId="5" xfId="0" applyNumberFormat="1" applyFill="1" applyBorder="1" applyProtection="1">
      <protection locked="0"/>
    </xf>
    <xf numFmtId="3" fontId="1" fillId="7" borderId="0" xfId="0" applyNumberFormat="1" applyFont="1" applyFill="1" applyBorder="1" applyAlignment="1" applyProtection="1">
      <alignment horizontal="center"/>
      <protection locked="0"/>
    </xf>
    <xf numFmtId="3" fontId="1" fillId="7" borderId="0" xfId="0" applyNumberFormat="1" applyFont="1" applyFill="1" applyAlignment="1" applyProtection="1">
      <alignment horizontal="center"/>
      <protection locked="0"/>
    </xf>
    <xf numFmtId="3" fontId="0" fillId="0" borderId="0" xfId="0" applyNumberFormat="1" applyBorder="1" applyProtection="1">
      <protection locked="0"/>
    </xf>
    <xf numFmtId="3" fontId="0" fillId="0" borderId="0" xfId="0" applyNumberFormat="1" applyProtection="1">
      <protection locked="0"/>
    </xf>
    <xf numFmtId="0" fontId="2" fillId="0" borderId="0" xfId="0" applyFont="1"/>
    <xf numFmtId="0" fontId="1" fillId="2" borderId="0" xfId="0" applyFont="1" applyFill="1" applyProtection="1">
      <protection locked="0"/>
    </xf>
    <xf numFmtId="0" fontId="1" fillId="2" borderId="2" xfId="0" applyFont="1" applyFill="1" applyBorder="1" applyProtection="1">
      <protection locked="0"/>
    </xf>
    <xf numFmtId="0" fontId="1" fillId="2" borderId="3" xfId="0" applyFont="1" applyFill="1" applyBorder="1" applyProtection="1">
      <protection locked="0"/>
    </xf>
    <xf numFmtId="0" fontId="14" fillId="4" borderId="2" xfId="0" applyFont="1" applyFill="1" applyBorder="1" applyProtection="1">
      <protection locked="0"/>
    </xf>
    <xf numFmtId="0" fontId="14" fillId="4" borderId="3" xfId="0" applyFont="1" applyFill="1" applyBorder="1" applyProtection="1">
      <protection locked="0"/>
    </xf>
    <xf numFmtId="0" fontId="14" fillId="4" borderId="4" xfId="0" applyFont="1" applyFill="1" applyBorder="1" applyProtection="1">
      <protection locked="0"/>
    </xf>
  </cellXfs>
  <cellStyles count="41">
    <cellStyle name="Comma 2" xfId="3" xr:uid="{00000000-0005-0000-0000-000000000000}"/>
    <cellStyle name="Comma 2 2" xfId="6" xr:uid="{00000000-0005-0000-0000-000001000000}"/>
    <cellStyle name="Comma 2 2 2" xfId="20" xr:uid="{00000000-0005-0000-0000-000002000000}"/>
    <cellStyle name="Comma 2 2 3" xfId="38" xr:uid="{00000000-0005-0000-0000-000003000000}"/>
    <cellStyle name="Comma 2 3" xfId="19" xr:uid="{00000000-0005-0000-0000-000004000000}"/>
    <cellStyle name="Comma 2 4" xfId="28" xr:uid="{00000000-0005-0000-0000-000005000000}"/>
    <cellStyle name="Comma 3" xfId="1" xr:uid="{00000000-0005-0000-0000-000006000000}"/>
    <cellStyle name="Comma 3 2" xfId="23" xr:uid="{00000000-0005-0000-0000-000007000000}"/>
    <cellStyle name="Comma 3 3" xfId="37" xr:uid="{00000000-0005-0000-0000-000008000000}"/>
    <cellStyle name="Comma 4" xfId="16" xr:uid="{00000000-0005-0000-0000-000009000000}"/>
    <cellStyle name="Comma 4 2" xfId="35" xr:uid="{00000000-0005-0000-0000-00000A000000}"/>
    <cellStyle name="Milliers 3 3" xfId="11" xr:uid="{00000000-0005-0000-0000-00000B000000}"/>
    <cellStyle name="Neutral 2" xfId="18" xr:uid="{00000000-0005-0000-0000-00000C000000}"/>
    <cellStyle name="Normal" xfId="0" builtinId="0"/>
    <cellStyle name="Normal 2" xfId="2" xr:uid="{00000000-0005-0000-0000-00000E000000}"/>
    <cellStyle name="Normal 2 2" xfId="4" xr:uid="{00000000-0005-0000-0000-00000F000000}"/>
    <cellStyle name="Normal 2 2 2" xfId="5" xr:uid="{00000000-0005-0000-0000-000010000000}"/>
    <cellStyle name="Normal 2 2 2 2" xfId="9" xr:uid="{00000000-0005-0000-0000-000011000000}"/>
    <cellStyle name="Normal 2 2 3" xfId="25" xr:uid="{00000000-0005-0000-0000-000012000000}"/>
    <cellStyle name="Normal 2 2 4" xfId="24" xr:uid="{00000000-0005-0000-0000-000013000000}"/>
    <cellStyle name="Normal 2 3" xfId="17" xr:uid="{00000000-0005-0000-0000-000014000000}"/>
    <cellStyle name="Normal 2 3 2" xfId="14" xr:uid="{00000000-0005-0000-0000-000015000000}"/>
    <cellStyle name="Normal 2 4" xfId="29" xr:uid="{00000000-0005-0000-0000-000016000000}"/>
    <cellStyle name="Normal 2 5" xfId="27" xr:uid="{00000000-0005-0000-0000-000017000000}"/>
    <cellStyle name="Normal 3" xfId="22" xr:uid="{00000000-0005-0000-0000-000018000000}"/>
    <cellStyle name="Normal 3 2" xfId="26" xr:uid="{00000000-0005-0000-0000-000019000000}"/>
    <cellStyle name="Normal 3 3" xfId="31" xr:uid="{00000000-0005-0000-0000-00001A000000}"/>
    <cellStyle name="Normal 3 3 2" xfId="39" xr:uid="{00000000-0005-0000-0000-00001B000000}"/>
    <cellStyle name="Normal 4" xfId="8" xr:uid="{00000000-0005-0000-0000-00001C000000}"/>
    <cellStyle name="Normal 4 2" xfId="32" xr:uid="{00000000-0005-0000-0000-00001D000000}"/>
    <cellStyle name="Normal 5" xfId="15" xr:uid="{00000000-0005-0000-0000-00001E000000}"/>
    <cellStyle name="Normal 6" xfId="33" xr:uid="{00000000-0005-0000-0000-00001F000000}"/>
    <cellStyle name="Normal 6 2" xfId="40" xr:uid="{00000000-0005-0000-0000-000020000000}"/>
    <cellStyle name="Normal 9 3 4" xfId="12" xr:uid="{00000000-0005-0000-0000-000021000000}"/>
    <cellStyle name="Normal 9 7" xfId="7" xr:uid="{00000000-0005-0000-0000-000022000000}"/>
    <cellStyle name="Percent 2" xfId="21" xr:uid="{00000000-0005-0000-0000-000023000000}"/>
    <cellStyle name="Percent 3" xfId="30" xr:uid="{00000000-0005-0000-0000-000024000000}"/>
    <cellStyle name="Percent 3 2" xfId="36" xr:uid="{00000000-0005-0000-0000-000025000000}"/>
    <cellStyle name="Percent 4" xfId="34" xr:uid="{00000000-0005-0000-0000-000026000000}"/>
    <cellStyle name="Pourcentage 6 2" xfId="10" xr:uid="{00000000-0005-0000-0000-000027000000}"/>
    <cellStyle name="Pourcentage 6 5" xfId="13" xr:uid="{00000000-0005-0000-0000-000028000000}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499984740745262"/>
        </patternFill>
      </fill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0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color theme="0"/>
      </font>
      <fill>
        <patternFill>
          <bgColor theme="1" tint="0.24994659260841701"/>
        </patternFill>
      </fill>
    </dxf>
    <dxf>
      <font>
        <color theme="0"/>
      </font>
      <fill>
        <patternFill>
          <bgColor theme="1" tint="0.34998626667073579"/>
        </patternFill>
      </fill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sz val="12"/>
        <color theme="1"/>
        <name val="Shiseido Neue"/>
        <scheme val="none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b/>
        <i val="0"/>
        <sz val="12"/>
        <color theme="1"/>
        <name val="Calibri Light"/>
        <scheme val="major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sz val="8"/>
        <color theme="0"/>
      </font>
      <fill>
        <patternFill patternType="solid">
          <fgColor auto="1"/>
          <bgColor theme="1"/>
        </patternFill>
      </fill>
    </dxf>
    <dxf>
      <font>
        <b/>
        <i val="0"/>
        <sz val="7"/>
        <color theme="0"/>
        <name val="Shiseido Neue"/>
        <scheme val="none"/>
      </font>
      <fill>
        <patternFill patternType="solid">
          <fgColor indexed="64"/>
          <bgColor theme="1" tint="4.9989318521683403E-2"/>
        </patternFill>
      </fill>
      <border diagonalUp="0" diagonalDown="0">
        <left/>
        <right/>
        <top/>
        <bottom/>
        <vertical/>
        <horizontal/>
      </border>
    </dxf>
    <dxf>
      <font>
        <sz val="12"/>
        <name val="Shiseido Neue"/>
        <scheme val="none"/>
      </font>
      <fill>
        <patternFill>
          <bgColor rgb="FF002060"/>
        </patternFill>
      </fill>
    </dxf>
  </dxfs>
  <tableStyles count="7" defaultTableStyle="TableStyleMedium2" defaultPivotStyle="PivotStyleLight16">
    <tableStyle name="Slicer Style 1" pivot="0" table="0" count="1" xr9:uid="{00000000-0011-0000-FFFF-FFFF00000000}">
      <tableStyleElement type="wholeTable" dxfId="11"/>
    </tableStyle>
    <tableStyle name="Slicer Style 7" pivot="0" table="0" count="2" xr9:uid="{00000000-0011-0000-FFFF-FFFF01000000}">
      <tableStyleElement type="wholeTable" dxfId="10"/>
      <tableStyleElement type="headerRow" dxfId="9"/>
    </tableStyle>
    <tableStyle name="SlicerStyleDark1 2" pivot="0" table="0" count="2" xr9:uid="{00000000-0011-0000-FFFF-FFFF02000000}">
      <tableStyleElement type="wholeTable" dxfId="8"/>
      <tableStyleElement type="headerRow" dxfId="7"/>
    </tableStyle>
    <tableStyle name="SlicerStyleDark1 3" pivot="0" table="0" count="2" xr9:uid="{00000000-0011-0000-FFFF-FFFF03000000}">
      <tableStyleElement type="wholeTable" dxfId="6"/>
      <tableStyleElement type="headerRow" dxfId="5"/>
    </tableStyle>
    <tableStyle name="Slicer Style 2" pivot="0" table="0" count="1" xr9:uid="{00000000-0011-0000-FFFF-FFFF04000000}">
      <tableStyleElement type="wholeTable" dxfId="4"/>
    </tableStyle>
    <tableStyle name="Slicer Style 3" pivot="0" table="0" count="1" xr9:uid="{00000000-0011-0000-FFFF-FFFF05000000}">
      <tableStyleElement type="headerRow" dxfId="3"/>
    </tableStyle>
    <tableStyle name="SlicerStyleLight1 2" pivot="0" table="0" count="2" xr9:uid="{00000000-0011-0000-FFFF-FFFF06000000}">
      <tableStyleElement type="wholeTable" dxfId="2"/>
      <tableStyleElement type="headerRow" dxfId="1"/>
    </tableStyle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E99" totalsRowShown="0" headerRowDxfId="0">
  <autoFilter ref="A1:E99" xr:uid="{00000000-0009-0000-0100-000001000000}"/>
  <tableColumns count="5">
    <tableColumn id="1" xr3:uid="{00000000-0010-0000-0000-000001000000}" name="Brand"/>
    <tableColumn id="2" xr3:uid="{00000000-0010-0000-0000-000002000000}" name="Category"/>
    <tableColumn id="6" xr3:uid="{00000000-0010-0000-0000-000006000000}" name="Activity"/>
    <tableColumn id="3" xr3:uid="{00000000-0010-0000-0000-000003000000}" name="Line"/>
    <tableColumn id="4" xr3:uid="{00000000-0010-0000-0000-000004000000}" name="Subli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I99"/>
  <sheetViews>
    <sheetView zoomScale="80" zoomScaleNormal="80" workbookViewId="0">
      <selection activeCell="H2" sqref="H2"/>
    </sheetView>
  </sheetViews>
  <sheetFormatPr defaultColWidth="9.140625" defaultRowHeight="15" x14ac:dyDescent="0.25"/>
  <cols>
    <col min="1" max="1" width="12.140625" customWidth="1"/>
    <col min="2" max="2" width="18" customWidth="1"/>
    <col min="3" max="3" width="19.42578125" style="9" bestFit="1" customWidth="1"/>
    <col min="4" max="4" width="18" customWidth="1"/>
    <col min="5" max="5" width="39.7109375" customWidth="1"/>
    <col min="8" max="8" width="11.28515625" bestFit="1" customWidth="1"/>
    <col min="10" max="10" width="12.85546875" bestFit="1" customWidth="1"/>
    <col min="22" max="22" width="13.28515625" customWidth="1"/>
    <col min="23" max="23" width="8.85546875" customWidth="1"/>
    <col min="28" max="28" width="9.140625" style="9"/>
    <col min="30" max="30" width="33.7109375" bestFit="1" customWidth="1"/>
    <col min="32" max="32" width="13.5703125" customWidth="1"/>
  </cols>
  <sheetData>
    <row r="1" spans="1:35" x14ac:dyDescent="0.25">
      <c r="A1" s="2" t="s">
        <v>0</v>
      </c>
      <c r="B1" s="2" t="s">
        <v>1</v>
      </c>
      <c r="C1" s="7" t="s">
        <v>133</v>
      </c>
      <c r="D1" s="2" t="s">
        <v>2</v>
      </c>
      <c r="E1" s="2" t="s">
        <v>3</v>
      </c>
      <c r="G1" s="5" t="s">
        <v>67</v>
      </c>
      <c r="H1" s="5" t="s">
        <v>68</v>
      </c>
      <c r="I1" s="4"/>
      <c r="J1" s="5" t="s">
        <v>69</v>
      </c>
      <c r="K1" s="4"/>
      <c r="L1" s="4"/>
      <c r="M1" s="5" t="s">
        <v>70</v>
      </c>
      <c r="N1" s="5" t="s">
        <v>71</v>
      </c>
      <c r="O1" s="5" t="s">
        <v>72</v>
      </c>
      <c r="P1" s="5" t="s">
        <v>73</v>
      </c>
      <c r="Q1" s="5" t="s">
        <v>74</v>
      </c>
      <c r="R1" s="5" t="s">
        <v>75</v>
      </c>
      <c r="S1" s="5" t="s">
        <v>76</v>
      </c>
      <c r="T1" s="5" t="s">
        <v>77</v>
      </c>
      <c r="U1" s="5" t="s">
        <v>78</v>
      </c>
      <c r="V1" s="5" t="s">
        <v>79</v>
      </c>
      <c r="W1" s="5" t="s">
        <v>80</v>
      </c>
      <c r="Z1" s="6" t="s">
        <v>70</v>
      </c>
      <c r="AA1" s="6" t="s">
        <v>112</v>
      </c>
      <c r="AB1" s="9">
        <v>4.2</v>
      </c>
      <c r="AD1" s="7" t="s">
        <v>143</v>
      </c>
      <c r="AF1" s="7" t="s">
        <v>126</v>
      </c>
      <c r="AG1" s="7" t="s">
        <v>300</v>
      </c>
      <c r="AH1" s="7" t="s">
        <v>301</v>
      </c>
      <c r="AI1" s="7" t="s">
        <v>302</v>
      </c>
    </row>
    <row r="2" spans="1:35" x14ac:dyDescent="0.25">
      <c r="A2" s="1" t="s">
        <v>239</v>
      </c>
      <c r="B2" s="1" t="s">
        <v>4</v>
      </c>
      <c r="C2" s="9" t="s">
        <v>261</v>
      </c>
      <c r="D2" s="1" t="s">
        <v>266</v>
      </c>
      <c r="E2" s="1" t="s">
        <v>5</v>
      </c>
      <c r="G2" s="4" t="s">
        <v>81</v>
      </c>
      <c r="H2" s="4" t="s">
        <v>82</v>
      </c>
      <c r="I2" s="4"/>
      <c r="J2" s="4" t="s">
        <v>83</v>
      </c>
      <c r="K2" s="4"/>
      <c r="L2" s="4"/>
      <c r="M2" s="4" t="s">
        <v>240</v>
      </c>
      <c r="N2" s="4" t="s">
        <v>240</v>
      </c>
      <c r="O2" s="4" t="s">
        <v>240</v>
      </c>
      <c r="P2" s="4" t="s">
        <v>240</v>
      </c>
      <c r="Q2" s="4" t="s">
        <v>84</v>
      </c>
      <c r="R2" s="4" t="s">
        <v>240</v>
      </c>
      <c r="S2" s="4" t="s">
        <v>241</v>
      </c>
      <c r="T2" s="4" t="s">
        <v>242</v>
      </c>
      <c r="U2" s="4" t="s">
        <v>242</v>
      </c>
      <c r="V2" s="4"/>
      <c r="W2" s="4"/>
      <c r="Z2" s="6" t="s">
        <v>71</v>
      </c>
      <c r="AA2" s="6" t="s">
        <v>113</v>
      </c>
      <c r="AB2" s="9">
        <v>4.4000000000000004</v>
      </c>
      <c r="AD2" t="s">
        <v>144</v>
      </c>
      <c r="AF2" t="s">
        <v>134</v>
      </c>
      <c r="AG2">
        <v>2018</v>
      </c>
      <c r="AH2" t="s">
        <v>304</v>
      </c>
      <c r="AI2">
        <v>1</v>
      </c>
    </row>
    <row r="3" spans="1:35" x14ac:dyDescent="0.25">
      <c r="A3" s="20" t="s">
        <v>239</v>
      </c>
      <c r="B3" s="1" t="s">
        <v>4</v>
      </c>
      <c r="C3" s="9" t="s">
        <v>261</v>
      </c>
      <c r="D3" s="20" t="s">
        <v>266</v>
      </c>
      <c r="E3" s="1" t="s">
        <v>6</v>
      </c>
      <c r="G3" s="4" t="s">
        <v>85</v>
      </c>
      <c r="H3" s="4" t="s">
        <v>86</v>
      </c>
      <c r="I3" s="4"/>
      <c r="J3" s="4" t="s">
        <v>87</v>
      </c>
      <c r="K3" s="4"/>
      <c r="L3" s="4"/>
      <c r="M3" s="4" t="s">
        <v>241</v>
      </c>
      <c r="N3" s="4" t="s">
        <v>241</v>
      </c>
      <c r="O3" s="4" t="s">
        <v>241</v>
      </c>
      <c r="P3" s="4" t="s">
        <v>241</v>
      </c>
      <c r="Q3" s="4" t="s">
        <v>245</v>
      </c>
      <c r="R3" s="4" t="s">
        <v>241</v>
      </c>
      <c r="S3" s="4" t="s">
        <v>242</v>
      </c>
      <c r="T3" s="4" t="s">
        <v>255</v>
      </c>
      <c r="U3" s="4" t="s">
        <v>250</v>
      </c>
      <c r="V3" s="4"/>
      <c r="W3" s="4"/>
      <c r="Z3" s="6" t="s">
        <v>72</v>
      </c>
      <c r="AA3" s="6" t="s">
        <v>118</v>
      </c>
      <c r="AB3" s="9">
        <v>4.2</v>
      </c>
      <c r="AD3" t="s">
        <v>145</v>
      </c>
      <c r="AF3" t="s">
        <v>135</v>
      </c>
      <c r="AG3">
        <v>2019</v>
      </c>
      <c r="AH3" t="s">
        <v>305</v>
      </c>
      <c r="AI3">
        <v>2</v>
      </c>
    </row>
    <row r="4" spans="1:35" x14ac:dyDescent="0.25">
      <c r="A4" s="20" t="s">
        <v>239</v>
      </c>
      <c r="B4" s="1" t="s">
        <v>4</v>
      </c>
      <c r="C4" s="20" t="s">
        <v>261</v>
      </c>
      <c r="D4" s="20" t="s">
        <v>266</v>
      </c>
      <c r="E4" s="1" t="s">
        <v>7</v>
      </c>
      <c r="G4" s="4"/>
      <c r="H4" s="4" t="s">
        <v>339</v>
      </c>
      <c r="I4" s="4"/>
      <c r="J4" s="4"/>
      <c r="K4" s="4"/>
      <c r="L4" s="4"/>
      <c r="M4" s="4" t="s">
        <v>242</v>
      </c>
      <c r="N4" s="4" t="s">
        <v>248</v>
      </c>
      <c r="O4" s="4" t="s">
        <v>242</v>
      </c>
      <c r="P4" s="4" t="s">
        <v>248</v>
      </c>
      <c r="Q4" s="4" t="s">
        <v>88</v>
      </c>
      <c r="R4" s="4" t="s">
        <v>248</v>
      </c>
      <c r="S4" s="4" t="s">
        <v>89</v>
      </c>
      <c r="T4" s="4" t="s">
        <v>241</v>
      </c>
      <c r="U4" s="4" t="s">
        <v>95</v>
      </c>
      <c r="V4" s="4"/>
      <c r="W4" s="4"/>
      <c r="Z4" s="6" t="s">
        <v>73</v>
      </c>
      <c r="AA4" s="6" t="s">
        <v>114</v>
      </c>
      <c r="AB4" s="9">
        <v>0.44</v>
      </c>
      <c r="AD4" t="s">
        <v>146</v>
      </c>
      <c r="AF4" t="s">
        <v>136</v>
      </c>
      <c r="AG4">
        <v>2020</v>
      </c>
      <c r="AH4" t="s">
        <v>306</v>
      </c>
      <c r="AI4" s="20">
        <v>3</v>
      </c>
    </row>
    <row r="5" spans="1:35" x14ac:dyDescent="0.25">
      <c r="A5" s="20" t="s">
        <v>239</v>
      </c>
      <c r="B5" s="1" t="s">
        <v>4</v>
      </c>
      <c r="C5" s="20" t="s">
        <v>261</v>
      </c>
      <c r="D5" s="20" t="s">
        <v>266</v>
      </c>
      <c r="E5" s="1" t="s">
        <v>8</v>
      </c>
      <c r="G5" s="4"/>
      <c r="H5" s="4"/>
      <c r="I5" s="4"/>
      <c r="J5" s="4"/>
      <c r="K5" s="4"/>
      <c r="L5" s="4"/>
      <c r="M5" s="4" t="s">
        <v>243</v>
      </c>
      <c r="N5" s="4" t="s">
        <v>242</v>
      </c>
      <c r="O5" s="4" t="s">
        <v>243</v>
      </c>
      <c r="P5" s="4" t="s">
        <v>242</v>
      </c>
      <c r="Q5" s="4" t="s">
        <v>244</v>
      </c>
      <c r="R5" s="4" t="s">
        <v>242</v>
      </c>
      <c r="S5" s="4" t="s">
        <v>90</v>
      </c>
      <c r="T5" s="4" t="s">
        <v>256</v>
      </c>
      <c r="U5" s="4" t="s">
        <v>91</v>
      </c>
      <c r="V5" s="4"/>
      <c r="W5" s="4"/>
      <c r="Z5" s="6" t="s">
        <v>74</v>
      </c>
      <c r="AA5" s="6" t="s">
        <v>115</v>
      </c>
      <c r="AB5" s="9">
        <v>0.44</v>
      </c>
      <c r="AD5" t="s">
        <v>147</v>
      </c>
      <c r="AF5" t="s">
        <v>137</v>
      </c>
      <c r="AH5" s="20" t="s">
        <v>307</v>
      </c>
      <c r="AI5" s="20">
        <v>4</v>
      </c>
    </row>
    <row r="6" spans="1:35" x14ac:dyDescent="0.25">
      <c r="A6" s="20" t="s">
        <v>239</v>
      </c>
      <c r="B6" s="1" t="s">
        <v>4</v>
      </c>
      <c r="C6" s="9" t="s">
        <v>262</v>
      </c>
      <c r="D6" s="1" t="s">
        <v>9</v>
      </c>
      <c r="E6" s="1" t="s">
        <v>260</v>
      </c>
      <c r="G6" s="4"/>
      <c r="H6" s="4"/>
      <c r="I6" s="4"/>
      <c r="J6" s="4"/>
      <c r="K6" s="4"/>
      <c r="L6" s="4"/>
      <c r="M6" s="4" t="s">
        <v>92</v>
      </c>
      <c r="N6" s="4" t="s">
        <v>243</v>
      </c>
      <c r="O6" s="4" t="s">
        <v>244</v>
      </c>
      <c r="P6" s="4" t="s">
        <v>252</v>
      </c>
      <c r="Q6" s="4" t="s">
        <v>93</v>
      </c>
      <c r="R6" s="4" t="s">
        <v>243</v>
      </c>
      <c r="S6" s="4" t="s">
        <v>254</v>
      </c>
      <c r="T6" s="4" t="s">
        <v>257</v>
      </c>
      <c r="U6" s="4" t="s">
        <v>94</v>
      </c>
      <c r="V6" s="4"/>
      <c r="W6" s="4"/>
      <c r="Z6" s="6" t="s">
        <v>75</v>
      </c>
      <c r="AA6" s="6" t="s">
        <v>116</v>
      </c>
      <c r="AB6" s="9">
        <v>0.3</v>
      </c>
      <c r="AD6" t="s">
        <v>128</v>
      </c>
      <c r="AF6" t="s">
        <v>138</v>
      </c>
      <c r="AH6" s="20" t="s">
        <v>308</v>
      </c>
      <c r="AI6" s="20">
        <v>5</v>
      </c>
    </row>
    <row r="7" spans="1:35" x14ac:dyDescent="0.25">
      <c r="A7" s="20" t="s">
        <v>239</v>
      </c>
      <c r="B7" s="1" t="s">
        <v>4</v>
      </c>
      <c r="C7" s="20" t="s">
        <v>261</v>
      </c>
      <c r="D7" s="1" t="s">
        <v>267</v>
      </c>
      <c r="E7" s="1" t="s">
        <v>10</v>
      </c>
      <c r="G7" s="4"/>
      <c r="H7" s="4"/>
      <c r="I7" s="4"/>
      <c r="J7" s="4"/>
      <c r="K7" s="4"/>
      <c r="L7" s="4"/>
      <c r="M7" s="4" t="s">
        <v>84</v>
      </c>
      <c r="N7" s="4" t="s">
        <v>84</v>
      </c>
      <c r="O7" s="4" t="s">
        <v>246</v>
      </c>
      <c r="P7" s="4" t="s">
        <v>88</v>
      </c>
      <c r="Q7" s="4" t="s">
        <v>95</v>
      </c>
      <c r="R7" s="4" t="s">
        <v>96</v>
      </c>
      <c r="S7" s="4" t="s">
        <v>95</v>
      </c>
      <c r="T7" s="4" t="s">
        <v>95</v>
      </c>
      <c r="U7" s="4" t="s">
        <v>247</v>
      </c>
      <c r="V7" s="4"/>
      <c r="W7" s="4"/>
      <c r="Z7" s="6" t="s">
        <v>76</v>
      </c>
      <c r="AA7" s="6" t="s">
        <v>119</v>
      </c>
      <c r="AB7" s="11">
        <v>1.1639999999999999</v>
      </c>
      <c r="AD7" t="s">
        <v>148</v>
      </c>
      <c r="AF7" s="20" t="s">
        <v>139</v>
      </c>
      <c r="AH7" s="20" t="s">
        <v>309</v>
      </c>
      <c r="AI7" s="20">
        <v>6</v>
      </c>
    </row>
    <row r="8" spans="1:35" x14ac:dyDescent="0.25">
      <c r="A8" s="20" t="s">
        <v>239</v>
      </c>
      <c r="B8" s="1" t="s">
        <v>4</v>
      </c>
      <c r="C8" s="20" t="s">
        <v>261</v>
      </c>
      <c r="D8" s="20" t="s">
        <v>267</v>
      </c>
      <c r="E8" s="1" t="s">
        <v>11</v>
      </c>
      <c r="G8" s="4"/>
      <c r="H8" s="4"/>
      <c r="I8" s="4"/>
      <c r="J8" s="4"/>
      <c r="K8" s="4"/>
      <c r="L8" s="4"/>
      <c r="M8" s="4" t="s">
        <v>244</v>
      </c>
      <c r="N8" s="4" t="s">
        <v>98</v>
      </c>
      <c r="O8" s="20" t="s">
        <v>84</v>
      </c>
      <c r="P8" s="4" t="s">
        <v>95</v>
      </c>
      <c r="Q8" s="4"/>
      <c r="R8" s="4" t="s">
        <v>253</v>
      </c>
      <c r="S8" s="4"/>
      <c r="T8" s="20" t="s">
        <v>250</v>
      </c>
      <c r="U8" s="4"/>
      <c r="V8" s="4"/>
      <c r="W8" s="4"/>
      <c r="Z8" s="6" t="s">
        <v>77</v>
      </c>
      <c r="AA8" s="6" t="s">
        <v>119</v>
      </c>
      <c r="AB8" s="9">
        <v>1.1639999999999999</v>
      </c>
      <c r="AD8" t="s">
        <v>149</v>
      </c>
      <c r="AF8" t="s">
        <v>235</v>
      </c>
      <c r="AH8" s="20" t="s">
        <v>310</v>
      </c>
      <c r="AI8" s="20">
        <v>7</v>
      </c>
    </row>
    <row r="9" spans="1:35" x14ac:dyDescent="0.25">
      <c r="A9" s="20" t="s">
        <v>239</v>
      </c>
      <c r="B9" s="1" t="s">
        <v>4</v>
      </c>
      <c r="C9" s="20" t="s">
        <v>261</v>
      </c>
      <c r="D9" s="20" t="s">
        <v>267</v>
      </c>
      <c r="E9" s="1" t="s">
        <v>12</v>
      </c>
      <c r="G9" s="4"/>
      <c r="H9" s="4"/>
      <c r="I9" s="4"/>
      <c r="J9" s="4"/>
      <c r="K9" s="4"/>
      <c r="L9" s="4"/>
      <c r="M9" s="4" t="s">
        <v>245</v>
      </c>
      <c r="N9" s="4" t="s">
        <v>249</v>
      </c>
      <c r="O9" s="4" t="s">
        <v>251</v>
      </c>
      <c r="P9" s="4"/>
      <c r="Q9" s="4"/>
      <c r="R9" s="4" t="s">
        <v>92</v>
      </c>
      <c r="S9" s="4"/>
      <c r="T9" s="4"/>
      <c r="U9" s="4"/>
      <c r="V9" s="4"/>
      <c r="W9" s="4"/>
      <c r="Z9" s="6" t="s">
        <v>78</v>
      </c>
      <c r="AA9" s="6" t="s">
        <v>119</v>
      </c>
      <c r="AB9" s="9">
        <v>1.1639999999999999</v>
      </c>
      <c r="AD9" t="s">
        <v>150</v>
      </c>
      <c r="AF9" s="20" t="s">
        <v>236</v>
      </c>
      <c r="AH9" s="20" t="s">
        <v>311</v>
      </c>
      <c r="AI9" s="20">
        <v>8</v>
      </c>
    </row>
    <row r="10" spans="1:35" x14ac:dyDescent="0.25">
      <c r="A10" s="20" t="s">
        <v>239</v>
      </c>
      <c r="B10" s="1" t="s">
        <v>4</v>
      </c>
      <c r="C10" s="20" t="s">
        <v>262</v>
      </c>
      <c r="D10" s="20" t="s">
        <v>267</v>
      </c>
      <c r="E10" s="1" t="s">
        <v>13</v>
      </c>
      <c r="G10" s="4"/>
      <c r="H10" s="4"/>
      <c r="I10" s="4"/>
      <c r="J10" s="4"/>
      <c r="K10" s="4"/>
      <c r="L10" s="4"/>
      <c r="M10" s="4" t="s">
        <v>246</v>
      </c>
      <c r="N10" s="4" t="s">
        <v>100</v>
      </c>
      <c r="O10" s="4" t="s">
        <v>99</v>
      </c>
      <c r="P10" s="4"/>
      <c r="Q10" s="4"/>
      <c r="R10" s="4" t="s">
        <v>97</v>
      </c>
      <c r="S10" s="4"/>
      <c r="T10" s="4"/>
      <c r="U10" s="4"/>
      <c r="V10" s="4"/>
      <c r="W10" s="4"/>
      <c r="Z10" s="6" t="s">
        <v>79</v>
      </c>
      <c r="AA10" s="6" t="s">
        <v>119</v>
      </c>
      <c r="AB10" s="9">
        <v>1.1639999999999999</v>
      </c>
      <c r="AD10" t="s">
        <v>151</v>
      </c>
      <c r="AF10" s="20" t="s">
        <v>237</v>
      </c>
      <c r="AH10" s="20" t="s">
        <v>312</v>
      </c>
      <c r="AI10" s="20">
        <v>9</v>
      </c>
    </row>
    <row r="11" spans="1:35" x14ac:dyDescent="0.25">
      <c r="A11" s="20" t="s">
        <v>239</v>
      </c>
      <c r="B11" s="1" t="s">
        <v>4</v>
      </c>
      <c r="C11" s="20" t="s">
        <v>261</v>
      </c>
      <c r="D11" s="20" t="s">
        <v>267</v>
      </c>
      <c r="E11" s="1" t="s">
        <v>14</v>
      </c>
      <c r="G11" s="4"/>
      <c r="H11" s="4"/>
      <c r="I11" s="4"/>
      <c r="J11" s="4"/>
      <c r="K11" s="4"/>
      <c r="L11" s="4"/>
      <c r="M11" s="4" t="s">
        <v>102</v>
      </c>
      <c r="N11" s="4" t="s">
        <v>103</v>
      </c>
      <c r="O11" s="4" t="s">
        <v>101</v>
      </c>
      <c r="P11" s="4"/>
      <c r="Q11" s="4"/>
      <c r="R11" s="4" t="s">
        <v>95</v>
      </c>
      <c r="S11" s="4"/>
      <c r="T11" s="4"/>
      <c r="U11" s="4"/>
      <c r="V11" s="4"/>
      <c r="W11" s="4"/>
      <c r="Z11" s="6" t="s">
        <v>80</v>
      </c>
      <c r="AA11" s="6" t="s">
        <v>119</v>
      </c>
      <c r="AB11" s="9">
        <v>1.1639999999999999</v>
      </c>
      <c r="AD11" t="s">
        <v>152</v>
      </c>
      <c r="AF11" s="20" t="s">
        <v>238</v>
      </c>
      <c r="AH11" s="20" t="s">
        <v>313</v>
      </c>
      <c r="AI11" s="20">
        <v>10</v>
      </c>
    </row>
    <row r="12" spans="1:35" x14ac:dyDescent="0.25">
      <c r="A12" s="20" t="s">
        <v>239</v>
      </c>
      <c r="B12" s="1" t="s">
        <v>4</v>
      </c>
      <c r="C12" s="20" t="s">
        <v>261</v>
      </c>
      <c r="D12" s="1" t="s">
        <v>268</v>
      </c>
      <c r="E12" s="1" t="s">
        <v>15</v>
      </c>
      <c r="G12" s="4"/>
      <c r="H12" s="4"/>
      <c r="I12" s="4"/>
      <c r="J12" s="4"/>
      <c r="K12" s="4"/>
      <c r="L12" s="4"/>
      <c r="M12" s="4" t="s">
        <v>98</v>
      </c>
      <c r="N12" s="4" t="s">
        <v>104</v>
      </c>
      <c r="O12" s="4" t="s">
        <v>245</v>
      </c>
      <c r="P12" s="4"/>
      <c r="Q12" s="4"/>
      <c r="R12" s="4"/>
      <c r="S12" s="4"/>
      <c r="T12" s="4"/>
      <c r="U12" s="4"/>
      <c r="V12" s="4"/>
      <c r="W12" s="4"/>
      <c r="Z12" s="6"/>
      <c r="AA12" s="6"/>
      <c r="AD12" t="s">
        <v>153</v>
      </c>
      <c r="AF12" t="s">
        <v>140</v>
      </c>
      <c r="AH12" s="20" t="s">
        <v>314</v>
      </c>
      <c r="AI12" s="20">
        <v>11</v>
      </c>
    </row>
    <row r="13" spans="1:35" x14ac:dyDescent="0.25">
      <c r="A13" s="20" t="s">
        <v>239</v>
      </c>
      <c r="B13" s="1" t="s">
        <v>4</v>
      </c>
      <c r="C13" s="20" t="s">
        <v>261</v>
      </c>
      <c r="D13" s="20" t="s">
        <v>268</v>
      </c>
      <c r="E13" s="1" t="s">
        <v>16</v>
      </c>
      <c r="G13" s="4"/>
      <c r="H13" s="4"/>
      <c r="I13" s="4"/>
      <c r="J13" s="4"/>
      <c r="K13" s="4"/>
      <c r="L13" s="4"/>
      <c r="M13" s="4" t="s">
        <v>106</v>
      </c>
      <c r="N13" s="4" t="s">
        <v>107</v>
      </c>
      <c r="O13" s="4" t="s">
        <v>105</v>
      </c>
      <c r="P13" s="4"/>
      <c r="Q13" s="4"/>
      <c r="R13" s="4"/>
      <c r="S13" s="4"/>
      <c r="T13" s="4"/>
      <c r="U13" s="4"/>
      <c r="V13" s="4"/>
      <c r="W13" s="4"/>
      <c r="AD13" t="s">
        <v>154</v>
      </c>
      <c r="AF13" t="s">
        <v>258</v>
      </c>
      <c r="AH13" s="20" t="s">
        <v>315</v>
      </c>
      <c r="AI13" s="20">
        <v>12</v>
      </c>
    </row>
    <row r="14" spans="1:35" x14ac:dyDescent="0.25">
      <c r="A14" s="20" t="s">
        <v>239</v>
      </c>
      <c r="B14" s="1" t="s">
        <v>4</v>
      </c>
      <c r="C14" s="20" t="s">
        <v>262</v>
      </c>
      <c r="D14" s="20" t="s">
        <v>268</v>
      </c>
      <c r="E14" s="1" t="s">
        <v>17</v>
      </c>
      <c r="G14" s="4"/>
      <c r="H14" s="4"/>
      <c r="I14" s="4"/>
      <c r="J14" s="4"/>
      <c r="K14" s="4"/>
      <c r="L14" s="4"/>
      <c r="M14" s="4" t="s">
        <v>109</v>
      </c>
      <c r="N14" s="4" t="s">
        <v>97</v>
      </c>
      <c r="O14" s="4" t="s">
        <v>108</v>
      </c>
      <c r="P14" s="4"/>
      <c r="Q14" s="4"/>
      <c r="R14" s="4"/>
      <c r="S14" s="4"/>
      <c r="T14" s="4"/>
      <c r="U14" s="4"/>
      <c r="V14" s="4"/>
      <c r="W14" s="4"/>
      <c r="AD14" t="s">
        <v>155</v>
      </c>
      <c r="AF14" t="s">
        <v>259</v>
      </c>
      <c r="AI14" s="20">
        <v>13</v>
      </c>
    </row>
    <row r="15" spans="1:35" x14ac:dyDescent="0.25">
      <c r="A15" s="20" t="s">
        <v>239</v>
      </c>
      <c r="B15" s="1" t="s">
        <v>4</v>
      </c>
      <c r="C15" s="20" t="s">
        <v>261</v>
      </c>
      <c r="D15" s="20" t="s">
        <v>269</v>
      </c>
      <c r="E15" s="1" t="s">
        <v>18</v>
      </c>
      <c r="G15" s="4"/>
      <c r="H15" s="4"/>
      <c r="I15" s="4"/>
      <c r="J15" s="4"/>
      <c r="K15" s="4"/>
      <c r="L15" s="4"/>
      <c r="M15" s="4" t="s">
        <v>247</v>
      </c>
      <c r="N15" s="4" t="s">
        <v>250</v>
      </c>
      <c r="O15" s="4" t="s">
        <v>247</v>
      </c>
      <c r="P15" s="4"/>
      <c r="Q15" s="4"/>
      <c r="R15" s="4"/>
      <c r="S15" s="4"/>
      <c r="T15" s="4"/>
      <c r="U15" s="4"/>
      <c r="V15" s="4"/>
      <c r="W15" s="4"/>
      <c r="AD15" t="s">
        <v>319</v>
      </c>
      <c r="AF15" t="s">
        <v>141</v>
      </c>
      <c r="AI15" s="20">
        <v>14</v>
      </c>
    </row>
    <row r="16" spans="1:35" x14ac:dyDescent="0.25">
      <c r="A16" s="20" t="s">
        <v>239</v>
      </c>
      <c r="B16" s="1" t="s">
        <v>4</v>
      </c>
      <c r="C16" s="20" t="s">
        <v>261</v>
      </c>
      <c r="D16" s="20" t="s">
        <v>269</v>
      </c>
      <c r="E16" s="1" t="s">
        <v>19</v>
      </c>
      <c r="G16" s="4"/>
      <c r="H16" s="4"/>
      <c r="I16" s="4"/>
      <c r="J16" s="4"/>
      <c r="K16" s="4"/>
      <c r="L16" s="4"/>
      <c r="M16" s="4" t="s">
        <v>95</v>
      </c>
      <c r="N16" s="4" t="s">
        <v>95</v>
      </c>
      <c r="O16" s="4" t="s">
        <v>95</v>
      </c>
      <c r="P16" s="4"/>
      <c r="Q16" s="4"/>
      <c r="R16" s="4"/>
      <c r="S16" s="4"/>
      <c r="T16" s="4"/>
      <c r="U16" s="4"/>
      <c r="V16" s="4"/>
      <c r="W16" s="4"/>
      <c r="AD16" t="s">
        <v>156</v>
      </c>
      <c r="AF16" t="s">
        <v>142</v>
      </c>
      <c r="AI16" s="20">
        <v>15</v>
      </c>
    </row>
    <row r="17" spans="1:35" x14ac:dyDescent="0.25">
      <c r="A17" s="20" t="s">
        <v>239</v>
      </c>
      <c r="B17" s="1" t="s">
        <v>4</v>
      </c>
      <c r="C17" s="20" t="s">
        <v>262</v>
      </c>
      <c r="D17" s="20" t="s">
        <v>269</v>
      </c>
      <c r="E17" s="1" t="s">
        <v>20</v>
      </c>
      <c r="G17" s="4"/>
      <c r="H17" s="4"/>
      <c r="I17" s="4"/>
      <c r="J17" s="4"/>
      <c r="K17" s="4"/>
      <c r="L17" s="4"/>
      <c r="AD17" t="s">
        <v>157</v>
      </c>
      <c r="AI17" s="20">
        <v>16</v>
      </c>
    </row>
    <row r="18" spans="1:35" x14ac:dyDescent="0.25">
      <c r="A18" s="20" t="s">
        <v>239</v>
      </c>
      <c r="B18" s="1" t="s">
        <v>4</v>
      </c>
      <c r="C18" s="20" t="s">
        <v>261</v>
      </c>
      <c r="D18" s="1" t="s">
        <v>124</v>
      </c>
      <c r="E18" s="1" t="s">
        <v>21</v>
      </c>
      <c r="AD18" t="s">
        <v>158</v>
      </c>
      <c r="AI18" s="20">
        <v>17</v>
      </c>
    </row>
    <row r="19" spans="1:35" x14ac:dyDescent="0.25">
      <c r="A19" s="20" t="s">
        <v>239</v>
      </c>
      <c r="B19" s="1" t="s">
        <v>4</v>
      </c>
      <c r="C19" s="20" t="s">
        <v>261</v>
      </c>
      <c r="D19" s="1" t="s">
        <v>124</v>
      </c>
      <c r="E19" s="1" t="s">
        <v>22</v>
      </c>
      <c r="AD19" t="s">
        <v>124</v>
      </c>
      <c r="AI19" s="20">
        <v>18</v>
      </c>
    </row>
    <row r="20" spans="1:35" x14ac:dyDescent="0.25">
      <c r="A20" s="20" t="s">
        <v>239</v>
      </c>
      <c r="B20" s="1" t="s">
        <v>4</v>
      </c>
      <c r="C20" s="20" t="s">
        <v>261</v>
      </c>
      <c r="D20" s="1" t="s">
        <v>124</v>
      </c>
      <c r="E20" s="1" t="s">
        <v>23</v>
      </c>
      <c r="AD20" s="20" t="s">
        <v>320</v>
      </c>
      <c r="AI20" s="20">
        <v>19</v>
      </c>
    </row>
    <row r="21" spans="1:35" x14ac:dyDescent="0.25">
      <c r="A21" s="20" t="s">
        <v>239</v>
      </c>
      <c r="B21" s="1" t="s">
        <v>4</v>
      </c>
      <c r="C21" s="20" t="s">
        <v>261</v>
      </c>
      <c r="D21" s="1" t="s">
        <v>270</v>
      </c>
      <c r="E21" s="1" t="s">
        <v>24</v>
      </c>
      <c r="AI21" s="20">
        <v>20</v>
      </c>
    </row>
    <row r="22" spans="1:35" x14ac:dyDescent="0.25">
      <c r="A22" s="20" t="s">
        <v>239</v>
      </c>
      <c r="B22" s="1" t="s">
        <v>4</v>
      </c>
      <c r="C22" s="20" t="s">
        <v>261</v>
      </c>
      <c r="D22" s="1" t="s">
        <v>270</v>
      </c>
      <c r="E22" s="1" t="s">
        <v>25</v>
      </c>
      <c r="AI22" s="20">
        <v>21</v>
      </c>
    </row>
    <row r="23" spans="1:35" x14ac:dyDescent="0.25">
      <c r="A23" s="20" t="s">
        <v>239</v>
      </c>
      <c r="B23" s="1" t="s">
        <v>4</v>
      </c>
      <c r="C23" s="20" t="s">
        <v>261</v>
      </c>
      <c r="D23" s="20" t="s">
        <v>270</v>
      </c>
      <c r="E23" s="1" t="s">
        <v>26</v>
      </c>
      <c r="M23" s="7" t="s">
        <v>224</v>
      </c>
      <c r="N23" s="7" t="s">
        <v>225</v>
      </c>
      <c r="O23" s="7" t="s">
        <v>226</v>
      </c>
      <c r="P23" s="7" t="s">
        <v>227</v>
      </c>
      <c r="Q23" s="7" t="s">
        <v>228</v>
      </c>
      <c r="R23" s="7" t="s">
        <v>229</v>
      </c>
      <c r="S23" s="7" t="s">
        <v>230</v>
      </c>
      <c r="T23" s="7" t="s">
        <v>231</v>
      </c>
      <c r="U23" s="7" t="s">
        <v>232</v>
      </c>
      <c r="V23" s="7" t="s">
        <v>233</v>
      </c>
      <c r="W23" s="7" t="s">
        <v>234</v>
      </c>
      <c r="Y23" t="s">
        <v>70</v>
      </c>
      <c r="Z23" t="s">
        <v>224</v>
      </c>
      <c r="AI23" s="20">
        <v>22</v>
      </c>
    </row>
    <row r="24" spans="1:35" x14ac:dyDescent="0.25">
      <c r="A24" s="20" t="s">
        <v>239</v>
      </c>
      <c r="B24" s="1" t="s">
        <v>4</v>
      </c>
      <c r="C24" s="20" t="s">
        <v>261</v>
      </c>
      <c r="D24" s="20" t="s">
        <v>270</v>
      </c>
      <c r="E24" s="1" t="s">
        <v>27</v>
      </c>
      <c r="M24" s="12" t="s">
        <v>159</v>
      </c>
      <c r="N24" s="13" t="s">
        <v>168</v>
      </c>
      <c r="O24" s="15" t="s">
        <v>182</v>
      </c>
      <c r="P24" s="16" t="s">
        <v>189</v>
      </c>
      <c r="Q24" s="17" t="s">
        <v>190</v>
      </c>
      <c r="R24" s="14" t="s">
        <v>177</v>
      </c>
      <c r="S24" s="19" t="s">
        <v>198</v>
      </c>
      <c r="U24" s="21" t="s">
        <v>210</v>
      </c>
      <c r="V24" s="18" t="s">
        <v>191</v>
      </c>
      <c r="Y24" t="s">
        <v>71</v>
      </c>
      <c r="Z24" t="s">
        <v>225</v>
      </c>
      <c r="AI24" s="20">
        <v>23</v>
      </c>
    </row>
    <row r="25" spans="1:35" x14ac:dyDescent="0.25">
      <c r="A25" s="20" t="s">
        <v>239</v>
      </c>
      <c r="B25" s="1" t="s">
        <v>4</v>
      </c>
      <c r="C25" s="20" t="s">
        <v>261</v>
      </c>
      <c r="D25" s="20" t="s">
        <v>270</v>
      </c>
      <c r="E25" s="1" t="s">
        <v>28</v>
      </c>
      <c r="M25" s="12" t="s">
        <v>160</v>
      </c>
      <c r="N25" s="13" t="s">
        <v>169</v>
      </c>
      <c r="O25" s="15" t="s">
        <v>183</v>
      </c>
      <c r="P25" s="16" t="s">
        <v>177</v>
      </c>
      <c r="Q25" s="17" t="s">
        <v>167</v>
      </c>
      <c r="R25" s="14" t="s">
        <v>178</v>
      </c>
      <c r="S25" s="19" t="s">
        <v>199</v>
      </c>
      <c r="U25" s="21" t="s">
        <v>211</v>
      </c>
      <c r="V25" s="18" t="s">
        <v>192</v>
      </c>
      <c r="Y25" t="s">
        <v>72</v>
      </c>
      <c r="Z25" t="s">
        <v>226</v>
      </c>
      <c r="AI25" s="20">
        <v>24</v>
      </c>
    </row>
    <row r="26" spans="1:35" x14ac:dyDescent="0.25">
      <c r="A26" s="20" t="s">
        <v>239</v>
      </c>
      <c r="B26" s="1" t="s">
        <v>4</v>
      </c>
      <c r="C26" s="20" t="s">
        <v>261</v>
      </c>
      <c r="D26" s="20" t="s">
        <v>270</v>
      </c>
      <c r="E26" s="1" t="s">
        <v>29</v>
      </c>
      <c r="M26" s="12" t="s">
        <v>161</v>
      </c>
      <c r="N26" s="13" t="s">
        <v>170</v>
      </c>
      <c r="O26" s="15" t="s">
        <v>184</v>
      </c>
      <c r="P26" s="16" t="s">
        <v>167</v>
      </c>
      <c r="Q26" s="17" t="s">
        <v>124</v>
      </c>
      <c r="R26" s="14" t="s">
        <v>179</v>
      </c>
      <c r="S26" s="19" t="s">
        <v>200</v>
      </c>
      <c r="U26" s="21" t="s">
        <v>212</v>
      </c>
      <c r="V26" s="18" t="s">
        <v>193</v>
      </c>
      <c r="Y26" t="s">
        <v>73</v>
      </c>
      <c r="Z26" t="s">
        <v>227</v>
      </c>
      <c r="AI26" s="20">
        <v>25</v>
      </c>
    </row>
    <row r="27" spans="1:35" x14ac:dyDescent="0.25">
      <c r="A27" s="20" t="s">
        <v>239</v>
      </c>
      <c r="B27" s="1" t="s">
        <v>4</v>
      </c>
      <c r="C27" s="9" t="s">
        <v>262</v>
      </c>
      <c r="D27" s="20" t="s">
        <v>270</v>
      </c>
      <c r="E27" s="1" t="s">
        <v>30</v>
      </c>
      <c r="M27" s="12" t="s">
        <v>162</v>
      </c>
      <c r="N27" s="13" t="s">
        <v>171</v>
      </c>
      <c r="O27" s="15" t="s">
        <v>185</v>
      </c>
      <c r="P27" s="16" t="s">
        <v>124</v>
      </c>
      <c r="R27" s="14" t="s">
        <v>180</v>
      </c>
      <c r="S27" s="19" t="s">
        <v>201</v>
      </c>
      <c r="U27" s="21" t="s">
        <v>213</v>
      </c>
      <c r="V27" s="18" t="s">
        <v>194</v>
      </c>
      <c r="Y27" t="s">
        <v>74</v>
      </c>
      <c r="Z27" t="s">
        <v>228</v>
      </c>
      <c r="AI27" s="20">
        <v>26</v>
      </c>
    </row>
    <row r="28" spans="1:35" x14ac:dyDescent="0.25">
      <c r="A28" s="20" t="s">
        <v>239</v>
      </c>
      <c r="B28" s="20" t="s">
        <v>4</v>
      </c>
      <c r="C28" s="20" t="s">
        <v>262</v>
      </c>
      <c r="D28" s="20" t="s">
        <v>270</v>
      </c>
      <c r="E28" s="20" t="s">
        <v>298</v>
      </c>
      <c r="M28" s="12" t="s">
        <v>163</v>
      </c>
      <c r="N28" s="13" t="s">
        <v>172</v>
      </c>
      <c r="O28" s="15" t="s">
        <v>186</v>
      </c>
      <c r="R28" s="14" t="s">
        <v>181</v>
      </c>
      <c r="S28" s="19" t="s">
        <v>202</v>
      </c>
      <c r="U28" s="21" t="s">
        <v>214</v>
      </c>
      <c r="V28" s="18" t="s">
        <v>195</v>
      </c>
      <c r="Y28" t="s">
        <v>75</v>
      </c>
      <c r="Z28" t="s">
        <v>229</v>
      </c>
      <c r="AI28" s="20">
        <v>27</v>
      </c>
    </row>
    <row r="29" spans="1:35" x14ac:dyDescent="0.25">
      <c r="A29" s="20" t="s">
        <v>239</v>
      </c>
      <c r="B29" s="1" t="s">
        <v>4</v>
      </c>
      <c r="C29" s="20" t="s">
        <v>261</v>
      </c>
      <c r="D29" s="1" t="s">
        <v>271</v>
      </c>
      <c r="E29" s="1" t="s">
        <v>31</v>
      </c>
      <c r="M29" s="12" t="s">
        <v>164</v>
      </c>
      <c r="N29" s="13" t="s">
        <v>173</v>
      </c>
      <c r="O29" s="15" t="s">
        <v>187</v>
      </c>
      <c r="R29" s="14" t="s">
        <v>96</v>
      </c>
      <c r="S29" s="19" t="s">
        <v>203</v>
      </c>
      <c r="U29" s="21" t="s">
        <v>215</v>
      </c>
      <c r="V29" s="18" t="s">
        <v>196</v>
      </c>
      <c r="Y29" t="s">
        <v>76</v>
      </c>
      <c r="Z29" t="s">
        <v>230</v>
      </c>
      <c r="AI29" s="20">
        <v>28</v>
      </c>
    </row>
    <row r="30" spans="1:35" x14ac:dyDescent="0.25">
      <c r="A30" s="20" t="s">
        <v>239</v>
      </c>
      <c r="B30" s="1" t="s">
        <v>4</v>
      </c>
      <c r="C30" s="20" t="s">
        <v>261</v>
      </c>
      <c r="D30" s="20" t="s">
        <v>271</v>
      </c>
      <c r="E30" s="1" t="s">
        <v>32</v>
      </c>
      <c r="M30" s="12" t="s">
        <v>165</v>
      </c>
      <c r="N30" s="13" t="s">
        <v>174</v>
      </c>
      <c r="O30" s="15" t="s">
        <v>188</v>
      </c>
      <c r="R30" s="14" t="s">
        <v>167</v>
      </c>
      <c r="S30" s="19" t="s">
        <v>204</v>
      </c>
      <c r="U30" s="21" t="s">
        <v>216</v>
      </c>
      <c r="V30" s="18" t="s">
        <v>197</v>
      </c>
      <c r="Y30" t="s">
        <v>77</v>
      </c>
      <c r="Z30" t="s">
        <v>231</v>
      </c>
      <c r="AI30" s="20">
        <v>29</v>
      </c>
    </row>
    <row r="31" spans="1:35" x14ac:dyDescent="0.25">
      <c r="A31" s="20" t="s">
        <v>239</v>
      </c>
      <c r="B31" s="1" t="s">
        <v>4</v>
      </c>
      <c r="C31" s="20" t="s">
        <v>261</v>
      </c>
      <c r="D31" s="20" t="s">
        <v>271</v>
      </c>
      <c r="E31" s="1" t="s">
        <v>33</v>
      </c>
      <c r="M31" s="12" t="s">
        <v>166</v>
      </c>
      <c r="N31" s="13" t="s">
        <v>175</v>
      </c>
      <c r="O31" s="15" t="s">
        <v>167</v>
      </c>
      <c r="R31" s="14" t="s">
        <v>124</v>
      </c>
      <c r="S31" s="19" t="s">
        <v>205</v>
      </c>
      <c r="U31" s="21" t="s">
        <v>217</v>
      </c>
      <c r="V31" s="18" t="s">
        <v>167</v>
      </c>
      <c r="Y31" t="s">
        <v>78</v>
      </c>
      <c r="Z31" t="s">
        <v>232</v>
      </c>
      <c r="AI31" s="20">
        <v>30</v>
      </c>
    </row>
    <row r="32" spans="1:35" x14ac:dyDescent="0.25">
      <c r="A32" s="20" t="s">
        <v>239</v>
      </c>
      <c r="B32" s="1" t="s">
        <v>4</v>
      </c>
      <c r="C32" s="20" t="s">
        <v>261</v>
      </c>
      <c r="D32" s="20" t="s">
        <v>271</v>
      </c>
      <c r="E32" s="1" t="s">
        <v>34</v>
      </c>
      <c r="M32" s="12" t="s">
        <v>167</v>
      </c>
      <c r="N32" s="13" t="s">
        <v>176</v>
      </c>
      <c r="O32" s="15" t="s">
        <v>124</v>
      </c>
      <c r="S32" s="19" t="s">
        <v>206</v>
      </c>
      <c r="U32" s="21" t="s">
        <v>198</v>
      </c>
      <c r="V32" s="18" t="s">
        <v>124</v>
      </c>
      <c r="Y32" t="s">
        <v>79</v>
      </c>
      <c r="Z32" t="s">
        <v>233</v>
      </c>
      <c r="AI32" s="20">
        <v>31</v>
      </c>
    </row>
    <row r="33" spans="1:26" x14ac:dyDescent="0.25">
      <c r="A33" s="20" t="s">
        <v>239</v>
      </c>
      <c r="B33" s="1" t="s">
        <v>4</v>
      </c>
      <c r="C33" s="20" t="s">
        <v>261</v>
      </c>
      <c r="D33" s="20" t="s">
        <v>271</v>
      </c>
      <c r="E33" s="1" t="s">
        <v>35</v>
      </c>
      <c r="M33" s="12" t="s">
        <v>124</v>
      </c>
      <c r="N33" s="13" t="s">
        <v>167</v>
      </c>
      <c r="S33" s="19" t="s">
        <v>207</v>
      </c>
      <c r="U33" s="21" t="s">
        <v>218</v>
      </c>
      <c r="Y33" t="s">
        <v>80</v>
      </c>
      <c r="Z33" t="s">
        <v>234</v>
      </c>
    </row>
    <row r="34" spans="1:26" x14ac:dyDescent="0.25">
      <c r="A34" s="20" t="s">
        <v>239</v>
      </c>
      <c r="B34" s="1" t="s">
        <v>4</v>
      </c>
      <c r="C34" s="20" t="s">
        <v>261</v>
      </c>
      <c r="D34" s="20" t="s">
        <v>271</v>
      </c>
      <c r="E34" s="1" t="s">
        <v>36</v>
      </c>
      <c r="N34" s="13" t="s">
        <v>124</v>
      </c>
      <c r="S34" s="19" t="s">
        <v>208</v>
      </c>
      <c r="U34" s="21" t="s">
        <v>219</v>
      </c>
    </row>
    <row r="35" spans="1:26" x14ac:dyDescent="0.25">
      <c r="A35" s="20" t="s">
        <v>239</v>
      </c>
      <c r="B35" s="1" t="s">
        <v>263</v>
      </c>
      <c r="C35" s="20" t="s">
        <v>261</v>
      </c>
      <c r="D35" s="20" t="s">
        <v>263</v>
      </c>
      <c r="E35" s="1" t="s">
        <v>272</v>
      </c>
      <c r="S35" s="19" t="s">
        <v>209</v>
      </c>
      <c r="U35" s="21" t="s">
        <v>220</v>
      </c>
    </row>
    <row r="36" spans="1:26" x14ac:dyDescent="0.25">
      <c r="A36" s="20" t="s">
        <v>239</v>
      </c>
      <c r="B36" s="20" t="s">
        <v>263</v>
      </c>
      <c r="C36" s="20" t="s">
        <v>261</v>
      </c>
      <c r="D36" s="20" t="s">
        <v>263</v>
      </c>
      <c r="E36" s="1" t="s">
        <v>273</v>
      </c>
      <c r="S36" s="19" t="s">
        <v>167</v>
      </c>
      <c r="U36" s="21" t="s">
        <v>221</v>
      </c>
    </row>
    <row r="37" spans="1:26" x14ac:dyDescent="0.25">
      <c r="A37" s="20" t="s">
        <v>239</v>
      </c>
      <c r="B37" s="20" t="s">
        <v>263</v>
      </c>
      <c r="C37" s="20" t="s">
        <v>261</v>
      </c>
      <c r="D37" s="20" t="s">
        <v>263</v>
      </c>
      <c r="E37" s="1" t="s">
        <v>274</v>
      </c>
      <c r="S37" s="19" t="s">
        <v>124</v>
      </c>
      <c r="U37" s="21" t="s">
        <v>222</v>
      </c>
    </row>
    <row r="38" spans="1:26" x14ac:dyDescent="0.25">
      <c r="A38" s="20" t="s">
        <v>239</v>
      </c>
      <c r="B38" s="20" t="s">
        <v>263</v>
      </c>
      <c r="C38" s="20" t="s">
        <v>261</v>
      </c>
      <c r="D38" s="20" t="s">
        <v>263</v>
      </c>
      <c r="E38" s="1" t="s">
        <v>275</v>
      </c>
      <c r="U38" s="21" t="s">
        <v>223</v>
      </c>
    </row>
    <row r="39" spans="1:26" x14ac:dyDescent="0.25">
      <c r="A39" s="20" t="s">
        <v>239</v>
      </c>
      <c r="B39" s="20" t="s">
        <v>263</v>
      </c>
      <c r="C39" s="20" t="s">
        <v>261</v>
      </c>
      <c r="D39" s="20" t="s">
        <v>263</v>
      </c>
      <c r="E39" s="1" t="s">
        <v>276</v>
      </c>
    </row>
    <row r="40" spans="1:26" x14ac:dyDescent="0.25">
      <c r="A40" s="20" t="s">
        <v>239</v>
      </c>
      <c r="B40" s="20" t="s">
        <v>263</v>
      </c>
      <c r="C40" s="20" t="s">
        <v>261</v>
      </c>
      <c r="D40" s="20" t="s">
        <v>263</v>
      </c>
      <c r="E40" s="1" t="s">
        <v>277</v>
      </c>
    </row>
    <row r="41" spans="1:26" x14ac:dyDescent="0.25">
      <c r="A41" s="20" t="s">
        <v>239</v>
      </c>
      <c r="B41" s="20" t="s">
        <v>263</v>
      </c>
      <c r="C41" s="20" t="s">
        <v>261</v>
      </c>
      <c r="D41" s="20" t="s">
        <v>263</v>
      </c>
      <c r="E41" s="1" t="s">
        <v>278</v>
      </c>
    </row>
    <row r="42" spans="1:26" x14ac:dyDescent="0.25">
      <c r="A42" s="20" t="s">
        <v>239</v>
      </c>
      <c r="B42" s="20" t="s">
        <v>263</v>
      </c>
      <c r="C42" s="20" t="s">
        <v>261</v>
      </c>
      <c r="D42" s="20" t="s">
        <v>263</v>
      </c>
      <c r="E42" s="1" t="s">
        <v>279</v>
      </c>
    </row>
    <row r="43" spans="1:26" x14ac:dyDescent="0.25">
      <c r="A43" s="20" t="s">
        <v>239</v>
      </c>
      <c r="B43" s="20" t="s">
        <v>263</v>
      </c>
      <c r="C43" s="20" t="s">
        <v>261</v>
      </c>
      <c r="D43" s="20" t="s">
        <v>263</v>
      </c>
      <c r="E43" s="1" t="s">
        <v>280</v>
      </c>
    </row>
    <row r="44" spans="1:26" x14ac:dyDescent="0.25">
      <c r="A44" s="20" t="s">
        <v>239</v>
      </c>
      <c r="B44" s="20" t="s">
        <v>263</v>
      </c>
      <c r="C44" s="20" t="s">
        <v>261</v>
      </c>
      <c r="D44" s="20" t="s">
        <v>263</v>
      </c>
      <c r="E44" s="1" t="s">
        <v>281</v>
      </c>
    </row>
    <row r="45" spans="1:26" x14ac:dyDescent="0.25">
      <c r="A45" s="20" t="s">
        <v>239</v>
      </c>
      <c r="B45" s="20" t="s">
        <v>263</v>
      </c>
      <c r="C45" s="20" t="s">
        <v>261</v>
      </c>
      <c r="D45" s="20" t="s">
        <v>263</v>
      </c>
      <c r="E45" s="1" t="s">
        <v>282</v>
      </c>
    </row>
    <row r="46" spans="1:26" x14ac:dyDescent="0.25">
      <c r="A46" s="20" t="s">
        <v>239</v>
      </c>
      <c r="B46" s="20" t="s">
        <v>263</v>
      </c>
      <c r="C46" s="20" t="s">
        <v>261</v>
      </c>
      <c r="D46" s="20" t="s">
        <v>263</v>
      </c>
      <c r="E46" s="1" t="s">
        <v>283</v>
      </c>
    </row>
    <row r="47" spans="1:26" x14ac:dyDescent="0.25">
      <c r="A47" s="20" t="s">
        <v>239</v>
      </c>
      <c r="B47" s="20" t="s">
        <v>263</v>
      </c>
      <c r="C47" s="20" t="s">
        <v>261</v>
      </c>
      <c r="D47" s="20" t="s">
        <v>263</v>
      </c>
      <c r="E47" s="1" t="s">
        <v>284</v>
      </c>
    </row>
    <row r="48" spans="1:26" x14ac:dyDescent="0.25">
      <c r="A48" s="20" t="s">
        <v>239</v>
      </c>
      <c r="B48" s="20" t="s">
        <v>263</v>
      </c>
      <c r="C48" s="20" t="s">
        <v>261</v>
      </c>
      <c r="D48" s="20" t="s">
        <v>263</v>
      </c>
      <c r="E48" s="1" t="s">
        <v>285</v>
      </c>
    </row>
    <row r="49" spans="1:5" x14ac:dyDescent="0.25">
      <c r="A49" s="20" t="s">
        <v>239</v>
      </c>
      <c r="B49" s="20" t="s">
        <v>263</v>
      </c>
      <c r="C49" s="20" t="s">
        <v>261</v>
      </c>
      <c r="D49" s="20" t="s">
        <v>263</v>
      </c>
      <c r="E49" s="1" t="s">
        <v>286</v>
      </c>
    </row>
    <row r="50" spans="1:5" x14ac:dyDescent="0.25">
      <c r="A50" s="20" t="s">
        <v>239</v>
      </c>
      <c r="B50" s="20" t="s">
        <v>263</v>
      </c>
      <c r="C50" s="20" t="s">
        <v>261</v>
      </c>
      <c r="D50" s="20" t="s">
        <v>263</v>
      </c>
      <c r="E50" s="1" t="s">
        <v>287</v>
      </c>
    </row>
    <row r="51" spans="1:5" x14ac:dyDescent="0.25">
      <c r="A51" s="20" t="s">
        <v>239</v>
      </c>
      <c r="B51" s="20" t="s">
        <v>263</v>
      </c>
      <c r="C51" s="20" t="s">
        <v>261</v>
      </c>
      <c r="D51" s="20" t="s">
        <v>263</v>
      </c>
      <c r="E51" s="1" t="s">
        <v>288</v>
      </c>
    </row>
    <row r="52" spans="1:5" x14ac:dyDescent="0.25">
      <c r="A52" s="20" t="s">
        <v>239</v>
      </c>
      <c r="B52" s="20" t="s">
        <v>263</v>
      </c>
      <c r="C52" s="20" t="s">
        <v>261</v>
      </c>
      <c r="D52" s="20" t="s">
        <v>263</v>
      </c>
      <c r="E52" s="1" t="s">
        <v>289</v>
      </c>
    </row>
    <row r="53" spans="1:5" x14ac:dyDescent="0.25">
      <c r="A53" s="20" t="s">
        <v>239</v>
      </c>
      <c r="B53" s="20" t="s">
        <v>263</v>
      </c>
      <c r="C53" s="20" t="s">
        <v>261</v>
      </c>
      <c r="D53" s="20" t="s">
        <v>263</v>
      </c>
      <c r="E53" s="1" t="s">
        <v>290</v>
      </c>
    </row>
    <row r="54" spans="1:5" x14ac:dyDescent="0.25">
      <c r="A54" s="20" t="s">
        <v>239</v>
      </c>
      <c r="B54" s="20" t="s">
        <v>263</v>
      </c>
      <c r="C54" s="9" t="s">
        <v>262</v>
      </c>
      <c r="D54" s="20" t="s">
        <v>263</v>
      </c>
      <c r="E54" s="1" t="s">
        <v>265</v>
      </c>
    </row>
    <row r="55" spans="1:5" x14ac:dyDescent="0.25">
      <c r="A55" s="20" t="s">
        <v>239</v>
      </c>
      <c r="B55" s="1" t="s">
        <v>264</v>
      </c>
      <c r="C55" s="20" t="s">
        <v>262</v>
      </c>
      <c r="D55" s="1" t="s">
        <v>296</v>
      </c>
      <c r="E55" s="20" t="s">
        <v>296</v>
      </c>
    </row>
    <row r="56" spans="1:5" x14ac:dyDescent="0.25">
      <c r="A56" s="20" t="s">
        <v>239</v>
      </c>
      <c r="B56" s="20" t="s">
        <v>264</v>
      </c>
      <c r="C56" s="20" t="s">
        <v>262</v>
      </c>
      <c r="D56" s="1" t="s">
        <v>291</v>
      </c>
      <c r="E56" s="20" t="s">
        <v>322</v>
      </c>
    </row>
    <row r="57" spans="1:5" s="20" customFormat="1" x14ac:dyDescent="0.25">
      <c r="A57" s="20" t="s">
        <v>239</v>
      </c>
      <c r="B57" s="20" t="s">
        <v>264</v>
      </c>
      <c r="C57" s="20" t="s">
        <v>262</v>
      </c>
      <c r="D57" s="20" t="s">
        <v>291</v>
      </c>
      <c r="E57" s="20" t="s">
        <v>323</v>
      </c>
    </row>
    <row r="58" spans="1:5" x14ac:dyDescent="0.25">
      <c r="A58" s="20" t="s">
        <v>239</v>
      </c>
      <c r="B58" s="20" t="s">
        <v>264</v>
      </c>
      <c r="C58" s="20" t="s">
        <v>262</v>
      </c>
      <c r="D58" s="1" t="s">
        <v>292</v>
      </c>
      <c r="E58" s="20" t="s">
        <v>292</v>
      </c>
    </row>
    <row r="59" spans="1:5" x14ac:dyDescent="0.25">
      <c r="A59" s="20" t="s">
        <v>239</v>
      </c>
      <c r="B59" s="20" t="s">
        <v>264</v>
      </c>
      <c r="C59" s="20" t="s">
        <v>262</v>
      </c>
      <c r="D59" s="1" t="s">
        <v>293</v>
      </c>
      <c r="E59" s="20" t="s">
        <v>293</v>
      </c>
    </row>
    <row r="60" spans="1:5" x14ac:dyDescent="0.25">
      <c r="A60" s="20" t="s">
        <v>239</v>
      </c>
      <c r="B60" s="20" t="s">
        <v>264</v>
      </c>
      <c r="C60" s="20" t="s">
        <v>262</v>
      </c>
      <c r="D60" s="1" t="s">
        <v>294</v>
      </c>
      <c r="E60" s="20" t="s">
        <v>294</v>
      </c>
    </row>
    <row r="61" spans="1:5" s="20" customFormat="1" x14ac:dyDescent="0.25">
      <c r="A61" s="20" t="s">
        <v>239</v>
      </c>
      <c r="B61" s="20" t="s">
        <v>264</v>
      </c>
      <c r="C61" s="20" t="s">
        <v>262</v>
      </c>
      <c r="D61" s="20" t="s">
        <v>295</v>
      </c>
      <c r="E61" s="20" t="s">
        <v>327</v>
      </c>
    </row>
    <row r="62" spans="1:5" s="20" customFormat="1" x14ac:dyDescent="0.25">
      <c r="A62" s="20" t="s">
        <v>239</v>
      </c>
      <c r="B62" s="20" t="s">
        <v>264</v>
      </c>
      <c r="C62" s="20" t="s">
        <v>262</v>
      </c>
      <c r="D62" s="20" t="s">
        <v>295</v>
      </c>
      <c r="E62" s="20" t="s">
        <v>324</v>
      </c>
    </row>
    <row r="63" spans="1:5" s="20" customFormat="1" x14ac:dyDescent="0.25">
      <c r="A63" s="20" t="s">
        <v>239</v>
      </c>
      <c r="B63" s="20" t="s">
        <v>264</v>
      </c>
      <c r="C63" s="20" t="s">
        <v>262</v>
      </c>
      <c r="D63" s="20" t="s">
        <v>295</v>
      </c>
      <c r="E63" s="20" t="s">
        <v>325</v>
      </c>
    </row>
    <row r="64" spans="1:5" s="20" customFormat="1" x14ac:dyDescent="0.25">
      <c r="A64" s="20" t="s">
        <v>239</v>
      </c>
      <c r="B64" s="20" t="s">
        <v>264</v>
      </c>
      <c r="C64" s="20" t="s">
        <v>262</v>
      </c>
      <c r="D64" s="20" t="s">
        <v>295</v>
      </c>
      <c r="E64" s="20" t="s">
        <v>326</v>
      </c>
    </row>
    <row r="65" spans="1:5" s="20" customFormat="1" x14ac:dyDescent="0.25">
      <c r="A65" s="20" t="s">
        <v>239</v>
      </c>
      <c r="B65" s="20" t="s">
        <v>264</v>
      </c>
      <c r="C65" s="20" t="s">
        <v>261</v>
      </c>
      <c r="D65" s="20" t="s">
        <v>296</v>
      </c>
      <c r="E65" s="20" t="s">
        <v>296</v>
      </c>
    </row>
    <row r="66" spans="1:5" s="20" customFormat="1" x14ac:dyDescent="0.25">
      <c r="A66" s="20" t="s">
        <v>239</v>
      </c>
      <c r="B66" s="20" t="s">
        <v>264</v>
      </c>
      <c r="C66" s="20" t="s">
        <v>261</v>
      </c>
      <c r="D66" s="20" t="s">
        <v>291</v>
      </c>
      <c r="E66" s="20" t="s">
        <v>291</v>
      </c>
    </row>
    <row r="67" spans="1:5" s="20" customFormat="1" x14ac:dyDescent="0.25">
      <c r="A67" s="20" t="s">
        <v>239</v>
      </c>
      <c r="B67" s="20" t="s">
        <v>264</v>
      </c>
      <c r="C67" s="20" t="s">
        <v>261</v>
      </c>
      <c r="D67" s="20" t="s">
        <v>292</v>
      </c>
      <c r="E67" s="20" t="s">
        <v>292</v>
      </c>
    </row>
    <row r="68" spans="1:5" s="20" customFormat="1" x14ac:dyDescent="0.25">
      <c r="A68" s="20" t="s">
        <v>239</v>
      </c>
      <c r="B68" s="20" t="s">
        <v>264</v>
      </c>
      <c r="C68" s="20" t="s">
        <v>261</v>
      </c>
      <c r="D68" s="20" t="s">
        <v>293</v>
      </c>
      <c r="E68" s="20" t="s">
        <v>293</v>
      </c>
    </row>
    <row r="69" spans="1:5" s="20" customFormat="1" x14ac:dyDescent="0.25">
      <c r="A69" s="20" t="s">
        <v>239</v>
      </c>
      <c r="B69" s="20" t="s">
        <v>264</v>
      </c>
      <c r="C69" s="20" t="s">
        <v>261</v>
      </c>
      <c r="D69" s="20" t="s">
        <v>294</v>
      </c>
      <c r="E69" s="20" t="s">
        <v>294</v>
      </c>
    </row>
    <row r="70" spans="1:5" s="20" customFormat="1" x14ac:dyDescent="0.25">
      <c r="A70" s="20" t="s">
        <v>239</v>
      </c>
      <c r="B70" s="20" t="s">
        <v>264</v>
      </c>
      <c r="C70" s="20" t="s">
        <v>261</v>
      </c>
      <c r="D70" s="20" t="s">
        <v>295</v>
      </c>
      <c r="E70" s="20" t="s">
        <v>295</v>
      </c>
    </row>
    <row r="71" spans="1:5" s="20" customFormat="1" x14ac:dyDescent="0.25">
      <c r="A71" s="20" t="s">
        <v>239</v>
      </c>
      <c r="B71" s="20" t="s">
        <v>318</v>
      </c>
      <c r="C71" s="20" t="s">
        <v>318</v>
      </c>
      <c r="D71" s="20" t="s">
        <v>318</v>
      </c>
      <c r="E71" s="20" t="s">
        <v>318</v>
      </c>
    </row>
    <row r="72" spans="1:5" x14ac:dyDescent="0.25">
      <c r="A72" s="1" t="s">
        <v>37</v>
      </c>
      <c r="B72" s="1" t="s">
        <v>4</v>
      </c>
      <c r="C72" s="20" t="s">
        <v>261</v>
      </c>
      <c r="D72" s="1" t="s">
        <v>38</v>
      </c>
      <c r="E72" s="1" t="s">
        <v>39</v>
      </c>
    </row>
    <row r="73" spans="1:5" x14ac:dyDescent="0.25">
      <c r="A73" s="1" t="s">
        <v>37</v>
      </c>
      <c r="B73" s="1" t="s">
        <v>4</v>
      </c>
      <c r="C73" s="20" t="s">
        <v>262</v>
      </c>
      <c r="D73" s="1" t="s">
        <v>38</v>
      </c>
      <c r="E73" s="1" t="s">
        <v>299</v>
      </c>
    </row>
    <row r="74" spans="1:5" x14ac:dyDescent="0.25">
      <c r="A74" s="1" t="s">
        <v>37</v>
      </c>
      <c r="B74" s="1" t="s">
        <v>4</v>
      </c>
      <c r="C74" s="20" t="s">
        <v>261</v>
      </c>
      <c r="D74" s="1" t="s">
        <v>38</v>
      </c>
      <c r="E74" s="1" t="s">
        <v>40</v>
      </c>
    </row>
    <row r="75" spans="1:5" x14ac:dyDescent="0.25">
      <c r="A75" s="1" t="s">
        <v>37</v>
      </c>
      <c r="B75" s="1" t="s">
        <v>4</v>
      </c>
      <c r="C75" s="20" t="s">
        <v>262</v>
      </c>
      <c r="D75" s="1" t="s">
        <v>38</v>
      </c>
      <c r="E75" s="1" t="s">
        <v>41</v>
      </c>
    </row>
    <row r="76" spans="1:5" x14ac:dyDescent="0.25">
      <c r="A76" s="1" t="s">
        <v>37</v>
      </c>
      <c r="B76" s="1" t="s">
        <v>4</v>
      </c>
      <c r="C76" s="20" t="s">
        <v>261</v>
      </c>
      <c r="D76" s="1" t="s">
        <v>42</v>
      </c>
      <c r="E76" s="1" t="s">
        <v>43</v>
      </c>
    </row>
    <row r="77" spans="1:5" x14ac:dyDescent="0.25">
      <c r="A77" s="1" t="s">
        <v>37</v>
      </c>
      <c r="B77" s="1" t="s">
        <v>4</v>
      </c>
      <c r="C77" s="20" t="s">
        <v>261</v>
      </c>
      <c r="D77" s="1" t="s">
        <v>42</v>
      </c>
      <c r="E77" s="1" t="s">
        <v>44</v>
      </c>
    </row>
    <row r="78" spans="1:5" x14ac:dyDescent="0.25">
      <c r="A78" s="1" t="s">
        <v>37</v>
      </c>
      <c r="B78" s="1" t="s">
        <v>4</v>
      </c>
      <c r="C78" s="20" t="s">
        <v>262</v>
      </c>
      <c r="D78" s="1" t="s">
        <v>42</v>
      </c>
      <c r="E78" s="1" t="s">
        <v>45</v>
      </c>
    </row>
    <row r="79" spans="1:5" x14ac:dyDescent="0.25">
      <c r="A79" s="1" t="s">
        <v>37</v>
      </c>
      <c r="B79" s="1" t="s">
        <v>4</v>
      </c>
      <c r="C79" s="20" t="s">
        <v>262</v>
      </c>
      <c r="D79" s="1" t="s">
        <v>42</v>
      </c>
      <c r="E79" s="1" t="s">
        <v>46</v>
      </c>
    </row>
    <row r="80" spans="1:5" x14ac:dyDescent="0.25">
      <c r="A80" s="1" t="s">
        <v>47</v>
      </c>
      <c r="B80" s="1" t="s">
        <v>4</v>
      </c>
      <c r="C80" s="20" t="s">
        <v>261</v>
      </c>
      <c r="D80" s="1" t="s">
        <v>48</v>
      </c>
      <c r="E80" s="1" t="s">
        <v>49</v>
      </c>
    </row>
    <row r="81" spans="1:5" x14ac:dyDescent="0.25">
      <c r="A81" s="1" t="s">
        <v>47</v>
      </c>
      <c r="B81" s="1" t="s">
        <v>4</v>
      </c>
      <c r="C81" s="20" t="s">
        <v>261</v>
      </c>
      <c r="D81" s="1" t="s">
        <v>48</v>
      </c>
      <c r="E81" s="1" t="s">
        <v>50</v>
      </c>
    </row>
    <row r="82" spans="1:5" x14ac:dyDescent="0.25">
      <c r="A82" s="1" t="s">
        <v>47</v>
      </c>
      <c r="B82" s="1" t="s">
        <v>4</v>
      </c>
      <c r="C82" s="20" t="s">
        <v>261</v>
      </c>
      <c r="D82" s="1" t="s">
        <v>48</v>
      </c>
      <c r="E82" s="1" t="s">
        <v>51</v>
      </c>
    </row>
    <row r="83" spans="1:5" x14ac:dyDescent="0.25">
      <c r="A83" s="1" t="s">
        <v>47</v>
      </c>
      <c r="B83" s="1" t="s">
        <v>4</v>
      </c>
      <c r="C83" s="20" t="s">
        <v>261</v>
      </c>
      <c r="D83" s="1" t="s">
        <v>48</v>
      </c>
      <c r="E83" s="1" t="s">
        <v>52</v>
      </c>
    </row>
    <row r="84" spans="1:5" x14ac:dyDescent="0.25">
      <c r="A84" s="1" t="s">
        <v>47</v>
      </c>
      <c r="B84" s="1" t="s">
        <v>4</v>
      </c>
      <c r="C84" s="20" t="s">
        <v>261</v>
      </c>
      <c r="D84" s="1" t="s">
        <v>48</v>
      </c>
      <c r="E84" s="1" t="s">
        <v>53</v>
      </c>
    </row>
    <row r="85" spans="1:5" x14ac:dyDescent="0.25">
      <c r="A85" s="1" t="s">
        <v>47</v>
      </c>
      <c r="B85" s="1" t="s">
        <v>4</v>
      </c>
      <c r="C85" s="20" t="s">
        <v>261</v>
      </c>
      <c r="D85" s="1" t="s">
        <v>48</v>
      </c>
      <c r="E85" s="1" t="s">
        <v>54</v>
      </c>
    </row>
    <row r="86" spans="1:5" x14ac:dyDescent="0.25">
      <c r="A86" s="1" t="s">
        <v>47</v>
      </c>
      <c r="B86" s="1" t="s">
        <v>4</v>
      </c>
      <c r="C86" s="20" t="s">
        <v>262</v>
      </c>
      <c r="D86" s="1" t="s">
        <v>48</v>
      </c>
      <c r="E86" s="1" t="s">
        <v>55</v>
      </c>
    </row>
    <row r="87" spans="1:5" x14ac:dyDescent="0.25">
      <c r="A87" s="1" t="s">
        <v>47</v>
      </c>
      <c r="B87" s="1" t="s">
        <v>4</v>
      </c>
      <c r="C87" s="20" t="s">
        <v>262</v>
      </c>
      <c r="D87" s="1" t="s">
        <v>48</v>
      </c>
      <c r="E87" s="1" t="s">
        <v>297</v>
      </c>
    </row>
    <row r="88" spans="1:5" x14ac:dyDescent="0.25">
      <c r="A88" s="1" t="s">
        <v>47</v>
      </c>
      <c r="B88" s="1" t="s">
        <v>4</v>
      </c>
      <c r="C88" s="20" t="s">
        <v>261</v>
      </c>
      <c r="D88" s="1" t="s">
        <v>56</v>
      </c>
      <c r="E88" s="1" t="s">
        <v>57</v>
      </c>
    </row>
    <row r="89" spans="1:5" x14ac:dyDescent="0.25">
      <c r="A89" s="1" t="s">
        <v>47</v>
      </c>
      <c r="B89" s="1" t="s">
        <v>4</v>
      </c>
      <c r="C89" s="20" t="s">
        <v>261</v>
      </c>
      <c r="D89" s="1" t="s">
        <v>56</v>
      </c>
      <c r="E89" s="1" t="s">
        <v>58</v>
      </c>
    </row>
    <row r="90" spans="1:5" x14ac:dyDescent="0.25">
      <c r="A90" s="1" t="s">
        <v>47</v>
      </c>
      <c r="B90" s="1" t="s">
        <v>4</v>
      </c>
      <c r="C90" s="20" t="s">
        <v>261</v>
      </c>
      <c r="D90" s="1" t="s">
        <v>56</v>
      </c>
      <c r="E90" s="1" t="s">
        <v>59</v>
      </c>
    </row>
    <row r="91" spans="1:5" x14ac:dyDescent="0.25">
      <c r="A91" s="1" t="s">
        <v>47</v>
      </c>
      <c r="B91" s="1" t="s">
        <v>4</v>
      </c>
      <c r="C91" s="20" t="s">
        <v>261</v>
      </c>
      <c r="D91" s="1" t="s">
        <v>56</v>
      </c>
      <c r="E91" s="1" t="s">
        <v>60</v>
      </c>
    </row>
    <row r="92" spans="1:5" x14ac:dyDescent="0.25">
      <c r="A92" s="1" t="s">
        <v>47</v>
      </c>
      <c r="B92" s="1" t="s">
        <v>4</v>
      </c>
      <c r="C92" s="20" t="s">
        <v>262</v>
      </c>
      <c r="D92" s="1" t="s">
        <v>56</v>
      </c>
      <c r="E92" s="1" t="s">
        <v>61</v>
      </c>
    </row>
    <row r="93" spans="1:5" x14ac:dyDescent="0.25">
      <c r="A93" s="1" t="s">
        <v>47</v>
      </c>
      <c r="B93" s="1" t="s">
        <v>4</v>
      </c>
      <c r="C93" s="20" t="s">
        <v>262</v>
      </c>
      <c r="D93" s="1" t="s">
        <v>56</v>
      </c>
      <c r="E93" s="1" t="s">
        <v>62</v>
      </c>
    </row>
    <row r="94" spans="1:5" x14ac:dyDescent="0.25">
      <c r="A94" s="1" t="s">
        <v>47</v>
      </c>
      <c r="B94" s="1" t="s">
        <v>4</v>
      </c>
      <c r="C94" s="20" t="s">
        <v>261</v>
      </c>
      <c r="D94" s="1" t="s">
        <v>63</v>
      </c>
      <c r="E94" s="1" t="s">
        <v>64</v>
      </c>
    </row>
    <row r="95" spans="1:5" x14ac:dyDescent="0.25">
      <c r="A95" s="1" t="s">
        <v>47</v>
      </c>
      <c r="B95" s="1" t="s">
        <v>4</v>
      </c>
      <c r="C95" s="20" t="s">
        <v>261</v>
      </c>
      <c r="D95" s="1" t="s">
        <v>63</v>
      </c>
      <c r="E95" s="1" t="s">
        <v>65</v>
      </c>
    </row>
    <row r="96" spans="1:5" x14ac:dyDescent="0.25">
      <c r="A96" s="1" t="s">
        <v>47</v>
      </c>
      <c r="B96" s="1" t="s">
        <v>4</v>
      </c>
      <c r="C96" s="20" t="s">
        <v>262</v>
      </c>
      <c r="D96" s="1" t="s">
        <v>63</v>
      </c>
      <c r="E96" s="3" t="s">
        <v>66</v>
      </c>
    </row>
    <row r="97" spans="1:5" x14ac:dyDescent="0.25">
      <c r="A97" s="20" t="s">
        <v>328</v>
      </c>
      <c r="B97" s="20" t="s">
        <v>4</v>
      </c>
      <c r="C97" s="20" t="s">
        <v>262</v>
      </c>
      <c r="D97" s="20" t="s">
        <v>332</v>
      </c>
      <c r="E97" s="3" t="s">
        <v>329</v>
      </c>
    </row>
    <row r="98" spans="1:5" x14ac:dyDescent="0.25">
      <c r="A98" s="20" t="s">
        <v>328</v>
      </c>
      <c r="B98" s="20" t="s">
        <v>4</v>
      </c>
      <c r="C98" s="20" t="s">
        <v>262</v>
      </c>
      <c r="D98" s="20" t="s">
        <v>333</v>
      </c>
      <c r="E98" s="3" t="s">
        <v>330</v>
      </c>
    </row>
    <row r="99" spans="1:5" x14ac:dyDescent="0.25">
      <c r="A99" t="s">
        <v>328</v>
      </c>
      <c r="B99" t="s">
        <v>4</v>
      </c>
      <c r="C99" s="9" t="s">
        <v>262</v>
      </c>
      <c r="D99" t="s">
        <v>333</v>
      </c>
      <c r="E99" t="s">
        <v>331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D1048487"/>
  <sheetViews>
    <sheetView showGridLines="0" tabSelected="1" topLeftCell="G1" zoomScale="55" zoomScaleNormal="55" workbookViewId="0">
      <pane ySplit="1" topLeftCell="A2" activePane="bottomLeft" state="frozen"/>
      <selection pane="bottomLeft" activeCell="G6" sqref="G6"/>
    </sheetView>
  </sheetViews>
  <sheetFormatPr defaultColWidth="9.140625" defaultRowHeight="15" x14ac:dyDescent="0.25"/>
  <cols>
    <col min="1" max="3" width="11.85546875" style="25" customWidth="1"/>
    <col min="4" max="4" width="20.42578125" style="25" customWidth="1"/>
    <col min="5" max="5" width="17.85546875" style="25" bestFit="1" customWidth="1"/>
    <col min="6" max="6" width="23.5703125" style="25" customWidth="1"/>
    <col min="7" max="7" width="17.85546875" style="25" bestFit="1" customWidth="1"/>
    <col min="8" max="8" width="33.7109375" style="25" customWidth="1"/>
    <col min="9" max="9" width="17.140625" style="25" bestFit="1" customWidth="1"/>
    <col min="10" max="10" width="17.140625" style="25" customWidth="1"/>
    <col min="11" max="11" width="24.140625" style="25" bestFit="1" customWidth="1"/>
    <col min="12" max="12" width="34" style="25" customWidth="1"/>
    <col min="13" max="13" width="30.42578125" style="6" customWidth="1"/>
    <col min="14" max="14" width="11.85546875" style="24" customWidth="1"/>
    <col min="15" max="15" width="9.85546875" style="24" bestFit="1" customWidth="1"/>
    <col min="16" max="17" width="13.5703125" style="24" customWidth="1"/>
    <col min="18" max="18" width="17.140625" style="24" customWidth="1"/>
    <col min="19" max="19" width="11.85546875" style="25" customWidth="1"/>
    <col min="20" max="20" width="9.85546875" style="10" bestFit="1" customWidth="1"/>
    <col min="21" max="21" width="13.42578125" style="10" bestFit="1" customWidth="1"/>
    <col min="22" max="22" width="13.140625" style="10" bestFit="1" customWidth="1"/>
    <col min="23" max="23" width="10" style="10" bestFit="1" customWidth="1"/>
    <col min="24" max="24" width="12.85546875" style="28" bestFit="1" customWidth="1"/>
    <col min="25" max="25" width="12.85546875" style="10" bestFit="1" customWidth="1"/>
    <col min="26" max="26" width="14.85546875" style="10" bestFit="1" customWidth="1"/>
    <col min="27" max="27" width="19.7109375" style="35" customWidth="1"/>
    <col min="28" max="28" width="14.85546875" style="36" customWidth="1"/>
    <col min="29" max="29" width="9.85546875" style="28" bestFit="1" customWidth="1"/>
    <col min="30" max="30" width="13.42578125" style="28" bestFit="1" customWidth="1"/>
    <col min="31" max="31" width="13.140625" style="28" bestFit="1" customWidth="1"/>
    <col min="32" max="32" width="10" style="28" bestFit="1" customWidth="1"/>
    <col min="33" max="34" width="12.85546875" style="28" bestFit="1" customWidth="1"/>
    <col min="35" max="37" width="14.85546875" style="28" bestFit="1" customWidth="1"/>
    <col min="38" max="46" width="14.85546875" style="22" customWidth="1"/>
    <col min="47" max="50" width="9.140625" style="11"/>
    <col min="51" max="52" width="9.140625" style="9"/>
    <col min="53" max="53" width="21.42578125" customWidth="1"/>
  </cols>
  <sheetData>
    <row r="1" spans="1:56" x14ac:dyDescent="0.25">
      <c r="A1" s="38" t="s">
        <v>110</v>
      </c>
      <c r="B1" s="38" t="s">
        <v>67</v>
      </c>
      <c r="C1" s="38" t="s">
        <v>68</v>
      </c>
      <c r="D1" s="38" t="s">
        <v>0</v>
      </c>
      <c r="E1" s="38" t="s">
        <v>1</v>
      </c>
      <c r="F1" s="38" t="s">
        <v>69</v>
      </c>
      <c r="G1" s="38" t="s">
        <v>2</v>
      </c>
      <c r="H1" s="38" t="s">
        <v>3</v>
      </c>
      <c r="I1" s="38" t="s">
        <v>111</v>
      </c>
      <c r="J1" s="38" t="s">
        <v>129</v>
      </c>
      <c r="K1" s="38" t="s">
        <v>120</v>
      </c>
      <c r="L1" s="38" t="s">
        <v>125</v>
      </c>
      <c r="M1" s="38" t="s">
        <v>127</v>
      </c>
      <c r="N1" s="38" t="s">
        <v>300</v>
      </c>
      <c r="O1" s="38" t="s">
        <v>301</v>
      </c>
      <c r="P1" s="38" t="s">
        <v>302</v>
      </c>
      <c r="Q1" s="38" t="s">
        <v>303</v>
      </c>
      <c r="R1" s="38" t="s">
        <v>126</v>
      </c>
      <c r="S1" s="38" t="s">
        <v>117</v>
      </c>
      <c r="T1" s="39" t="s">
        <v>121</v>
      </c>
      <c r="U1" s="40" t="s">
        <v>122</v>
      </c>
      <c r="V1" s="40" t="s">
        <v>123</v>
      </c>
      <c r="W1" s="40" t="s">
        <v>124</v>
      </c>
      <c r="X1" s="40" t="s">
        <v>130</v>
      </c>
      <c r="Y1" s="40" t="s">
        <v>131</v>
      </c>
      <c r="Z1" s="40" t="s">
        <v>132</v>
      </c>
      <c r="AA1" s="40" t="s">
        <v>317</v>
      </c>
      <c r="AB1" s="40" t="s">
        <v>316</v>
      </c>
      <c r="AC1" s="41" t="s">
        <v>121</v>
      </c>
      <c r="AD1" s="42" t="s">
        <v>122</v>
      </c>
      <c r="AE1" s="42" t="s">
        <v>123</v>
      </c>
      <c r="AF1" s="42" t="s">
        <v>124</v>
      </c>
      <c r="AG1" s="42" t="s">
        <v>130</v>
      </c>
      <c r="AH1" s="42" t="s">
        <v>131</v>
      </c>
      <c r="AI1" s="43" t="s">
        <v>132</v>
      </c>
      <c r="AJ1" s="43" t="s">
        <v>317</v>
      </c>
      <c r="AK1" s="43" t="s">
        <v>316</v>
      </c>
      <c r="BA1" s="37" t="s">
        <v>321</v>
      </c>
      <c r="BB1" s="6"/>
      <c r="BC1" s="8"/>
      <c r="BD1" s="6"/>
    </row>
    <row r="2" spans="1:56" s="22" customFormat="1" x14ac:dyDescent="0.25">
      <c r="A2" s="23" t="s">
        <v>71</v>
      </c>
      <c r="B2" s="23" t="s">
        <v>85</v>
      </c>
      <c r="C2" s="23" t="s">
        <v>86</v>
      </c>
      <c r="D2" s="23" t="s">
        <v>239</v>
      </c>
      <c r="E2" s="23" t="s">
        <v>4</v>
      </c>
      <c r="F2" s="23" t="s">
        <v>262</v>
      </c>
      <c r="G2" s="23" t="s">
        <v>270</v>
      </c>
      <c r="H2" s="23" t="s">
        <v>30</v>
      </c>
      <c r="I2" s="23" t="s">
        <v>242</v>
      </c>
      <c r="J2" s="23">
        <v>44</v>
      </c>
      <c r="K2" s="23" t="s">
        <v>167</v>
      </c>
      <c r="L2" s="23" t="s">
        <v>147</v>
      </c>
      <c r="M2" s="23" t="s">
        <v>334</v>
      </c>
      <c r="N2" s="23">
        <v>2019</v>
      </c>
      <c r="O2" s="23" t="s">
        <v>305</v>
      </c>
      <c r="P2" s="23">
        <v>1</v>
      </c>
      <c r="Q2" s="23">
        <v>15</v>
      </c>
      <c r="R2" s="23" t="s">
        <v>258</v>
      </c>
      <c r="S2" s="26" t="str">
        <f>IFERROR(VLOOKUP(A2,Map!Z:AA,2,0),"")</f>
        <v>SAR</v>
      </c>
      <c r="T2" s="32">
        <v>100000</v>
      </c>
      <c r="U2" s="31">
        <v>20000</v>
      </c>
      <c r="V2" s="31"/>
      <c r="W2" s="31"/>
      <c r="X2" s="27">
        <f t="shared" ref="X2" si="0">SUM(T2:W2)</f>
        <v>120000</v>
      </c>
      <c r="Y2" s="31"/>
      <c r="Z2" s="31"/>
      <c r="AA2" s="31"/>
      <c r="AB2" s="31"/>
      <c r="AC2" s="29">
        <f>IFERROR(T3/VLOOKUP($S2,Map!$AA$1:$AB$9,2,0),"")</f>
        <v>22727.272727272724</v>
      </c>
      <c r="AD2" s="27">
        <f>IFERROR(U2/VLOOKUP($S2,Map!$AA$1:$AB$9,2,0),"")</f>
        <v>4545.454545454545</v>
      </c>
      <c r="AE2" s="27">
        <f>IFERROR(V2/VLOOKUP($S2,Map!$AA$1:$AB$9,2,0),"")</f>
        <v>0</v>
      </c>
      <c r="AF2" s="27">
        <f>IFERROR(W2/VLOOKUP($S2,Map!$AA$1:$AB$9,2,0),"")</f>
        <v>0</v>
      </c>
      <c r="AG2" s="27">
        <f t="shared" ref="AG2" si="1">SUM(AC2:AF2)</f>
        <v>27272.727272727268</v>
      </c>
      <c r="AH2" s="27">
        <f>IFERROR(Y2/VLOOKUP($S2,Map!$AA$1:$AB$9,2,0),"")</f>
        <v>0</v>
      </c>
      <c r="AI2" s="27">
        <f>IFERROR(Z2/VLOOKUP($S2,Map!$AA$1:$AB$9,2,0),"")</f>
        <v>0</v>
      </c>
      <c r="AJ2" s="27">
        <f>IFERROR(AA2/VLOOKUP($S2,Map!$AA$1:$AB$9,2,0),"")</f>
        <v>0</v>
      </c>
      <c r="AK2" s="27">
        <f>IFERROR(AB2/VLOOKUP($S2,Map!$AA$1:$AB$9,2,0),"")</f>
        <v>0</v>
      </c>
      <c r="AV2" s="22" t="str">
        <f>IFERROR(VLOOKUP(A2,Map!$Y$23:$Z$33,2,0),"")</f>
        <v>KSAm</v>
      </c>
      <c r="BA2" s="22" t="s">
        <v>295</v>
      </c>
    </row>
    <row r="3" spans="1:56" s="22" customFormat="1" x14ac:dyDescent="0.25">
      <c r="A3" s="23" t="s">
        <v>71</v>
      </c>
      <c r="B3" s="23" t="s">
        <v>85</v>
      </c>
      <c r="C3" s="23" t="s">
        <v>86</v>
      </c>
      <c r="D3" s="23" t="s">
        <v>239</v>
      </c>
      <c r="E3" s="23" t="s">
        <v>4</v>
      </c>
      <c r="F3" s="23" t="s">
        <v>262</v>
      </c>
      <c r="G3" s="23" t="s">
        <v>270</v>
      </c>
      <c r="H3" s="23" t="s">
        <v>30</v>
      </c>
      <c r="I3" s="23" t="s">
        <v>240</v>
      </c>
      <c r="J3" s="23">
        <v>27</v>
      </c>
      <c r="K3" s="23" t="s">
        <v>167</v>
      </c>
      <c r="L3" s="23" t="s">
        <v>147</v>
      </c>
      <c r="M3" s="23" t="s">
        <v>335</v>
      </c>
      <c r="N3" s="23">
        <v>2019</v>
      </c>
      <c r="O3" s="23" t="s">
        <v>305</v>
      </c>
      <c r="P3" s="23">
        <v>1</v>
      </c>
      <c r="Q3" s="23">
        <v>31</v>
      </c>
      <c r="R3" s="23" t="s">
        <v>141</v>
      </c>
      <c r="S3" s="26" t="str">
        <f>IFERROR(VLOOKUP(A3,Map!Z:AA,2,0),"")</f>
        <v>SAR</v>
      </c>
      <c r="T3" s="32">
        <v>100000</v>
      </c>
      <c r="U3" s="31">
        <v>20000</v>
      </c>
      <c r="V3" s="31"/>
      <c r="W3" s="31"/>
      <c r="X3" s="27">
        <f>SUM(T3:W3)</f>
        <v>120000</v>
      </c>
      <c r="Y3" s="31"/>
      <c r="Z3" s="31"/>
      <c r="AA3" s="31"/>
      <c r="AB3" s="31"/>
      <c r="AC3" s="29" t="str">
        <f>IFERROR(#REF!/VLOOKUP($S3,Map!$AA$1:$AB$9,2,0),"")</f>
        <v/>
      </c>
      <c r="AD3" s="27">
        <f>IFERROR(U3/VLOOKUP($S3,Map!$AA$1:$AB$9,2,0),"")</f>
        <v>4545.454545454545</v>
      </c>
      <c r="AE3" s="27">
        <f>IFERROR(V3/VLOOKUP($S3,Map!$AA$1:$AB$9,2,0),"")</f>
        <v>0</v>
      </c>
      <c r="AF3" s="27">
        <f>IFERROR(W3/VLOOKUP($S3,Map!$AA$1:$AB$9,2,0),"")</f>
        <v>0</v>
      </c>
      <c r="AG3" s="27">
        <f t="shared" ref="AG3:AG6" si="2">SUM(AC3:AF3)</f>
        <v>4545.454545454545</v>
      </c>
      <c r="AH3" s="27">
        <f>IFERROR(Y3/VLOOKUP($S3,Map!$AA$1:$AB$9,2,0),"")</f>
        <v>0</v>
      </c>
      <c r="AI3" s="27">
        <f>IFERROR(Z3/VLOOKUP($S3,Map!$AA$1:$AB$9,2,0),"")</f>
        <v>0</v>
      </c>
      <c r="AJ3" s="27">
        <f>IFERROR(AA3/VLOOKUP($S3,Map!$AA$1:$AB$9,2,0),"")</f>
        <v>0</v>
      </c>
      <c r="AK3" s="27">
        <f>IFERROR(AB3/VLOOKUP($S3,Map!$AA$1:$AB$9,2,0),"")</f>
        <v>0</v>
      </c>
      <c r="AV3" s="22" t="str">
        <f>IFERROR(VLOOKUP(A3,Map!$Y$23:$Z$33,2,0),"")</f>
        <v>KSAm</v>
      </c>
    </row>
    <row r="4" spans="1:56" s="22" customFormat="1" x14ac:dyDescent="0.25">
      <c r="A4" s="23" t="s">
        <v>71</v>
      </c>
      <c r="B4" s="23" t="s">
        <v>81</v>
      </c>
      <c r="C4" s="23" t="s">
        <v>86</v>
      </c>
      <c r="D4" s="23" t="s">
        <v>239</v>
      </c>
      <c r="E4" s="23" t="s">
        <v>4</v>
      </c>
      <c r="F4" s="23" t="s">
        <v>262</v>
      </c>
      <c r="G4" s="23" t="s">
        <v>270</v>
      </c>
      <c r="H4" s="23" t="s">
        <v>30</v>
      </c>
      <c r="I4" s="23" t="s">
        <v>243</v>
      </c>
      <c r="J4" s="23">
        <v>1</v>
      </c>
      <c r="K4" s="23" t="s">
        <v>172</v>
      </c>
      <c r="L4" s="23" t="s">
        <v>147</v>
      </c>
      <c r="M4" s="23" t="s">
        <v>336</v>
      </c>
      <c r="N4" s="23">
        <v>2019</v>
      </c>
      <c r="O4" s="23" t="s">
        <v>305</v>
      </c>
      <c r="P4" s="23">
        <v>14</v>
      </c>
      <c r="Q4" s="23">
        <v>28</v>
      </c>
      <c r="R4" s="23" t="s">
        <v>258</v>
      </c>
      <c r="S4" s="26" t="str">
        <f>IFERROR(VLOOKUP(A4,Map!Z:AA,2,0),"")</f>
        <v>SAR</v>
      </c>
      <c r="T4" s="32">
        <v>100000</v>
      </c>
      <c r="U4" s="31">
        <v>20000</v>
      </c>
      <c r="V4" s="31"/>
      <c r="W4" s="31"/>
      <c r="X4" s="27">
        <f t="shared" ref="X3:X6" si="3">SUM(T4:W4)</f>
        <v>120000</v>
      </c>
      <c r="Y4" s="31"/>
      <c r="Z4" s="31"/>
      <c r="AA4" s="31"/>
      <c r="AB4" s="31"/>
      <c r="AC4" s="29">
        <f>IFERROR(T4/VLOOKUP($S4,Map!$AA$1:$AB$9,2,0),"")</f>
        <v>22727.272727272724</v>
      </c>
      <c r="AD4" s="27">
        <f>IFERROR(U4/VLOOKUP($S4,Map!$AA$1:$AB$9,2,0),"")</f>
        <v>4545.454545454545</v>
      </c>
      <c r="AE4" s="27">
        <f>IFERROR(V4/VLOOKUP($S4,Map!$AA$1:$AB$9,2,0),"")</f>
        <v>0</v>
      </c>
      <c r="AF4" s="27">
        <f>IFERROR(W4/VLOOKUP($S4,Map!$AA$1:$AB$9,2,0),"")</f>
        <v>0</v>
      </c>
      <c r="AG4" s="27">
        <f t="shared" si="2"/>
        <v>27272.727272727268</v>
      </c>
      <c r="AH4" s="27">
        <f>IFERROR(Y4/VLOOKUP($S4,Map!$AA$1:$AB$9,2,0),"")</f>
        <v>0</v>
      </c>
      <c r="AI4" s="27">
        <f>IFERROR(Z4/VLOOKUP($S4,Map!$AA$1:$AB$9,2,0),"")</f>
        <v>0</v>
      </c>
      <c r="AJ4" s="27">
        <f>IFERROR(AA4/VLOOKUP($S4,Map!$AA$1:$AB$9,2,0),"")</f>
        <v>0</v>
      </c>
      <c r="AK4" s="27">
        <f>IFERROR(AB4/VLOOKUP($S4,Map!$AA$1:$AB$9,2,0),"")</f>
        <v>0</v>
      </c>
      <c r="AV4" s="22" t="str">
        <f>IFERROR(VLOOKUP(A4,Map!$Y$23:$Z$33,2,0),"")</f>
        <v>KSAm</v>
      </c>
    </row>
    <row r="5" spans="1:56" s="22" customFormat="1" x14ac:dyDescent="0.25">
      <c r="A5" s="23" t="s">
        <v>71</v>
      </c>
      <c r="B5" s="23" t="s">
        <v>81</v>
      </c>
      <c r="C5" s="23" t="s">
        <v>86</v>
      </c>
      <c r="D5" s="23" t="s">
        <v>239</v>
      </c>
      <c r="E5" s="23" t="s">
        <v>4</v>
      </c>
      <c r="F5" s="23" t="s">
        <v>262</v>
      </c>
      <c r="G5" s="23" t="s">
        <v>270</v>
      </c>
      <c r="H5" s="23" t="s">
        <v>30</v>
      </c>
      <c r="I5" s="23" t="s">
        <v>249</v>
      </c>
      <c r="J5" s="23">
        <v>45</v>
      </c>
      <c r="K5" s="23" t="s">
        <v>167</v>
      </c>
      <c r="L5" s="23" t="s">
        <v>147</v>
      </c>
      <c r="M5" s="23" t="s">
        <v>337</v>
      </c>
      <c r="N5" s="23">
        <v>2019</v>
      </c>
      <c r="O5" s="23" t="s">
        <v>305</v>
      </c>
      <c r="P5" s="23">
        <v>15</v>
      </c>
      <c r="Q5" s="23">
        <v>31</v>
      </c>
      <c r="R5" s="23" t="s">
        <v>258</v>
      </c>
      <c r="S5" s="26" t="str">
        <f>IFERROR(VLOOKUP(A5,Map!Z:AA,2,0),"")</f>
        <v>SAR</v>
      </c>
      <c r="T5" s="32">
        <v>100000</v>
      </c>
      <c r="U5" s="31">
        <v>20000</v>
      </c>
      <c r="V5" s="31"/>
      <c r="W5" s="31"/>
      <c r="X5" s="27">
        <f t="shared" si="3"/>
        <v>120000</v>
      </c>
      <c r="Y5" s="31"/>
      <c r="Z5" s="31"/>
      <c r="AA5" s="31"/>
      <c r="AB5" s="31"/>
      <c r="AC5" s="29">
        <f>IFERROR(T5/VLOOKUP($S5,Map!$AA$1:$AB$9,2,0),"")</f>
        <v>22727.272727272724</v>
      </c>
      <c r="AD5" s="27">
        <f>IFERROR(U5/VLOOKUP($S5,Map!$AA$1:$AB$9,2,0),"")</f>
        <v>4545.454545454545</v>
      </c>
      <c r="AE5" s="27">
        <f>IFERROR(V5/VLOOKUP($S5,Map!$AA$1:$AB$9,2,0),"")</f>
        <v>0</v>
      </c>
      <c r="AF5" s="27">
        <f>IFERROR(W5/VLOOKUP($S5,Map!$AA$1:$AB$9,2,0),"")</f>
        <v>0</v>
      </c>
      <c r="AG5" s="27">
        <f t="shared" si="2"/>
        <v>27272.727272727268</v>
      </c>
      <c r="AH5" s="27">
        <f>IFERROR(Y5/VLOOKUP($S5,Map!$AA$1:$AB$9,2,0),"")</f>
        <v>0</v>
      </c>
      <c r="AI5" s="27">
        <f>IFERROR(Z5/VLOOKUP($S5,Map!$AA$1:$AB$9,2,0),"")</f>
        <v>0</v>
      </c>
      <c r="AJ5" s="27">
        <f>IFERROR(AA5/VLOOKUP($S5,Map!$AA$1:$AB$9,2,0),"")</f>
        <v>0</v>
      </c>
      <c r="AK5" s="27">
        <f>IFERROR(AB5/VLOOKUP($S5,Map!$AA$1:$AB$9,2,0),"")</f>
        <v>0</v>
      </c>
      <c r="AV5" s="22" t="str">
        <f>IFERROR(VLOOKUP(A5,Map!$Y$23:$Z$33,2,0),"")</f>
        <v>KSAm</v>
      </c>
    </row>
    <row r="6" spans="1:56" s="22" customFormat="1" x14ac:dyDescent="0.25">
      <c r="A6" s="23" t="s">
        <v>71</v>
      </c>
      <c r="B6" s="23" t="s">
        <v>81</v>
      </c>
      <c r="C6" s="23" t="s">
        <v>86</v>
      </c>
      <c r="D6" s="23" t="s">
        <v>239</v>
      </c>
      <c r="E6" s="23" t="s">
        <v>4</v>
      </c>
      <c r="F6" s="23" t="s">
        <v>262</v>
      </c>
      <c r="G6" s="23" t="s">
        <v>270</v>
      </c>
      <c r="H6" s="23" t="s">
        <v>30</v>
      </c>
      <c r="I6" s="23" t="s">
        <v>240</v>
      </c>
      <c r="J6" s="23">
        <v>1</v>
      </c>
      <c r="K6" s="23" t="s">
        <v>168</v>
      </c>
      <c r="L6" s="23" t="s">
        <v>144</v>
      </c>
      <c r="M6" s="23" t="s">
        <v>338</v>
      </c>
      <c r="N6" s="23">
        <v>2019</v>
      </c>
      <c r="O6" s="23" t="s">
        <v>305</v>
      </c>
      <c r="P6" s="23">
        <v>7</v>
      </c>
      <c r="Q6" s="23">
        <v>22</v>
      </c>
      <c r="R6" s="23" t="s">
        <v>258</v>
      </c>
      <c r="S6" s="26" t="str">
        <f>IFERROR(VLOOKUP(A6,Map!Z:AA,2,0),"")</f>
        <v>SAR</v>
      </c>
      <c r="T6" s="32">
        <v>100000</v>
      </c>
      <c r="U6" s="31">
        <v>20000</v>
      </c>
      <c r="V6" s="31">
        <v>2500</v>
      </c>
      <c r="W6" s="31"/>
      <c r="X6" s="27">
        <f t="shared" si="3"/>
        <v>122500</v>
      </c>
      <c r="Y6" s="31"/>
      <c r="Z6" s="31"/>
      <c r="AA6" s="31"/>
      <c r="AB6" s="31"/>
      <c r="AC6" s="29">
        <f>IFERROR(T6/VLOOKUP($S6,Map!$AA$1:$AB$9,2,0),"")</f>
        <v>22727.272727272724</v>
      </c>
      <c r="AD6" s="27">
        <f>IFERROR(U6/VLOOKUP($S6,Map!$AA$1:$AB$9,2,0),"")</f>
        <v>4545.454545454545</v>
      </c>
      <c r="AE6" s="27">
        <f>IFERROR(V6/VLOOKUP($S6,Map!$AA$1:$AB$9,2,0),"")</f>
        <v>568.18181818181813</v>
      </c>
      <c r="AF6" s="27">
        <f>IFERROR(W6/VLOOKUP($S6,Map!$AA$1:$AB$9,2,0),"")</f>
        <v>0</v>
      </c>
      <c r="AG6" s="27">
        <f t="shared" si="2"/>
        <v>27840.909090909088</v>
      </c>
      <c r="AH6" s="27">
        <f>IFERROR(Y6/VLOOKUP($S6,Map!$AA$1:$AB$9,2,0),"")</f>
        <v>0</v>
      </c>
      <c r="AI6" s="27">
        <f>IFERROR(Z6/VLOOKUP($S6,Map!$AA$1:$AB$9,2,0),"")</f>
        <v>0</v>
      </c>
      <c r="AJ6" s="27">
        <f>IFERROR(AA6/VLOOKUP($S6,Map!$AA$1:$AB$9,2,0),"")</f>
        <v>0</v>
      </c>
      <c r="AK6" s="27">
        <f>IFERROR(AB6/VLOOKUP($S6,Map!$AA$1:$AB$9,2,0),"")</f>
        <v>0</v>
      </c>
      <c r="AV6" s="22" t="str">
        <f>IFERROR(VLOOKUP(A6,Map!$Y$23:$Z$33,2,0),"")</f>
        <v>KSAm</v>
      </c>
    </row>
    <row r="7" spans="1:56" s="22" customFormat="1" x14ac:dyDescent="0.25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6" t="str">
        <f>IFERROR(VLOOKUP(A7,Map!Z:AA,2,0),"")</f>
        <v/>
      </c>
      <c r="T7" s="32"/>
      <c r="U7" s="31"/>
      <c r="V7" s="31"/>
      <c r="W7" s="31"/>
      <c r="X7" s="27">
        <f t="shared" ref="X7:X26" si="4">SUM(T7:W7)</f>
        <v>0</v>
      </c>
      <c r="Y7" s="31"/>
      <c r="Z7" s="31"/>
      <c r="AA7" s="31"/>
      <c r="AB7" s="31"/>
      <c r="AC7" s="29" t="str">
        <f>IFERROR(T7/VLOOKUP($S7,Map!$AA$1:$AB$9,2,0),"")</f>
        <v/>
      </c>
      <c r="AD7" s="27" t="str">
        <f>IFERROR(U7/VLOOKUP($S7,Map!$AA$1:$AB$9,2,0),"")</f>
        <v/>
      </c>
      <c r="AE7" s="27" t="str">
        <f>IFERROR(V7/VLOOKUP($S7,Map!$AA$1:$AB$9,2,0),"")</f>
        <v/>
      </c>
      <c r="AF7" s="27" t="str">
        <f>IFERROR(W7/VLOOKUP($S7,Map!$AA$1:$AB$9,2,0),"")</f>
        <v/>
      </c>
      <c r="AG7" s="27">
        <f t="shared" ref="AG7:AG26" si="5">SUM(AC7:AF7)</f>
        <v>0</v>
      </c>
      <c r="AH7" s="27" t="str">
        <f>IFERROR(Y7/VLOOKUP($S7,Map!$AA$1:$AB$9,2,0),"")</f>
        <v/>
      </c>
      <c r="AI7" s="27" t="str">
        <f>IFERROR(Z7/VLOOKUP($S7,Map!$AA$1:$AB$9,2,0),"")</f>
        <v/>
      </c>
      <c r="AJ7" s="27" t="str">
        <f>IFERROR(AA7/VLOOKUP($S7,Map!$AA$1:$AB$9,2,0),"")</f>
        <v/>
      </c>
      <c r="AK7" s="27" t="str">
        <f>IFERROR(AB7/VLOOKUP($S7,Map!$AA$1:$AB$9,2,0),"")</f>
        <v/>
      </c>
      <c r="AV7" s="22" t="str">
        <f>IFERROR(VLOOKUP(A7,Map!$Y$23:$Z$33,2,0),"")</f>
        <v/>
      </c>
    </row>
    <row r="8" spans="1:56" s="22" customFormat="1" x14ac:dyDescent="0.25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6" t="str">
        <f>IFERROR(VLOOKUP(A8,Map!Z:AA,2,0),"")</f>
        <v/>
      </c>
      <c r="T8" s="32"/>
      <c r="U8" s="31"/>
      <c r="V8" s="31"/>
      <c r="W8" s="31"/>
      <c r="X8" s="27">
        <f t="shared" si="4"/>
        <v>0</v>
      </c>
      <c r="Y8" s="31"/>
      <c r="Z8" s="31"/>
      <c r="AA8" s="31"/>
      <c r="AB8" s="31"/>
      <c r="AC8" s="29" t="str">
        <f>IFERROR(T8/VLOOKUP($S8,Map!$AA$1:$AB$9,2,0),"")</f>
        <v/>
      </c>
      <c r="AD8" s="27" t="str">
        <f>IFERROR(U8/VLOOKUP($S8,Map!$AA$1:$AB$9,2,0),"")</f>
        <v/>
      </c>
      <c r="AE8" s="27" t="str">
        <f>IFERROR(V8/VLOOKUP($S8,Map!$AA$1:$AB$9,2,0),"")</f>
        <v/>
      </c>
      <c r="AF8" s="27" t="str">
        <f>IFERROR(W8/VLOOKUP($S8,Map!$AA$1:$AB$9,2,0),"")</f>
        <v/>
      </c>
      <c r="AG8" s="27">
        <f t="shared" si="5"/>
        <v>0</v>
      </c>
      <c r="AH8" s="27" t="str">
        <f>IFERROR(Y8/VLOOKUP($S8,Map!$AA$1:$AB$9,2,0),"")</f>
        <v/>
      </c>
      <c r="AI8" s="27" t="str">
        <f>IFERROR(Z8/VLOOKUP($S8,Map!$AA$1:$AB$9,2,0),"")</f>
        <v/>
      </c>
      <c r="AJ8" s="27" t="str">
        <f>IFERROR(AA8/VLOOKUP($S8,Map!$AA$1:$AB$9,2,0),"")</f>
        <v/>
      </c>
      <c r="AK8" s="27" t="str">
        <f>IFERROR(AB8/VLOOKUP($S8,Map!$AA$1:$AB$9,2,0),"")</f>
        <v/>
      </c>
      <c r="AV8" s="22" t="str">
        <f>IFERROR(VLOOKUP(A8,Map!$Y$23:$Z$33,2,0),"")</f>
        <v/>
      </c>
    </row>
    <row r="9" spans="1:56" s="22" customFormat="1" x14ac:dyDescent="0.25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6" t="str">
        <f>IFERROR(VLOOKUP(A9,Map!Z:AA,2,0),"")</f>
        <v/>
      </c>
      <c r="T9" s="32"/>
      <c r="U9" s="31"/>
      <c r="V9" s="31"/>
      <c r="W9" s="31"/>
      <c r="X9" s="27">
        <f t="shared" si="4"/>
        <v>0</v>
      </c>
      <c r="Y9" s="31"/>
      <c r="Z9" s="31"/>
      <c r="AA9" s="31"/>
      <c r="AB9" s="31"/>
      <c r="AC9" s="29" t="str">
        <f>IFERROR(T9/VLOOKUP($S9,Map!$AA$1:$AB$9,2,0),"")</f>
        <v/>
      </c>
      <c r="AD9" s="27" t="str">
        <f>IFERROR(U9/VLOOKUP($S9,Map!$AA$1:$AB$9,2,0),"")</f>
        <v/>
      </c>
      <c r="AE9" s="27" t="str">
        <f>IFERROR(V9/VLOOKUP($S9,Map!$AA$1:$AB$9,2,0),"")</f>
        <v/>
      </c>
      <c r="AF9" s="27" t="str">
        <f>IFERROR(W9/VLOOKUP($S9,Map!$AA$1:$AB$9,2,0),"")</f>
        <v/>
      </c>
      <c r="AG9" s="27">
        <f t="shared" si="5"/>
        <v>0</v>
      </c>
      <c r="AH9" s="27" t="str">
        <f>IFERROR(Y9/VLOOKUP($S9,Map!$AA$1:$AB$9,2,0),"")</f>
        <v/>
      </c>
      <c r="AI9" s="27" t="str">
        <f>IFERROR(Z9/VLOOKUP($S9,Map!$AA$1:$AB$9,2,0),"")</f>
        <v/>
      </c>
      <c r="AJ9" s="27" t="str">
        <f>IFERROR(AA9/VLOOKUP($S9,Map!$AA$1:$AB$9,2,0),"")</f>
        <v/>
      </c>
      <c r="AK9" s="27" t="str">
        <f>IFERROR(AB9/VLOOKUP($S9,Map!$AA$1:$AB$9,2,0),"")</f>
        <v/>
      </c>
      <c r="AV9" s="22" t="str">
        <f>IFERROR(VLOOKUP(A9,Map!$Y$23:$Z$33,2,0),"")</f>
        <v/>
      </c>
    </row>
    <row r="10" spans="1:56" s="22" customForma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6" t="str">
        <f>IFERROR(VLOOKUP(A10,Map!Z:AA,2,0),"")</f>
        <v/>
      </c>
      <c r="T10" s="32"/>
      <c r="U10" s="31"/>
      <c r="V10" s="31"/>
      <c r="W10" s="31"/>
      <c r="X10" s="27">
        <f t="shared" si="4"/>
        <v>0</v>
      </c>
      <c r="Y10" s="31"/>
      <c r="Z10" s="31"/>
      <c r="AA10" s="31"/>
      <c r="AB10" s="31"/>
      <c r="AC10" s="29" t="str">
        <f>IFERROR(T10/VLOOKUP($S10,Map!$AA$1:$AB$9,2,0),"")</f>
        <v/>
      </c>
      <c r="AD10" s="27" t="str">
        <f>IFERROR(U10/VLOOKUP($S10,Map!$AA$1:$AB$9,2,0),"")</f>
        <v/>
      </c>
      <c r="AE10" s="27" t="str">
        <f>IFERROR(V10/VLOOKUP($S10,Map!$AA$1:$AB$9,2,0),"")</f>
        <v/>
      </c>
      <c r="AF10" s="27" t="str">
        <f>IFERROR(W10/VLOOKUP($S10,Map!$AA$1:$AB$9,2,0),"")</f>
        <v/>
      </c>
      <c r="AG10" s="27">
        <f t="shared" si="5"/>
        <v>0</v>
      </c>
      <c r="AH10" s="27" t="str">
        <f>IFERROR(Y10/VLOOKUP($S10,Map!$AA$1:$AB$9,2,0),"")</f>
        <v/>
      </c>
      <c r="AI10" s="27" t="str">
        <f>IFERROR(Z10/VLOOKUP($S10,Map!$AA$1:$AB$9,2,0),"")</f>
        <v/>
      </c>
      <c r="AJ10" s="27" t="str">
        <f>IFERROR(AA10/VLOOKUP($S10,Map!$AA$1:$AB$9,2,0),"")</f>
        <v/>
      </c>
      <c r="AK10" s="27" t="str">
        <f>IFERROR(AB10/VLOOKUP($S10,Map!$AA$1:$AB$9,2,0),"")</f>
        <v/>
      </c>
      <c r="AV10" s="22" t="str">
        <f>IFERROR(VLOOKUP(A10,Map!$Y$23:$Z$33,2,0),"")</f>
        <v/>
      </c>
    </row>
    <row r="11" spans="1:56" s="22" customFormat="1" x14ac:dyDescent="0.25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6" t="str">
        <f>IFERROR(VLOOKUP(A11,Map!Z:AA,2,0),"")</f>
        <v/>
      </c>
      <c r="T11" s="32"/>
      <c r="U11" s="31"/>
      <c r="V11" s="31"/>
      <c r="W11" s="31"/>
      <c r="X11" s="27">
        <f t="shared" si="4"/>
        <v>0</v>
      </c>
      <c r="Y11" s="31"/>
      <c r="Z11" s="31"/>
      <c r="AA11" s="31"/>
      <c r="AB11" s="31"/>
      <c r="AC11" s="29" t="str">
        <f>IFERROR(T11/VLOOKUP($S11,Map!$AA$1:$AB$9,2,0),"")</f>
        <v/>
      </c>
      <c r="AD11" s="27" t="str">
        <f>IFERROR(U11/VLOOKUP($S11,Map!$AA$1:$AB$9,2,0),"")</f>
        <v/>
      </c>
      <c r="AE11" s="27" t="str">
        <f>IFERROR(V11/VLOOKUP($S11,Map!$AA$1:$AB$9,2,0),"")</f>
        <v/>
      </c>
      <c r="AF11" s="27" t="str">
        <f>IFERROR(W11/VLOOKUP($S11,Map!$AA$1:$AB$9,2,0),"")</f>
        <v/>
      </c>
      <c r="AG11" s="27">
        <f t="shared" si="5"/>
        <v>0</v>
      </c>
      <c r="AH11" s="27" t="str">
        <f>IFERROR(Y11/VLOOKUP($S11,Map!$AA$1:$AB$9,2,0),"")</f>
        <v/>
      </c>
      <c r="AI11" s="27" t="str">
        <f>IFERROR(Z11/VLOOKUP($S11,Map!$AA$1:$AB$9,2,0),"")</f>
        <v/>
      </c>
      <c r="AJ11" s="27" t="str">
        <f>IFERROR(AA11/VLOOKUP($S11,Map!$AA$1:$AB$9,2,0),"")</f>
        <v/>
      </c>
      <c r="AK11" s="27" t="str">
        <f>IFERROR(AB11/VLOOKUP($S11,Map!$AA$1:$AB$9,2,0),"")</f>
        <v/>
      </c>
      <c r="AV11" s="22" t="str">
        <f>IFERROR(VLOOKUP(A11,Map!$Y$23:$Z$33,2,0),"")</f>
        <v/>
      </c>
    </row>
    <row r="12" spans="1:56" s="22" customFormat="1" x14ac:dyDescent="0.25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6" t="str">
        <f>IFERROR(VLOOKUP(A12,Map!Z:AA,2,0),"")</f>
        <v/>
      </c>
      <c r="T12" s="32"/>
      <c r="U12" s="31"/>
      <c r="V12" s="31"/>
      <c r="W12" s="31"/>
      <c r="X12" s="27">
        <f t="shared" si="4"/>
        <v>0</v>
      </c>
      <c r="Y12" s="31"/>
      <c r="Z12" s="31"/>
      <c r="AA12" s="31"/>
      <c r="AB12" s="31"/>
      <c r="AC12" s="29" t="str">
        <f>IFERROR(T12/VLOOKUP($S12,Map!$AA$1:$AB$9,2,0),"")</f>
        <v/>
      </c>
      <c r="AD12" s="27" t="str">
        <f>IFERROR(U12/VLOOKUP($S12,Map!$AA$1:$AB$9,2,0),"")</f>
        <v/>
      </c>
      <c r="AE12" s="27" t="str">
        <f>IFERROR(V12/VLOOKUP($S12,Map!$AA$1:$AB$9,2,0),"")</f>
        <v/>
      </c>
      <c r="AF12" s="27" t="str">
        <f>IFERROR(W12/VLOOKUP($S12,Map!$AA$1:$AB$9,2,0),"")</f>
        <v/>
      </c>
      <c r="AG12" s="27">
        <f t="shared" si="5"/>
        <v>0</v>
      </c>
      <c r="AH12" s="27" t="str">
        <f>IFERROR(Y12/VLOOKUP($S12,Map!$AA$1:$AB$9,2,0),"")</f>
        <v/>
      </c>
      <c r="AI12" s="27" t="str">
        <f>IFERROR(Z12/VLOOKUP($S12,Map!$AA$1:$AB$9,2,0),"")</f>
        <v/>
      </c>
      <c r="AJ12" s="27" t="str">
        <f>IFERROR(AA12/VLOOKUP($S12,Map!$AA$1:$AB$9,2,0),"")</f>
        <v/>
      </c>
      <c r="AK12" s="27" t="str">
        <f>IFERROR(AB12/VLOOKUP($S12,Map!$AA$1:$AB$9,2,0),"")</f>
        <v/>
      </c>
      <c r="AV12" s="22" t="str">
        <f>IFERROR(VLOOKUP(A12,Map!$Y$23:$Z$33,2,0),"")</f>
        <v/>
      </c>
    </row>
    <row r="13" spans="1:56" s="22" customFormat="1" x14ac:dyDescent="0.25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6" t="str">
        <f>IFERROR(VLOOKUP(A13,Map!Z:AA,2,0),"")</f>
        <v/>
      </c>
      <c r="T13" s="32"/>
      <c r="U13" s="31"/>
      <c r="V13" s="31"/>
      <c r="W13" s="31"/>
      <c r="X13" s="27">
        <f t="shared" si="4"/>
        <v>0</v>
      </c>
      <c r="Y13" s="31"/>
      <c r="Z13" s="31"/>
      <c r="AA13" s="31"/>
      <c r="AB13" s="31"/>
      <c r="AC13" s="29" t="str">
        <f>IFERROR(T13/VLOOKUP($S13,Map!$AA$1:$AB$9,2,0),"")</f>
        <v/>
      </c>
      <c r="AD13" s="27" t="str">
        <f>IFERROR(U13/VLOOKUP($S13,Map!$AA$1:$AB$9,2,0),"")</f>
        <v/>
      </c>
      <c r="AE13" s="27" t="str">
        <f>IFERROR(V13/VLOOKUP($S13,Map!$AA$1:$AB$9,2,0),"")</f>
        <v/>
      </c>
      <c r="AF13" s="27" t="str">
        <f>IFERROR(W13/VLOOKUP($S13,Map!$AA$1:$AB$9,2,0),"")</f>
        <v/>
      </c>
      <c r="AG13" s="27">
        <f t="shared" si="5"/>
        <v>0</v>
      </c>
      <c r="AH13" s="27" t="str">
        <f>IFERROR(Y13/VLOOKUP($S13,Map!$AA$1:$AB$9,2,0),"")</f>
        <v/>
      </c>
      <c r="AI13" s="27" t="str">
        <f>IFERROR(Z13/VLOOKUP($S13,Map!$AA$1:$AB$9,2,0),"")</f>
        <v/>
      </c>
      <c r="AJ13" s="27" t="str">
        <f>IFERROR(AA13/VLOOKUP($S13,Map!$AA$1:$AB$9,2,0),"")</f>
        <v/>
      </c>
      <c r="AK13" s="27" t="str">
        <f>IFERROR(AB13/VLOOKUP($S13,Map!$AA$1:$AB$9,2,0),"")</f>
        <v/>
      </c>
      <c r="AV13" s="22" t="str">
        <f>IFERROR(VLOOKUP(A13,Map!$Y$23:$Z$33,2,0),"")</f>
        <v/>
      </c>
    </row>
    <row r="14" spans="1:56" s="22" customFormat="1" x14ac:dyDescent="0.25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6" t="str">
        <f>IFERROR(VLOOKUP(A14,Map!Z:AA,2,0),"")</f>
        <v/>
      </c>
      <c r="T14" s="32"/>
      <c r="U14" s="31"/>
      <c r="V14" s="31"/>
      <c r="W14" s="31"/>
      <c r="X14" s="27">
        <f t="shared" si="4"/>
        <v>0</v>
      </c>
      <c r="Y14" s="31"/>
      <c r="Z14" s="31"/>
      <c r="AA14" s="31"/>
      <c r="AB14" s="31"/>
      <c r="AC14" s="29" t="str">
        <f>IFERROR(T14/VLOOKUP($S14,Map!$AA$1:$AB$9,2,0),"")</f>
        <v/>
      </c>
      <c r="AD14" s="27" t="str">
        <f>IFERROR(U14/VLOOKUP($S14,Map!$AA$1:$AB$9,2,0),"")</f>
        <v/>
      </c>
      <c r="AE14" s="27" t="str">
        <f>IFERROR(V14/VLOOKUP($S14,Map!$AA$1:$AB$9,2,0),"")</f>
        <v/>
      </c>
      <c r="AF14" s="27" t="str">
        <f>IFERROR(W14/VLOOKUP($S14,Map!$AA$1:$AB$9,2,0),"")</f>
        <v/>
      </c>
      <c r="AG14" s="27">
        <f t="shared" si="5"/>
        <v>0</v>
      </c>
      <c r="AH14" s="27" t="str">
        <f>IFERROR(Y14/VLOOKUP($S14,Map!$AA$1:$AB$9,2,0),"")</f>
        <v/>
      </c>
      <c r="AI14" s="27" t="str">
        <f>IFERROR(Z14/VLOOKUP($S14,Map!$AA$1:$AB$9,2,0),"")</f>
        <v/>
      </c>
      <c r="AJ14" s="27" t="str">
        <f>IFERROR(AA14/VLOOKUP($S14,Map!$AA$1:$AB$9,2,0),"")</f>
        <v/>
      </c>
      <c r="AK14" s="27" t="str">
        <f>IFERROR(AB14/VLOOKUP($S14,Map!$AA$1:$AB$9,2,0),"")</f>
        <v/>
      </c>
      <c r="AV14" s="22" t="str">
        <f>IFERROR(VLOOKUP(A14,Map!$Y$23:$Z$33,2,0),"")</f>
        <v/>
      </c>
    </row>
    <row r="15" spans="1:56" s="22" customFormat="1" x14ac:dyDescent="0.25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6" t="str">
        <f>IFERROR(VLOOKUP(A15,Map!Z:AA,2,0),"")</f>
        <v/>
      </c>
      <c r="T15" s="32"/>
      <c r="U15" s="31"/>
      <c r="V15" s="31"/>
      <c r="W15" s="31"/>
      <c r="X15" s="27">
        <f t="shared" si="4"/>
        <v>0</v>
      </c>
      <c r="Y15" s="31"/>
      <c r="Z15" s="31"/>
      <c r="AA15" s="31"/>
      <c r="AB15" s="31"/>
      <c r="AC15" s="29" t="str">
        <f>IFERROR(T15/VLOOKUP($S15,Map!$AA$1:$AB$9,2,0),"")</f>
        <v/>
      </c>
      <c r="AD15" s="27" t="str">
        <f>IFERROR(U15/VLOOKUP($S15,Map!$AA$1:$AB$9,2,0),"")</f>
        <v/>
      </c>
      <c r="AE15" s="27" t="str">
        <f>IFERROR(V15/VLOOKUP($S15,Map!$AA$1:$AB$9,2,0),"")</f>
        <v/>
      </c>
      <c r="AF15" s="27" t="str">
        <f>IFERROR(W15/VLOOKUP($S15,Map!$AA$1:$AB$9,2,0),"")</f>
        <v/>
      </c>
      <c r="AG15" s="27">
        <f t="shared" si="5"/>
        <v>0</v>
      </c>
      <c r="AH15" s="27" t="str">
        <f>IFERROR(Y15/VLOOKUP($S15,Map!$AA$1:$AB$9,2,0),"")</f>
        <v/>
      </c>
      <c r="AI15" s="27" t="str">
        <f>IFERROR(Z15/VLOOKUP($S15,Map!$AA$1:$AB$9,2,0),"")</f>
        <v/>
      </c>
      <c r="AJ15" s="27" t="str">
        <f>IFERROR(AA15/VLOOKUP($S15,Map!$AA$1:$AB$9,2,0),"")</f>
        <v/>
      </c>
      <c r="AK15" s="27" t="str">
        <f>IFERROR(AB15/VLOOKUP($S15,Map!$AA$1:$AB$9,2,0),"")</f>
        <v/>
      </c>
      <c r="AV15" s="22" t="str">
        <f>IFERROR(VLOOKUP(A15,Map!$Y$23:$Z$33,2,0),"")</f>
        <v/>
      </c>
    </row>
    <row r="16" spans="1:56" s="22" customFormat="1" x14ac:dyDescent="0.25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6" t="str">
        <f>IFERROR(VLOOKUP(A16,Map!Z:AA,2,0),"")</f>
        <v/>
      </c>
      <c r="T16" s="32"/>
      <c r="U16" s="31"/>
      <c r="V16" s="31"/>
      <c r="W16" s="31"/>
      <c r="X16" s="27">
        <f t="shared" si="4"/>
        <v>0</v>
      </c>
      <c r="Y16" s="31"/>
      <c r="Z16" s="31"/>
      <c r="AA16" s="31"/>
      <c r="AB16" s="31"/>
      <c r="AC16" s="29" t="str">
        <f>IFERROR(T16/VLOOKUP($S16,Map!$AA$1:$AB$9,2,0),"")</f>
        <v/>
      </c>
      <c r="AD16" s="27" t="str">
        <f>IFERROR(U16/VLOOKUP($S16,Map!$AA$1:$AB$9,2,0),"")</f>
        <v/>
      </c>
      <c r="AE16" s="27" t="str">
        <f>IFERROR(V16/VLOOKUP($S16,Map!$AA$1:$AB$9,2,0),"")</f>
        <v/>
      </c>
      <c r="AF16" s="27" t="str">
        <f>IFERROR(W16/VLOOKUP($S16,Map!$AA$1:$AB$9,2,0),"")</f>
        <v/>
      </c>
      <c r="AG16" s="27">
        <f t="shared" si="5"/>
        <v>0</v>
      </c>
      <c r="AH16" s="27" t="str">
        <f>IFERROR(Y16/VLOOKUP($S16,Map!$AA$1:$AB$9,2,0),"")</f>
        <v/>
      </c>
      <c r="AI16" s="27" t="str">
        <f>IFERROR(Z16/VLOOKUP($S16,Map!$AA$1:$AB$9,2,0),"")</f>
        <v/>
      </c>
      <c r="AJ16" s="27" t="str">
        <f>IFERROR(AA16/VLOOKUP($S16,Map!$AA$1:$AB$9,2,0),"")</f>
        <v/>
      </c>
      <c r="AK16" s="27" t="str">
        <f>IFERROR(AB16/VLOOKUP($S16,Map!$AA$1:$AB$9,2,0),"")</f>
        <v/>
      </c>
      <c r="AV16" s="22" t="str">
        <f>IFERROR(VLOOKUP(A16,Map!$Y$23:$Z$33,2,0),"")</f>
        <v/>
      </c>
    </row>
    <row r="17" spans="1:48" s="22" customFormat="1" x14ac:dyDescent="0.25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6" t="str">
        <f>IFERROR(VLOOKUP(A17,Map!Z:AA,2,0),"")</f>
        <v/>
      </c>
      <c r="T17" s="32"/>
      <c r="U17" s="31"/>
      <c r="V17" s="31"/>
      <c r="W17" s="31"/>
      <c r="X17" s="27">
        <f t="shared" si="4"/>
        <v>0</v>
      </c>
      <c r="Y17" s="31"/>
      <c r="Z17" s="31"/>
      <c r="AA17" s="31"/>
      <c r="AB17" s="31"/>
      <c r="AC17" s="29" t="str">
        <f>IFERROR(T17/VLOOKUP($S17,Map!$AA$1:$AB$9,2,0),"")</f>
        <v/>
      </c>
      <c r="AD17" s="27" t="str">
        <f>IFERROR(U17/VLOOKUP($S17,Map!$AA$1:$AB$9,2,0),"")</f>
        <v/>
      </c>
      <c r="AE17" s="27" t="str">
        <f>IFERROR(V17/VLOOKUP($S17,Map!$AA$1:$AB$9,2,0),"")</f>
        <v/>
      </c>
      <c r="AF17" s="27" t="str">
        <f>IFERROR(W17/VLOOKUP($S17,Map!$AA$1:$AB$9,2,0),"")</f>
        <v/>
      </c>
      <c r="AG17" s="27">
        <f t="shared" si="5"/>
        <v>0</v>
      </c>
      <c r="AH17" s="27" t="str">
        <f>IFERROR(Y17/VLOOKUP($S17,Map!$AA$1:$AB$9,2,0),"")</f>
        <v/>
      </c>
      <c r="AI17" s="27" t="str">
        <f>IFERROR(Z17/VLOOKUP($S17,Map!$AA$1:$AB$9,2,0),"")</f>
        <v/>
      </c>
      <c r="AJ17" s="27" t="str">
        <f>IFERROR(AA17/VLOOKUP($S17,Map!$AA$1:$AB$9,2,0),"")</f>
        <v/>
      </c>
      <c r="AK17" s="27" t="str">
        <f>IFERROR(AB17/VLOOKUP($S17,Map!$AA$1:$AB$9,2,0),"")</f>
        <v/>
      </c>
      <c r="AV17" s="22" t="str">
        <f>IFERROR(VLOOKUP(A17,Map!$Y$23:$Z$33,2,0),"")</f>
        <v/>
      </c>
    </row>
    <row r="18" spans="1:48" s="22" customFormat="1" x14ac:dyDescent="0.25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6" t="str">
        <f>IFERROR(VLOOKUP(A18,Map!Z:AA,2,0),"")</f>
        <v/>
      </c>
      <c r="T18" s="32"/>
      <c r="U18" s="31"/>
      <c r="V18" s="31"/>
      <c r="W18" s="31"/>
      <c r="X18" s="27">
        <f t="shared" si="4"/>
        <v>0</v>
      </c>
      <c r="Y18" s="31"/>
      <c r="Z18" s="31"/>
      <c r="AA18" s="31"/>
      <c r="AB18" s="31"/>
      <c r="AC18" s="29" t="str">
        <f>IFERROR(T18/VLOOKUP($S18,Map!$AA$1:$AB$9,2,0),"")</f>
        <v/>
      </c>
      <c r="AD18" s="27" t="str">
        <f>IFERROR(U18/VLOOKUP($S18,Map!$AA$1:$AB$9,2,0),"")</f>
        <v/>
      </c>
      <c r="AE18" s="27" t="str">
        <f>IFERROR(V18/VLOOKUP($S18,Map!$AA$1:$AB$9,2,0),"")</f>
        <v/>
      </c>
      <c r="AF18" s="27" t="str">
        <f>IFERROR(W18/VLOOKUP($S18,Map!$AA$1:$AB$9,2,0),"")</f>
        <v/>
      </c>
      <c r="AG18" s="27">
        <f t="shared" si="5"/>
        <v>0</v>
      </c>
      <c r="AH18" s="27" t="str">
        <f>IFERROR(Y18/VLOOKUP($S18,Map!$AA$1:$AB$9,2,0),"")</f>
        <v/>
      </c>
      <c r="AI18" s="27" t="str">
        <f>IFERROR(Z18/VLOOKUP($S18,Map!$AA$1:$AB$9,2,0),"")</f>
        <v/>
      </c>
      <c r="AJ18" s="27" t="str">
        <f>IFERROR(AA18/VLOOKUP($S18,Map!$AA$1:$AB$9,2,0),"")</f>
        <v/>
      </c>
      <c r="AK18" s="27" t="str">
        <f>IFERROR(AB18/VLOOKUP($S18,Map!$AA$1:$AB$9,2,0),"")</f>
        <v/>
      </c>
      <c r="AV18" s="22" t="str">
        <f>IFERROR(VLOOKUP(A18,Map!$Y$23:$Z$33,2,0),"")</f>
        <v/>
      </c>
    </row>
    <row r="19" spans="1:48" s="22" customFormat="1" x14ac:dyDescent="0.25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6" t="str">
        <f>IFERROR(VLOOKUP(A19,Map!Z:AA,2,0),"")</f>
        <v/>
      </c>
      <c r="T19" s="32"/>
      <c r="U19" s="31"/>
      <c r="V19" s="31"/>
      <c r="W19" s="31"/>
      <c r="X19" s="27">
        <f t="shared" si="4"/>
        <v>0</v>
      </c>
      <c r="Y19" s="31"/>
      <c r="Z19" s="31"/>
      <c r="AA19" s="31"/>
      <c r="AB19" s="31"/>
      <c r="AC19" s="29" t="str">
        <f>IFERROR(T19/VLOOKUP($S19,Map!$AA$1:$AB$9,2,0),"")</f>
        <v/>
      </c>
      <c r="AD19" s="27" t="str">
        <f>IFERROR(U19/VLOOKUP($S19,Map!$AA$1:$AB$9,2,0),"")</f>
        <v/>
      </c>
      <c r="AE19" s="27" t="str">
        <f>IFERROR(V19/VLOOKUP($S19,Map!$AA$1:$AB$9,2,0),"")</f>
        <v/>
      </c>
      <c r="AF19" s="27" t="str">
        <f>IFERROR(W19/VLOOKUP($S19,Map!$AA$1:$AB$9,2,0),"")</f>
        <v/>
      </c>
      <c r="AG19" s="27">
        <f t="shared" si="5"/>
        <v>0</v>
      </c>
      <c r="AH19" s="27" t="str">
        <f>IFERROR(Y19/VLOOKUP($S19,Map!$AA$1:$AB$9,2,0),"")</f>
        <v/>
      </c>
      <c r="AI19" s="27" t="str">
        <f>IFERROR(Z19/VLOOKUP($S19,Map!$AA$1:$AB$9,2,0),"")</f>
        <v/>
      </c>
      <c r="AJ19" s="27" t="str">
        <f>IFERROR(AA19/VLOOKUP($S19,Map!$AA$1:$AB$9,2,0),"")</f>
        <v/>
      </c>
      <c r="AK19" s="27" t="str">
        <f>IFERROR(AB19/VLOOKUP($S19,Map!$AA$1:$AB$9,2,0),"")</f>
        <v/>
      </c>
      <c r="AV19" s="22" t="str">
        <f>IFERROR(VLOOKUP(A19,Map!$Y$23:$Z$33,2,0),"")</f>
        <v/>
      </c>
    </row>
    <row r="20" spans="1:48" s="22" customFormat="1" x14ac:dyDescent="0.25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6" t="str">
        <f>IFERROR(VLOOKUP(A20,Map!Z:AA,2,0),"")</f>
        <v/>
      </c>
      <c r="T20" s="32"/>
      <c r="U20" s="31"/>
      <c r="V20" s="31"/>
      <c r="W20" s="31"/>
      <c r="X20" s="27">
        <f t="shared" si="4"/>
        <v>0</v>
      </c>
      <c r="Y20" s="31"/>
      <c r="Z20" s="31"/>
      <c r="AA20" s="31"/>
      <c r="AB20" s="31"/>
      <c r="AC20" s="29" t="str">
        <f>IFERROR(T20/VLOOKUP($S20,Map!$AA$1:$AB$9,2,0),"")</f>
        <v/>
      </c>
      <c r="AD20" s="27" t="str">
        <f>IFERROR(U20/VLOOKUP($S20,Map!$AA$1:$AB$9,2,0),"")</f>
        <v/>
      </c>
      <c r="AE20" s="27" t="str">
        <f>IFERROR(V20/VLOOKUP($S20,Map!$AA$1:$AB$9,2,0),"")</f>
        <v/>
      </c>
      <c r="AF20" s="27" t="str">
        <f>IFERROR(W20/VLOOKUP($S20,Map!$AA$1:$AB$9,2,0),"")</f>
        <v/>
      </c>
      <c r="AG20" s="27">
        <f t="shared" si="5"/>
        <v>0</v>
      </c>
      <c r="AH20" s="27" t="str">
        <f>IFERROR(Y20/VLOOKUP($S20,Map!$AA$1:$AB$9,2,0),"")</f>
        <v/>
      </c>
      <c r="AI20" s="27" t="str">
        <f>IFERROR(Z20/VLOOKUP($S20,Map!$AA$1:$AB$9,2,0),"")</f>
        <v/>
      </c>
      <c r="AJ20" s="27" t="str">
        <f>IFERROR(AA20/VLOOKUP($S20,Map!$AA$1:$AB$9,2,0),"")</f>
        <v/>
      </c>
      <c r="AK20" s="27" t="str">
        <f>IFERROR(AB20/VLOOKUP($S20,Map!$AA$1:$AB$9,2,0),"")</f>
        <v/>
      </c>
      <c r="AV20" s="22" t="str">
        <f>IFERROR(VLOOKUP(A20,Map!$Y$23:$Z$33,2,0),"")</f>
        <v/>
      </c>
    </row>
    <row r="21" spans="1:48" s="22" customFormat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6" t="str">
        <f>IFERROR(VLOOKUP(A21,Map!Z:AA,2,0),"")</f>
        <v/>
      </c>
      <c r="T21" s="32"/>
      <c r="U21" s="31"/>
      <c r="V21" s="31"/>
      <c r="W21" s="31"/>
      <c r="X21" s="27">
        <f t="shared" si="4"/>
        <v>0</v>
      </c>
      <c r="Y21" s="31"/>
      <c r="Z21" s="31"/>
      <c r="AA21" s="31"/>
      <c r="AB21" s="31"/>
      <c r="AC21" s="29" t="str">
        <f>IFERROR(T21/VLOOKUP($S21,Map!$AA$1:$AB$9,2,0),"")</f>
        <v/>
      </c>
      <c r="AD21" s="27" t="str">
        <f>IFERROR(U21/VLOOKUP($S21,Map!$AA$1:$AB$9,2,0),"")</f>
        <v/>
      </c>
      <c r="AE21" s="27" t="str">
        <f>IFERROR(V21/VLOOKUP($S21,Map!$AA$1:$AB$9,2,0),"")</f>
        <v/>
      </c>
      <c r="AF21" s="27" t="str">
        <f>IFERROR(W21/VLOOKUP($S21,Map!$AA$1:$AB$9,2,0),"")</f>
        <v/>
      </c>
      <c r="AG21" s="27">
        <f t="shared" si="5"/>
        <v>0</v>
      </c>
      <c r="AH21" s="27" t="str">
        <f>IFERROR(Y21/VLOOKUP($S21,Map!$AA$1:$AB$9,2,0),"")</f>
        <v/>
      </c>
      <c r="AI21" s="27" t="str">
        <f>IFERROR(Z21/VLOOKUP($S21,Map!$AA$1:$AB$9,2,0),"")</f>
        <v/>
      </c>
      <c r="AJ21" s="27" t="str">
        <f>IFERROR(AA21/VLOOKUP($S21,Map!$AA$1:$AB$9,2,0),"")</f>
        <v/>
      </c>
      <c r="AK21" s="27" t="str">
        <f>IFERROR(AB21/VLOOKUP($S21,Map!$AA$1:$AB$9,2,0),"")</f>
        <v/>
      </c>
      <c r="AV21" s="22" t="str">
        <f>IFERROR(VLOOKUP(A21,Map!$Y$23:$Z$33,2,0),"")</f>
        <v/>
      </c>
    </row>
    <row r="22" spans="1:48" s="22" customFormat="1" x14ac:dyDescent="0.25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6" t="str">
        <f>IFERROR(VLOOKUP(A22,Map!Z:AA,2,0),"")</f>
        <v/>
      </c>
      <c r="T22" s="32"/>
      <c r="U22" s="31"/>
      <c r="V22" s="31"/>
      <c r="W22" s="31"/>
      <c r="X22" s="27">
        <f t="shared" si="4"/>
        <v>0</v>
      </c>
      <c r="Y22" s="31"/>
      <c r="Z22" s="31"/>
      <c r="AA22" s="31"/>
      <c r="AB22" s="31"/>
      <c r="AC22" s="29" t="str">
        <f>IFERROR(T22/VLOOKUP($S22,Map!$AA$1:$AB$9,2,0),"")</f>
        <v/>
      </c>
      <c r="AD22" s="27" t="str">
        <f>IFERROR(U22/VLOOKUP($S22,Map!$AA$1:$AB$9,2,0),"")</f>
        <v/>
      </c>
      <c r="AE22" s="27" t="str">
        <f>IFERROR(V22/VLOOKUP($S22,Map!$AA$1:$AB$9,2,0),"")</f>
        <v/>
      </c>
      <c r="AF22" s="27" t="str">
        <f>IFERROR(W22/VLOOKUP($S22,Map!$AA$1:$AB$9,2,0),"")</f>
        <v/>
      </c>
      <c r="AG22" s="27">
        <f t="shared" si="5"/>
        <v>0</v>
      </c>
      <c r="AH22" s="27" t="str">
        <f>IFERROR(Y22/VLOOKUP($S22,Map!$AA$1:$AB$9,2,0),"")</f>
        <v/>
      </c>
      <c r="AI22" s="27" t="str">
        <f>IFERROR(Z22/VLOOKUP($S22,Map!$AA$1:$AB$9,2,0),"")</f>
        <v/>
      </c>
      <c r="AJ22" s="27" t="str">
        <f>IFERROR(AA22/VLOOKUP($S22,Map!$AA$1:$AB$9,2,0),"")</f>
        <v/>
      </c>
      <c r="AK22" s="27" t="str">
        <f>IFERROR(AB22/VLOOKUP($S22,Map!$AA$1:$AB$9,2,0),"")</f>
        <v/>
      </c>
      <c r="AV22" s="22" t="str">
        <f>IFERROR(VLOOKUP(A22,Map!$Y$23:$Z$33,2,0),"")</f>
        <v/>
      </c>
    </row>
    <row r="23" spans="1:48" s="22" customFormat="1" x14ac:dyDescent="0.25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6" t="str">
        <f>IFERROR(VLOOKUP(A23,Map!Z:AA,2,0),"")</f>
        <v/>
      </c>
      <c r="T23" s="32"/>
      <c r="U23" s="31"/>
      <c r="V23" s="31"/>
      <c r="W23" s="31"/>
      <c r="X23" s="27">
        <f t="shared" si="4"/>
        <v>0</v>
      </c>
      <c r="Y23" s="31"/>
      <c r="Z23" s="31"/>
      <c r="AA23" s="31"/>
      <c r="AB23" s="31"/>
      <c r="AC23" s="29" t="str">
        <f>IFERROR(T23/VLOOKUP($S23,Map!$AA$1:$AB$9,2,0),"")</f>
        <v/>
      </c>
      <c r="AD23" s="27" t="str">
        <f>IFERROR(U23/VLOOKUP($S23,Map!$AA$1:$AB$9,2,0),"")</f>
        <v/>
      </c>
      <c r="AE23" s="27" t="str">
        <f>IFERROR(V23/VLOOKUP($S23,Map!$AA$1:$AB$9,2,0),"")</f>
        <v/>
      </c>
      <c r="AF23" s="27" t="str">
        <f>IFERROR(W23/VLOOKUP($S23,Map!$AA$1:$AB$9,2,0),"")</f>
        <v/>
      </c>
      <c r="AG23" s="27">
        <f t="shared" si="5"/>
        <v>0</v>
      </c>
      <c r="AH23" s="27" t="str">
        <f>IFERROR(Y23/VLOOKUP($S23,Map!$AA$1:$AB$9,2,0),"")</f>
        <v/>
      </c>
      <c r="AI23" s="27" t="str">
        <f>IFERROR(Z23/VLOOKUP($S23,Map!$AA$1:$AB$9,2,0),"")</f>
        <v/>
      </c>
      <c r="AJ23" s="27" t="str">
        <f>IFERROR(AA23/VLOOKUP($S23,Map!$AA$1:$AB$9,2,0),"")</f>
        <v/>
      </c>
      <c r="AK23" s="27" t="str">
        <f>IFERROR(AB23/VLOOKUP($S23,Map!$AA$1:$AB$9,2,0),"")</f>
        <v/>
      </c>
      <c r="AV23" s="22" t="str">
        <f>IFERROR(VLOOKUP(A23,Map!$Y$23:$Z$33,2,0),"")</f>
        <v/>
      </c>
    </row>
    <row r="24" spans="1:48" s="22" customFormat="1" x14ac:dyDescent="0.25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6" t="str">
        <f>IFERROR(VLOOKUP(A24,Map!Z:AA,2,0),"")</f>
        <v/>
      </c>
      <c r="T24" s="32"/>
      <c r="U24" s="31"/>
      <c r="V24" s="31"/>
      <c r="W24" s="31"/>
      <c r="X24" s="27">
        <f t="shared" si="4"/>
        <v>0</v>
      </c>
      <c r="Y24" s="31"/>
      <c r="Z24" s="31"/>
      <c r="AA24" s="31"/>
      <c r="AB24" s="31"/>
      <c r="AC24" s="29" t="str">
        <f>IFERROR(T24/VLOOKUP($S24,Map!$AA$1:$AB$9,2,0),"")</f>
        <v/>
      </c>
      <c r="AD24" s="27" t="str">
        <f>IFERROR(U24/VLOOKUP($S24,Map!$AA$1:$AB$9,2,0),"")</f>
        <v/>
      </c>
      <c r="AE24" s="27" t="str">
        <f>IFERROR(V24/VLOOKUP($S24,Map!$AA$1:$AB$9,2,0),"")</f>
        <v/>
      </c>
      <c r="AF24" s="27" t="str">
        <f>IFERROR(W24/VLOOKUP($S24,Map!$AA$1:$AB$9,2,0),"")</f>
        <v/>
      </c>
      <c r="AG24" s="27">
        <f t="shared" si="5"/>
        <v>0</v>
      </c>
      <c r="AH24" s="27" t="str">
        <f>IFERROR(Y24/VLOOKUP($S24,Map!$AA$1:$AB$9,2,0),"")</f>
        <v/>
      </c>
      <c r="AI24" s="27" t="str">
        <f>IFERROR(Z24/VLOOKUP($S24,Map!$AA$1:$AB$9,2,0),"")</f>
        <v/>
      </c>
      <c r="AJ24" s="27" t="str">
        <f>IFERROR(AA24/VLOOKUP($S24,Map!$AA$1:$AB$9,2,0),"")</f>
        <v/>
      </c>
      <c r="AK24" s="27" t="str">
        <f>IFERROR(AB24/VLOOKUP($S24,Map!$AA$1:$AB$9,2,0),"")</f>
        <v/>
      </c>
      <c r="AV24" s="22" t="str">
        <f>IFERROR(VLOOKUP(A24,Map!$Y$23:$Z$33,2,0),"")</f>
        <v/>
      </c>
    </row>
    <row r="25" spans="1:48" s="22" customFormat="1" x14ac:dyDescent="0.25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6" t="str">
        <f>IFERROR(VLOOKUP(A25,Map!Z:AA,2,0),"")</f>
        <v/>
      </c>
      <c r="T25" s="32"/>
      <c r="U25" s="31"/>
      <c r="V25" s="31"/>
      <c r="W25" s="31"/>
      <c r="X25" s="27">
        <f t="shared" si="4"/>
        <v>0</v>
      </c>
      <c r="Y25" s="31"/>
      <c r="Z25" s="31"/>
      <c r="AA25" s="31"/>
      <c r="AB25" s="31"/>
      <c r="AC25" s="29" t="str">
        <f>IFERROR(T25/VLOOKUP($S25,Map!$AA$1:$AB$9,2,0),"")</f>
        <v/>
      </c>
      <c r="AD25" s="27" t="str">
        <f>IFERROR(U25/VLOOKUP($S25,Map!$AA$1:$AB$9,2,0),"")</f>
        <v/>
      </c>
      <c r="AE25" s="27" t="str">
        <f>IFERROR(V25/VLOOKUP($S25,Map!$AA$1:$AB$9,2,0),"")</f>
        <v/>
      </c>
      <c r="AF25" s="27" t="str">
        <f>IFERROR(W25/VLOOKUP($S25,Map!$AA$1:$AB$9,2,0),"")</f>
        <v/>
      </c>
      <c r="AG25" s="27">
        <f t="shared" si="5"/>
        <v>0</v>
      </c>
      <c r="AH25" s="27" t="str">
        <f>IFERROR(Y25/VLOOKUP($S25,Map!$AA$1:$AB$9,2,0),"")</f>
        <v/>
      </c>
      <c r="AI25" s="27" t="str">
        <f>IFERROR(Z25/VLOOKUP($S25,Map!$AA$1:$AB$9,2,0),"")</f>
        <v/>
      </c>
      <c r="AJ25" s="27" t="str">
        <f>IFERROR(AA25/VLOOKUP($S25,Map!$AA$1:$AB$9,2,0),"")</f>
        <v/>
      </c>
      <c r="AK25" s="27" t="str">
        <f>IFERROR(AB25/VLOOKUP($S25,Map!$AA$1:$AB$9,2,0),"")</f>
        <v/>
      </c>
      <c r="AV25" s="22" t="str">
        <f>IFERROR(VLOOKUP(A25,Map!$Y$23:$Z$33,2,0),"")</f>
        <v/>
      </c>
    </row>
    <row r="26" spans="1:48" s="22" customForma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6" t="str">
        <f>IFERROR(VLOOKUP(A26,Map!Z:AA,2,0),"")</f>
        <v/>
      </c>
      <c r="T26" s="32"/>
      <c r="U26" s="31"/>
      <c r="V26" s="31"/>
      <c r="W26" s="31"/>
      <c r="X26" s="27">
        <f t="shared" si="4"/>
        <v>0</v>
      </c>
      <c r="Y26" s="31"/>
      <c r="Z26" s="31"/>
      <c r="AA26" s="31"/>
      <c r="AB26" s="31"/>
      <c r="AC26" s="29" t="str">
        <f>IFERROR(T26/VLOOKUP($S26,Map!$AA$1:$AB$9,2,0),"")</f>
        <v/>
      </c>
      <c r="AD26" s="27" t="str">
        <f>IFERROR(U26/VLOOKUP($S26,Map!$AA$1:$AB$9,2,0),"")</f>
        <v/>
      </c>
      <c r="AE26" s="27" t="str">
        <f>IFERROR(V26/VLOOKUP($S26,Map!$AA$1:$AB$9,2,0),"")</f>
        <v/>
      </c>
      <c r="AF26" s="27" t="str">
        <f>IFERROR(W26/VLOOKUP($S26,Map!$AA$1:$AB$9,2,0),"")</f>
        <v/>
      </c>
      <c r="AG26" s="27">
        <f t="shared" si="5"/>
        <v>0</v>
      </c>
      <c r="AH26" s="27" t="str">
        <f>IFERROR(Y26/VLOOKUP($S26,Map!$AA$1:$AB$9,2,0),"")</f>
        <v/>
      </c>
      <c r="AI26" s="27" t="str">
        <f>IFERROR(Z26/VLOOKUP($S26,Map!$AA$1:$AB$9,2,0),"")</f>
        <v/>
      </c>
      <c r="AJ26" s="27" t="str">
        <f>IFERROR(AA26/VLOOKUP($S26,Map!$AA$1:$AB$9,2,0),"")</f>
        <v/>
      </c>
      <c r="AK26" s="27" t="str">
        <f>IFERROR(AB26/VLOOKUP($S26,Map!$AA$1:$AB$9,2,0),"")</f>
        <v/>
      </c>
      <c r="AV26" s="22" t="str">
        <f>IFERROR(VLOOKUP(A26,Map!$Y$23:$Z$33,2,0),"")</f>
        <v/>
      </c>
    </row>
    <row r="27" spans="1:48" x14ac:dyDescent="0.25">
      <c r="A27" s="24"/>
      <c r="B27" s="24"/>
      <c r="C27" s="24"/>
      <c r="D27" s="24"/>
      <c r="E27" s="24"/>
      <c r="F27" s="24"/>
      <c r="G27" s="24"/>
      <c r="H27" s="24"/>
      <c r="I27" s="24"/>
      <c r="J27" s="24"/>
      <c r="K27" s="23"/>
      <c r="L27" s="24"/>
      <c r="T27" s="30">
        <f>SUM(T3:T26)</f>
        <v>400000</v>
      </c>
      <c r="U27" s="30">
        <f>SUM(U2:U26)</f>
        <v>100000</v>
      </c>
      <c r="V27" s="30">
        <f>SUM(V2:V26)</f>
        <v>2500</v>
      </c>
      <c r="W27" s="30">
        <f>SUM(W2:W26)</f>
        <v>0</v>
      </c>
      <c r="X27" s="30">
        <f>SUM(X2:X26)</f>
        <v>602500</v>
      </c>
      <c r="Y27" s="30"/>
      <c r="Z27" s="30">
        <f>SUM(Z2:Z26)</f>
        <v>0</v>
      </c>
      <c r="AA27" s="33"/>
      <c r="AB27" s="34"/>
      <c r="AC27" s="30">
        <f t="shared" ref="AC27:AI27" si="6">SUM(AC2:AC26)</f>
        <v>90909.090909090897</v>
      </c>
      <c r="AD27" s="30">
        <f t="shared" si="6"/>
        <v>22727.272727272724</v>
      </c>
      <c r="AE27" s="30">
        <f t="shared" si="6"/>
        <v>568.18181818181813</v>
      </c>
      <c r="AF27" s="30">
        <f t="shared" si="6"/>
        <v>0</v>
      </c>
      <c r="AG27" s="30">
        <f t="shared" si="6"/>
        <v>114204.54545454544</v>
      </c>
      <c r="AH27" s="30">
        <f t="shared" si="6"/>
        <v>0</v>
      </c>
      <c r="AI27" s="30">
        <f t="shared" si="6"/>
        <v>0</v>
      </c>
      <c r="AJ27" s="30">
        <f t="shared" ref="AJ27:AK27" si="7">SUM(AJ2:AJ26)</f>
        <v>0</v>
      </c>
      <c r="AK27" s="30">
        <f t="shared" si="7"/>
        <v>0</v>
      </c>
      <c r="AV27" s="22" t="str">
        <f>IFERROR(VLOOKUP(A27,Map!$Y$23:$Z$33,2,0),"")</f>
        <v/>
      </c>
    </row>
    <row r="28" spans="1:48" x14ac:dyDescent="0.25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3"/>
      <c r="L28" s="24"/>
    </row>
    <row r="29" spans="1:48" x14ac:dyDescent="0.25">
      <c r="K29" s="23"/>
    </row>
    <row r="30" spans="1:48" x14ac:dyDescent="0.25">
      <c r="K30" s="23"/>
    </row>
    <row r="31" spans="1:48" x14ac:dyDescent="0.25">
      <c r="K31" s="23"/>
    </row>
    <row r="32" spans="1:48" x14ac:dyDescent="0.25">
      <c r="K32" s="23"/>
    </row>
    <row r="33" spans="11:11" x14ac:dyDescent="0.25">
      <c r="K33" s="23"/>
    </row>
    <row r="34" spans="11:11" x14ac:dyDescent="0.25">
      <c r="K34" s="23"/>
    </row>
    <row r="35" spans="11:11" x14ac:dyDescent="0.25">
      <c r="K35" s="23"/>
    </row>
    <row r="36" spans="11:11" x14ac:dyDescent="0.25">
      <c r="K36" s="23"/>
    </row>
    <row r="37" spans="11:11" x14ac:dyDescent="0.25">
      <c r="K37" s="23"/>
    </row>
    <row r="38" spans="11:11" x14ac:dyDescent="0.25">
      <c r="K38" s="23"/>
    </row>
    <row r="39" spans="11:11" x14ac:dyDescent="0.25">
      <c r="K39" s="23"/>
    </row>
    <row r="40" spans="11:11" x14ac:dyDescent="0.25">
      <c r="K40" s="23"/>
    </row>
    <row r="41" spans="11:11" x14ac:dyDescent="0.25">
      <c r="K41" s="23"/>
    </row>
    <row r="42" spans="11:11" x14ac:dyDescent="0.25">
      <c r="K42" s="23"/>
    </row>
    <row r="43" spans="11:11" x14ac:dyDescent="0.25">
      <c r="K43" s="23"/>
    </row>
    <row r="44" spans="11:11" x14ac:dyDescent="0.25">
      <c r="K44" s="23"/>
    </row>
    <row r="45" spans="11:11" x14ac:dyDescent="0.25">
      <c r="K45" s="23"/>
    </row>
    <row r="46" spans="11:11" x14ac:dyDescent="0.25">
      <c r="K46" s="23"/>
    </row>
    <row r="47" spans="11:11" x14ac:dyDescent="0.25">
      <c r="K47" s="23"/>
    </row>
    <row r="48" spans="11:11" x14ac:dyDescent="0.25">
      <c r="K48" s="23"/>
    </row>
    <row r="49" spans="11:11" x14ac:dyDescent="0.25">
      <c r="K49" s="23"/>
    </row>
    <row r="50" spans="11:11" x14ac:dyDescent="0.25">
      <c r="K50" s="23"/>
    </row>
    <row r="51" spans="11:11" x14ac:dyDescent="0.25">
      <c r="K51" s="23"/>
    </row>
    <row r="52" spans="11:11" x14ac:dyDescent="0.25">
      <c r="K52" s="23"/>
    </row>
    <row r="53" spans="11:11" x14ac:dyDescent="0.25">
      <c r="K53" s="23"/>
    </row>
    <row r="54" spans="11:11" x14ac:dyDescent="0.25">
      <c r="K54" s="23"/>
    </row>
    <row r="55" spans="11:11" x14ac:dyDescent="0.25">
      <c r="K55" s="23"/>
    </row>
    <row r="56" spans="11:11" x14ac:dyDescent="0.25">
      <c r="K56" s="23"/>
    </row>
    <row r="57" spans="11:11" x14ac:dyDescent="0.25">
      <c r="K57" s="23"/>
    </row>
    <row r="58" spans="11:11" x14ac:dyDescent="0.25">
      <c r="K58" s="23"/>
    </row>
    <row r="59" spans="11:11" x14ac:dyDescent="0.25">
      <c r="K59" s="23"/>
    </row>
    <row r="60" spans="11:11" x14ac:dyDescent="0.25">
      <c r="K60" s="23"/>
    </row>
    <row r="61" spans="11:11" x14ac:dyDescent="0.25">
      <c r="K61" s="23"/>
    </row>
    <row r="62" spans="11:11" x14ac:dyDescent="0.25">
      <c r="K62" s="23"/>
    </row>
    <row r="63" spans="11:11" x14ac:dyDescent="0.25">
      <c r="K63" s="23"/>
    </row>
    <row r="64" spans="11:11" x14ac:dyDescent="0.25">
      <c r="K64" s="23"/>
    </row>
    <row r="65" spans="11:11" x14ac:dyDescent="0.25">
      <c r="K65" s="23"/>
    </row>
    <row r="66" spans="11:11" x14ac:dyDescent="0.25">
      <c r="K66" s="23"/>
    </row>
    <row r="67" spans="11:11" x14ac:dyDescent="0.25">
      <c r="K67" s="23"/>
    </row>
    <row r="68" spans="11:11" x14ac:dyDescent="0.25">
      <c r="K68" s="23"/>
    </row>
    <row r="69" spans="11:11" x14ac:dyDescent="0.25">
      <c r="K69" s="23"/>
    </row>
    <row r="70" spans="11:11" x14ac:dyDescent="0.25">
      <c r="K70" s="23"/>
    </row>
    <row r="71" spans="11:11" x14ac:dyDescent="0.25">
      <c r="K71" s="23"/>
    </row>
    <row r="72" spans="11:11" x14ac:dyDescent="0.25">
      <c r="K72" s="23"/>
    </row>
    <row r="73" spans="11:11" x14ac:dyDescent="0.25">
      <c r="K73" s="23"/>
    </row>
    <row r="74" spans="11:11" x14ac:dyDescent="0.25">
      <c r="K74" s="23"/>
    </row>
    <row r="75" spans="11:11" x14ac:dyDescent="0.25">
      <c r="K75" s="23"/>
    </row>
    <row r="76" spans="11:11" x14ac:dyDescent="0.25">
      <c r="K76" s="23"/>
    </row>
    <row r="77" spans="11:11" x14ac:dyDescent="0.25">
      <c r="K77" s="23"/>
    </row>
    <row r="78" spans="11:11" x14ac:dyDescent="0.25">
      <c r="K78" s="23"/>
    </row>
    <row r="79" spans="11:11" x14ac:dyDescent="0.25">
      <c r="K79" s="23"/>
    </row>
    <row r="80" spans="11:11" x14ac:dyDescent="0.25">
      <c r="K80" s="23"/>
    </row>
    <row r="81" spans="11:11" x14ac:dyDescent="0.25">
      <c r="K81" s="23"/>
    </row>
    <row r="82" spans="11:11" x14ac:dyDescent="0.25">
      <c r="K82" s="23"/>
    </row>
    <row r="83" spans="11:11" x14ac:dyDescent="0.25">
      <c r="K83" s="23"/>
    </row>
    <row r="84" spans="11:11" x14ac:dyDescent="0.25">
      <c r="K84" s="23"/>
    </row>
    <row r="85" spans="11:11" x14ac:dyDescent="0.25">
      <c r="K85" s="23"/>
    </row>
    <row r="86" spans="11:11" x14ac:dyDescent="0.25">
      <c r="K86" s="23"/>
    </row>
    <row r="87" spans="11:11" x14ac:dyDescent="0.25">
      <c r="K87" s="23"/>
    </row>
    <row r="88" spans="11:11" x14ac:dyDescent="0.25">
      <c r="K88" s="23"/>
    </row>
    <row r="89" spans="11:11" x14ac:dyDescent="0.25">
      <c r="K89" s="23"/>
    </row>
    <row r="90" spans="11:11" x14ac:dyDescent="0.25">
      <c r="K90" s="23"/>
    </row>
    <row r="91" spans="11:11" x14ac:dyDescent="0.25">
      <c r="K91" s="23"/>
    </row>
    <row r="92" spans="11:11" x14ac:dyDescent="0.25">
      <c r="K92" s="23"/>
    </row>
    <row r="93" spans="11:11" x14ac:dyDescent="0.25">
      <c r="K93" s="23"/>
    </row>
    <row r="94" spans="11:11" x14ac:dyDescent="0.25">
      <c r="K94" s="23"/>
    </row>
    <row r="95" spans="11:11" x14ac:dyDescent="0.25">
      <c r="K95" s="23"/>
    </row>
    <row r="96" spans="11:11" x14ac:dyDescent="0.25">
      <c r="K96" s="23"/>
    </row>
    <row r="1048487" spans="19:19" x14ac:dyDescent="0.25">
      <c r="S1048487" s="25" t="str">
        <f>IFERROR(VLOOKUP(A1048487,Map!Z:AA,2,0),"")</f>
        <v/>
      </c>
    </row>
  </sheetData>
  <sheetProtection algorithmName="SHA-512" hashValue="2ZKlVnThENHpvHgpvU2nOt4bfXCy8ivoulJ9sExBU1b83xK4EMHLyjiIomqxsS4n1aXF9V+JlI1PZW4IrTtByg==" saltValue="owyeXsnjkQL39uLjLGAO3A==" spinCount="100000" sheet="1" objects="1" scenarios="1"/>
  <autoFilter ref="A1:AI27" xr:uid="{00000000-0009-0000-0000-000001000000}"/>
  <dataValidations count="5">
    <dataValidation type="list" allowBlank="1" showInputMessage="1" showErrorMessage="1" sqref="D2:H26" xr:uid="{00000000-0002-0000-0100-000000000000}">
      <formula1>Listing</formula1>
    </dataValidation>
    <dataValidation type="list" allowBlank="1" showInputMessage="1" showErrorMessage="1" sqref="K27:K96" xr:uid="{00000000-0002-0000-0100-000001000000}">
      <formula1>INDIRECT(A27)</formula1>
    </dataValidation>
    <dataValidation type="list" allowBlank="1" showInputMessage="1" showErrorMessage="1" sqref="A2:A26" xr:uid="{00000000-0002-0000-0100-000002000000}">
      <formula1>Market</formula1>
    </dataValidation>
    <dataValidation type="list" allowBlank="1" showInputMessage="1" showErrorMessage="1" sqref="I2:I26" xr:uid="{00000000-0002-0000-0100-000003000000}">
      <formula1>INDIRECT(A2)</formula1>
    </dataValidation>
    <dataValidation type="list" allowBlank="1" showInputMessage="1" showErrorMessage="1" sqref="K2:K26" xr:uid="{00000000-0002-0000-0100-000004000000}">
      <formula1>INDIRECT(AV2)</formula1>
    </dataValidation>
  </dataValidations>
  <pageMargins left="0.7" right="0.7" top="0.75" bottom="0.75" header="0.3" footer="0.3"/>
  <pageSetup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100-000005000000}">
          <x14:formula1>
            <xm:f>Map!$AI$2:$AI$32</xm:f>
          </x14:formula1>
          <xm:sqref>P2:Q26</xm:sqref>
        </x14:dataValidation>
        <x14:dataValidation type="list" allowBlank="1" showInputMessage="1" showErrorMessage="1" xr:uid="{95B504F5-BF1D-4B63-9B4A-041BA39B62F0}">
          <x14:formula1>
            <xm:f>Map!$H$2:$H$4</xm:f>
          </x14:formula1>
          <xm:sqref>C2:C6</xm:sqref>
        </x14:dataValidation>
        <x14:dataValidation type="list" allowBlank="1" showInputMessage="1" showErrorMessage="1" xr:uid="{00000000-0002-0000-0100-000006000000}">
          <x14:formula1>
            <xm:f>Map!$G$2:$G$3</xm:f>
          </x14:formula1>
          <xm:sqref>B2:B26</xm:sqref>
        </x14:dataValidation>
        <x14:dataValidation type="list" allowBlank="1" showInputMessage="1" showErrorMessage="1" xr:uid="{00000000-0002-0000-0100-000007000000}">
          <x14:formula1>
            <xm:f>Map!$H$2:$H$3</xm:f>
          </x14:formula1>
          <xm:sqref>C7:C26</xm:sqref>
        </x14:dataValidation>
        <x14:dataValidation type="list" allowBlank="1" showInputMessage="1" showErrorMessage="1" xr:uid="{00000000-0002-0000-0100-000008000000}">
          <x14:formula1>
            <xm:f>Map!$AF$2:$AF$16</xm:f>
          </x14:formula1>
          <xm:sqref>R2:R26</xm:sqref>
        </x14:dataValidation>
        <x14:dataValidation type="list" allowBlank="1" showInputMessage="1" showErrorMessage="1" xr:uid="{00000000-0002-0000-0100-000009000000}">
          <x14:formula1>
            <xm:f>Map!$AH$2:$AH$13</xm:f>
          </x14:formula1>
          <xm:sqref>O2:O26</xm:sqref>
        </x14:dataValidation>
        <x14:dataValidation type="list" allowBlank="1" showInputMessage="1" showErrorMessage="1" xr:uid="{00000000-0002-0000-0100-00000A000000}">
          <x14:formula1>
            <xm:f>Map!$AG$2:$AG$4</xm:f>
          </x14:formula1>
          <xm:sqref>N2:N26</xm:sqref>
        </x14:dataValidation>
        <x14:dataValidation type="list" showInputMessage="1" showErrorMessage="1" xr:uid="{00000000-0002-0000-0100-00000B000000}">
          <x14:formula1>
            <xm:f>Map!$AD$2:$AD$20</xm:f>
          </x14:formula1>
          <xm:sqref>L2:L26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20</vt:i4>
      </vt:variant>
    </vt:vector>
  </HeadingPairs>
  <TitlesOfParts>
    <vt:vector size="22" baseType="lpstr">
      <vt:lpstr>Map</vt:lpstr>
      <vt:lpstr>Database</vt:lpstr>
      <vt:lpstr>BAH</vt:lpstr>
      <vt:lpstr>BAHm</vt:lpstr>
      <vt:lpstr>EGY</vt:lpstr>
      <vt:lpstr>IRQm</vt:lpstr>
      <vt:lpstr>JOR</vt:lpstr>
      <vt:lpstr>JORm</vt:lpstr>
      <vt:lpstr>KSA</vt:lpstr>
      <vt:lpstr>KSAm</vt:lpstr>
      <vt:lpstr>KWT</vt:lpstr>
      <vt:lpstr>KWTm</vt:lpstr>
      <vt:lpstr>LEB</vt:lpstr>
      <vt:lpstr>LEBm</vt:lpstr>
      <vt:lpstr>Market</vt:lpstr>
      <vt:lpstr>OMN</vt:lpstr>
      <vt:lpstr>OMNm</vt:lpstr>
      <vt:lpstr>QAT</vt:lpstr>
      <vt:lpstr>QATm</vt:lpstr>
      <vt:lpstr>UAE</vt:lpstr>
      <vt:lpstr>UAEm</vt:lpstr>
      <vt:lpstr>YEMm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SADOUKI Manil</cp:lastModifiedBy>
  <dcterms:created xsi:type="dcterms:W3CDTF">2019-04-04T12:30:30Z</dcterms:created>
  <dcterms:modified xsi:type="dcterms:W3CDTF">2019-07-05T19:49:44Z</dcterms:modified>
</cp:coreProperties>
</file>