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ayuela\Documents\"/>
    </mc:Choice>
  </mc:AlternateContent>
  <xr:revisionPtr revIDLastSave="0" documentId="8_{4E1E84FF-37FD-48B7-B96E-D29CC7232969}" xr6:coauthVersionLast="36" xr6:coauthVersionMax="36" xr10:uidLastSave="{00000000-0000-0000-0000-000000000000}"/>
  <bookViews>
    <workbookView xWindow="0" yWindow="0" windowWidth="28800" windowHeight="12225" xr2:uid="{3B12AAB5-D841-4DE6-8997-50A028A9D9C8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2" l="1"/>
  <c r="B9" i="2"/>
  <c r="Q3" i="2"/>
  <c r="R2" i="2"/>
  <c r="M2" i="2"/>
  <c r="M9" i="2" s="1"/>
  <c r="K2" i="2"/>
  <c r="K9" i="2" s="1"/>
  <c r="I2" i="2"/>
  <c r="I9" i="2" s="1"/>
  <c r="G2" i="2"/>
  <c r="G9" i="2" s="1"/>
  <c r="F2" i="2"/>
  <c r="F9" i="2" s="1"/>
  <c r="E2" i="2"/>
  <c r="E9" i="2" s="1"/>
  <c r="D2" i="2"/>
  <c r="D9" i="2" s="1"/>
  <c r="P1" i="2"/>
  <c r="A19" i="1"/>
  <c r="C18" i="1"/>
  <c r="B18" i="1"/>
  <c r="D16" i="1"/>
  <c r="D18" i="1" s="1"/>
  <c r="C12" i="1"/>
  <c r="B12" i="1"/>
  <c r="F10" i="1"/>
  <c r="E10" i="1"/>
  <c r="D10" i="1"/>
  <c r="C10" i="1"/>
  <c r="B10" i="1"/>
  <c r="A10" i="1"/>
  <c r="J7" i="1"/>
  <c r="A7" i="1"/>
  <c r="L6" i="1"/>
  <c r="K6" i="1"/>
  <c r="B6" i="1"/>
  <c r="F16" i="1" s="1"/>
  <c r="E16" i="1" s="1"/>
  <c r="E18" i="1" s="1"/>
  <c r="O4" i="1"/>
  <c r="M4" i="1"/>
  <c r="M6" i="1" s="1"/>
  <c r="B3" i="1"/>
  <c r="H2" i="2" l="1"/>
  <c r="H9" i="2" s="1"/>
  <c r="L2" i="2"/>
  <c r="J2" i="2"/>
  <c r="J9" i="2" s="1"/>
  <c r="L9" i="2"/>
  <c r="F18" i="1"/>
  <c r="O6" i="1"/>
  <c r="N4" i="1"/>
  <c r="N6" i="1" s="1"/>
</calcChain>
</file>

<file path=xl/sharedStrings.xml><?xml version="1.0" encoding="utf-8"?>
<sst xmlns="http://schemas.openxmlformats.org/spreadsheetml/2006/main" count="45" uniqueCount="30">
  <si>
    <t>C  L  I  E  N  T  S     D   I   S   T   R   I   B</t>
  </si>
  <si>
    <t>Nouvelles souscriptions</t>
  </si>
  <si>
    <t>Nombre de clients</t>
  </si>
  <si>
    <t>?</t>
  </si>
  <si>
    <t>NAV entrée</t>
  </si>
  <si>
    <t>NB Share</t>
  </si>
  <si>
    <t>Nominal entrée</t>
  </si>
  <si>
    <t xml:space="preserve">Nominal Aujourd'hui </t>
  </si>
  <si>
    <t>Net perf</t>
  </si>
  <si>
    <t>VL as of</t>
  </si>
  <si>
    <t>Total as of</t>
  </si>
  <si>
    <t>NB Share Moy</t>
  </si>
  <si>
    <t>Net perf Ligne</t>
  </si>
  <si>
    <t>Nominaux entrées</t>
  </si>
  <si>
    <t xml:space="preserve">Nominaux  Aujourd'hui </t>
  </si>
  <si>
    <t>Nominal Moy entrée</t>
  </si>
  <si>
    <t xml:space="preserve">Nominal Moy Aujourd'hui </t>
  </si>
  <si>
    <t>Clients</t>
  </si>
  <si>
    <t>Perf</t>
  </si>
  <si>
    <t>Nbr shares*perf</t>
  </si>
  <si>
    <t>Somme Nbr shares*perf</t>
  </si>
  <si>
    <t>Nombre shares totale</t>
  </si>
  <si>
    <t>Totaux Nominal Entrée</t>
  </si>
  <si>
    <t>Totaux Nominal aujourd'hui</t>
  </si>
  <si>
    <t>Net Perf moyenne</t>
  </si>
  <si>
    <t>Moyenne shares</t>
  </si>
  <si>
    <t>Instit/Distrib</t>
  </si>
  <si>
    <t>VL instit as of</t>
  </si>
  <si>
    <t>Instit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</si>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</sst>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#,##0\ &quot;€&quot;"/>
    <numFmt numFmtId="165" formatCode="0.000%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5" fillId="2" borderId="0" xfId="0" applyFont="1" applyFill="1" applyProtection="1">
      <protection locked="0"/>
    </xf>
    <xf numFmtId="0" fontId="5" fillId="2" borderId="0" xfId="0" applyFont="1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6" fillId="4" borderId="4" xfId="0" applyFont="1" applyFill="1" applyBorder="1" applyAlignment="1" applyProtection="1">
      <alignment horizontal="center"/>
    </xf>
    <xf numFmtId="0" fontId="2" fillId="5" borderId="4" xfId="0" applyFont="1" applyFill="1" applyBorder="1" applyAlignment="1" applyProtection="1">
      <alignment horizontal="center"/>
    </xf>
    <xf numFmtId="0" fontId="0" fillId="2" borderId="0" xfId="0" applyFill="1" applyProtection="1"/>
    <xf numFmtId="0" fontId="0" fillId="2" borderId="0" xfId="0" applyFill="1" applyBorder="1" applyProtection="1"/>
    <xf numFmtId="0" fontId="0" fillId="3" borderId="5" xfId="0" applyFill="1" applyBorder="1" applyProtection="1">
      <protection locked="0"/>
    </xf>
    <xf numFmtId="0" fontId="7" fillId="5" borderId="4" xfId="0" applyFont="1" applyFill="1" applyBorder="1" applyAlignment="1">
      <alignment horizontal="center"/>
    </xf>
    <xf numFmtId="0" fontId="2" fillId="6" borderId="6" xfId="0" applyFont="1" applyFill="1" applyBorder="1" applyAlignment="1" applyProtection="1">
      <alignment horizontal="center"/>
      <protection locked="0"/>
    </xf>
    <xf numFmtId="0" fontId="2" fillId="6" borderId="7" xfId="0" applyFon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14" fontId="2" fillId="6" borderId="9" xfId="0" applyNumberFormat="1" applyFont="1" applyFill="1" applyBorder="1" applyAlignment="1" applyProtection="1">
      <alignment horizontal="center"/>
      <protection locked="0"/>
    </xf>
    <xf numFmtId="4" fontId="0" fillId="4" borderId="2" xfId="0" applyNumberFormat="1" applyFill="1" applyBorder="1" applyAlignment="1" applyProtection="1">
      <alignment horizontal="center" vertical="center"/>
      <protection locked="0"/>
    </xf>
    <xf numFmtId="164" fontId="0" fillId="4" borderId="2" xfId="0" applyNumberFormat="1" applyFill="1" applyBorder="1" applyAlignment="1" applyProtection="1">
      <alignment horizontal="center"/>
      <protection locked="0"/>
    </xf>
    <xf numFmtId="10" fontId="8" fillId="4" borderId="8" xfId="0" applyNumberFormat="1" applyFont="1" applyFill="1" applyBorder="1" applyAlignment="1" applyProtection="1">
      <alignment horizontal="center"/>
      <protection locked="0"/>
    </xf>
    <xf numFmtId="0" fontId="6" fillId="4" borderId="9" xfId="0" applyFont="1" applyFill="1" applyBorder="1" applyAlignment="1" applyProtection="1">
      <alignment horizontal="center"/>
    </xf>
    <xf numFmtId="0" fontId="9" fillId="5" borderId="9" xfId="0" applyFont="1" applyFill="1" applyBorder="1" applyAlignment="1" applyProtection="1">
      <alignment vertical="center"/>
    </xf>
    <xf numFmtId="14" fontId="2" fillId="6" borderId="10" xfId="0" applyNumberFormat="1" applyFont="1" applyFill="1" applyBorder="1" applyAlignment="1" applyProtection="1">
      <alignment horizontal="center"/>
      <protection locked="0"/>
    </xf>
    <xf numFmtId="4" fontId="0" fillId="4" borderId="11" xfId="0" applyNumberFormat="1" applyFill="1" applyBorder="1" applyAlignment="1" applyProtection="1">
      <alignment horizontal="center" vertical="center"/>
      <protection locked="0"/>
    </xf>
    <xf numFmtId="164" fontId="0" fillId="4" borderId="11" xfId="0" applyNumberFormat="1" applyFill="1" applyBorder="1" applyAlignment="1" applyProtection="1">
      <alignment horizontal="center"/>
      <protection locked="0"/>
    </xf>
    <xf numFmtId="10" fontId="0" fillId="4" borderId="12" xfId="2" applyNumberFormat="1" applyFont="1" applyFill="1" applyBorder="1" applyAlignment="1" applyProtection="1">
      <alignment horizontal="center"/>
      <protection locked="0"/>
    </xf>
    <xf numFmtId="0" fontId="6" fillId="4" borderId="13" xfId="0" applyFont="1" applyFill="1" applyBorder="1" applyAlignment="1" applyProtection="1">
      <alignment horizontal="center"/>
    </xf>
    <xf numFmtId="4" fontId="10" fillId="5" borderId="13" xfId="0" applyNumberFormat="1" applyFont="1" applyFill="1" applyBorder="1" applyAlignment="1" applyProtection="1">
      <alignment horizontal="center"/>
    </xf>
    <xf numFmtId="0" fontId="2" fillId="6" borderId="5" xfId="0" applyFont="1" applyFill="1" applyBorder="1" applyAlignment="1" applyProtection="1">
      <alignment horizontal="center" vertical="center"/>
      <protection locked="0"/>
    </xf>
    <xf numFmtId="4" fontId="2" fillId="4" borderId="5" xfId="0" applyNumberFormat="1" applyFont="1" applyFill="1" applyBorder="1" applyAlignment="1" applyProtection="1">
      <alignment horizontal="center" vertical="center"/>
      <protection locked="0"/>
    </xf>
    <xf numFmtId="4" fontId="2" fillId="4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/>
      <protection locked="0"/>
    </xf>
    <xf numFmtId="10" fontId="8" fillId="4" borderId="3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Protection="1">
      <protection locked="0"/>
    </xf>
    <xf numFmtId="14" fontId="6" fillId="4" borderId="10" xfId="0" applyNumberFormat="1" applyFont="1" applyFill="1" applyBorder="1" applyAlignment="1" applyProtection="1">
      <alignment horizontal="center"/>
    </xf>
    <xf numFmtId="0" fontId="9" fillId="5" borderId="10" xfId="0" applyFont="1" applyFill="1" applyBorder="1" applyAlignment="1" applyProtection="1">
      <alignment vertical="center"/>
    </xf>
    <xf numFmtId="14" fontId="2" fillId="6" borderId="14" xfId="0" applyNumberFormat="1" applyFont="1" applyFill="1" applyBorder="1" applyAlignment="1" applyProtection="1">
      <alignment horizontal="center"/>
      <protection locked="0"/>
    </xf>
    <xf numFmtId="4" fontId="2" fillId="4" borderId="14" xfId="0" applyNumberFormat="1" applyFont="1" applyFill="1" applyBorder="1" applyAlignment="1" applyProtection="1">
      <alignment horizontal="center" vertical="center"/>
      <protection locked="0"/>
    </xf>
    <xf numFmtId="4" fontId="2" fillId="4" borderId="11" xfId="0" applyNumberFormat="1" applyFont="1" applyFill="1" applyBorder="1" applyAlignment="1" applyProtection="1">
      <alignment horizontal="center" vertical="center"/>
      <protection locked="0"/>
    </xf>
    <xf numFmtId="164" fontId="2" fillId="4" borderId="11" xfId="0" applyNumberFormat="1" applyFont="1" applyFill="1" applyBorder="1" applyAlignment="1" applyProtection="1">
      <alignment horizontal="center" vertical="center"/>
      <protection locked="0"/>
    </xf>
    <xf numFmtId="10" fontId="8" fillId="4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2" fillId="5" borderId="15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165" fontId="2" fillId="5" borderId="6" xfId="2" applyNumberFormat="1" applyFont="1" applyFill="1" applyBorder="1" applyAlignment="1" applyProtection="1">
      <alignment horizontal="center"/>
    </xf>
    <xf numFmtId="0" fontId="2" fillId="5" borderId="7" xfId="0" applyFont="1" applyFill="1" applyBorder="1" applyAlignment="1" applyProtection="1">
      <alignment horizontal="center"/>
    </xf>
    <xf numFmtId="2" fontId="8" fillId="4" borderId="5" xfId="2" applyNumberFormat="1" applyFont="1" applyFill="1" applyBorder="1" applyAlignment="1" applyProtection="1">
      <alignment horizontal="center"/>
    </xf>
    <xf numFmtId="2" fontId="2" fillId="4" borderId="0" xfId="0" applyNumberFormat="1" applyFont="1" applyFill="1" applyBorder="1" applyAlignment="1" applyProtection="1">
      <alignment horizontal="center"/>
    </xf>
    <xf numFmtId="10" fontId="8" fillId="4" borderId="11" xfId="2" applyNumberFormat="1" applyFont="1" applyFill="1" applyBorder="1" applyAlignment="1" applyProtection="1">
      <alignment horizontal="center"/>
    </xf>
    <xf numFmtId="164" fontId="2" fillId="4" borderId="11" xfId="0" applyNumberFormat="1" applyFont="1" applyFill="1" applyBorder="1" applyAlignment="1" applyProtection="1">
      <alignment horizontal="center"/>
    </xf>
    <xf numFmtId="164" fontId="2" fillId="4" borderId="12" xfId="0" applyNumberFormat="1" applyFont="1" applyFill="1" applyBorder="1" applyAlignment="1" applyProtection="1">
      <alignment horizontal="center"/>
    </xf>
    <xf numFmtId="9" fontId="11" fillId="2" borderId="0" xfId="0" applyNumberFormat="1" applyFont="1" applyFill="1" applyProtection="1"/>
    <xf numFmtId="0" fontId="2" fillId="2" borderId="0" xfId="0" applyFont="1" applyFill="1" applyProtection="1"/>
    <xf numFmtId="164" fontId="2" fillId="4" borderId="14" xfId="0" applyNumberFormat="1" applyFont="1" applyFill="1" applyBorder="1" applyAlignment="1" applyProtection="1">
      <alignment horizontal="center"/>
    </xf>
    <xf numFmtId="10" fontId="0" fillId="2" borderId="0" xfId="2" applyNumberFormat="1" applyFont="1" applyFill="1" applyProtection="1"/>
    <xf numFmtId="43" fontId="0" fillId="2" borderId="0" xfId="0" applyNumberFormat="1" applyFill="1" applyProtection="1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164" fontId="0" fillId="2" borderId="0" xfId="0" applyNumberFormat="1" applyFill="1" applyBorder="1" applyProtection="1">
      <protection locked="0"/>
    </xf>
    <xf numFmtId="0" fontId="7" fillId="5" borderId="4" xfId="0" applyFont="1" applyFill="1" applyBorder="1" applyAlignment="1" applyProtection="1">
      <alignment horizontal="center"/>
      <protection locked="0"/>
    </xf>
    <xf numFmtId="0" fontId="2" fillId="6" borderId="4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9" fillId="5" borderId="9" xfId="0" applyFont="1" applyFill="1" applyBorder="1" applyAlignment="1">
      <alignment vertical="center"/>
    </xf>
    <xf numFmtId="4" fontId="0" fillId="4" borderId="16" xfId="0" applyNumberFormat="1" applyFill="1" applyBorder="1" applyAlignment="1">
      <alignment horizontal="center" vertical="center"/>
    </xf>
    <xf numFmtId="4" fontId="0" fillId="4" borderId="17" xfId="0" applyNumberFormat="1" applyFill="1" applyBorder="1" applyAlignment="1">
      <alignment horizontal="center" vertical="center"/>
    </xf>
    <xf numFmtId="10" fontId="0" fillId="4" borderId="17" xfId="2" applyNumberFormat="1" applyFont="1" applyFill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0" fontId="0" fillId="4" borderId="17" xfId="2" applyNumberFormat="1" applyFont="1" applyFill="1" applyBorder="1" applyAlignment="1">
      <alignment horizontal="center" vertical="center"/>
    </xf>
    <xf numFmtId="0" fontId="3" fillId="0" borderId="0" xfId="0" applyFont="1"/>
    <xf numFmtId="9" fontId="11" fillId="0" borderId="0" xfId="0" applyNumberFormat="1" applyFont="1"/>
    <xf numFmtId="0" fontId="6" fillId="4" borderId="5" xfId="0" applyFont="1" applyFill="1" applyBorder="1" applyAlignment="1">
      <alignment horizontal="center"/>
    </xf>
    <xf numFmtId="2" fontId="9" fillId="5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6" fillId="4" borderId="14" xfId="0" applyNumberFormat="1" applyFont="1" applyFill="1" applyBorder="1" applyAlignment="1">
      <alignment horizontal="center"/>
    </xf>
    <xf numFmtId="0" fontId="9" fillId="5" borderId="10" xfId="0" applyFont="1" applyFill="1" applyBorder="1" applyAlignment="1">
      <alignment vertical="center"/>
    </xf>
    <xf numFmtId="0" fontId="3" fillId="0" borderId="0" xfId="0" applyFont="1" applyBorder="1"/>
    <xf numFmtId="0" fontId="2" fillId="5" borderId="15" xfId="0" applyFont="1" applyFill="1" applyBorder="1" applyAlignment="1">
      <alignment horizontal="center"/>
    </xf>
    <xf numFmtId="43" fontId="2" fillId="5" borderId="6" xfId="1" applyFont="1" applyFill="1" applyBorder="1" applyAlignment="1">
      <alignment horizontal="center"/>
    </xf>
    <xf numFmtId="10" fontId="2" fillId="5" borderId="6" xfId="2" applyNumberFormat="1" applyFont="1" applyFill="1" applyBorder="1" applyAlignment="1">
      <alignment horizontal="center"/>
    </xf>
    <xf numFmtId="164" fontId="2" fillId="5" borderId="6" xfId="0" applyNumberFormat="1" applyFont="1" applyFill="1" applyBorder="1" applyAlignment="1">
      <alignment horizontal="center"/>
    </xf>
    <xf numFmtId="2" fontId="2" fillId="5" borderId="6" xfId="1" applyNumberFormat="1" applyFont="1" applyFill="1" applyBorder="1" applyAlignment="1">
      <alignment horizontal="center"/>
    </xf>
    <xf numFmtId="2" fontId="2" fillId="5" borderId="7" xfId="0" applyNumberFormat="1" applyFont="1" applyFill="1" applyBorder="1" applyAlignment="1">
      <alignment horizontal="center"/>
    </xf>
    <xf numFmtId="0" fontId="0" fillId="2" borderId="0" xfId="0" applyFill="1"/>
  </cellXfs>
  <cellStyles count="3">
    <cellStyle name="Milliers" xfId="1" builtinId="3"/>
    <cellStyle name="Normal" xfId="0" builtinId="0"/>
    <cellStyle name="Pourcentage" xfId="2" builtinId="5"/>
  </cellStyles>
  <dxfs count="10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14</xdr:row>
          <xdr:rowOff>0</xdr:rowOff>
        </xdr:from>
        <xdr:to>
          <xdr:col>7</xdr:col>
          <xdr:colOff>819150</xdr:colOff>
          <xdr:row>16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6F2CCFE0-D972-4404-A67B-5A9954E1856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123825</xdr:colOff>
          <xdr:row>1</xdr:row>
          <xdr:rowOff>228600</xdr:rowOff>
        </xdr:from>
        <xdr:to>
          <xdr:col>17</xdr:col>
          <xdr:colOff>609600</xdr:colOff>
          <xdr:row>8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D38D1E29-DA3F-41C2-8F77-CFE9EE052F9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3</xdr:row>
          <xdr:rowOff>66675</xdr:rowOff>
        </xdr:from>
        <xdr:to>
          <xdr:col>18</xdr:col>
          <xdr:colOff>9525</xdr:colOff>
          <xdr:row>5</xdr:row>
          <xdr:rowOff>238125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128ECC0-0617-4213-9F48-C1085AEC3C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alorisation%20Portefeuilles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o Instit"/>
      <sheetName val="DataBase Instit"/>
      <sheetName val="Valo Distrib"/>
      <sheetName val="DataBase Distrib"/>
    </sheetNames>
    <definedNames>
      <definedName name="ajouter_ligne_copier"/>
      <definedName name="tableau"/>
    </definedNames>
    <sheetDataSet>
      <sheetData sheetId="0">
        <row r="6">
          <cell r="B6">
            <v>987.27</v>
          </cell>
        </row>
      </sheetData>
      <sheetData sheetId="1"/>
      <sheetData sheetId="2"/>
      <sheetData sheetId="3">
        <row r="1">
          <cell r="P1">
            <v>1</v>
          </cell>
        </row>
        <row r="9">
          <cell r="C9" t="e">
            <v>#DIV/0!</v>
          </cell>
          <cell r="E9">
            <v>0</v>
          </cell>
          <cell r="F9">
            <v>0</v>
          </cell>
          <cell r="J9">
            <v>0</v>
          </cell>
          <cell r="K9">
            <v>0</v>
          </cell>
          <cell r="L9" t="e">
            <v>#DIV/0!</v>
          </cell>
          <cell r="M9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300B4-D9C2-4F1A-82C3-1E69F5821609}">
  <dimension ref="A1:Q19"/>
  <sheetViews>
    <sheetView tabSelected="1" workbookViewId="0">
      <selection activeCell="A15" sqref="A15"/>
    </sheetView>
  </sheetViews>
  <sheetFormatPr baseColWidth="10" defaultRowHeight="15" x14ac:dyDescent="0.25"/>
  <cols>
    <col min="1" max="1" width="17.42578125" style="88" bestFit="1" customWidth="1"/>
    <col min="2" max="2" width="19.5703125" style="88" bestFit="1" customWidth="1"/>
    <col min="3" max="3" width="24.7109375" style="88" bestFit="1" customWidth="1"/>
    <col min="4" max="4" width="15" style="88" bestFit="1" customWidth="1"/>
    <col min="5" max="5" width="20.140625" style="88" bestFit="1" customWidth="1"/>
    <col min="6" max="6" width="22.28515625" style="88" bestFit="1" customWidth="1"/>
    <col min="7" max="7" width="3.5703125" style="88" bestFit="1" customWidth="1"/>
    <col min="8" max="8" width="11.42578125" style="88" customWidth="1"/>
    <col min="9" max="9" width="2.85546875" style="88" customWidth="1"/>
    <col min="10" max="10" width="10.7109375" style="88" bestFit="1" customWidth="1"/>
    <col min="11" max="11" width="11.42578125" style="88"/>
    <col min="12" max="12" width="9" style="88" bestFit="1" customWidth="1"/>
    <col min="13" max="13" width="28.85546875" style="88" bestFit="1" customWidth="1"/>
    <col min="14" max="14" width="20.140625" style="88" bestFit="1" customWidth="1"/>
    <col min="15" max="15" width="8.42578125" style="88" bestFit="1" customWidth="1"/>
    <col min="16" max="16" width="2.85546875" style="88" customWidth="1"/>
    <col min="17" max="16384" width="11.42578125" style="88"/>
  </cols>
  <sheetData>
    <row r="1" spans="1:17" s="2" customFormat="1" ht="19.5" thickBot="1" x14ac:dyDescent="0.35">
      <c r="A1" s="1" t="s">
        <v>0</v>
      </c>
      <c r="B1" s="1"/>
      <c r="C1" s="1"/>
      <c r="D1" s="1"/>
      <c r="E1" s="1"/>
      <c r="F1" s="1"/>
      <c r="J1" s="3"/>
      <c r="M1" s="4" t="s">
        <v>1</v>
      </c>
    </row>
    <row r="2" spans="1:17" s="2" customFormat="1" ht="15.75" thickBot="1" x14ac:dyDescent="0.3">
      <c r="A2" s="5"/>
      <c r="B2" s="5"/>
      <c r="C2" s="5"/>
      <c r="D2" s="5"/>
      <c r="E2" s="5"/>
      <c r="I2" s="6"/>
      <c r="J2" s="7"/>
      <c r="K2" s="7"/>
      <c r="L2" s="7"/>
      <c r="M2" s="7"/>
      <c r="N2" s="7"/>
      <c r="O2" s="7"/>
      <c r="P2" s="8"/>
    </row>
    <row r="3" spans="1:17" s="2" customFormat="1" ht="19.5" thickBot="1" x14ac:dyDescent="0.35">
      <c r="A3" s="9" t="s">
        <v>2</v>
      </c>
      <c r="B3" s="10">
        <f>'[1]DataBase Distrib'!P1</f>
        <v>1</v>
      </c>
      <c r="C3" s="11"/>
      <c r="D3" s="12"/>
      <c r="E3" s="12"/>
      <c r="F3" s="11"/>
      <c r="G3" s="11"/>
      <c r="I3" s="13"/>
      <c r="J3" s="14" t="s">
        <v>3</v>
      </c>
      <c r="K3" s="15" t="s">
        <v>4</v>
      </c>
      <c r="L3" s="15" t="s">
        <v>5</v>
      </c>
      <c r="M3" s="15" t="s">
        <v>6</v>
      </c>
      <c r="N3" s="15" t="s">
        <v>7</v>
      </c>
      <c r="O3" s="16" t="s">
        <v>8</v>
      </c>
      <c r="P3" s="17"/>
    </row>
    <row r="4" spans="1:17" s="2" customFormat="1" ht="16.5" thickBot="1" x14ac:dyDescent="0.3">
      <c r="A4" s="11"/>
      <c r="B4" s="11"/>
      <c r="C4" s="11"/>
      <c r="D4" s="12"/>
      <c r="E4" s="12"/>
      <c r="F4" s="11"/>
      <c r="G4" s="11"/>
      <c r="I4" s="13"/>
      <c r="J4" s="18" t="s">
        <v>3</v>
      </c>
      <c r="K4" s="19"/>
      <c r="L4" s="19"/>
      <c r="M4" s="20">
        <f>K4*L4</f>
        <v>0</v>
      </c>
      <c r="N4" s="20" t="e">
        <f>M4*(1+O4)</f>
        <v>#DIV/0!</v>
      </c>
      <c r="O4" s="21" t="e">
        <f>$B$6/K4-1</f>
        <v>#DIV/0!</v>
      </c>
      <c r="P4" s="17"/>
    </row>
    <row r="5" spans="1:17" s="2" customFormat="1" ht="15.75" thickBot="1" x14ac:dyDescent="0.3">
      <c r="A5" s="22" t="s">
        <v>9</v>
      </c>
      <c r="B5" s="23"/>
      <c r="C5" s="11"/>
      <c r="D5" s="12"/>
      <c r="E5" s="12"/>
      <c r="F5" s="11"/>
      <c r="G5" s="11"/>
      <c r="I5" s="13"/>
      <c r="J5" s="24"/>
      <c r="K5" s="25"/>
      <c r="L5" s="25"/>
      <c r="M5" s="26"/>
      <c r="N5" s="26"/>
      <c r="O5" s="27"/>
      <c r="P5" s="17"/>
    </row>
    <row r="6" spans="1:17" s="2" customFormat="1" ht="15.75" x14ac:dyDescent="0.25">
      <c r="A6" s="28"/>
      <c r="B6" s="29">
        <f>'[1]Valo Instit'!B6</f>
        <v>987.27</v>
      </c>
      <c r="C6" s="11"/>
      <c r="D6" s="12"/>
      <c r="E6" s="12"/>
      <c r="F6" s="11"/>
      <c r="G6" s="11"/>
      <c r="I6" s="13"/>
      <c r="J6" s="30" t="s">
        <v>10</v>
      </c>
      <c r="K6" s="31" t="e">
        <f>AVERAGE(K4:K5)</f>
        <v>#DIV/0!</v>
      </c>
      <c r="L6" s="32">
        <f>L4</f>
        <v>0</v>
      </c>
      <c r="M6" s="33">
        <f>SUM(M4:M5)</f>
        <v>0</v>
      </c>
      <c r="N6" s="33" t="e">
        <f>SUM(N4:N5)</f>
        <v>#DIV/0!</v>
      </c>
      <c r="O6" s="34" t="e">
        <f>(M4/M6)*O4</f>
        <v>#DIV/0!</v>
      </c>
      <c r="P6" s="17"/>
      <c r="Q6" s="35"/>
    </row>
    <row r="7" spans="1:17" s="2" customFormat="1" ht="15.75" thickBot="1" x14ac:dyDescent="0.3">
      <c r="A7" s="36">
        <f ca="1">TODAY()</f>
        <v>43571</v>
      </c>
      <c r="B7" s="37"/>
      <c r="C7" s="11"/>
      <c r="D7" s="12"/>
      <c r="E7" s="12"/>
      <c r="F7" s="12"/>
      <c r="G7" s="12"/>
      <c r="H7" s="5"/>
      <c r="I7" s="13"/>
      <c r="J7" s="38">
        <f ca="1">TODAY()</f>
        <v>43571</v>
      </c>
      <c r="K7" s="39"/>
      <c r="L7" s="40"/>
      <c r="M7" s="41"/>
      <c r="N7" s="41"/>
      <c r="O7" s="42"/>
      <c r="P7" s="17"/>
    </row>
    <row r="8" spans="1:17" s="2" customFormat="1" ht="15.75" thickBot="1" x14ac:dyDescent="0.3">
      <c r="A8" s="11"/>
      <c r="B8" s="11"/>
      <c r="C8" s="11"/>
      <c r="D8" s="11"/>
      <c r="E8" s="11"/>
      <c r="F8" s="11"/>
      <c r="G8" s="11"/>
      <c r="I8" s="43"/>
      <c r="J8" s="44"/>
      <c r="K8" s="44"/>
      <c r="L8" s="44"/>
      <c r="M8" s="44"/>
      <c r="N8" s="44"/>
      <c r="O8" s="44"/>
      <c r="P8" s="45"/>
    </row>
    <row r="9" spans="1:17" s="2" customFormat="1" ht="15.75" thickBot="1" x14ac:dyDescent="0.3">
      <c r="A9" s="22" t="s">
        <v>10</v>
      </c>
      <c r="B9" s="46" t="s">
        <v>4</v>
      </c>
      <c r="C9" s="47" t="s">
        <v>11</v>
      </c>
      <c r="D9" s="48" t="s">
        <v>12</v>
      </c>
      <c r="E9" s="47" t="s">
        <v>13</v>
      </c>
      <c r="F9" s="49" t="s">
        <v>14</v>
      </c>
      <c r="G9" s="11"/>
    </row>
    <row r="10" spans="1:17" s="2" customFormat="1" ht="16.5" thickBot="1" x14ac:dyDescent="0.3">
      <c r="A10" s="36">
        <f ca="1">TODAY()</f>
        <v>43571</v>
      </c>
      <c r="B10" s="50" t="e">
        <f>'[1]DataBase Distrib'!M9</f>
        <v>#DIV/0!</v>
      </c>
      <c r="C10" s="51" t="e">
        <f>'[1]DataBase Distrib'!C9</f>
        <v>#DIV/0!</v>
      </c>
      <c r="D10" s="52" t="e">
        <f>'[1]DataBase Distrib'!L9</f>
        <v>#DIV/0!</v>
      </c>
      <c r="E10" s="53">
        <f>'[1]DataBase Distrib'!E9</f>
        <v>0</v>
      </c>
      <c r="F10" s="54">
        <f>'[1]DataBase Distrib'!F9</f>
        <v>0</v>
      </c>
      <c r="G10" s="55">
        <v>0</v>
      </c>
    </row>
    <row r="11" spans="1:17" s="2" customFormat="1" ht="15.75" thickBot="1" x14ac:dyDescent="0.3">
      <c r="A11" s="11"/>
      <c r="B11" s="46" t="s">
        <v>15</v>
      </c>
      <c r="C11" s="49" t="s">
        <v>16</v>
      </c>
      <c r="D11" s="11"/>
      <c r="E11" s="11"/>
      <c r="F11" s="11"/>
      <c r="G11" s="56"/>
    </row>
    <row r="12" spans="1:17" s="2" customFormat="1" ht="15.75" thickBot="1" x14ac:dyDescent="0.3">
      <c r="A12" s="11"/>
      <c r="B12" s="57">
        <f>'[1]DataBase Distrib'!J9</f>
        <v>0</v>
      </c>
      <c r="C12" s="54">
        <f>'[1]DataBase Distrib'!K9</f>
        <v>0</v>
      </c>
      <c r="D12" s="58"/>
      <c r="E12" s="59"/>
      <c r="F12" s="59"/>
      <c r="G12" s="11"/>
    </row>
    <row r="13" spans="1:17" s="2" customFormat="1" x14ac:dyDescent="0.25">
      <c r="A13" s="60"/>
      <c r="C13" s="60"/>
      <c r="D13" s="60"/>
    </row>
    <row r="14" spans="1:17" s="2" customFormat="1" ht="15.75" thickBot="1" x14ac:dyDescent="0.3">
      <c r="A14" s="5"/>
      <c r="B14" s="5"/>
      <c r="C14" s="61"/>
      <c r="D14" s="61"/>
      <c r="E14" s="62"/>
      <c r="F14" s="62"/>
    </row>
    <row r="15" spans="1:17" s="2" customFormat="1" ht="19.5" thickBot="1" x14ac:dyDescent="0.35">
      <c r="A15" s="63" t="s">
        <v>3</v>
      </c>
      <c r="B15" s="15" t="s">
        <v>4</v>
      </c>
      <c r="C15" s="15" t="s">
        <v>5</v>
      </c>
      <c r="D15" s="15" t="s">
        <v>6</v>
      </c>
      <c r="E15" s="15" t="s">
        <v>7</v>
      </c>
      <c r="F15" s="16" t="s">
        <v>8</v>
      </c>
    </row>
    <row r="16" spans="1:17" s="2" customFormat="1" ht="15" customHeight="1" x14ac:dyDescent="0.25">
      <c r="A16" s="18"/>
      <c r="B16" s="19"/>
      <c r="C16" s="19"/>
      <c r="D16" s="20">
        <f>B16*C16</f>
        <v>0</v>
      </c>
      <c r="E16" s="20" t="e">
        <f>D16*(1+F16)</f>
        <v>#DIV/0!</v>
      </c>
      <c r="F16" s="21" t="e">
        <f>$B$6/B16-1</f>
        <v>#DIV/0!</v>
      </c>
    </row>
    <row r="17" spans="1:6" s="2" customFormat="1" ht="15.75" customHeight="1" thickBot="1" x14ac:dyDescent="0.3">
      <c r="A17" s="24"/>
      <c r="B17" s="25"/>
      <c r="C17" s="25"/>
      <c r="D17" s="26"/>
      <c r="E17" s="26"/>
      <c r="F17" s="27"/>
    </row>
    <row r="18" spans="1:6" s="2" customFormat="1" ht="16.5" customHeight="1" x14ac:dyDescent="0.25">
      <c r="A18" s="30" t="s">
        <v>10</v>
      </c>
      <c r="B18" s="31" t="e">
        <f>AVERAGE(B16:B17)</f>
        <v>#DIV/0!</v>
      </c>
      <c r="C18" s="32">
        <f>SUM(C16:C17)</f>
        <v>0</v>
      </c>
      <c r="D18" s="33">
        <f>SUM(D16:D17)</f>
        <v>0</v>
      </c>
      <c r="E18" s="33" t="e">
        <f>SUM(E16:E17)</f>
        <v>#DIV/0!</v>
      </c>
      <c r="F18" s="34" t="e">
        <f>(D16/D18)*F16</f>
        <v>#DIV/0!</v>
      </c>
    </row>
    <row r="19" spans="1:6" s="2" customFormat="1" ht="15.75" customHeight="1" thickBot="1" x14ac:dyDescent="0.3">
      <c r="A19" s="38">
        <f ca="1">TODAY()</f>
        <v>43571</v>
      </c>
      <c r="B19" s="39"/>
      <c r="C19" s="40"/>
      <c r="D19" s="41"/>
      <c r="E19" s="41"/>
      <c r="F19" s="42"/>
    </row>
  </sheetData>
  <protectedRanges>
    <protectedRange sqref="A14:C19 D18:E19 D15:F17 D14:H14 G15:H19 I14:XFD19" name="Plage1"/>
    <protectedRange sqref="J3:L7 M6:N7 M3:O5" name="Plage1_1"/>
  </protectedRanges>
  <mergeCells count="11">
    <mergeCell ref="B18:B19"/>
    <mergeCell ref="C18:C19"/>
    <mergeCell ref="D18:D19"/>
    <mergeCell ref="E18:E19"/>
    <mergeCell ref="F18:F19"/>
    <mergeCell ref="A1:F1"/>
    <mergeCell ref="K6:K7"/>
    <mergeCell ref="L6:L7"/>
    <mergeCell ref="M6:M7"/>
    <mergeCell ref="N6:N7"/>
    <mergeCell ref="O6:O7"/>
  </mergeCells>
  <conditionalFormatting sqref="F16:F19">
    <cfRule type="cellIs" dxfId="9" priority="8" operator="greaterThan">
      <formula>$G$10</formula>
    </cfRule>
  </conditionalFormatting>
  <conditionalFormatting sqref="F16:F19">
    <cfRule type="cellIs" dxfId="8" priority="7" operator="lessThan">
      <formula>$G$10</formula>
    </cfRule>
  </conditionalFormatting>
  <conditionalFormatting sqref="O4:O7">
    <cfRule type="cellIs" dxfId="7" priority="6" operator="greaterThan">
      <formula>$G$10</formula>
    </cfRule>
  </conditionalFormatting>
  <conditionalFormatting sqref="O4:O7">
    <cfRule type="cellIs" dxfId="6" priority="5" operator="lessThan">
      <formula>$G$10</formula>
    </cfRule>
  </conditionalFormatting>
  <conditionalFormatting sqref="F18:F19 F16 D10">
    <cfRule type="cellIs" dxfId="5" priority="4" operator="greaterThan">
      <formula>$G$10</formula>
    </cfRule>
  </conditionalFormatting>
  <conditionalFormatting sqref="F18:F19 F16 D10">
    <cfRule type="cellIs" dxfId="4" priority="3" operator="lessThan">
      <formula>$G$10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ajouter_ligne_copier">
                <anchor moveWithCells="1" sizeWithCells="1">
                  <from>
                    <xdr:col>6</xdr:col>
                    <xdr:colOff>19050</xdr:colOff>
                    <xdr:row>14</xdr:row>
                    <xdr:rowOff>0</xdr:rowOff>
                  </from>
                  <to>
                    <xdr:col>7</xdr:col>
                    <xdr:colOff>819150</xdr:colOff>
                    <xdr:row>16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tableau">
                <anchor moveWithCells="1" sizeWithCells="1">
                  <from>
                    <xdr:col>16</xdr:col>
                    <xdr:colOff>123825</xdr:colOff>
                    <xdr:row>1</xdr:row>
                    <xdr:rowOff>228600</xdr:rowOff>
                  </from>
                  <to>
                    <xdr:col>17</xdr:col>
                    <xdr:colOff>609600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9377D-2582-490F-844B-BB27C270CE53}">
  <dimension ref="A1:R9"/>
  <sheetViews>
    <sheetView workbookViewId="0">
      <selection activeCell="C2" sqref="C2"/>
    </sheetView>
  </sheetViews>
  <sheetFormatPr baseColWidth="10" defaultRowHeight="15" x14ac:dyDescent="0.25"/>
  <cols>
    <col min="1" max="1" width="7.140625" bestFit="1" customWidth="1"/>
    <col min="3" max="3" width="9" bestFit="1" customWidth="1"/>
    <col min="4" max="4" width="7.7109375" bestFit="1" customWidth="1"/>
    <col min="5" max="5" width="15" bestFit="1" customWidth="1"/>
    <col min="6" max="6" width="20.140625" bestFit="1" customWidth="1"/>
    <col min="7" max="7" width="15.140625" bestFit="1" customWidth="1"/>
    <col min="8" max="8" width="22.5703125" bestFit="1" customWidth="1"/>
    <col min="9" max="9" width="20.28515625" bestFit="1" customWidth="1"/>
    <col min="10" max="10" width="21.5703125" bestFit="1" customWidth="1"/>
    <col min="11" max="11" width="26" bestFit="1" customWidth="1"/>
    <col min="12" max="12" width="17.42578125" bestFit="1" customWidth="1"/>
    <col min="13" max="13" width="15.7109375" bestFit="1" customWidth="1"/>
    <col min="14" max="14" width="12.28515625" bestFit="1" customWidth="1"/>
    <col min="15" max="15" width="2" bestFit="1" customWidth="1"/>
    <col min="16" max="16" width="3.5703125" bestFit="1" customWidth="1"/>
    <col min="17" max="17" width="12.7109375" bestFit="1" customWidth="1"/>
    <col min="18" max="18" width="6.5703125" bestFit="1" customWidth="1"/>
  </cols>
  <sheetData>
    <row r="1" spans="1:18" ht="15.75" thickBot="1" x14ac:dyDescent="0.3">
      <c r="A1" s="64" t="s">
        <v>17</v>
      </c>
      <c r="B1" s="65" t="s">
        <v>4</v>
      </c>
      <c r="C1" s="66" t="s">
        <v>5</v>
      </c>
      <c r="D1" s="65" t="s">
        <v>18</v>
      </c>
      <c r="E1" s="66" t="s">
        <v>6</v>
      </c>
      <c r="F1" s="65" t="s">
        <v>7</v>
      </c>
      <c r="G1" s="66" t="s">
        <v>19</v>
      </c>
      <c r="H1" s="65" t="s">
        <v>20</v>
      </c>
      <c r="I1" s="66" t="s">
        <v>21</v>
      </c>
      <c r="J1" s="65" t="s">
        <v>22</v>
      </c>
      <c r="K1" s="66" t="s">
        <v>23</v>
      </c>
      <c r="L1" s="65" t="s">
        <v>24</v>
      </c>
      <c r="M1" s="66" t="s">
        <v>25</v>
      </c>
      <c r="N1" s="66" t="s">
        <v>26</v>
      </c>
      <c r="P1">
        <f>SUM(O2:O29)</f>
        <v>1</v>
      </c>
      <c r="Q1" s="67" t="s">
        <v>27</v>
      </c>
      <c r="R1" s="68"/>
    </row>
    <row r="2" spans="1:18" ht="18.75" customHeight="1" thickBot="1" x14ac:dyDescent="0.35">
      <c r="A2" s="14" t="s">
        <v>3</v>
      </c>
      <c r="B2" s="69"/>
      <c r="C2" s="70"/>
      <c r="D2" s="71" t="e">
        <f t="shared" ref="D2" si="0">$R$2/B2-1</f>
        <v>#DIV/0!</v>
      </c>
      <c r="E2" s="72">
        <f t="shared" ref="E2" si="1">B2*C2</f>
        <v>0</v>
      </c>
      <c r="F2" s="72">
        <f>C2*$R$2</f>
        <v>0</v>
      </c>
      <c r="G2" s="70" t="e">
        <f t="shared" ref="G2" si="2">C2*D2</f>
        <v>#DIV/0!</v>
      </c>
      <c r="H2" s="70" t="e">
        <f>SUM(G2)</f>
        <v>#DIV/0!</v>
      </c>
      <c r="I2" s="70">
        <f>SUM(C2)</f>
        <v>0</v>
      </c>
      <c r="J2" s="72">
        <f t="shared" ref="J2:K2" si="3">SUM(E2)</f>
        <v>0</v>
      </c>
      <c r="K2" s="72">
        <f t="shared" si="3"/>
        <v>0</v>
      </c>
      <c r="L2" s="73" t="e">
        <f>AVERAGE(D2)</f>
        <v>#DIV/0!</v>
      </c>
      <c r="M2" s="70" t="e">
        <f>AVERAGE(B2)</f>
        <v>#DIV/0!</v>
      </c>
      <c r="N2" s="70" t="s">
        <v>28</v>
      </c>
      <c r="O2" s="74">
        <v>1</v>
      </c>
      <c r="P2" s="75">
        <v>0</v>
      </c>
      <c r="Q2" s="76"/>
      <c r="R2" s="77">
        <f>'[1]Valo Instit'!B6</f>
        <v>987.27</v>
      </c>
    </row>
    <row r="3" spans="1:18" ht="15.75" thickBot="1" x14ac:dyDescent="0.3">
      <c r="F3" s="78"/>
      <c r="O3" s="74"/>
      <c r="Q3" s="79">
        <f ca="1">TODAY()</f>
        <v>43571</v>
      </c>
      <c r="R3" s="80"/>
    </row>
    <row r="4" spans="1:18" x14ac:dyDescent="0.25">
      <c r="F4" s="78"/>
      <c r="O4" s="74"/>
    </row>
    <row r="5" spans="1:18" x14ac:dyDescent="0.25">
      <c r="F5" s="78"/>
      <c r="O5" s="74"/>
    </row>
    <row r="6" spans="1:18" x14ac:dyDescent="0.25">
      <c r="F6" s="78"/>
      <c r="O6" s="74"/>
    </row>
    <row r="7" spans="1:18" x14ac:dyDescent="0.25">
      <c r="F7" s="78"/>
      <c r="O7" s="74"/>
    </row>
    <row r="8" spans="1:18" ht="15.75" thickBot="1" x14ac:dyDescent="0.3">
      <c r="F8" s="78"/>
      <c r="O8" s="81"/>
    </row>
    <row r="9" spans="1:18" ht="15.75" thickBot="1" x14ac:dyDescent="0.3">
      <c r="A9" s="82" t="s">
        <v>29</v>
      </c>
      <c r="B9" s="83" t="e">
        <f>AVERAGE(B2:B8)</f>
        <v>#DIV/0!</v>
      </c>
      <c r="C9" s="83" t="e">
        <f>AVERAGE(C2:C8)</f>
        <v>#DIV/0!</v>
      </c>
      <c r="D9" s="84" t="e">
        <f>AVERAGE(D2:D8)</f>
        <v>#DIV/0!</v>
      </c>
      <c r="E9" s="85">
        <f>SUM(E2:E8)</f>
        <v>0</v>
      </c>
      <c r="F9" s="85">
        <f>SUM(F2:F8)</f>
        <v>0</v>
      </c>
      <c r="G9" s="86" t="e">
        <f>AVERAGE(G2:G8)</f>
        <v>#DIV/0!</v>
      </c>
      <c r="H9" s="86" t="e">
        <f>AVERAGE(H2:H8)</f>
        <v>#DIV/0!</v>
      </c>
      <c r="I9" s="86">
        <f>AVERAGE(I2:I8)</f>
        <v>0</v>
      </c>
      <c r="J9" s="85">
        <f>AVERAGE(J2:J8)</f>
        <v>0</v>
      </c>
      <c r="K9" s="85">
        <f>AVERAGE(K2:K8)</f>
        <v>0</v>
      </c>
      <c r="L9" s="84" t="e">
        <f>(E2/E9)*L2</f>
        <v>#DIV/0!</v>
      </c>
      <c r="M9" s="87" t="e">
        <f>AVERAGE(M2:M8)</f>
        <v>#DIV/0!</v>
      </c>
      <c r="O9" s="74"/>
    </row>
  </sheetData>
  <conditionalFormatting sqref="L2">
    <cfRule type="cellIs" dxfId="3" priority="3" operator="lessThan">
      <formula>$P$2</formula>
    </cfRule>
    <cfRule type="cellIs" dxfId="2" priority="4" operator="greaterThan">
      <formula>$P$2</formula>
    </cfRule>
  </conditionalFormatting>
  <conditionalFormatting sqref="L9">
    <cfRule type="cellIs" dxfId="1" priority="1" operator="lessThan">
      <formula>$P$2</formula>
    </cfRule>
    <cfRule type="cellIs" dxfId="0" priority="2" operator="greaterThan">
      <formula>$P$2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ajouter_ligne_copier">
                <anchor moveWithCells="1" sizeWithCells="1">
                  <from>
                    <xdr:col>16</xdr:col>
                    <xdr:colOff>0</xdr:colOff>
                    <xdr:row>3</xdr:row>
                    <xdr:rowOff>66675</xdr:rowOff>
                  </from>
                  <to>
                    <xdr:col>18</xdr:col>
                    <xdr:colOff>9525</xdr:colOff>
                    <xdr:row>5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rcayuela</dc:creator>
  <cp:lastModifiedBy>rcayuela</cp:lastModifiedBy>
  <dcterms:created xsi:type="dcterms:W3CDTF">2019-04-16T07:47:54Z</dcterms:created>
  <dcterms:modified xsi:type="dcterms:W3CDTF">2019-04-16T07:53:21Z</dcterms:modified>
</cp:coreProperties>
</file>