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45" windowWidth="22995" windowHeight="10035" activeTab="2"/>
  </bookViews>
  <sheets>
    <sheet name="Input data" sheetId="1" r:id="rId1"/>
    <sheet name="Charge CCPLN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T38" i="3" l="1"/>
  <c r="W38" i="3"/>
  <c r="S35" i="3" l="1"/>
  <c r="T49" i="3" l="1"/>
  <c r="E14" i="3"/>
  <c r="E26" i="3"/>
  <c r="E3" i="3"/>
  <c r="E38" i="3"/>
  <c r="C8" i="2" l="1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2" i="2"/>
  <c r="C3" i="2"/>
  <c r="C4" i="2"/>
  <c r="C5" i="2"/>
  <c r="C6" i="2"/>
  <c r="C7" i="2"/>
</calcChain>
</file>

<file path=xl/sharedStrings.xml><?xml version="1.0" encoding="utf-8"?>
<sst xmlns="http://schemas.openxmlformats.org/spreadsheetml/2006/main" count="571" uniqueCount="249">
  <si>
    <t>Op. Pri</t>
  </si>
  <si>
    <t>Order</t>
  </si>
  <si>
    <t>Article Code</t>
  </si>
  <si>
    <t>TotalTime</t>
  </si>
  <si>
    <t>Methodref</t>
  </si>
  <si>
    <t>Qty</t>
  </si>
  <si>
    <t>C</t>
  </si>
  <si>
    <t>Operation</t>
  </si>
  <si>
    <t>CCPLN</t>
  </si>
  <si>
    <t>Next Operation</t>
  </si>
  <si>
    <t>Info</t>
  </si>
  <si>
    <t>Orig. Plan</t>
  </si>
  <si>
    <t>Planned week</t>
  </si>
  <si>
    <t>DQ</t>
  </si>
  <si>
    <t>PUT</t>
  </si>
  <si>
    <t>#</t>
  </si>
  <si>
    <t>Concord</t>
  </si>
  <si>
    <t>FolioNo</t>
  </si>
  <si>
    <t>General 2</t>
  </si>
  <si>
    <t>Stock Name</t>
  </si>
  <si>
    <t>Cycletime</t>
  </si>
  <si>
    <t>SetupTime</t>
  </si>
  <si>
    <t>Pcs/Hour</t>
  </si>
  <si>
    <t>Pcs/Min</t>
  </si>
  <si>
    <t>Sopic No</t>
  </si>
  <si>
    <t>Order Type</t>
  </si>
  <si>
    <t>Main order</t>
  </si>
  <si>
    <t>BookOrderSequence</t>
  </si>
  <si>
    <t>Total</t>
  </si>
  <si>
    <t>Connected</t>
  </si>
  <si>
    <t>EBAVURAGE</t>
  </si>
  <si>
    <t>BRU STT</t>
  </si>
  <si>
    <t>01TS</t>
  </si>
  <si>
    <t>BE12032019</t>
  </si>
  <si>
    <t>EDC</t>
  </si>
  <si>
    <t>SPCAP</t>
  </si>
  <si>
    <t>Booked</t>
  </si>
  <si>
    <t>Available</t>
  </si>
  <si>
    <t>5MFR11NX-030414</t>
  </si>
  <si>
    <t>Urgence PCI</t>
  </si>
  <si>
    <t>24MM</t>
  </si>
  <si>
    <t>BE22032019</t>
  </si>
  <si>
    <t>SPENG</t>
  </si>
  <si>
    <t>01OM</t>
  </si>
  <si>
    <t>BE20032019</t>
  </si>
  <si>
    <t>01TM</t>
  </si>
  <si>
    <t>BE28022019</t>
  </si>
  <si>
    <t>D Grouper</t>
  </si>
  <si>
    <t>27.0</t>
  </si>
  <si>
    <t>20MC</t>
  </si>
  <si>
    <t>ORLP</t>
  </si>
  <si>
    <t>SPMAN</t>
  </si>
  <si>
    <t>FSP2024</t>
  </si>
  <si>
    <t>18MC</t>
  </si>
  <si>
    <t>14MC</t>
  </si>
  <si>
    <t>BE18032019</t>
  </si>
  <si>
    <t>Buffer</t>
  </si>
  <si>
    <t>1 - Connected in Previous Op.</t>
  </si>
  <si>
    <t>BE21032019</t>
  </si>
  <si>
    <t>001 361272R13</t>
  </si>
  <si>
    <t>STAMA MC 531</t>
  </si>
  <si>
    <t>26.0</t>
  </si>
  <si>
    <t>BE14032019</t>
  </si>
  <si>
    <t>14.2</t>
  </si>
  <si>
    <t>BE25032019</t>
  </si>
  <si>
    <t>R300042C408H</t>
  </si>
  <si>
    <t>Semaine S-1</t>
  </si>
  <si>
    <t>17.2</t>
  </si>
  <si>
    <t>06MM</t>
  </si>
  <si>
    <t>ORLF</t>
  </si>
  <si>
    <t>INTDV</t>
  </si>
  <si>
    <t>17.1</t>
  </si>
  <si>
    <t>S911-718311</t>
  </si>
  <si>
    <t>STAMA 531</t>
  </si>
  <si>
    <t>31.1</t>
  </si>
  <si>
    <t>BE15032019</t>
  </si>
  <si>
    <t>SPPDS</t>
  </si>
  <si>
    <t>203 229242R0117</t>
  </si>
  <si>
    <t>203 220242R0148</t>
  </si>
  <si>
    <t>URGENCE</t>
  </si>
  <si>
    <t>32.2</t>
  </si>
  <si>
    <t>40MM</t>
  </si>
  <si>
    <t>BE08032019</t>
  </si>
  <si>
    <t>SDPP</t>
  </si>
  <si>
    <t>25.0</t>
  </si>
  <si>
    <t>0.02</t>
  </si>
  <si>
    <t>3.33</t>
  </si>
  <si>
    <t>0.06</t>
  </si>
  <si>
    <t>SOUS-TRAITANCE</t>
  </si>
  <si>
    <t>01OS</t>
  </si>
  <si>
    <t>4.00</t>
  </si>
  <si>
    <t>0.07</t>
  </si>
  <si>
    <t>0.40</t>
  </si>
  <si>
    <t>0.01</t>
  </si>
  <si>
    <t>0.50</t>
  </si>
  <si>
    <t>BE26032019</t>
  </si>
  <si>
    <t>0.57</t>
  </si>
  <si>
    <t>28.1</t>
  </si>
  <si>
    <t>0.80</t>
  </si>
  <si>
    <t>01HS</t>
  </si>
  <si>
    <t>BE29032019</t>
  </si>
  <si>
    <t>1.33</t>
  </si>
  <si>
    <t>5.00</t>
  </si>
  <si>
    <t>0.08</t>
  </si>
  <si>
    <t>TRN STT</t>
  </si>
  <si>
    <t>0.25</t>
  </si>
  <si>
    <t>0.00</t>
  </si>
  <si>
    <t>FOC NC</t>
  </si>
  <si>
    <t>BE03042019</t>
  </si>
  <si>
    <t>14.0</t>
  </si>
  <si>
    <t>BE01042019</t>
  </si>
  <si>
    <t>Machine</t>
  </si>
  <si>
    <t xml:space="preserve">*Gravage + Mtg </t>
  </si>
  <si>
    <t xml:space="preserve">*MONTAGE SPE
</t>
  </si>
  <si>
    <t xml:space="preserve">*Ctrl Final     </t>
  </si>
  <si>
    <t>Emb + Exp</t>
  </si>
  <si>
    <t xml:space="preserve">*Bridgeport        </t>
  </si>
  <si>
    <t xml:space="preserve">*Stama MC 531  </t>
  </si>
  <si>
    <t xml:space="preserve">*Tour          </t>
  </si>
  <si>
    <t xml:space="preserve">*Tour STT      </t>
  </si>
  <si>
    <t xml:space="preserve">*Rectification </t>
  </si>
  <si>
    <t xml:space="preserve">*Stama Emb 731 </t>
  </si>
  <si>
    <t xml:space="preserve">*Stama Emb 734 </t>
  </si>
  <si>
    <t xml:space="preserve">*Stama 734 C6  </t>
  </si>
  <si>
    <t>*Stama 734 C8</t>
  </si>
  <si>
    <t xml:space="preserve">*Scie          </t>
  </si>
  <si>
    <t xml:space="preserve">*Induction     </t>
  </si>
  <si>
    <t xml:space="preserve">*Ebavurage     </t>
  </si>
  <si>
    <t xml:space="preserve">*Equilibrage   </t>
  </si>
  <si>
    <t>MEGETECH</t>
  </si>
  <si>
    <t>HENRY</t>
  </si>
  <si>
    <t>PMB</t>
  </si>
  <si>
    <t>POIRIER</t>
  </si>
  <si>
    <t xml:space="preserve">*Brunissage        </t>
  </si>
  <si>
    <t xml:space="preserve">*Nitruration   </t>
  </si>
  <si>
    <t xml:space="preserve">*Trempe Four   </t>
  </si>
  <si>
    <t>002000</t>
  </si>
  <si>
    <t xml:space="preserve">*F.A.O         </t>
  </si>
  <si>
    <t>002002</t>
  </si>
  <si>
    <t>FOC Turning</t>
  </si>
  <si>
    <t>002003</t>
  </si>
  <si>
    <t>002004</t>
  </si>
  <si>
    <t>FOC CMM</t>
  </si>
  <si>
    <t>Total time</t>
  </si>
  <si>
    <t>1.00</t>
  </si>
  <si>
    <t>0.74</t>
  </si>
  <si>
    <t>0.11</t>
  </si>
  <si>
    <t>0.14</t>
  </si>
  <si>
    <t>0.22</t>
  </si>
  <si>
    <t>0.18</t>
  </si>
  <si>
    <t>203 360179L0006</t>
  </si>
  <si>
    <t>34.0</t>
  </si>
  <si>
    <t>BE06032019</t>
  </si>
  <si>
    <t>C5-570S-40 055</t>
  </si>
  <si>
    <t>18.3</t>
  </si>
  <si>
    <t>RAL90A-050R19-16H</t>
  </si>
  <si>
    <t>04MC</t>
  </si>
  <si>
    <t>203 220142R0167</t>
  </si>
  <si>
    <t>33.0</t>
  </si>
  <si>
    <t>12MC</t>
  </si>
  <si>
    <t>BE07032019</t>
  </si>
  <si>
    <t>0.20</t>
  </si>
  <si>
    <t>S921-708310</t>
  </si>
  <si>
    <t>04MM</t>
  </si>
  <si>
    <t>203 219242R0061</t>
  </si>
  <si>
    <t>24.0</t>
  </si>
  <si>
    <t>0.29</t>
  </si>
  <si>
    <t>440_220292R931</t>
  </si>
  <si>
    <t>18.9</t>
  </si>
  <si>
    <t>03MM</t>
  </si>
  <si>
    <t>0.67</t>
  </si>
  <si>
    <t>S911-687736</t>
  </si>
  <si>
    <t>19.0</t>
  </si>
  <si>
    <t>S911-692231</t>
  </si>
  <si>
    <t>17.0</t>
  </si>
  <si>
    <t>203 220992R0011</t>
  </si>
  <si>
    <t>NITRU</t>
  </si>
  <si>
    <t>40.0</t>
  </si>
  <si>
    <t>21MC</t>
  </si>
  <si>
    <t>S921-719613</t>
  </si>
  <si>
    <t>35.0</t>
  </si>
  <si>
    <t>05MM</t>
  </si>
  <si>
    <t>0.63</t>
  </si>
  <si>
    <t>203 210272R0299</t>
  </si>
  <si>
    <t>12MM</t>
  </si>
  <si>
    <t>0.37</t>
  </si>
  <si>
    <t>FPC0828</t>
  </si>
  <si>
    <t>31.9</t>
  </si>
  <si>
    <t>0.17</t>
  </si>
  <si>
    <t>203 369241R0008</t>
  </si>
  <si>
    <t>203 360272L0321</t>
  </si>
  <si>
    <t>0.77</t>
  </si>
  <si>
    <t>S911-716085</t>
  </si>
  <si>
    <t>207_TEZ0697</t>
  </si>
  <si>
    <t>12.1</t>
  </si>
  <si>
    <t>BE28032019</t>
  </si>
  <si>
    <t>203 369272R0425</t>
  </si>
  <si>
    <t>10.8</t>
  </si>
  <si>
    <t>203 360999L0087</t>
  </si>
  <si>
    <t>7.0</t>
  </si>
  <si>
    <t>BE02042019</t>
  </si>
  <si>
    <t>MTRL</t>
  </si>
  <si>
    <t>20GC</t>
  </si>
  <si>
    <t>203 36 9999N0492</t>
  </si>
  <si>
    <t>GRAV + MTG</t>
  </si>
  <si>
    <t>Priorité semaine 12</t>
  </si>
  <si>
    <t>145.0</t>
  </si>
  <si>
    <t>BE15112018</t>
  </si>
  <si>
    <t>FPE0217</t>
  </si>
  <si>
    <t>25.1</t>
  </si>
  <si>
    <t>10MC</t>
  </si>
  <si>
    <t>6.1</t>
  </si>
  <si>
    <t>40MC</t>
  </si>
  <si>
    <t>5DCR11NX-005308</t>
  </si>
  <si>
    <t>URGENCE PCI - C Grouper JLL</t>
  </si>
  <si>
    <t>06DM</t>
  </si>
  <si>
    <t>203 441292R1107</t>
  </si>
  <si>
    <t>URGENCE PCI</t>
  </si>
  <si>
    <t>203 369999N0493</t>
  </si>
  <si>
    <t>S941-626770</t>
  </si>
  <si>
    <t>TOUR</t>
  </si>
  <si>
    <t>7.2</t>
  </si>
  <si>
    <t>01HM</t>
  </si>
  <si>
    <t>WIP</t>
  </si>
  <si>
    <t>203 100218R1138</t>
  </si>
  <si>
    <t>DMU 75</t>
  </si>
  <si>
    <t>17.3</t>
  </si>
  <si>
    <t>2.86</t>
  </si>
  <si>
    <t>0.05</t>
  </si>
  <si>
    <t>5TTL11NX-026263</t>
  </si>
  <si>
    <t>FGY</t>
  </si>
  <si>
    <t>34.2</t>
  </si>
  <si>
    <t>BE19032019</t>
  </si>
  <si>
    <t>203 109218L0182</t>
  </si>
  <si>
    <t>10.2</t>
  </si>
  <si>
    <t>5HAN14NX-026272</t>
  </si>
  <si>
    <t>01HC</t>
  </si>
  <si>
    <t>5TTR11NX-033873</t>
  </si>
  <si>
    <t>B grouper</t>
  </si>
  <si>
    <t>24.1</t>
  </si>
  <si>
    <t>0.24</t>
  </si>
  <si>
    <t>5TTL11NX-033793</t>
  </si>
  <si>
    <t>5TTL11NX-033585</t>
  </si>
  <si>
    <t>5TTL11NX-033894</t>
  </si>
  <si>
    <t>SA 11 - 1</t>
  </si>
  <si>
    <t>Contrôle</t>
  </si>
  <si>
    <t>Stama 734-C8/1</t>
  </si>
  <si>
    <t>Stama 734-C8/2</t>
  </si>
  <si>
    <t>SA 11 - 2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</si>
</sst>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164" fontId="5" fillId="0" borderId="3" xfId="0" applyNumberFormat="1" applyFont="1" applyBorder="1" applyAlignment="1">
      <alignment horizontal="center" vertical="center"/>
    </xf>
    <xf numFmtId="164" fontId="5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G"/><Relationship Id="rId3" Type="http://schemas.openxmlformats.org/officeDocument/2006/relationships/image" Target="../media/image3.jpg"/><Relationship Id="rId7" Type="http://schemas.openxmlformats.org/officeDocument/2006/relationships/image" Target="../media/image7.JP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6" Type="http://schemas.openxmlformats.org/officeDocument/2006/relationships/image" Target="../media/image6.JP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295276</xdr:colOff>
      <xdr:row>38</xdr:row>
      <xdr:rowOff>59872</xdr:rowOff>
    </xdr:from>
    <xdr:to>
      <xdr:col>22</xdr:col>
      <xdr:colOff>293669</xdr:colOff>
      <xdr:row>46</xdr:row>
      <xdr:rowOff>74352</xdr:rowOff>
    </xdr:to>
    <xdr:pic>
      <xdr:nvPicPr>
        <xdr:cNvPr id="2" name="Pictur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51" t="6207" r="20331" b="-28"/>
        <a:stretch/>
      </xdr:blipFill>
      <xdr:spPr>
        <a:xfrm>
          <a:off x="10820401" y="17633497"/>
          <a:ext cx="3094018" cy="3443480"/>
        </a:xfrm>
        <a:prstGeom prst="rect">
          <a:avLst/>
        </a:prstGeom>
      </xdr:spPr>
    </xdr:pic>
    <xdr:clientData/>
  </xdr:twoCellAnchor>
  <xdr:twoCellAnchor editAs="oneCell">
    <xdr:from>
      <xdr:col>2</xdr:col>
      <xdr:colOff>35438</xdr:colOff>
      <xdr:row>38</xdr:row>
      <xdr:rowOff>355147</xdr:rowOff>
    </xdr:from>
    <xdr:to>
      <xdr:col>8</xdr:col>
      <xdr:colOff>56066</xdr:colOff>
      <xdr:row>45</xdr:row>
      <xdr:rowOff>241611</xdr:rowOff>
    </xdr:to>
    <xdr:pic>
      <xdr:nvPicPr>
        <xdr:cNvPr id="3" name="Pictur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3688" y="17928772"/>
          <a:ext cx="3735378" cy="2886839"/>
        </a:xfrm>
        <a:prstGeom prst="rect">
          <a:avLst/>
        </a:prstGeom>
      </xdr:spPr>
    </xdr:pic>
    <xdr:clientData/>
  </xdr:twoCellAnchor>
  <xdr:twoCellAnchor editAs="oneCell">
    <xdr:from>
      <xdr:col>1</xdr:col>
      <xdr:colOff>581084</xdr:colOff>
      <xdr:row>27</xdr:row>
      <xdr:rowOff>255826</xdr:rowOff>
    </xdr:from>
    <xdr:to>
      <xdr:col>7</xdr:col>
      <xdr:colOff>592187</xdr:colOff>
      <xdr:row>34</xdr:row>
      <xdr:rowOff>132765</xdr:rowOff>
    </xdr:to>
    <xdr:pic>
      <xdr:nvPicPr>
        <xdr:cNvPr id="4" name="Pictur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0209" y="13114576"/>
          <a:ext cx="3725853" cy="2877314"/>
        </a:xfrm>
        <a:prstGeom prst="rect">
          <a:avLst/>
        </a:prstGeom>
      </xdr:spPr>
    </xdr:pic>
    <xdr:clientData/>
  </xdr:twoCellAnchor>
  <xdr:twoCellAnchor>
    <xdr:from>
      <xdr:col>36</xdr:col>
      <xdr:colOff>2720</xdr:colOff>
      <xdr:row>11</xdr:row>
      <xdr:rowOff>23133</xdr:rowOff>
    </xdr:from>
    <xdr:to>
      <xdr:col>39</xdr:col>
      <xdr:colOff>581023</xdr:colOff>
      <xdr:row>16</xdr:row>
      <xdr:rowOff>254000</xdr:rowOff>
    </xdr:to>
    <xdr:sp macro="" textlink="">
      <xdr:nvSpPr>
        <xdr:cNvPr id="6" name="Isosceles Triangle 5"/>
        <xdr:cNvSpPr/>
      </xdr:nvSpPr>
      <xdr:spPr>
        <a:xfrm>
          <a:off x="21719720" y="4563383"/>
          <a:ext cx="2388053" cy="2294617"/>
        </a:xfrm>
        <a:prstGeom prst="triangle">
          <a:avLst>
            <a:gd name="adj" fmla="val 50641"/>
          </a:avLst>
        </a:prstGeom>
        <a:solidFill>
          <a:srgbClr val="FF0000">
            <a:alpha val="50196"/>
          </a:srgbClr>
        </a:solidFill>
        <a:ln w="6350"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571501</xdr:colOff>
      <xdr:row>5</xdr:row>
      <xdr:rowOff>19049</xdr:rowOff>
    </xdr:from>
    <xdr:to>
      <xdr:col>7</xdr:col>
      <xdr:colOff>571500</xdr:colOff>
      <xdr:row>9</xdr:row>
      <xdr:rowOff>57150</xdr:rowOff>
    </xdr:to>
    <xdr:grpSp>
      <xdr:nvGrpSpPr>
        <xdr:cNvPr id="10" name="Group 9"/>
        <xdr:cNvGrpSpPr/>
      </xdr:nvGrpSpPr>
      <xdr:grpSpPr>
        <a:xfrm>
          <a:off x="1174751" y="2082799"/>
          <a:ext cx="3619499" cy="1689101"/>
          <a:chOff x="1409701" y="3943349"/>
          <a:chExt cx="3657599" cy="2286000"/>
        </a:xfrm>
      </xdr:grpSpPr>
      <xdr:pic>
        <xdr:nvPicPr>
          <xdr:cNvPr id="7" name="Picture 6"/>
          <xdr:cNvPicPr>
            <a:picLocks noChangeAspect="1"/>
          </xdr:cNvPicPr>
        </xdr:nvPicPr>
        <xdr:blipFill rotWithShape="1"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32813" r="33437"/>
          <a:stretch/>
        </xdr:blipFill>
        <xdr:spPr>
          <a:xfrm>
            <a:off x="4038600" y="3943349"/>
            <a:ext cx="1028700" cy="2286000"/>
          </a:xfrm>
          <a:prstGeom prst="rect">
            <a:avLst/>
          </a:prstGeom>
        </xdr:spPr>
      </xdr:pic>
      <xdr:pic>
        <xdr:nvPicPr>
          <xdr:cNvPr id="8" name="Picture 7"/>
          <xdr:cNvPicPr>
            <a:picLocks noChangeAspect="1"/>
          </xdr:cNvPicPr>
        </xdr:nvPicPr>
        <xdr:blipFill rotWithShape="1"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688" t="30147" r="4626" b="30147"/>
          <a:stretch/>
        </xdr:blipFill>
        <xdr:spPr>
          <a:xfrm rot="1239940">
            <a:off x="1409701" y="5010150"/>
            <a:ext cx="2610556" cy="1143000"/>
          </a:xfrm>
          <a:prstGeom prst="rect">
            <a:avLst/>
          </a:prstGeom>
        </xdr:spPr>
      </xdr:pic>
      <xdr:pic>
        <xdr:nvPicPr>
          <xdr:cNvPr id="9" name="Picture 8"/>
          <xdr:cNvPicPr>
            <a:picLocks noChangeAspect="1"/>
          </xdr:cNvPicPr>
        </xdr:nvPicPr>
        <xdr:blipFill>
          <a:blip xmlns:r="http://schemas.openxmlformats.org/officeDocument/2006/relationships" r:embed="rId5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 rot="1953964">
            <a:off x="2090700" y="4148100"/>
            <a:ext cx="1892727" cy="728700"/>
          </a:xfrm>
          <a:prstGeom prst="rect">
            <a:avLst/>
          </a:prstGeom>
        </xdr:spPr>
      </xdr:pic>
    </xdr:grpSp>
    <xdr:clientData/>
  </xdr:twoCellAnchor>
  <xdr:twoCellAnchor editAs="oneCell">
    <xdr:from>
      <xdr:col>1</xdr:col>
      <xdr:colOff>609659</xdr:colOff>
      <xdr:row>15</xdr:row>
      <xdr:rowOff>17701</xdr:rowOff>
    </xdr:from>
    <xdr:to>
      <xdr:col>8</xdr:col>
      <xdr:colOff>1637</xdr:colOff>
      <xdr:row>21</xdr:row>
      <xdr:rowOff>323265</xdr:rowOff>
    </xdr:to>
    <xdr:pic>
      <xdr:nvPicPr>
        <xdr:cNvPr id="12" name="Pictur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28784" y="7732951"/>
          <a:ext cx="3725853" cy="2877314"/>
        </a:xfrm>
        <a:prstGeom prst="rect">
          <a:avLst/>
        </a:prstGeom>
      </xdr:spPr>
    </xdr:pic>
    <xdr:clientData/>
  </xdr:twoCellAnchor>
  <xdr:twoCellAnchor editAs="oneCell">
    <xdr:from>
      <xdr:col>16</xdr:col>
      <xdr:colOff>552450</xdr:colOff>
      <xdr:row>49</xdr:row>
      <xdr:rowOff>152400</xdr:rowOff>
    </xdr:from>
    <xdr:to>
      <xdr:col>22</xdr:col>
      <xdr:colOff>563553</xdr:colOff>
      <xdr:row>56</xdr:row>
      <xdr:rowOff>38864</xdr:rowOff>
    </xdr:to>
    <xdr:pic>
      <xdr:nvPicPr>
        <xdr:cNvPr id="13" name="Picture 1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58450" y="22440900"/>
          <a:ext cx="3725853" cy="2886839"/>
        </a:xfrm>
        <a:prstGeom prst="rect">
          <a:avLst/>
        </a:prstGeom>
      </xdr:spPr>
    </xdr:pic>
    <xdr:clientData/>
  </xdr:twoCellAnchor>
  <xdr:twoCellAnchor editAs="oneCell">
    <xdr:from>
      <xdr:col>27</xdr:col>
      <xdr:colOff>0</xdr:colOff>
      <xdr:row>49</xdr:row>
      <xdr:rowOff>158750</xdr:rowOff>
    </xdr:from>
    <xdr:to>
      <xdr:col>32</xdr:col>
      <xdr:colOff>346075</xdr:colOff>
      <xdr:row>55</xdr:row>
      <xdr:rowOff>244475</xdr:rowOff>
    </xdr:to>
    <xdr:pic>
      <xdr:nvPicPr>
        <xdr:cNvPr id="5" name="Picture 4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287750" y="20383500"/>
          <a:ext cx="3362325" cy="2562225"/>
        </a:xfrm>
        <a:prstGeom prst="rect">
          <a:avLst/>
        </a:prstGeom>
      </xdr:spPr>
    </xdr:pic>
    <xdr:clientData/>
  </xdr:twoCellAnchor>
  <xdr:twoCellAnchor editAs="oneCell">
    <xdr:from>
      <xdr:col>32</xdr:col>
      <xdr:colOff>467500</xdr:colOff>
      <xdr:row>49</xdr:row>
      <xdr:rowOff>165875</xdr:rowOff>
    </xdr:from>
    <xdr:to>
      <xdr:col>38</xdr:col>
      <xdr:colOff>181750</xdr:colOff>
      <xdr:row>55</xdr:row>
      <xdr:rowOff>223025</xdr:rowOff>
    </xdr:to>
    <xdr:pic>
      <xdr:nvPicPr>
        <xdr:cNvPr id="11" name="Picture 10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771500" y="20390625"/>
          <a:ext cx="3333750" cy="2533650"/>
        </a:xfrm>
        <a:prstGeom prst="rect">
          <a:avLst/>
        </a:prstGeom>
      </xdr:spPr>
    </xdr:pic>
    <xdr:clientData/>
  </xdr:twoCellAnchor>
  <xdr:twoCellAnchor editAs="oneCell">
    <xdr:from>
      <xdr:col>38</xdr:col>
      <xdr:colOff>284125</xdr:colOff>
      <xdr:row>49</xdr:row>
      <xdr:rowOff>157125</xdr:rowOff>
    </xdr:from>
    <xdr:to>
      <xdr:col>44</xdr:col>
      <xdr:colOff>7900</xdr:colOff>
      <xdr:row>55</xdr:row>
      <xdr:rowOff>195225</xdr:rowOff>
    </xdr:to>
    <xdr:pic>
      <xdr:nvPicPr>
        <xdr:cNvPr id="14" name="Picture 13"/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07625" y="20381875"/>
          <a:ext cx="3343275" cy="2514600"/>
        </a:xfrm>
        <a:prstGeom prst="rect">
          <a:avLst/>
        </a:prstGeom>
      </xdr:spPr>
    </xdr:pic>
    <xdr:clientData/>
  </xdr:twoCellAnchor>
  <xdr:twoCellAnchor>
    <xdr:from>
      <xdr:col>26</xdr:col>
      <xdr:colOff>381000</xdr:colOff>
      <xdr:row>49</xdr:row>
      <xdr:rowOff>15875</xdr:rowOff>
    </xdr:from>
    <xdr:to>
      <xdr:col>44</xdr:col>
      <xdr:colOff>63500</xdr:colOff>
      <xdr:row>56</xdr:row>
      <xdr:rowOff>31750</xdr:rowOff>
    </xdr:to>
    <xdr:sp macro="" textlink="">
      <xdr:nvSpPr>
        <xdr:cNvPr id="15" name="Rounded Rectangle 14"/>
        <xdr:cNvSpPr/>
      </xdr:nvSpPr>
      <xdr:spPr>
        <a:xfrm>
          <a:off x="16065500" y="20240625"/>
          <a:ext cx="10541000" cy="2905125"/>
        </a:xfrm>
        <a:prstGeom prst="roundRect">
          <a:avLst/>
        </a:prstGeom>
        <a:noFill/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142875</xdr:colOff>
      <xdr:row>52</xdr:row>
      <xdr:rowOff>230188</xdr:rowOff>
    </xdr:from>
    <xdr:to>
      <xdr:col>26</xdr:col>
      <xdr:colOff>381000</xdr:colOff>
      <xdr:row>52</xdr:row>
      <xdr:rowOff>238125</xdr:rowOff>
    </xdr:to>
    <xdr:cxnSp macro="">
      <xdr:nvCxnSpPr>
        <xdr:cNvPr id="17" name="Straight Arrow Connector 16"/>
        <xdr:cNvCxnSpPr>
          <a:stCxn id="15" idx="1"/>
        </xdr:cNvCxnSpPr>
      </xdr:nvCxnSpPr>
      <xdr:spPr>
        <a:xfrm flipH="1">
          <a:off x="14017625" y="21693188"/>
          <a:ext cx="2047875" cy="7937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27</xdr:col>
      <xdr:colOff>158750</xdr:colOff>
      <xdr:row>45</xdr:row>
      <xdr:rowOff>127000</xdr:rowOff>
    </xdr:from>
    <xdr:to>
      <xdr:col>43</xdr:col>
      <xdr:colOff>47625</xdr:colOff>
      <xdr:row>48</xdr:row>
      <xdr:rowOff>301625</xdr:rowOff>
    </xdr:to>
    <xdr:sp macro="" textlink="">
      <xdr:nvSpPr>
        <xdr:cNvPr id="22" name="TextBox 21"/>
        <xdr:cNvSpPr txBox="1"/>
      </xdr:nvSpPr>
      <xdr:spPr>
        <a:xfrm>
          <a:off x="16446500" y="18700750"/>
          <a:ext cx="9540875" cy="1412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 fonction de la valeur en "T49" je voudrais qu'une des 3 images ci-dessous apparaissent. ,</a:t>
          </a:r>
          <a:r>
            <a:rPr lang="fr-FR" sz="1600" baseline="0"/>
            <a:t> suivantla règle ci-dessous :</a:t>
          </a:r>
        </a:p>
        <a:p>
          <a:r>
            <a:rPr lang="fr-FR" sz="1600"/>
            <a:t>- Si "T49" inférieur à 10:00:00 alors image verte,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"T49" compris entre 10:00:00 et 20:00:00 alors image bleu,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"T49" supérieur à 20:00:00 alors image rouge.</a:t>
          </a:r>
          <a:endParaRPr lang="fr-FR" sz="16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600">
            <a:effectLst/>
          </a:endParaRPr>
        </a:p>
        <a:p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58"/>
  <sheetViews>
    <sheetView workbookViewId="0">
      <selection activeCell="E61" sqref="E61"/>
    </sheetView>
  </sheetViews>
  <sheetFormatPr defaultRowHeight="15" x14ac:dyDescent="0.25"/>
  <cols>
    <col min="1" max="1" width="27.5703125" style="1" bestFit="1" customWidth="1"/>
    <col min="2" max="2" width="7" style="1" bestFit="1" customWidth="1"/>
    <col min="3" max="3" width="18.7109375" style="1" bestFit="1" customWidth="1"/>
    <col min="4" max="4" width="15.85546875" style="1" bestFit="1" customWidth="1"/>
    <col min="5" max="5" width="10.5703125" style="1" bestFit="1" customWidth="1"/>
    <col min="6" max="6" width="4.140625" style="1" bestFit="1" customWidth="1"/>
    <col min="7" max="7" width="2.140625" style="1" bestFit="1" customWidth="1"/>
    <col min="8" max="8" width="16.42578125" style="1" bestFit="1" customWidth="1"/>
    <col min="9" max="9" width="7" style="1" bestFit="1" customWidth="1"/>
    <col min="10" max="10" width="14.85546875" style="1" bestFit="1" customWidth="1"/>
    <col min="11" max="11" width="26.42578125" style="1" bestFit="1" customWidth="1"/>
    <col min="12" max="12" width="10.7109375" style="1" bestFit="1" customWidth="1"/>
    <col min="13" max="13" width="13.7109375" style="1" bestFit="1" customWidth="1"/>
    <col min="14" max="14" width="4" style="1" bestFit="1" customWidth="1"/>
    <col min="15" max="15" width="5.5703125" style="1" bestFit="1" customWidth="1"/>
    <col min="16" max="16" width="2" style="1" bestFit="1" customWidth="1"/>
    <col min="17" max="17" width="8.28515625" style="1" bestFit="1" customWidth="1"/>
    <col min="18" max="18" width="8" style="1" bestFit="1" customWidth="1"/>
    <col min="19" max="19" width="11.140625" style="1" bestFit="1" customWidth="1"/>
    <col min="20" max="20" width="11.42578125" style="1" bestFit="1" customWidth="1"/>
    <col min="21" max="21" width="9.85546875" style="1" bestFit="1" customWidth="1"/>
    <col min="22" max="22" width="10.5703125" style="1" bestFit="1" customWidth="1"/>
    <col min="23" max="23" width="9" style="1" bestFit="1" customWidth="1"/>
    <col min="24" max="24" width="8.140625" style="1" bestFit="1" customWidth="1"/>
    <col min="25" max="25" width="11" style="1" bestFit="1" customWidth="1"/>
    <col min="26" max="26" width="10.85546875" style="1" bestFit="1" customWidth="1"/>
    <col min="27" max="27" width="10.7109375" style="1" bestFit="1" customWidth="1"/>
    <col min="28" max="28" width="19.5703125" style="1" bestFit="1" customWidth="1"/>
    <col min="29" max="16384" width="9.140625" style="1"/>
  </cols>
  <sheetData>
    <row r="1" spans="1:2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</row>
    <row r="2" spans="1:28" x14ac:dyDescent="0.25">
      <c r="A2" s="1" t="s">
        <v>28</v>
      </c>
      <c r="B2" s="1">
        <v>26</v>
      </c>
      <c r="D2" s="2">
        <v>12.081249999999999</v>
      </c>
      <c r="F2" s="1">
        <v>96</v>
      </c>
      <c r="U2" s="2">
        <v>10.066666666666666</v>
      </c>
    </row>
    <row r="3" spans="1:28" x14ac:dyDescent="0.25">
      <c r="A3" s="1" t="s">
        <v>29</v>
      </c>
      <c r="B3" s="1">
        <v>7</v>
      </c>
      <c r="D3" s="2">
        <v>5.4541666666666666</v>
      </c>
      <c r="F3" s="1">
        <v>30</v>
      </c>
      <c r="U3" s="2">
        <v>4.8583333333333334</v>
      </c>
    </row>
    <row r="4" spans="1:28" x14ac:dyDescent="0.25">
      <c r="A4" s="1">
        <v>20</v>
      </c>
      <c r="B4" s="1">
        <v>705884</v>
      </c>
      <c r="C4" s="1" t="s">
        <v>65</v>
      </c>
      <c r="D4" s="3">
        <v>0.47916666666666669</v>
      </c>
      <c r="F4" s="1">
        <v>10</v>
      </c>
      <c r="H4" s="1" t="s">
        <v>60</v>
      </c>
      <c r="I4" s="1">
        <v>463033</v>
      </c>
      <c r="J4" s="1" t="s">
        <v>30</v>
      </c>
      <c r="K4" s="1" t="s">
        <v>66</v>
      </c>
      <c r="L4" s="4">
        <v>43557</v>
      </c>
      <c r="M4" s="1">
        <v>19142</v>
      </c>
      <c r="N4" s="1">
        <v>17</v>
      </c>
      <c r="O4" s="1" t="s">
        <v>67</v>
      </c>
      <c r="Q4" s="1">
        <v>19172</v>
      </c>
      <c r="R4" s="1" t="s">
        <v>68</v>
      </c>
      <c r="S4" s="1" t="s">
        <v>41</v>
      </c>
      <c r="T4" s="1" t="s">
        <v>69</v>
      </c>
      <c r="U4" s="3">
        <v>0.41666666666666669</v>
      </c>
      <c r="V4" s="3">
        <v>6.25E-2</v>
      </c>
      <c r="W4" s="1" t="s">
        <v>144</v>
      </c>
      <c r="X4" s="1" t="s">
        <v>85</v>
      </c>
      <c r="Y4" s="1">
        <v>1436710100</v>
      </c>
      <c r="Z4" s="1" t="s">
        <v>70</v>
      </c>
      <c r="AB4" s="1">
        <v>5</v>
      </c>
    </row>
    <row r="5" spans="1:28" x14ac:dyDescent="0.25">
      <c r="A5" s="1">
        <v>60</v>
      </c>
      <c r="B5" s="1">
        <v>677772</v>
      </c>
      <c r="C5" s="1" t="s">
        <v>72</v>
      </c>
      <c r="D5" s="3">
        <v>0.31875000000000003</v>
      </c>
      <c r="F5" s="1">
        <v>4</v>
      </c>
      <c r="H5" s="1" t="s">
        <v>73</v>
      </c>
      <c r="I5" s="1">
        <v>463033</v>
      </c>
      <c r="J5" s="1" t="s">
        <v>30</v>
      </c>
      <c r="L5" s="4">
        <v>43567</v>
      </c>
      <c r="M5" s="1">
        <v>19155</v>
      </c>
      <c r="N5" s="1">
        <v>7</v>
      </c>
      <c r="O5" s="1" t="s">
        <v>74</v>
      </c>
      <c r="Q5" s="1">
        <v>19191</v>
      </c>
      <c r="R5" s="1" t="s">
        <v>32</v>
      </c>
      <c r="S5" s="1" t="s">
        <v>75</v>
      </c>
      <c r="T5" s="1" t="s">
        <v>34</v>
      </c>
      <c r="U5" s="3">
        <v>0.22500000000000001</v>
      </c>
      <c r="V5" s="3">
        <v>9.375E-2</v>
      </c>
      <c r="W5" s="1" t="s">
        <v>145</v>
      </c>
      <c r="X5" s="1" t="s">
        <v>93</v>
      </c>
      <c r="Y5" s="1">
        <v>1435170100</v>
      </c>
      <c r="Z5" s="1" t="s">
        <v>76</v>
      </c>
      <c r="AB5" s="1">
        <v>10</v>
      </c>
    </row>
    <row r="6" spans="1:28" x14ac:dyDescent="0.25">
      <c r="A6" s="1">
        <v>10</v>
      </c>
      <c r="B6" s="1">
        <v>674802</v>
      </c>
      <c r="C6" s="1" t="s">
        <v>78</v>
      </c>
      <c r="D6" s="2">
        <v>1.9708333333333332</v>
      </c>
      <c r="F6" s="1">
        <v>5</v>
      </c>
      <c r="H6" s="1" t="s">
        <v>60</v>
      </c>
      <c r="I6" s="1">
        <v>463033</v>
      </c>
      <c r="J6" s="1" t="s">
        <v>30</v>
      </c>
      <c r="K6" s="1" t="s">
        <v>79</v>
      </c>
      <c r="L6" s="4">
        <v>43571</v>
      </c>
      <c r="M6" s="1">
        <v>19162</v>
      </c>
      <c r="N6" s="1">
        <v>5</v>
      </c>
      <c r="O6" s="1" t="s">
        <v>80</v>
      </c>
      <c r="Q6" s="1">
        <v>19205</v>
      </c>
      <c r="R6" s="1" t="s">
        <v>81</v>
      </c>
      <c r="S6" s="1" t="s">
        <v>82</v>
      </c>
      <c r="T6" s="1" t="s">
        <v>34</v>
      </c>
      <c r="U6" s="2">
        <v>1.875</v>
      </c>
      <c r="V6" s="3">
        <v>9.5833333333333326E-2</v>
      </c>
      <c r="W6" s="1" t="s">
        <v>146</v>
      </c>
      <c r="X6" s="1" t="s">
        <v>106</v>
      </c>
      <c r="Y6" s="1">
        <v>1435000100</v>
      </c>
      <c r="Z6" s="1" t="s">
        <v>42</v>
      </c>
      <c r="AB6" s="1">
        <v>2</v>
      </c>
    </row>
    <row r="7" spans="1:28" x14ac:dyDescent="0.25">
      <c r="A7" s="1">
        <v>10</v>
      </c>
      <c r="B7" s="1">
        <v>691127</v>
      </c>
      <c r="C7" s="1" t="s">
        <v>38</v>
      </c>
      <c r="D7" s="2">
        <v>1.2708333333333333</v>
      </c>
      <c r="F7" s="1">
        <v>4</v>
      </c>
      <c r="H7" s="1" t="s">
        <v>60</v>
      </c>
      <c r="I7" s="1">
        <v>463033</v>
      </c>
      <c r="J7" s="1" t="s">
        <v>30</v>
      </c>
      <c r="K7" s="1" t="s">
        <v>39</v>
      </c>
      <c r="L7" s="4">
        <v>43573</v>
      </c>
      <c r="M7" s="1">
        <v>19164</v>
      </c>
      <c r="N7" s="1">
        <v>6</v>
      </c>
      <c r="O7" s="1" t="s">
        <v>84</v>
      </c>
      <c r="Q7" s="1">
        <v>19205</v>
      </c>
      <c r="R7" s="1" t="s">
        <v>40</v>
      </c>
      <c r="S7" s="1" t="s">
        <v>41</v>
      </c>
      <c r="T7" s="1" t="s">
        <v>34</v>
      </c>
      <c r="U7" s="2">
        <v>1.1666666666666667</v>
      </c>
      <c r="V7" s="3">
        <v>0.10416666666666667</v>
      </c>
      <c r="W7" s="1" t="s">
        <v>147</v>
      </c>
      <c r="X7" s="1" t="s">
        <v>106</v>
      </c>
      <c r="Y7" s="1">
        <v>1435810100</v>
      </c>
      <c r="Z7" s="1" t="s">
        <v>42</v>
      </c>
      <c r="AB7" s="1">
        <v>1</v>
      </c>
    </row>
    <row r="8" spans="1:28" x14ac:dyDescent="0.25">
      <c r="A8" s="1">
        <v>60</v>
      </c>
      <c r="B8" s="1">
        <v>708670</v>
      </c>
      <c r="C8" s="1" t="s">
        <v>52</v>
      </c>
      <c r="D8" s="3">
        <v>0.46875</v>
      </c>
      <c r="F8" s="1">
        <v>2</v>
      </c>
      <c r="H8" s="1" t="s">
        <v>60</v>
      </c>
      <c r="I8" s="1">
        <v>463033</v>
      </c>
      <c r="J8" s="1" t="s">
        <v>30</v>
      </c>
      <c r="L8" s="4">
        <v>43573</v>
      </c>
      <c r="M8" s="1">
        <v>19164</v>
      </c>
      <c r="N8" s="1">
        <v>4</v>
      </c>
      <c r="O8" s="1" t="s">
        <v>63</v>
      </c>
      <c r="Q8" s="1">
        <v>19201</v>
      </c>
      <c r="R8" s="1" t="s">
        <v>53</v>
      </c>
      <c r="S8" s="1" t="s">
        <v>64</v>
      </c>
      <c r="T8" s="1" t="s">
        <v>50</v>
      </c>
      <c r="U8" s="3">
        <v>0.375</v>
      </c>
      <c r="V8" s="3">
        <v>9.375E-2</v>
      </c>
      <c r="W8" s="1" t="s">
        <v>148</v>
      </c>
      <c r="X8" s="1" t="s">
        <v>106</v>
      </c>
      <c r="Y8" s="1">
        <v>1436670100</v>
      </c>
      <c r="Z8" s="1" t="s">
        <v>51</v>
      </c>
      <c r="AA8" s="1">
        <v>705800</v>
      </c>
      <c r="AB8" s="1">
        <v>0</v>
      </c>
    </row>
    <row r="9" spans="1:28" x14ac:dyDescent="0.25">
      <c r="A9" s="1">
        <v>60</v>
      </c>
      <c r="B9" s="1">
        <v>683786</v>
      </c>
      <c r="C9" s="1" t="s">
        <v>77</v>
      </c>
      <c r="D9" s="3">
        <v>0.77083333333333337</v>
      </c>
      <c r="F9" s="1">
        <v>3</v>
      </c>
      <c r="H9" s="1" t="s">
        <v>60</v>
      </c>
      <c r="I9" s="1">
        <v>463033</v>
      </c>
      <c r="J9" s="1" t="s">
        <v>30</v>
      </c>
      <c r="K9" s="1" t="s">
        <v>47</v>
      </c>
      <c r="L9" s="4">
        <v>43564</v>
      </c>
      <c r="M9" s="1">
        <v>19152</v>
      </c>
      <c r="N9" s="1">
        <v>12</v>
      </c>
      <c r="O9" s="1" t="s">
        <v>48</v>
      </c>
      <c r="Q9" s="1">
        <v>19185</v>
      </c>
      <c r="R9" s="1" t="s">
        <v>49</v>
      </c>
      <c r="S9" s="1" t="s">
        <v>33</v>
      </c>
      <c r="T9" s="1" t="s">
        <v>50</v>
      </c>
      <c r="U9" s="3">
        <v>0.6875</v>
      </c>
      <c r="V9" s="3">
        <v>8.3333333333333329E-2</v>
      </c>
      <c r="W9" s="1" t="s">
        <v>149</v>
      </c>
      <c r="X9" s="1" t="s">
        <v>106</v>
      </c>
      <c r="Y9" s="1">
        <v>1432500100</v>
      </c>
      <c r="Z9" s="1" t="s">
        <v>51</v>
      </c>
      <c r="AA9" s="1">
        <v>641285</v>
      </c>
      <c r="AB9" s="1">
        <v>0</v>
      </c>
    </row>
    <row r="10" spans="1:28" x14ac:dyDescent="0.25">
      <c r="A10" s="1">
        <v>60</v>
      </c>
      <c r="B10" s="1">
        <v>688450</v>
      </c>
      <c r="C10" s="1" t="s">
        <v>59</v>
      </c>
      <c r="D10" s="3">
        <v>0.17500000000000002</v>
      </c>
      <c r="F10" s="1">
        <v>2</v>
      </c>
      <c r="H10" s="1" t="s">
        <v>60</v>
      </c>
      <c r="I10" s="1">
        <v>463033</v>
      </c>
      <c r="J10" s="1" t="s">
        <v>30</v>
      </c>
      <c r="L10" s="4">
        <v>43557</v>
      </c>
      <c r="M10" s="1">
        <v>19142</v>
      </c>
      <c r="N10" s="1">
        <v>6</v>
      </c>
      <c r="O10" s="1" t="s">
        <v>61</v>
      </c>
      <c r="Q10" s="1">
        <v>19175</v>
      </c>
      <c r="R10" s="1" t="s">
        <v>45</v>
      </c>
      <c r="S10" s="1" t="s">
        <v>62</v>
      </c>
      <c r="T10" s="1" t="s">
        <v>34</v>
      </c>
      <c r="U10" s="3">
        <v>0.1125</v>
      </c>
      <c r="V10" s="3">
        <v>6.25E-2</v>
      </c>
      <c r="W10" s="1" t="s">
        <v>145</v>
      </c>
      <c r="X10" s="1" t="s">
        <v>93</v>
      </c>
      <c r="Y10" s="1">
        <v>1435600100</v>
      </c>
      <c r="Z10" s="1" t="s">
        <v>35</v>
      </c>
      <c r="AB10" s="1">
        <v>6</v>
      </c>
    </row>
    <row r="11" spans="1:28" x14ac:dyDescent="0.25">
      <c r="A11" s="1" t="s">
        <v>36</v>
      </c>
      <c r="B11" s="1">
        <v>12</v>
      </c>
      <c r="D11" s="2">
        <v>5.0791666666666666</v>
      </c>
      <c r="F11" s="1">
        <v>52</v>
      </c>
      <c r="U11" s="2">
        <v>4.1187499999999995</v>
      </c>
    </row>
    <row r="12" spans="1:28" x14ac:dyDescent="0.25">
      <c r="A12" s="1">
        <v>60</v>
      </c>
      <c r="B12" s="1">
        <v>670604</v>
      </c>
      <c r="C12" s="1" t="s">
        <v>150</v>
      </c>
      <c r="D12" s="3">
        <v>0.13541666666666666</v>
      </c>
      <c r="F12" s="1">
        <v>2</v>
      </c>
      <c r="H12" s="1" t="s">
        <v>60</v>
      </c>
      <c r="I12" s="1">
        <v>463033</v>
      </c>
      <c r="J12" s="1" t="s">
        <v>30</v>
      </c>
      <c r="L12" s="4">
        <v>43552</v>
      </c>
      <c r="M12" s="1">
        <v>19134</v>
      </c>
      <c r="N12" s="1">
        <v>21</v>
      </c>
      <c r="O12" s="1" t="s">
        <v>151</v>
      </c>
      <c r="Q12" s="1">
        <v>19181</v>
      </c>
      <c r="R12" s="1" t="s">
        <v>45</v>
      </c>
      <c r="S12" s="1" t="s">
        <v>152</v>
      </c>
      <c r="T12" s="1" t="s">
        <v>34</v>
      </c>
      <c r="U12" s="3">
        <v>8.3333333333333329E-2</v>
      </c>
      <c r="V12" s="3">
        <v>5.2083333333333336E-2</v>
      </c>
      <c r="W12" s="1" t="s">
        <v>144</v>
      </c>
      <c r="X12" s="1" t="s">
        <v>85</v>
      </c>
      <c r="Y12" s="1">
        <v>1434510100</v>
      </c>
      <c r="Z12" s="1" t="s">
        <v>35</v>
      </c>
      <c r="AB12" s="1">
        <v>1</v>
      </c>
    </row>
    <row r="13" spans="1:28" x14ac:dyDescent="0.25">
      <c r="A13" s="1">
        <v>60</v>
      </c>
      <c r="B13" s="1">
        <v>703014</v>
      </c>
      <c r="C13" s="1" t="s">
        <v>153</v>
      </c>
      <c r="D13" s="3">
        <v>0.125</v>
      </c>
      <c r="F13" s="1">
        <v>2</v>
      </c>
      <c r="H13" s="1" t="s">
        <v>60</v>
      </c>
      <c r="I13" s="1">
        <v>463033</v>
      </c>
      <c r="J13" s="1" t="s">
        <v>30</v>
      </c>
      <c r="L13" s="4">
        <v>43573</v>
      </c>
      <c r="M13" s="1">
        <v>19164</v>
      </c>
      <c r="N13" s="1">
        <v>14</v>
      </c>
      <c r="O13" s="1" t="s">
        <v>154</v>
      </c>
      <c r="Q13" s="1">
        <v>19195</v>
      </c>
      <c r="R13" s="1" t="s">
        <v>99</v>
      </c>
      <c r="S13" s="1" t="s">
        <v>41</v>
      </c>
      <c r="T13" s="1" t="s">
        <v>34</v>
      </c>
      <c r="U13" s="3">
        <v>6.25E-2</v>
      </c>
      <c r="V13" s="3">
        <v>6.25E-2</v>
      </c>
      <c r="W13" s="1" t="s">
        <v>101</v>
      </c>
      <c r="X13" s="1" t="s">
        <v>85</v>
      </c>
      <c r="Y13" s="1">
        <v>1436400100</v>
      </c>
      <c r="Z13" s="1" t="s">
        <v>35</v>
      </c>
      <c r="AB13" s="1">
        <v>2</v>
      </c>
    </row>
    <row r="14" spans="1:28" x14ac:dyDescent="0.25">
      <c r="A14" s="1">
        <v>70</v>
      </c>
      <c r="B14" s="1">
        <v>702782</v>
      </c>
      <c r="C14" s="1" t="s">
        <v>155</v>
      </c>
      <c r="D14" s="2">
        <v>1.8333333333333333</v>
      </c>
      <c r="F14" s="1">
        <v>24</v>
      </c>
      <c r="H14" s="1" t="s">
        <v>60</v>
      </c>
      <c r="I14" s="1">
        <v>463033</v>
      </c>
      <c r="J14" s="1" t="s">
        <v>31</v>
      </c>
      <c r="L14" s="4">
        <v>43578</v>
      </c>
      <c r="M14" s="1">
        <v>19172</v>
      </c>
      <c r="N14" s="1">
        <v>13</v>
      </c>
      <c r="O14" s="1" t="s">
        <v>154</v>
      </c>
      <c r="Q14" s="1">
        <v>19201</v>
      </c>
      <c r="R14" s="1" t="s">
        <v>156</v>
      </c>
      <c r="S14" s="1" t="s">
        <v>41</v>
      </c>
      <c r="T14" s="1" t="s">
        <v>34</v>
      </c>
      <c r="U14" s="2">
        <v>1.75</v>
      </c>
      <c r="V14" s="3">
        <v>8.3333333333333329E-2</v>
      </c>
      <c r="W14" s="1" t="s">
        <v>96</v>
      </c>
      <c r="X14" s="1" t="s">
        <v>93</v>
      </c>
      <c r="Y14" s="1">
        <v>1436370100</v>
      </c>
      <c r="Z14" s="1" t="s">
        <v>83</v>
      </c>
      <c r="AB14" s="1">
        <v>3</v>
      </c>
    </row>
    <row r="15" spans="1:28" x14ac:dyDescent="0.25">
      <c r="A15" s="1">
        <v>60</v>
      </c>
      <c r="B15" s="1">
        <v>672907</v>
      </c>
      <c r="C15" s="1" t="s">
        <v>157</v>
      </c>
      <c r="D15" s="3">
        <v>0.52083333333333337</v>
      </c>
      <c r="F15" s="1">
        <v>2</v>
      </c>
      <c r="H15" s="1" t="s">
        <v>60</v>
      </c>
      <c r="I15" s="1">
        <v>463033</v>
      </c>
      <c r="J15" s="1" t="s">
        <v>30</v>
      </c>
      <c r="L15" s="4">
        <v>43558</v>
      </c>
      <c r="M15" s="1">
        <v>19143</v>
      </c>
      <c r="N15" s="1">
        <v>7</v>
      </c>
      <c r="O15" s="1" t="s">
        <v>158</v>
      </c>
      <c r="Q15" s="1">
        <v>19191</v>
      </c>
      <c r="R15" s="1" t="s">
        <v>159</v>
      </c>
      <c r="S15" s="1" t="s">
        <v>160</v>
      </c>
      <c r="T15" s="1" t="s">
        <v>34</v>
      </c>
      <c r="U15" s="3">
        <v>0.41666666666666669</v>
      </c>
      <c r="V15" s="3">
        <v>0.10416666666666667</v>
      </c>
      <c r="W15" s="1" t="s">
        <v>161</v>
      </c>
      <c r="X15" s="1" t="s">
        <v>106</v>
      </c>
      <c r="Y15" s="1">
        <v>1434920100</v>
      </c>
      <c r="Z15" s="1" t="s">
        <v>42</v>
      </c>
      <c r="AB15" s="1">
        <v>4</v>
      </c>
    </row>
    <row r="16" spans="1:28" x14ac:dyDescent="0.25">
      <c r="A16" s="1">
        <v>60</v>
      </c>
      <c r="B16" s="1">
        <v>680637</v>
      </c>
      <c r="C16" s="1" t="s">
        <v>162</v>
      </c>
      <c r="D16" s="3">
        <v>0.1875</v>
      </c>
      <c r="F16" s="1">
        <v>2</v>
      </c>
      <c r="H16" s="1" t="s">
        <v>60</v>
      </c>
      <c r="I16" s="1">
        <v>463033</v>
      </c>
      <c r="J16" s="1" t="s">
        <v>30</v>
      </c>
      <c r="L16" s="4">
        <v>43574</v>
      </c>
      <c r="M16" s="1">
        <v>19165</v>
      </c>
      <c r="N16" s="1">
        <v>4</v>
      </c>
      <c r="O16" s="1" t="s">
        <v>97</v>
      </c>
      <c r="Q16" s="1">
        <v>19201</v>
      </c>
      <c r="R16" s="1" t="s">
        <v>163</v>
      </c>
      <c r="S16" s="1" t="s">
        <v>95</v>
      </c>
      <c r="T16" s="1" t="s">
        <v>34</v>
      </c>
      <c r="U16" s="3">
        <v>0.10416666666666667</v>
      </c>
      <c r="V16" s="3">
        <v>8.3333333333333329E-2</v>
      </c>
      <c r="W16" s="1" t="s">
        <v>98</v>
      </c>
      <c r="X16" s="1" t="s">
        <v>93</v>
      </c>
      <c r="Y16" s="1">
        <v>1435370100</v>
      </c>
      <c r="Z16" s="1" t="s">
        <v>76</v>
      </c>
      <c r="AB16" s="1">
        <v>5</v>
      </c>
    </row>
    <row r="17" spans="1:28" x14ac:dyDescent="0.25">
      <c r="A17" s="1">
        <v>60</v>
      </c>
      <c r="B17" s="1">
        <v>693449</v>
      </c>
      <c r="C17" s="1" t="s">
        <v>164</v>
      </c>
      <c r="D17" s="3">
        <v>0.54999999999999993</v>
      </c>
      <c r="F17" s="1">
        <v>3</v>
      </c>
      <c r="H17" s="1" t="s">
        <v>60</v>
      </c>
      <c r="I17" s="1">
        <v>463033</v>
      </c>
      <c r="J17" s="1" t="s">
        <v>30</v>
      </c>
      <c r="L17" s="4">
        <v>43571</v>
      </c>
      <c r="M17" s="1">
        <v>19162</v>
      </c>
      <c r="N17" s="1">
        <v>6</v>
      </c>
      <c r="O17" s="1" t="s">
        <v>165</v>
      </c>
      <c r="Q17" s="1">
        <v>19215</v>
      </c>
      <c r="R17" s="1" t="s">
        <v>54</v>
      </c>
      <c r="S17" s="1" t="s">
        <v>95</v>
      </c>
      <c r="T17" s="1" t="s">
        <v>34</v>
      </c>
      <c r="U17" s="3">
        <v>0.42499999999999999</v>
      </c>
      <c r="V17" s="3">
        <v>0.125</v>
      </c>
      <c r="W17" s="1" t="s">
        <v>166</v>
      </c>
      <c r="X17" s="1" t="s">
        <v>106</v>
      </c>
      <c r="Y17" s="1">
        <v>1436020100</v>
      </c>
      <c r="Z17" s="1" t="s">
        <v>42</v>
      </c>
      <c r="AB17" s="1">
        <v>6</v>
      </c>
    </row>
    <row r="18" spans="1:28" x14ac:dyDescent="0.25">
      <c r="A18" s="1">
        <v>60</v>
      </c>
      <c r="B18" s="1">
        <v>701298</v>
      </c>
      <c r="C18" s="1" t="s">
        <v>167</v>
      </c>
      <c r="D18" s="3">
        <v>0.33333333333333331</v>
      </c>
      <c r="F18" s="1">
        <v>4</v>
      </c>
      <c r="H18" s="1" t="s">
        <v>60</v>
      </c>
      <c r="I18" s="1">
        <v>463033</v>
      </c>
      <c r="J18" s="1" t="s">
        <v>30</v>
      </c>
      <c r="L18" s="4">
        <v>43571</v>
      </c>
      <c r="M18" s="1">
        <v>19162</v>
      </c>
      <c r="N18" s="1">
        <v>11</v>
      </c>
      <c r="O18" s="1" t="s">
        <v>168</v>
      </c>
      <c r="Q18" s="1">
        <v>19205</v>
      </c>
      <c r="R18" s="1" t="s">
        <v>169</v>
      </c>
      <c r="S18" s="1" t="s">
        <v>58</v>
      </c>
      <c r="T18" s="1" t="s">
        <v>34</v>
      </c>
      <c r="U18" s="3">
        <v>0.25</v>
      </c>
      <c r="V18" s="3">
        <v>8.3333333333333329E-2</v>
      </c>
      <c r="W18" s="1" t="s">
        <v>170</v>
      </c>
      <c r="X18" s="1" t="s">
        <v>93</v>
      </c>
      <c r="Y18" s="1">
        <v>1436340100</v>
      </c>
      <c r="Z18" s="1" t="s">
        <v>42</v>
      </c>
      <c r="AB18" s="1">
        <v>7</v>
      </c>
    </row>
    <row r="19" spans="1:28" x14ac:dyDescent="0.25">
      <c r="A19" s="1">
        <v>60</v>
      </c>
      <c r="B19" s="1">
        <v>701178</v>
      </c>
      <c r="C19" s="1" t="s">
        <v>171</v>
      </c>
      <c r="D19" s="3">
        <v>0.125</v>
      </c>
      <c r="F19" s="1">
        <v>2</v>
      </c>
      <c r="H19" s="1" t="s">
        <v>60</v>
      </c>
      <c r="I19" s="1">
        <v>463033</v>
      </c>
      <c r="J19" s="1" t="s">
        <v>30</v>
      </c>
      <c r="L19" s="4">
        <v>43571</v>
      </c>
      <c r="M19" s="1">
        <v>19162</v>
      </c>
      <c r="N19" s="1">
        <v>4</v>
      </c>
      <c r="O19" s="1" t="s">
        <v>172</v>
      </c>
      <c r="Q19" s="1">
        <v>19205</v>
      </c>
      <c r="R19" s="1" t="s">
        <v>45</v>
      </c>
      <c r="S19" s="1" t="s">
        <v>58</v>
      </c>
      <c r="T19" s="1" t="s">
        <v>34</v>
      </c>
      <c r="U19" s="3">
        <v>6.25E-2</v>
      </c>
      <c r="V19" s="3">
        <v>6.25E-2</v>
      </c>
      <c r="W19" s="1" t="s">
        <v>101</v>
      </c>
      <c r="X19" s="1" t="s">
        <v>85</v>
      </c>
      <c r="Y19" s="1">
        <v>1436330100</v>
      </c>
      <c r="Z19" s="1" t="s">
        <v>76</v>
      </c>
      <c r="AB19" s="1">
        <v>8</v>
      </c>
    </row>
    <row r="20" spans="1:28" x14ac:dyDescent="0.25">
      <c r="A20" s="1">
        <v>60</v>
      </c>
      <c r="B20" s="1">
        <v>706341</v>
      </c>
      <c r="C20" s="1" t="s">
        <v>173</v>
      </c>
      <c r="D20" s="3">
        <v>0.20833333333333334</v>
      </c>
      <c r="F20" s="1">
        <v>5</v>
      </c>
      <c r="H20" s="1" t="s">
        <v>60</v>
      </c>
      <c r="I20" s="1">
        <v>463033</v>
      </c>
      <c r="J20" s="1" t="s">
        <v>30</v>
      </c>
      <c r="L20" s="4">
        <v>43574</v>
      </c>
      <c r="M20" s="1">
        <v>19165</v>
      </c>
      <c r="N20" s="1">
        <v>5</v>
      </c>
      <c r="O20" s="1" t="s">
        <v>174</v>
      </c>
      <c r="Q20" s="1">
        <v>19201</v>
      </c>
      <c r="R20" s="1" t="s">
        <v>45</v>
      </c>
      <c r="S20" s="1" t="s">
        <v>64</v>
      </c>
      <c r="T20" s="1" t="s">
        <v>34</v>
      </c>
      <c r="U20" s="3">
        <v>0.15625</v>
      </c>
      <c r="V20" s="3">
        <v>5.2083333333333336E-2</v>
      </c>
      <c r="W20" s="1" t="s">
        <v>101</v>
      </c>
      <c r="X20" s="1" t="s">
        <v>85</v>
      </c>
      <c r="Y20" s="1">
        <v>1436800100</v>
      </c>
      <c r="Z20" s="1" t="s">
        <v>76</v>
      </c>
      <c r="AB20" s="1">
        <v>9</v>
      </c>
    </row>
    <row r="21" spans="1:28" x14ac:dyDescent="0.25">
      <c r="A21" s="1">
        <v>60</v>
      </c>
      <c r="B21" s="1">
        <v>659333</v>
      </c>
      <c r="C21" s="1" t="s">
        <v>175</v>
      </c>
      <c r="D21" s="3">
        <v>0.64583333333333337</v>
      </c>
      <c r="F21" s="1">
        <v>3</v>
      </c>
      <c r="H21" s="1" t="s">
        <v>60</v>
      </c>
      <c r="I21" s="1">
        <v>463033</v>
      </c>
      <c r="J21" s="1" t="s">
        <v>176</v>
      </c>
      <c r="L21" s="4">
        <v>43566</v>
      </c>
      <c r="M21" s="1">
        <v>19154</v>
      </c>
      <c r="N21" s="1">
        <v>4</v>
      </c>
      <c r="O21" s="1" t="s">
        <v>177</v>
      </c>
      <c r="Q21" s="1">
        <v>19211</v>
      </c>
      <c r="R21" s="1" t="s">
        <v>178</v>
      </c>
      <c r="S21" s="1" t="s">
        <v>46</v>
      </c>
      <c r="T21" s="1" t="s">
        <v>34</v>
      </c>
      <c r="U21" s="3">
        <v>0.5625</v>
      </c>
      <c r="V21" s="3">
        <v>8.3333333333333329E-2</v>
      </c>
      <c r="W21" s="1" t="s">
        <v>148</v>
      </c>
      <c r="X21" s="1" t="s">
        <v>106</v>
      </c>
      <c r="Y21" s="1">
        <v>1433980100</v>
      </c>
      <c r="Z21" s="1" t="s">
        <v>42</v>
      </c>
      <c r="AB21" s="1">
        <v>10</v>
      </c>
    </row>
    <row r="22" spans="1:28" x14ac:dyDescent="0.25">
      <c r="A22" s="1">
        <v>60</v>
      </c>
      <c r="B22" s="1">
        <v>667106</v>
      </c>
      <c r="C22" s="1" t="s">
        <v>179</v>
      </c>
      <c r="D22" s="3">
        <v>0.20625000000000002</v>
      </c>
      <c r="F22" s="1">
        <v>2</v>
      </c>
      <c r="H22" s="1" t="s">
        <v>60</v>
      </c>
      <c r="I22" s="1">
        <v>463033</v>
      </c>
      <c r="J22" s="1" t="s">
        <v>30</v>
      </c>
      <c r="L22" s="4">
        <v>43566</v>
      </c>
      <c r="M22" s="1">
        <v>19154</v>
      </c>
      <c r="N22" s="1">
        <v>0</v>
      </c>
      <c r="O22" s="1" t="s">
        <v>180</v>
      </c>
      <c r="Q22" s="1">
        <v>19195</v>
      </c>
      <c r="R22" s="1" t="s">
        <v>181</v>
      </c>
      <c r="S22" s="1" t="s">
        <v>55</v>
      </c>
      <c r="T22" s="1" t="s">
        <v>34</v>
      </c>
      <c r="U22" s="3">
        <v>0.13333333333333333</v>
      </c>
      <c r="V22" s="3">
        <v>7.2916666666666671E-2</v>
      </c>
      <c r="W22" s="1" t="s">
        <v>182</v>
      </c>
      <c r="X22" s="1" t="s">
        <v>93</v>
      </c>
      <c r="Y22" s="1">
        <v>1434340100</v>
      </c>
      <c r="Z22" s="1" t="s">
        <v>76</v>
      </c>
      <c r="AB22" s="1">
        <v>11</v>
      </c>
    </row>
    <row r="23" spans="1:28" x14ac:dyDescent="0.25">
      <c r="A23" s="1">
        <v>60</v>
      </c>
      <c r="B23" s="1">
        <v>706170</v>
      </c>
      <c r="C23" s="1" t="s">
        <v>183</v>
      </c>
      <c r="D23" s="3">
        <v>0.20833333333333334</v>
      </c>
      <c r="F23" s="1">
        <v>1</v>
      </c>
      <c r="H23" s="1" t="s">
        <v>60</v>
      </c>
      <c r="I23" s="1">
        <v>463033</v>
      </c>
      <c r="J23" s="1" t="s">
        <v>30</v>
      </c>
      <c r="L23" s="4">
        <v>43574</v>
      </c>
      <c r="M23" s="1">
        <v>19165</v>
      </c>
      <c r="N23" s="1">
        <v>4</v>
      </c>
      <c r="O23" s="1" t="s">
        <v>71</v>
      </c>
      <c r="Q23" s="1">
        <v>19215</v>
      </c>
      <c r="R23" s="1" t="s">
        <v>184</v>
      </c>
      <c r="S23" s="1" t="s">
        <v>64</v>
      </c>
      <c r="T23" s="1" t="s">
        <v>34</v>
      </c>
      <c r="U23" s="3">
        <v>0.1125</v>
      </c>
      <c r="V23" s="3">
        <v>9.5833333333333326E-2</v>
      </c>
      <c r="W23" s="1" t="s">
        <v>185</v>
      </c>
      <c r="X23" s="1" t="s">
        <v>93</v>
      </c>
      <c r="Y23" s="1">
        <v>1436760100</v>
      </c>
      <c r="Z23" s="1" t="s">
        <v>35</v>
      </c>
      <c r="AB23" s="1">
        <v>12</v>
      </c>
    </row>
    <row r="24" spans="1:28" x14ac:dyDescent="0.25">
      <c r="A24" s="1" t="s">
        <v>37</v>
      </c>
      <c r="B24" s="1">
        <v>7</v>
      </c>
      <c r="D24" s="2">
        <v>1.5479166666666666</v>
      </c>
      <c r="F24" s="1">
        <v>14</v>
      </c>
      <c r="U24" s="2">
        <v>1.0895833333333333</v>
      </c>
    </row>
    <row r="25" spans="1:28" x14ac:dyDescent="0.25">
      <c r="A25" s="1">
        <v>60</v>
      </c>
      <c r="B25" s="1">
        <v>676022</v>
      </c>
      <c r="C25" s="1" t="s">
        <v>186</v>
      </c>
      <c r="D25" s="3">
        <v>0.60416666666666663</v>
      </c>
      <c r="F25" s="1">
        <v>2</v>
      </c>
      <c r="H25" s="1" t="s">
        <v>60</v>
      </c>
      <c r="I25" s="1">
        <v>463033</v>
      </c>
      <c r="J25" s="1" t="s">
        <v>30</v>
      </c>
      <c r="L25" s="4">
        <v>43565</v>
      </c>
      <c r="M25" s="1">
        <v>19153</v>
      </c>
      <c r="N25" s="1">
        <v>5</v>
      </c>
      <c r="O25" s="1" t="s">
        <v>187</v>
      </c>
      <c r="Q25" s="1">
        <v>19215</v>
      </c>
      <c r="R25" s="1" t="s">
        <v>49</v>
      </c>
      <c r="S25" s="1" t="s">
        <v>82</v>
      </c>
      <c r="T25" s="1" t="s">
        <v>34</v>
      </c>
      <c r="U25" s="3">
        <v>0.5</v>
      </c>
      <c r="V25" s="3">
        <v>0.10416666666666667</v>
      </c>
      <c r="W25" s="1" t="s">
        <v>188</v>
      </c>
      <c r="X25" s="1" t="s">
        <v>106</v>
      </c>
      <c r="Y25" s="1">
        <v>1435060100</v>
      </c>
      <c r="Z25" s="1" t="s">
        <v>42</v>
      </c>
      <c r="AB25" s="1">
        <v>0</v>
      </c>
    </row>
    <row r="26" spans="1:28" x14ac:dyDescent="0.25">
      <c r="A26" s="1">
        <v>60</v>
      </c>
      <c r="B26" s="1">
        <v>705890</v>
      </c>
      <c r="C26" s="1" t="s">
        <v>189</v>
      </c>
      <c r="D26" s="3">
        <v>0.1875</v>
      </c>
      <c r="F26" s="1">
        <v>2</v>
      </c>
      <c r="H26" s="1" t="s">
        <v>60</v>
      </c>
      <c r="I26" s="1">
        <v>463033</v>
      </c>
      <c r="J26" s="1" t="s">
        <v>30</v>
      </c>
      <c r="L26" s="4">
        <v>43572</v>
      </c>
      <c r="M26" s="1">
        <v>19163</v>
      </c>
      <c r="N26" s="1">
        <v>13</v>
      </c>
      <c r="O26" s="1" t="s">
        <v>67</v>
      </c>
      <c r="Q26" s="1">
        <v>19201</v>
      </c>
      <c r="R26" s="1" t="s">
        <v>32</v>
      </c>
      <c r="S26" s="1" t="s">
        <v>64</v>
      </c>
      <c r="T26" s="1" t="s">
        <v>34</v>
      </c>
      <c r="U26" s="3">
        <v>0.125</v>
      </c>
      <c r="V26" s="3">
        <v>6.25E-2</v>
      </c>
      <c r="W26" s="1" t="s">
        <v>170</v>
      </c>
      <c r="X26" s="1" t="s">
        <v>93</v>
      </c>
      <c r="Y26" s="1">
        <v>1436730100</v>
      </c>
      <c r="Z26" s="1" t="s">
        <v>42</v>
      </c>
      <c r="AB26" s="1">
        <v>0</v>
      </c>
    </row>
    <row r="27" spans="1:28" x14ac:dyDescent="0.25">
      <c r="A27" s="1">
        <v>60</v>
      </c>
      <c r="B27" s="1">
        <v>709357</v>
      </c>
      <c r="C27" s="1" t="s">
        <v>190</v>
      </c>
      <c r="D27" s="3">
        <v>0.22500000000000001</v>
      </c>
      <c r="F27" s="1">
        <v>3</v>
      </c>
      <c r="H27" s="1" t="s">
        <v>60</v>
      </c>
      <c r="I27" s="1">
        <v>463033</v>
      </c>
      <c r="J27" s="1" t="s">
        <v>30</v>
      </c>
      <c r="L27" s="4">
        <v>43572</v>
      </c>
      <c r="M27" s="1">
        <v>19163</v>
      </c>
      <c r="N27" s="1">
        <v>7</v>
      </c>
      <c r="O27" s="1" t="s">
        <v>109</v>
      </c>
      <c r="Q27" s="1">
        <v>19195</v>
      </c>
      <c r="R27" s="1" t="s">
        <v>32</v>
      </c>
      <c r="S27" s="1" t="s">
        <v>95</v>
      </c>
      <c r="T27" s="1" t="s">
        <v>34</v>
      </c>
      <c r="U27" s="3">
        <v>0.16250000000000001</v>
      </c>
      <c r="V27" s="3">
        <v>6.25E-2</v>
      </c>
      <c r="W27" s="1" t="s">
        <v>191</v>
      </c>
      <c r="X27" s="1" t="s">
        <v>93</v>
      </c>
      <c r="Y27" s="1">
        <v>1437010100</v>
      </c>
      <c r="Z27" s="1" t="s">
        <v>35</v>
      </c>
      <c r="AB27" s="1">
        <v>0</v>
      </c>
    </row>
    <row r="28" spans="1:28" x14ac:dyDescent="0.25">
      <c r="A28" s="1">
        <v>60</v>
      </c>
      <c r="B28" s="1">
        <v>701083</v>
      </c>
      <c r="C28" s="1" t="s">
        <v>192</v>
      </c>
      <c r="D28" s="3">
        <v>0.20833333333333334</v>
      </c>
      <c r="F28" s="1">
        <v>4</v>
      </c>
      <c r="H28" s="1" t="s">
        <v>60</v>
      </c>
      <c r="I28" s="1">
        <v>463033</v>
      </c>
      <c r="J28" s="1" t="s">
        <v>30</v>
      </c>
      <c r="L28" s="4">
        <v>43572</v>
      </c>
      <c r="M28" s="1">
        <v>19163</v>
      </c>
      <c r="N28" s="1">
        <v>3</v>
      </c>
      <c r="O28" s="1" t="s">
        <v>172</v>
      </c>
      <c r="Q28" s="1">
        <v>19195</v>
      </c>
      <c r="R28" s="1" t="s">
        <v>45</v>
      </c>
      <c r="S28" s="1" t="s">
        <v>100</v>
      </c>
      <c r="T28" s="1" t="s">
        <v>34</v>
      </c>
      <c r="U28" s="3">
        <v>0.16666666666666666</v>
      </c>
      <c r="V28" s="3">
        <v>4.1666666666666664E-2</v>
      </c>
      <c r="W28" s="1" t="s">
        <v>144</v>
      </c>
      <c r="X28" s="1" t="s">
        <v>85</v>
      </c>
      <c r="Y28" s="1">
        <v>1436300100</v>
      </c>
      <c r="Z28" s="1" t="s">
        <v>76</v>
      </c>
      <c r="AB28" s="1">
        <v>0</v>
      </c>
    </row>
    <row r="29" spans="1:28" x14ac:dyDescent="0.25">
      <c r="A29" s="1">
        <v>60</v>
      </c>
      <c r="B29" s="1">
        <v>714263</v>
      </c>
      <c r="C29" s="1" t="s">
        <v>193</v>
      </c>
      <c r="D29" s="3">
        <v>0.11458333333333333</v>
      </c>
      <c r="F29" s="1">
        <v>1</v>
      </c>
      <c r="H29" s="1" t="s">
        <v>60</v>
      </c>
      <c r="I29" s="1">
        <v>463033</v>
      </c>
      <c r="J29" s="1" t="s">
        <v>30</v>
      </c>
      <c r="L29" s="4">
        <v>43573</v>
      </c>
      <c r="M29" s="1">
        <v>19164</v>
      </c>
      <c r="N29" s="1">
        <v>7</v>
      </c>
      <c r="O29" s="1" t="s">
        <v>194</v>
      </c>
      <c r="Q29" s="1">
        <v>19195</v>
      </c>
      <c r="R29" s="1" t="s">
        <v>32</v>
      </c>
      <c r="S29" s="1" t="s">
        <v>195</v>
      </c>
      <c r="T29" s="1" t="s">
        <v>34</v>
      </c>
      <c r="U29" s="3">
        <v>5.2083333333333336E-2</v>
      </c>
      <c r="V29" s="3">
        <v>6.25E-2</v>
      </c>
      <c r="W29" s="1" t="s">
        <v>98</v>
      </c>
      <c r="X29" s="1" t="s">
        <v>93</v>
      </c>
      <c r="Y29" s="1">
        <v>1437240100</v>
      </c>
      <c r="Z29" s="1" t="s">
        <v>42</v>
      </c>
      <c r="AB29" s="1">
        <v>0</v>
      </c>
    </row>
    <row r="30" spans="1:28" x14ac:dyDescent="0.25">
      <c r="A30" s="1">
        <v>60</v>
      </c>
      <c r="B30" s="1">
        <v>717127</v>
      </c>
      <c r="C30" s="1" t="s">
        <v>196</v>
      </c>
      <c r="D30" s="3">
        <v>0.10416666666666667</v>
      </c>
      <c r="F30" s="1">
        <v>1</v>
      </c>
      <c r="H30" s="1" t="s">
        <v>60</v>
      </c>
      <c r="I30" s="1">
        <v>463033</v>
      </c>
      <c r="J30" s="1" t="s">
        <v>30</v>
      </c>
      <c r="L30" s="4">
        <v>43573</v>
      </c>
      <c r="M30" s="1">
        <v>19164</v>
      </c>
      <c r="N30" s="1">
        <v>6</v>
      </c>
      <c r="O30" s="1" t="s">
        <v>197</v>
      </c>
      <c r="Q30" s="1">
        <v>19195</v>
      </c>
      <c r="R30" s="1" t="s">
        <v>45</v>
      </c>
      <c r="S30" s="1" t="s">
        <v>100</v>
      </c>
      <c r="T30" s="1" t="s">
        <v>34</v>
      </c>
      <c r="U30" s="3">
        <v>4.1666666666666664E-2</v>
      </c>
      <c r="V30" s="3">
        <v>6.25E-2</v>
      </c>
      <c r="W30" s="1" t="s">
        <v>144</v>
      </c>
      <c r="X30" s="1" t="s">
        <v>85</v>
      </c>
      <c r="Y30" s="1">
        <v>1437540100</v>
      </c>
      <c r="Z30" s="1" t="s">
        <v>42</v>
      </c>
      <c r="AB30" s="1">
        <v>0</v>
      </c>
    </row>
    <row r="31" spans="1:28" x14ac:dyDescent="0.25">
      <c r="A31" s="1">
        <v>60</v>
      </c>
      <c r="B31" s="1">
        <v>721800</v>
      </c>
      <c r="C31" s="1" t="s">
        <v>198</v>
      </c>
      <c r="D31" s="3">
        <v>0.10416666666666667</v>
      </c>
      <c r="F31" s="1">
        <v>1</v>
      </c>
      <c r="H31" s="1" t="s">
        <v>60</v>
      </c>
      <c r="I31" s="1">
        <v>463033</v>
      </c>
      <c r="J31" s="1" t="s">
        <v>30</v>
      </c>
      <c r="L31" s="4">
        <v>43574</v>
      </c>
      <c r="M31" s="1">
        <v>19165</v>
      </c>
      <c r="N31" s="1">
        <v>4</v>
      </c>
      <c r="O31" s="1" t="s">
        <v>199</v>
      </c>
      <c r="Q31" s="1">
        <v>19201</v>
      </c>
      <c r="R31" s="1" t="s">
        <v>43</v>
      </c>
      <c r="S31" s="1" t="s">
        <v>200</v>
      </c>
      <c r="T31" s="1" t="s">
        <v>34</v>
      </c>
      <c r="U31" s="3">
        <v>4.1666666666666664E-2</v>
      </c>
      <c r="V31" s="3">
        <v>6.25E-2</v>
      </c>
      <c r="W31" s="1" t="s">
        <v>144</v>
      </c>
      <c r="X31" s="1" t="s">
        <v>85</v>
      </c>
      <c r="Y31" s="1">
        <v>1437820100</v>
      </c>
      <c r="Z31" s="1" t="s">
        <v>42</v>
      </c>
      <c r="AB31" s="1">
        <v>0</v>
      </c>
    </row>
    <row r="32" spans="1:28" x14ac:dyDescent="0.25">
      <c r="A32" s="1" t="s">
        <v>56</v>
      </c>
      <c r="B32" s="1">
        <v>0</v>
      </c>
      <c r="D32" s="3">
        <v>0</v>
      </c>
      <c r="F32" s="1">
        <v>0</v>
      </c>
      <c r="U32" s="3">
        <v>0</v>
      </c>
    </row>
    <row r="33" spans="1:28" x14ac:dyDescent="0.25">
      <c r="A33" s="1" t="s">
        <v>57</v>
      </c>
      <c r="B33" s="1">
        <v>10</v>
      </c>
      <c r="D33" s="2">
        <v>5.7354166666666666</v>
      </c>
      <c r="F33" s="1">
        <v>32</v>
      </c>
      <c r="U33" s="2">
        <v>4.8270833333333334</v>
      </c>
    </row>
    <row r="34" spans="1:28" x14ac:dyDescent="0.25">
      <c r="A34" s="1">
        <v>60</v>
      </c>
      <c r="B34" s="1">
        <v>693346</v>
      </c>
      <c r="C34" s="1">
        <v>7419064833</v>
      </c>
      <c r="D34" s="3">
        <v>0.1875</v>
      </c>
      <c r="F34" s="1">
        <v>1</v>
      </c>
      <c r="H34" s="1" t="s">
        <v>88</v>
      </c>
      <c r="I34" s="1" t="s">
        <v>201</v>
      </c>
      <c r="J34" s="1" t="s">
        <v>30</v>
      </c>
      <c r="L34" s="4">
        <v>43578</v>
      </c>
      <c r="M34" s="1">
        <v>19172</v>
      </c>
      <c r="N34" s="1">
        <v>5</v>
      </c>
      <c r="O34" s="1" t="s">
        <v>165</v>
      </c>
      <c r="Q34" s="1">
        <v>19205</v>
      </c>
      <c r="R34" s="1" t="s">
        <v>202</v>
      </c>
      <c r="S34" s="1" t="s">
        <v>55</v>
      </c>
      <c r="T34" s="1" t="s">
        <v>34</v>
      </c>
      <c r="U34" s="3">
        <v>8.3333333333333329E-2</v>
      </c>
      <c r="V34" s="3">
        <v>0.10416666666666667</v>
      </c>
      <c r="W34" s="1" t="s">
        <v>94</v>
      </c>
      <c r="X34" s="1" t="s">
        <v>93</v>
      </c>
      <c r="Y34" s="1">
        <v>1435970100</v>
      </c>
      <c r="Z34" s="1" t="s">
        <v>42</v>
      </c>
      <c r="AB34" s="1">
        <v>0</v>
      </c>
    </row>
    <row r="35" spans="1:28" x14ac:dyDescent="0.25">
      <c r="A35" s="1">
        <v>10</v>
      </c>
      <c r="B35" s="1">
        <v>961543</v>
      </c>
      <c r="C35" s="1" t="s">
        <v>203</v>
      </c>
      <c r="D35" s="3">
        <v>5.8333333333333327E-2</v>
      </c>
      <c r="F35" s="1">
        <v>2</v>
      </c>
      <c r="H35" s="1" t="s">
        <v>88</v>
      </c>
      <c r="I35" s="1" t="s">
        <v>201</v>
      </c>
      <c r="J35" s="1" t="s">
        <v>204</v>
      </c>
      <c r="K35" s="1" t="s">
        <v>205</v>
      </c>
      <c r="L35" s="4">
        <v>43525</v>
      </c>
      <c r="M35" s="1">
        <v>19095</v>
      </c>
      <c r="N35" s="1">
        <v>138</v>
      </c>
      <c r="O35" s="1" t="s">
        <v>206</v>
      </c>
      <c r="Q35" s="1">
        <v>19175</v>
      </c>
      <c r="R35" s="1" t="s">
        <v>89</v>
      </c>
      <c r="S35" s="1" t="s">
        <v>207</v>
      </c>
      <c r="T35" s="1" t="s">
        <v>34</v>
      </c>
      <c r="U35" s="3">
        <v>1.6666666666666666E-2</v>
      </c>
      <c r="V35" s="3">
        <v>4.1666666666666664E-2</v>
      </c>
      <c r="W35" s="1" t="s">
        <v>102</v>
      </c>
      <c r="X35" s="1" t="s">
        <v>103</v>
      </c>
      <c r="Y35" s="1">
        <v>1422240100</v>
      </c>
      <c r="Z35" s="1" t="s">
        <v>42</v>
      </c>
      <c r="AB35" s="1">
        <v>0</v>
      </c>
    </row>
    <row r="36" spans="1:28" x14ac:dyDescent="0.25">
      <c r="A36" s="1">
        <v>60</v>
      </c>
      <c r="B36" s="1">
        <v>690715</v>
      </c>
      <c r="C36" s="1" t="s">
        <v>208</v>
      </c>
      <c r="D36" s="3">
        <v>0.23958333333333334</v>
      </c>
      <c r="F36" s="1">
        <v>1</v>
      </c>
      <c r="H36" s="1" t="s">
        <v>88</v>
      </c>
      <c r="I36" s="1">
        <v>800000</v>
      </c>
      <c r="J36" s="1" t="s">
        <v>30</v>
      </c>
      <c r="L36" s="4">
        <v>43571</v>
      </c>
      <c r="M36" s="1">
        <v>19162</v>
      </c>
      <c r="N36" s="1">
        <v>20</v>
      </c>
      <c r="O36" s="1" t="s">
        <v>209</v>
      </c>
      <c r="Q36" s="1">
        <v>19205</v>
      </c>
      <c r="R36" s="1" t="s">
        <v>210</v>
      </c>
      <c r="S36" s="1" t="s">
        <v>75</v>
      </c>
      <c r="T36" s="1" t="s">
        <v>34</v>
      </c>
      <c r="U36" s="3">
        <v>0.16666666666666666</v>
      </c>
      <c r="V36" s="3">
        <v>7.2916666666666671E-2</v>
      </c>
      <c r="W36" s="1" t="s">
        <v>105</v>
      </c>
      <c r="X36" s="1" t="s">
        <v>106</v>
      </c>
      <c r="Y36" s="1">
        <v>1435680100</v>
      </c>
      <c r="Z36" s="1" t="s">
        <v>42</v>
      </c>
      <c r="AB36" s="1">
        <v>0</v>
      </c>
    </row>
    <row r="37" spans="1:28" x14ac:dyDescent="0.25">
      <c r="A37" s="1">
        <v>60</v>
      </c>
      <c r="B37" s="1">
        <v>724485</v>
      </c>
      <c r="C37" s="1" t="s">
        <v>78</v>
      </c>
      <c r="D37" s="2">
        <v>1.5958333333333332</v>
      </c>
      <c r="F37" s="1">
        <v>4</v>
      </c>
      <c r="H37" s="1" t="s">
        <v>88</v>
      </c>
      <c r="I37" s="1" t="s">
        <v>201</v>
      </c>
      <c r="J37" s="1" t="s">
        <v>30</v>
      </c>
      <c r="L37" s="4">
        <v>43588</v>
      </c>
      <c r="M37" s="1">
        <v>19185</v>
      </c>
      <c r="N37" s="1">
        <v>3</v>
      </c>
      <c r="O37" s="1" t="s">
        <v>211</v>
      </c>
      <c r="Q37" s="1">
        <v>19235</v>
      </c>
      <c r="R37" s="1" t="s">
        <v>212</v>
      </c>
      <c r="S37" s="1" t="s">
        <v>108</v>
      </c>
      <c r="T37" s="1" t="s">
        <v>34</v>
      </c>
      <c r="U37" s="2">
        <v>1.5</v>
      </c>
      <c r="V37" s="3">
        <v>9.5833333333333326E-2</v>
      </c>
      <c r="W37" s="1" t="s">
        <v>146</v>
      </c>
      <c r="X37" s="1" t="s">
        <v>106</v>
      </c>
      <c r="Y37" s="1">
        <v>1437890100</v>
      </c>
      <c r="Z37" s="1" t="s">
        <v>42</v>
      </c>
      <c r="AB37" s="1">
        <v>0</v>
      </c>
    </row>
    <row r="38" spans="1:28" x14ac:dyDescent="0.25">
      <c r="A38" s="1">
        <v>60</v>
      </c>
      <c r="B38" s="1">
        <v>691123</v>
      </c>
      <c r="C38" s="1" t="s">
        <v>213</v>
      </c>
      <c r="D38" s="3">
        <v>0.58333333333333337</v>
      </c>
      <c r="F38" s="1">
        <v>4</v>
      </c>
      <c r="H38" s="1" t="s">
        <v>104</v>
      </c>
      <c r="I38" s="1">
        <v>464035</v>
      </c>
      <c r="J38" s="1" t="s">
        <v>30</v>
      </c>
      <c r="K38" s="1" t="s">
        <v>214</v>
      </c>
      <c r="L38" s="4">
        <v>43567</v>
      </c>
      <c r="M38" s="1">
        <v>19155</v>
      </c>
      <c r="N38" s="1">
        <v>4</v>
      </c>
      <c r="O38" s="1" t="s">
        <v>84</v>
      </c>
      <c r="Q38" s="1">
        <v>19205</v>
      </c>
      <c r="R38" s="1" t="s">
        <v>215</v>
      </c>
      <c r="S38" s="1" t="s">
        <v>44</v>
      </c>
      <c r="T38" s="1" t="s">
        <v>34</v>
      </c>
      <c r="U38" s="3">
        <v>0.41666666666666669</v>
      </c>
      <c r="V38" s="3">
        <v>0.16666666666666666</v>
      </c>
      <c r="W38" s="1" t="s">
        <v>92</v>
      </c>
      <c r="X38" s="1" t="s">
        <v>93</v>
      </c>
      <c r="Y38" s="1">
        <v>1435790100</v>
      </c>
      <c r="Z38" s="1" t="s">
        <v>42</v>
      </c>
      <c r="AB38" s="1">
        <v>0</v>
      </c>
    </row>
    <row r="39" spans="1:28" x14ac:dyDescent="0.25">
      <c r="A39" s="1">
        <v>10</v>
      </c>
      <c r="B39" s="1">
        <v>691111</v>
      </c>
      <c r="C39" s="1" t="s">
        <v>216</v>
      </c>
      <c r="D39" s="3">
        <v>0.58333333333333337</v>
      </c>
      <c r="F39" s="1">
        <v>4</v>
      </c>
      <c r="H39" s="1" t="s">
        <v>104</v>
      </c>
      <c r="I39" s="1">
        <v>464035</v>
      </c>
      <c r="J39" s="1" t="s">
        <v>30</v>
      </c>
      <c r="K39" s="1" t="s">
        <v>217</v>
      </c>
      <c r="L39" s="4">
        <v>43567</v>
      </c>
      <c r="M39" s="1">
        <v>19155</v>
      </c>
      <c r="N39" s="1">
        <v>7</v>
      </c>
      <c r="O39" s="1" t="s">
        <v>84</v>
      </c>
      <c r="Q39" s="1">
        <v>19205</v>
      </c>
      <c r="R39" s="1" t="s">
        <v>215</v>
      </c>
      <c r="S39" s="1" t="s">
        <v>55</v>
      </c>
      <c r="T39" s="1" t="s">
        <v>34</v>
      </c>
      <c r="U39" s="3">
        <v>0.41666666666666669</v>
      </c>
      <c r="V39" s="3">
        <v>0.16666666666666666</v>
      </c>
      <c r="W39" s="1" t="s">
        <v>92</v>
      </c>
      <c r="X39" s="1" t="s">
        <v>93</v>
      </c>
      <c r="Y39" s="1">
        <v>1435730100</v>
      </c>
      <c r="Z39" s="1" t="s">
        <v>42</v>
      </c>
      <c r="AB39" s="1">
        <v>0</v>
      </c>
    </row>
    <row r="40" spans="1:28" x14ac:dyDescent="0.25">
      <c r="A40" s="1">
        <v>60</v>
      </c>
      <c r="B40" s="1">
        <v>724486</v>
      </c>
      <c r="C40" s="1" t="s">
        <v>157</v>
      </c>
      <c r="D40" s="2">
        <v>2.1875</v>
      </c>
      <c r="F40" s="1">
        <v>10</v>
      </c>
      <c r="H40" s="1" t="s">
        <v>88</v>
      </c>
      <c r="I40" s="1" t="s">
        <v>201</v>
      </c>
      <c r="J40" s="1" t="s">
        <v>30</v>
      </c>
      <c r="L40" s="4">
        <v>43591</v>
      </c>
      <c r="M40" s="1">
        <v>19191</v>
      </c>
      <c r="N40" s="1">
        <v>4</v>
      </c>
      <c r="O40" s="1" t="s">
        <v>211</v>
      </c>
      <c r="Q40" s="1">
        <v>19231</v>
      </c>
      <c r="R40" s="1" t="s">
        <v>159</v>
      </c>
      <c r="S40" s="1" t="s">
        <v>108</v>
      </c>
      <c r="T40" s="1" t="s">
        <v>34</v>
      </c>
      <c r="U40" s="2">
        <v>2.0833333333333335</v>
      </c>
      <c r="V40" s="3">
        <v>0.10416666666666667</v>
      </c>
      <c r="W40" s="1" t="s">
        <v>161</v>
      </c>
      <c r="X40" s="1" t="s">
        <v>106</v>
      </c>
      <c r="Y40" s="1">
        <v>1437880100</v>
      </c>
      <c r="Z40" s="1" t="s">
        <v>42</v>
      </c>
      <c r="AB40" s="1">
        <v>0</v>
      </c>
    </row>
    <row r="41" spans="1:28" x14ac:dyDescent="0.25">
      <c r="A41" s="1">
        <v>60</v>
      </c>
      <c r="B41" s="1">
        <v>680567</v>
      </c>
      <c r="C41" s="1">
        <v>7419064833</v>
      </c>
      <c r="D41" s="3">
        <v>0.1875</v>
      </c>
      <c r="F41" s="1">
        <v>1</v>
      </c>
      <c r="H41" s="1" t="s">
        <v>88</v>
      </c>
      <c r="I41" s="1" t="s">
        <v>201</v>
      </c>
      <c r="J41" s="1" t="s">
        <v>30</v>
      </c>
      <c r="L41" s="4">
        <v>43578</v>
      </c>
      <c r="M41" s="1">
        <v>19172</v>
      </c>
      <c r="N41" s="1">
        <v>5</v>
      </c>
      <c r="O41" s="1" t="s">
        <v>97</v>
      </c>
      <c r="Q41" s="1">
        <v>19205</v>
      </c>
      <c r="R41" s="1" t="s">
        <v>202</v>
      </c>
      <c r="S41" s="1" t="s">
        <v>33</v>
      </c>
      <c r="T41" s="1" t="s">
        <v>34</v>
      </c>
      <c r="U41" s="3">
        <v>8.3333333333333329E-2</v>
      </c>
      <c r="V41" s="3">
        <v>0.10416666666666667</v>
      </c>
      <c r="W41" s="1" t="s">
        <v>94</v>
      </c>
      <c r="X41" s="1" t="s">
        <v>93</v>
      </c>
      <c r="Y41" s="1">
        <v>1435350100</v>
      </c>
      <c r="Z41" s="1" t="s">
        <v>42</v>
      </c>
      <c r="AB41" s="1">
        <v>0</v>
      </c>
    </row>
    <row r="42" spans="1:28" x14ac:dyDescent="0.25">
      <c r="A42" s="1">
        <v>60</v>
      </c>
      <c r="B42" s="1">
        <v>690977</v>
      </c>
      <c r="C42" s="1" t="s">
        <v>218</v>
      </c>
      <c r="D42" s="3">
        <v>3.125E-2</v>
      </c>
      <c r="F42" s="1">
        <v>1</v>
      </c>
      <c r="H42" s="1" t="s">
        <v>88</v>
      </c>
      <c r="I42" s="1" t="s">
        <v>201</v>
      </c>
      <c r="J42" s="1" t="s">
        <v>204</v>
      </c>
      <c r="L42" s="4">
        <v>43627</v>
      </c>
      <c r="M42" s="1">
        <v>19242</v>
      </c>
      <c r="N42" s="1">
        <v>18</v>
      </c>
      <c r="O42" s="1" t="s">
        <v>84</v>
      </c>
      <c r="Q42" s="1">
        <v>19275</v>
      </c>
      <c r="R42" s="1" t="s">
        <v>43</v>
      </c>
      <c r="S42" s="1" t="s">
        <v>75</v>
      </c>
      <c r="T42" s="1" t="s">
        <v>34</v>
      </c>
      <c r="U42" s="3">
        <v>1.0416666666666666E-2</v>
      </c>
      <c r="V42" s="3">
        <v>2.0833333333333332E-2</v>
      </c>
      <c r="W42" s="1" t="s">
        <v>90</v>
      </c>
      <c r="X42" s="1" t="s">
        <v>91</v>
      </c>
      <c r="Y42" s="1">
        <v>1435690100</v>
      </c>
      <c r="Z42" s="1" t="s">
        <v>42</v>
      </c>
      <c r="AB42" s="1">
        <v>0</v>
      </c>
    </row>
    <row r="43" spans="1:28" x14ac:dyDescent="0.25">
      <c r="A43" s="1">
        <v>60</v>
      </c>
      <c r="B43" s="1">
        <v>721146</v>
      </c>
      <c r="C43" s="1" t="s">
        <v>219</v>
      </c>
      <c r="D43" s="3">
        <v>8.1250000000000003E-2</v>
      </c>
      <c r="F43" s="1">
        <v>4</v>
      </c>
      <c r="H43" s="1" t="s">
        <v>220</v>
      </c>
      <c r="I43" s="1">
        <v>464034</v>
      </c>
      <c r="J43" s="1" t="s">
        <v>30</v>
      </c>
      <c r="L43" s="4">
        <v>43574</v>
      </c>
      <c r="M43" s="1">
        <v>19165</v>
      </c>
      <c r="N43" s="1">
        <v>0</v>
      </c>
      <c r="O43" s="1" t="s">
        <v>221</v>
      </c>
      <c r="Q43" s="1">
        <v>19195</v>
      </c>
      <c r="R43" s="1" t="s">
        <v>222</v>
      </c>
      <c r="S43" s="1" t="s">
        <v>200</v>
      </c>
      <c r="T43" s="1" t="s">
        <v>34</v>
      </c>
      <c r="U43" s="3">
        <v>4.9999999999999996E-2</v>
      </c>
      <c r="V43" s="3">
        <v>3.125E-2</v>
      </c>
      <c r="W43" s="1" t="s">
        <v>86</v>
      </c>
      <c r="X43" s="1" t="s">
        <v>87</v>
      </c>
      <c r="Y43" s="1">
        <v>1437700100</v>
      </c>
      <c r="Z43" s="1" t="s">
        <v>76</v>
      </c>
      <c r="AB43" s="1">
        <v>0</v>
      </c>
    </row>
    <row r="45" spans="1:28" x14ac:dyDescent="0.25">
      <c r="A45" s="1" t="s">
        <v>0</v>
      </c>
      <c r="B45" s="1" t="s">
        <v>1</v>
      </c>
      <c r="C45" s="1" t="s">
        <v>2</v>
      </c>
      <c r="D45" s="1" t="s">
        <v>3</v>
      </c>
      <c r="E45" s="1" t="s">
        <v>4</v>
      </c>
      <c r="F45" s="1" t="s">
        <v>5</v>
      </c>
      <c r="G45" s="1" t="s">
        <v>6</v>
      </c>
      <c r="H45" s="1" t="s">
        <v>7</v>
      </c>
      <c r="I45" s="1" t="s">
        <v>8</v>
      </c>
      <c r="J45" s="1" t="s">
        <v>9</v>
      </c>
      <c r="K45" s="1" t="s">
        <v>10</v>
      </c>
      <c r="L45" s="1" t="s">
        <v>11</v>
      </c>
      <c r="M45" s="1" t="s">
        <v>12</v>
      </c>
      <c r="N45" s="1" t="s">
        <v>13</v>
      </c>
      <c r="O45" s="1" t="s">
        <v>14</v>
      </c>
      <c r="P45" s="1" t="s">
        <v>15</v>
      </c>
      <c r="Q45" s="1" t="s">
        <v>16</v>
      </c>
      <c r="R45" s="1" t="s">
        <v>17</v>
      </c>
      <c r="S45" s="1" t="s">
        <v>18</v>
      </c>
      <c r="T45" s="1" t="s">
        <v>19</v>
      </c>
      <c r="U45" s="1" t="s">
        <v>20</v>
      </c>
      <c r="V45" s="1" t="s">
        <v>21</v>
      </c>
      <c r="W45" s="1" t="s">
        <v>22</v>
      </c>
      <c r="X45" s="1" t="s">
        <v>23</v>
      </c>
      <c r="Y45" s="1" t="s">
        <v>24</v>
      </c>
      <c r="Z45" s="1" t="s">
        <v>25</v>
      </c>
      <c r="AA45" s="1" t="s">
        <v>26</v>
      </c>
      <c r="AB45" s="1" t="s">
        <v>27</v>
      </c>
    </row>
    <row r="46" spans="1:28" x14ac:dyDescent="0.25">
      <c r="A46" s="1" t="s">
        <v>28</v>
      </c>
      <c r="B46" s="1">
        <v>8</v>
      </c>
      <c r="D46" s="2">
        <v>1.16875</v>
      </c>
      <c r="F46" s="1">
        <v>14</v>
      </c>
      <c r="U46" s="3">
        <v>0.29305555555555557</v>
      </c>
    </row>
    <row r="47" spans="1:28" x14ac:dyDescent="0.25">
      <c r="A47" s="1" t="s">
        <v>29</v>
      </c>
      <c r="B47" s="1">
        <v>0</v>
      </c>
      <c r="D47" s="3">
        <v>0</v>
      </c>
      <c r="F47" s="1">
        <v>0</v>
      </c>
      <c r="U47" s="3">
        <v>0</v>
      </c>
    </row>
    <row r="48" spans="1:28" x14ac:dyDescent="0.25">
      <c r="A48" s="1" t="s">
        <v>36</v>
      </c>
      <c r="B48" s="1">
        <v>3</v>
      </c>
      <c r="D48" s="3">
        <v>0.54375000000000007</v>
      </c>
      <c r="F48" s="1">
        <v>14</v>
      </c>
      <c r="U48" s="3">
        <v>0.29305555555555557</v>
      </c>
    </row>
    <row r="49" spans="1:28" x14ac:dyDescent="0.25">
      <c r="A49" s="1">
        <v>60</v>
      </c>
      <c r="B49" s="1">
        <v>705840</v>
      </c>
      <c r="C49" s="1" t="s">
        <v>224</v>
      </c>
      <c r="D49" s="3">
        <v>0.12708333333333333</v>
      </c>
      <c r="F49" s="1">
        <v>3</v>
      </c>
      <c r="H49" s="1" t="s">
        <v>225</v>
      </c>
      <c r="I49" s="1">
        <v>469051</v>
      </c>
      <c r="J49" s="1" t="s">
        <v>204</v>
      </c>
      <c r="L49" s="4">
        <v>43560</v>
      </c>
      <c r="M49" s="1">
        <v>19145</v>
      </c>
      <c r="N49" s="1">
        <v>13</v>
      </c>
      <c r="O49" s="1" t="s">
        <v>226</v>
      </c>
      <c r="Q49" s="1">
        <v>19175</v>
      </c>
      <c r="R49" s="1" t="s">
        <v>32</v>
      </c>
      <c r="S49" s="1" t="s">
        <v>64</v>
      </c>
      <c r="T49" s="1" t="s">
        <v>34</v>
      </c>
      <c r="U49" s="3">
        <v>4.3055555555555562E-2</v>
      </c>
      <c r="V49" s="3">
        <v>8.3333333333333329E-2</v>
      </c>
      <c r="W49" s="1" t="s">
        <v>227</v>
      </c>
      <c r="X49" s="1" t="s">
        <v>228</v>
      </c>
      <c r="Y49" s="1">
        <v>1436690100</v>
      </c>
      <c r="Z49" s="1" t="s">
        <v>42</v>
      </c>
      <c r="AB49" s="1">
        <v>1</v>
      </c>
    </row>
    <row r="50" spans="1:28" x14ac:dyDescent="0.25">
      <c r="A50" s="1">
        <v>60</v>
      </c>
      <c r="B50" s="1">
        <v>670249</v>
      </c>
      <c r="C50" s="1" t="s">
        <v>229</v>
      </c>
      <c r="D50" s="3">
        <v>0.27083333333333331</v>
      </c>
      <c r="F50" s="1">
        <v>1</v>
      </c>
      <c r="H50" s="1" t="s">
        <v>225</v>
      </c>
      <c r="I50" s="1">
        <v>469051</v>
      </c>
      <c r="J50" s="1" t="s">
        <v>30</v>
      </c>
      <c r="K50" s="1" t="s">
        <v>230</v>
      </c>
      <c r="L50" s="4">
        <v>43559</v>
      </c>
      <c r="M50" s="1">
        <v>19144</v>
      </c>
      <c r="N50" s="1">
        <v>14</v>
      </c>
      <c r="O50" s="1" t="s">
        <v>231</v>
      </c>
      <c r="Q50" s="1">
        <v>19205</v>
      </c>
      <c r="R50" s="1" t="s">
        <v>45</v>
      </c>
      <c r="S50" s="1" t="s">
        <v>232</v>
      </c>
      <c r="T50" s="1" t="s">
        <v>34</v>
      </c>
      <c r="U50" s="3">
        <v>0.14583333333333334</v>
      </c>
      <c r="V50" s="3">
        <v>0.125</v>
      </c>
      <c r="W50" s="1" t="s">
        <v>166</v>
      </c>
      <c r="X50" s="1" t="s">
        <v>106</v>
      </c>
      <c r="Y50" s="1">
        <v>1434480100</v>
      </c>
      <c r="Z50" s="1" t="s">
        <v>42</v>
      </c>
      <c r="AB50" s="1">
        <v>2</v>
      </c>
    </row>
    <row r="51" spans="1:28" x14ac:dyDescent="0.25">
      <c r="A51" s="1">
        <v>60</v>
      </c>
      <c r="B51" s="1">
        <v>718836</v>
      </c>
      <c r="C51" s="1" t="s">
        <v>233</v>
      </c>
      <c r="D51" s="3">
        <v>0.14583333333333334</v>
      </c>
      <c r="F51" s="1">
        <v>10</v>
      </c>
      <c r="H51" s="1" t="s">
        <v>225</v>
      </c>
      <c r="I51" s="1">
        <v>469051</v>
      </c>
      <c r="J51" s="1" t="s">
        <v>31</v>
      </c>
      <c r="L51" s="4">
        <v>43571</v>
      </c>
      <c r="M51" s="1">
        <v>19162</v>
      </c>
      <c r="N51" s="1">
        <v>7</v>
      </c>
      <c r="O51" s="1" t="s">
        <v>234</v>
      </c>
      <c r="Q51" s="1">
        <v>19195</v>
      </c>
      <c r="R51" s="1" t="s">
        <v>32</v>
      </c>
      <c r="S51" s="1" t="s">
        <v>110</v>
      </c>
      <c r="T51" s="1" t="s">
        <v>34</v>
      </c>
      <c r="U51" s="3">
        <v>0.10416666666666667</v>
      </c>
      <c r="V51" s="3">
        <v>4.1666666666666664E-2</v>
      </c>
      <c r="W51" s="1" t="s">
        <v>90</v>
      </c>
      <c r="X51" s="1" t="s">
        <v>91</v>
      </c>
      <c r="Y51" s="1">
        <v>1437600100</v>
      </c>
      <c r="Z51" s="1" t="s">
        <v>42</v>
      </c>
      <c r="AB51" s="1">
        <v>3</v>
      </c>
    </row>
    <row r="52" spans="1:28" x14ac:dyDescent="0.25">
      <c r="A52" s="1" t="s">
        <v>37</v>
      </c>
      <c r="B52" s="1">
        <v>5</v>
      </c>
      <c r="D52" s="3">
        <v>0.625</v>
      </c>
      <c r="F52" s="1">
        <v>0</v>
      </c>
      <c r="U52" s="3">
        <v>0</v>
      </c>
    </row>
    <row r="53" spans="1:28" x14ac:dyDescent="0.25">
      <c r="A53" s="1">
        <v>60</v>
      </c>
      <c r="B53" s="1">
        <v>670247</v>
      </c>
      <c r="C53" s="1" t="s">
        <v>235</v>
      </c>
      <c r="D53" s="3">
        <v>0.125</v>
      </c>
      <c r="F53" s="1">
        <v>0</v>
      </c>
      <c r="H53" s="1" t="s">
        <v>225</v>
      </c>
      <c r="I53" s="1">
        <v>469051</v>
      </c>
      <c r="J53" s="1" t="s">
        <v>30</v>
      </c>
      <c r="L53" s="4">
        <v>43565</v>
      </c>
      <c r="M53" s="1">
        <v>19153</v>
      </c>
      <c r="N53" s="1">
        <v>4</v>
      </c>
      <c r="O53" s="1" t="s">
        <v>231</v>
      </c>
      <c r="Q53" s="1">
        <v>19191</v>
      </c>
      <c r="R53" s="1" t="s">
        <v>236</v>
      </c>
      <c r="S53" s="1" t="s">
        <v>232</v>
      </c>
      <c r="T53" s="1" t="s">
        <v>34</v>
      </c>
      <c r="U53" s="3">
        <v>0</v>
      </c>
      <c r="V53" s="3">
        <v>0.125</v>
      </c>
      <c r="W53" s="1" t="s">
        <v>166</v>
      </c>
      <c r="X53" s="1" t="s">
        <v>106</v>
      </c>
      <c r="Y53" s="1">
        <v>1434470100</v>
      </c>
      <c r="Z53" s="1" t="s">
        <v>42</v>
      </c>
      <c r="AB53" s="1">
        <v>0</v>
      </c>
    </row>
    <row r="54" spans="1:28" x14ac:dyDescent="0.25">
      <c r="A54" s="1">
        <v>60</v>
      </c>
      <c r="B54" s="1">
        <v>693386</v>
      </c>
      <c r="C54" s="1" t="s">
        <v>237</v>
      </c>
      <c r="D54" s="3">
        <v>0.125</v>
      </c>
      <c r="F54" s="1">
        <v>0</v>
      </c>
      <c r="H54" s="1" t="s">
        <v>225</v>
      </c>
      <c r="I54" s="1">
        <v>469051</v>
      </c>
      <c r="J54" s="1" t="s">
        <v>30</v>
      </c>
      <c r="K54" s="1" t="s">
        <v>238</v>
      </c>
      <c r="L54" s="4">
        <v>43570</v>
      </c>
      <c r="M54" s="1">
        <v>19161</v>
      </c>
      <c r="N54" s="1">
        <v>7</v>
      </c>
      <c r="O54" s="1" t="s">
        <v>239</v>
      </c>
      <c r="Q54" s="1">
        <v>19221</v>
      </c>
      <c r="R54" s="1" t="s">
        <v>45</v>
      </c>
      <c r="S54" s="1" t="s">
        <v>95</v>
      </c>
      <c r="T54" s="1" t="s">
        <v>34</v>
      </c>
      <c r="U54" s="3">
        <v>0</v>
      </c>
      <c r="V54" s="3">
        <v>0.125</v>
      </c>
      <c r="W54" s="1" t="s">
        <v>240</v>
      </c>
      <c r="X54" s="1" t="s">
        <v>106</v>
      </c>
      <c r="Y54" s="1">
        <v>1436010100</v>
      </c>
      <c r="Z54" s="1" t="s">
        <v>42</v>
      </c>
      <c r="AB54" s="1">
        <v>0</v>
      </c>
    </row>
    <row r="55" spans="1:28" x14ac:dyDescent="0.25">
      <c r="A55" s="1">
        <v>60</v>
      </c>
      <c r="B55" s="1">
        <v>693384</v>
      </c>
      <c r="C55" s="1" t="s">
        <v>241</v>
      </c>
      <c r="D55" s="3">
        <v>0.125</v>
      </c>
      <c r="F55" s="1">
        <v>0</v>
      </c>
      <c r="H55" s="1" t="s">
        <v>225</v>
      </c>
      <c r="I55" s="1">
        <v>469051</v>
      </c>
      <c r="J55" s="1" t="s">
        <v>30</v>
      </c>
      <c r="K55" s="1" t="s">
        <v>238</v>
      </c>
      <c r="L55" s="4">
        <v>43572</v>
      </c>
      <c r="M55" s="1">
        <v>19163</v>
      </c>
      <c r="N55" s="1">
        <v>7</v>
      </c>
      <c r="O55" s="1" t="s">
        <v>239</v>
      </c>
      <c r="Q55" s="1">
        <v>19195</v>
      </c>
      <c r="R55" s="1" t="s">
        <v>45</v>
      </c>
      <c r="S55" s="1" t="s">
        <v>95</v>
      </c>
      <c r="T55" s="1" t="s">
        <v>34</v>
      </c>
      <c r="U55" s="3">
        <v>0</v>
      </c>
      <c r="V55" s="3">
        <v>0.125</v>
      </c>
      <c r="W55" s="1" t="s">
        <v>240</v>
      </c>
      <c r="X55" s="1" t="s">
        <v>106</v>
      </c>
      <c r="Y55" s="1">
        <v>1436000100</v>
      </c>
      <c r="Z55" s="1" t="s">
        <v>42</v>
      </c>
      <c r="AB55" s="1">
        <v>0</v>
      </c>
    </row>
    <row r="56" spans="1:28" x14ac:dyDescent="0.25">
      <c r="A56" s="1">
        <v>60</v>
      </c>
      <c r="B56" s="1">
        <v>693380</v>
      </c>
      <c r="C56" s="1" t="s">
        <v>242</v>
      </c>
      <c r="D56" s="3">
        <v>0.125</v>
      </c>
      <c r="F56" s="1">
        <v>0</v>
      </c>
      <c r="H56" s="1" t="s">
        <v>225</v>
      </c>
      <c r="I56" s="1">
        <v>469051</v>
      </c>
      <c r="J56" s="1" t="s">
        <v>30</v>
      </c>
      <c r="K56" s="1" t="s">
        <v>238</v>
      </c>
      <c r="L56" s="4">
        <v>43572</v>
      </c>
      <c r="M56" s="1">
        <v>19163</v>
      </c>
      <c r="N56" s="1">
        <v>7</v>
      </c>
      <c r="O56" s="1" t="s">
        <v>239</v>
      </c>
      <c r="Q56" s="1">
        <v>19201</v>
      </c>
      <c r="R56" s="1" t="s">
        <v>45</v>
      </c>
      <c r="S56" s="1" t="s">
        <v>95</v>
      </c>
      <c r="T56" s="1" t="s">
        <v>34</v>
      </c>
      <c r="U56" s="3">
        <v>0</v>
      </c>
      <c r="V56" s="3">
        <v>0.125</v>
      </c>
      <c r="W56" s="1" t="s">
        <v>240</v>
      </c>
      <c r="X56" s="1" t="s">
        <v>106</v>
      </c>
      <c r="Y56" s="1">
        <v>1435980100</v>
      </c>
      <c r="Z56" s="1" t="s">
        <v>42</v>
      </c>
      <c r="AB56" s="1">
        <v>0</v>
      </c>
    </row>
    <row r="57" spans="1:28" x14ac:dyDescent="0.25">
      <c r="A57" s="1">
        <v>60</v>
      </c>
      <c r="B57" s="1">
        <v>693382</v>
      </c>
      <c r="C57" s="1" t="s">
        <v>243</v>
      </c>
      <c r="D57" s="3">
        <v>0.125</v>
      </c>
      <c r="F57" s="1">
        <v>0</v>
      </c>
      <c r="H57" s="1" t="s">
        <v>225</v>
      </c>
      <c r="I57" s="1">
        <v>469051</v>
      </c>
      <c r="J57" s="1" t="s">
        <v>30</v>
      </c>
      <c r="K57" s="1" t="s">
        <v>238</v>
      </c>
      <c r="L57" s="4">
        <v>43573</v>
      </c>
      <c r="M57" s="1">
        <v>19164</v>
      </c>
      <c r="N57" s="1">
        <v>7</v>
      </c>
      <c r="O57" s="1" t="s">
        <v>239</v>
      </c>
      <c r="Q57" s="1">
        <v>19214</v>
      </c>
      <c r="R57" s="1" t="s">
        <v>45</v>
      </c>
      <c r="S57" s="1" t="s">
        <v>95</v>
      </c>
      <c r="T57" s="1" t="s">
        <v>34</v>
      </c>
      <c r="U57" s="3">
        <v>0</v>
      </c>
      <c r="V57" s="3">
        <v>0.125</v>
      </c>
      <c r="W57" s="1" t="s">
        <v>240</v>
      </c>
      <c r="X57" s="1" t="s">
        <v>106</v>
      </c>
      <c r="Y57" s="1">
        <v>1435990100</v>
      </c>
      <c r="Z57" s="1" t="s">
        <v>42</v>
      </c>
      <c r="AB57" s="1">
        <v>0</v>
      </c>
    </row>
    <row r="58" spans="1:28" x14ac:dyDescent="0.25">
      <c r="A58" s="1" t="s">
        <v>56</v>
      </c>
      <c r="B58" s="1">
        <v>0</v>
      </c>
      <c r="D58" s="3">
        <v>0</v>
      </c>
      <c r="F58" s="1">
        <v>0</v>
      </c>
      <c r="U58" s="3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30"/>
  <sheetViews>
    <sheetView workbookViewId="0">
      <selection activeCell="B41" sqref="B41"/>
    </sheetView>
  </sheetViews>
  <sheetFormatPr defaultRowHeight="15" x14ac:dyDescent="0.25"/>
  <cols>
    <col min="1" max="1" width="14.85546875" customWidth="1"/>
    <col min="2" max="2" width="25" customWidth="1"/>
    <col min="3" max="3" width="20.140625" style="1" customWidth="1"/>
  </cols>
  <sheetData>
    <row r="1" spans="1:3" ht="18.75" x14ac:dyDescent="0.25">
      <c r="A1" s="9" t="s">
        <v>8</v>
      </c>
      <c r="B1" s="10" t="s">
        <v>111</v>
      </c>
      <c r="C1" s="11" t="s">
        <v>143</v>
      </c>
    </row>
    <row r="2" spans="1:3" ht="15.75" x14ac:dyDescent="0.25">
      <c r="A2" s="5">
        <v>424000</v>
      </c>
      <c r="B2" s="6" t="s">
        <v>112</v>
      </c>
      <c r="C2" s="12">
        <f>SUMIF('Input data'!I:I,A2,'Input data'!D:D)</f>
        <v>0</v>
      </c>
    </row>
    <row r="3" spans="1:3" ht="15.75" x14ac:dyDescent="0.25">
      <c r="A3" s="7">
        <v>424010</v>
      </c>
      <c r="B3" s="5" t="s">
        <v>113</v>
      </c>
      <c r="C3" s="12">
        <f>SUMIF('Input data'!I:I,A3,'Input data'!D:D)</f>
        <v>0</v>
      </c>
    </row>
    <row r="4" spans="1:3" ht="15.75" x14ac:dyDescent="0.25">
      <c r="A4" s="5">
        <v>424012</v>
      </c>
      <c r="B4" s="6" t="s">
        <v>114</v>
      </c>
      <c r="C4" s="12">
        <f>SUMIF('Input data'!I:I,A4,'Input data'!D:D)</f>
        <v>0</v>
      </c>
    </row>
    <row r="5" spans="1:3" ht="15.75" x14ac:dyDescent="0.25">
      <c r="A5" s="7">
        <v>424020</v>
      </c>
      <c r="B5" s="5" t="s">
        <v>115</v>
      </c>
      <c r="C5" s="12">
        <f>SUMIF('Input data'!I:I,A5,'Input data'!D:D)</f>
        <v>0</v>
      </c>
    </row>
    <row r="6" spans="1:3" ht="15.75" x14ac:dyDescent="0.25">
      <c r="A6" s="5">
        <v>462073</v>
      </c>
      <c r="B6" s="6" t="s">
        <v>116</v>
      </c>
      <c r="C6" s="12">
        <f>SUMIF('Input data'!I:I,A6,'Input data'!D:D)</f>
        <v>0</v>
      </c>
    </row>
    <row r="7" spans="1:3" ht="15.75" x14ac:dyDescent="0.25">
      <c r="A7" s="5">
        <v>463033</v>
      </c>
      <c r="B7" s="6" t="s">
        <v>117</v>
      </c>
      <c r="C7" s="12">
        <f>SUMIF('Input data'!I:I,A7,'Input data'!D:D)</f>
        <v>12.081250000000002</v>
      </c>
    </row>
    <row r="8" spans="1:3" ht="15.75" x14ac:dyDescent="0.25">
      <c r="A8" s="5">
        <v>464034</v>
      </c>
      <c r="B8" s="6" t="s">
        <v>118</v>
      </c>
      <c r="C8" s="12">
        <f>SUMIF('Input data'!I:I,A8,'Input data'!D:D)</f>
        <v>8.1250000000000003E-2</v>
      </c>
    </row>
    <row r="9" spans="1:3" ht="15.75" x14ac:dyDescent="0.25">
      <c r="A9" s="5">
        <v>464035</v>
      </c>
      <c r="B9" s="5" t="s">
        <v>119</v>
      </c>
      <c r="C9" s="12">
        <f>SUMIF('Input data'!I:I,A9,'Input data'!D:D)</f>
        <v>1.1666666666666667</v>
      </c>
    </row>
    <row r="10" spans="1:3" ht="15.75" x14ac:dyDescent="0.25">
      <c r="A10" s="5">
        <v>465019</v>
      </c>
      <c r="B10" s="6" t="s">
        <v>120</v>
      </c>
      <c r="C10" s="12">
        <f>SUMIF('Input data'!I:I,A10,'Input data'!D:D)</f>
        <v>0</v>
      </c>
    </row>
    <row r="11" spans="1:3" ht="15.75" x14ac:dyDescent="0.25">
      <c r="A11" s="5">
        <v>466075</v>
      </c>
      <c r="B11" s="6" t="s">
        <v>121</v>
      </c>
      <c r="C11" s="12">
        <f>SUMIF('Input data'!I:I,A11,'Input data'!D:D)</f>
        <v>0</v>
      </c>
    </row>
    <row r="12" spans="1:3" ht="15.75" x14ac:dyDescent="0.25">
      <c r="A12" s="5">
        <v>466076</v>
      </c>
      <c r="B12" s="6" t="s">
        <v>122</v>
      </c>
      <c r="C12" s="12">
        <f>SUMIF('Input data'!I:I,A12,'Input data'!D:D)</f>
        <v>0</v>
      </c>
    </row>
    <row r="13" spans="1:3" ht="15.75" x14ac:dyDescent="0.25">
      <c r="A13" s="5">
        <v>466734</v>
      </c>
      <c r="B13" s="6" t="s">
        <v>123</v>
      </c>
      <c r="C13" s="12">
        <f>SUMIF('Input data'!I:I,A13,'Input data'!D:D)</f>
        <v>0</v>
      </c>
    </row>
    <row r="14" spans="1:3" ht="15.75" x14ac:dyDescent="0.25">
      <c r="A14" s="7">
        <v>466735</v>
      </c>
      <c r="B14" s="7" t="s">
        <v>124</v>
      </c>
      <c r="C14" s="12">
        <f>SUMIF('Input data'!I:I,A14,'Input data'!D:D)</f>
        <v>0</v>
      </c>
    </row>
    <row r="15" spans="1:3" ht="15.75" x14ac:dyDescent="0.25">
      <c r="A15" s="5">
        <v>467013</v>
      </c>
      <c r="B15" s="6" t="s">
        <v>125</v>
      </c>
      <c r="C15" s="12">
        <f>SUMIF('Input data'!I:I,A15,'Input data'!D:D)</f>
        <v>0</v>
      </c>
    </row>
    <row r="16" spans="1:3" ht="15.75" x14ac:dyDescent="0.25">
      <c r="A16" s="5">
        <v>467021</v>
      </c>
      <c r="B16" s="6" t="s">
        <v>126</v>
      </c>
      <c r="C16" s="12">
        <f>SUMIF('Input data'!I:I,A16,'Input data'!D:D)</f>
        <v>0</v>
      </c>
    </row>
    <row r="17" spans="1:3" ht="15.75" x14ac:dyDescent="0.25">
      <c r="A17" s="5">
        <v>467032</v>
      </c>
      <c r="B17" s="6" t="s">
        <v>127</v>
      </c>
      <c r="C17" s="12">
        <f>SUMIF('Input data'!I:I,A17,'Input data'!D:D)</f>
        <v>0</v>
      </c>
    </row>
    <row r="18" spans="1:3" ht="15.75" x14ac:dyDescent="0.25">
      <c r="A18" s="5">
        <v>467071</v>
      </c>
      <c r="B18" s="6" t="s">
        <v>128</v>
      </c>
      <c r="C18" s="12">
        <f>SUMIF('Input data'!I:I,A18,'Input data'!D:D)</f>
        <v>0</v>
      </c>
    </row>
    <row r="19" spans="1:3" ht="15.75" x14ac:dyDescent="0.25">
      <c r="A19" s="5">
        <v>469051</v>
      </c>
      <c r="B19" s="6" t="s">
        <v>225</v>
      </c>
      <c r="C19" s="12">
        <f>SUMIF('Input data'!I:I,A19,'Input data'!D:D)</f>
        <v>1.16875</v>
      </c>
    </row>
    <row r="20" spans="1:3" ht="15.75" x14ac:dyDescent="0.25">
      <c r="A20" s="5">
        <v>888814</v>
      </c>
      <c r="B20" s="6" t="s">
        <v>129</v>
      </c>
      <c r="C20" s="12">
        <f>SUMIF('Input data'!I:I,A20,'Input data'!D:D)</f>
        <v>0</v>
      </c>
    </row>
    <row r="21" spans="1:3" ht="15.75" x14ac:dyDescent="0.25">
      <c r="A21" s="5">
        <v>888816</v>
      </c>
      <c r="B21" s="6" t="s">
        <v>130</v>
      </c>
      <c r="C21" s="12">
        <f>SUMIF('Input data'!I:I,A21,'Input data'!D:D)</f>
        <v>0</v>
      </c>
    </row>
    <row r="22" spans="1:3" ht="15.75" x14ac:dyDescent="0.25">
      <c r="A22" s="5">
        <v>888823</v>
      </c>
      <c r="B22" s="5" t="s">
        <v>131</v>
      </c>
      <c r="C22" s="12">
        <f>SUMIF('Input data'!I:I,A22,'Input data'!D:D)</f>
        <v>0</v>
      </c>
    </row>
    <row r="23" spans="1:3" ht="15.75" x14ac:dyDescent="0.25">
      <c r="A23" s="5">
        <v>888869</v>
      </c>
      <c r="B23" s="6" t="s">
        <v>132</v>
      </c>
      <c r="C23" s="12">
        <f>SUMIF('Input data'!I:I,A23,'Input data'!D:D)</f>
        <v>0</v>
      </c>
    </row>
    <row r="24" spans="1:3" ht="15.75" x14ac:dyDescent="0.25">
      <c r="A24" s="5">
        <v>888872</v>
      </c>
      <c r="B24" s="6" t="s">
        <v>133</v>
      </c>
      <c r="C24" s="12">
        <f>SUMIF('Input data'!I:I,A24,'Input data'!D:D)</f>
        <v>0</v>
      </c>
    </row>
    <row r="25" spans="1:3" ht="15.75" x14ac:dyDescent="0.25">
      <c r="A25" s="5">
        <v>888874</v>
      </c>
      <c r="B25" s="6" t="s">
        <v>134</v>
      </c>
      <c r="C25" s="12">
        <f>SUMIF('Input data'!I:I,A25,'Input data'!D:D)</f>
        <v>0</v>
      </c>
    </row>
    <row r="26" spans="1:3" ht="15.75" x14ac:dyDescent="0.25">
      <c r="A26" s="5">
        <v>888874</v>
      </c>
      <c r="B26" s="6" t="s">
        <v>135</v>
      </c>
      <c r="C26" s="12">
        <f>SUMIF('Input data'!I:I,A26,'Input data'!D:D)</f>
        <v>0</v>
      </c>
    </row>
    <row r="27" spans="1:3" ht="15.75" x14ac:dyDescent="0.25">
      <c r="A27" s="5" t="s">
        <v>136</v>
      </c>
      <c r="B27" s="6" t="s">
        <v>137</v>
      </c>
      <c r="C27" s="12">
        <f>SUMIF('Input data'!I:I,A27,'Input data'!D:D)</f>
        <v>0</v>
      </c>
    </row>
    <row r="28" spans="1:3" ht="15.75" x14ac:dyDescent="0.25">
      <c r="A28" s="8" t="s">
        <v>138</v>
      </c>
      <c r="B28" s="5" t="s">
        <v>139</v>
      </c>
      <c r="C28" s="12">
        <f>SUMIF('Input data'!I:I,A28,'Input data'!D:D)</f>
        <v>0</v>
      </c>
    </row>
    <row r="29" spans="1:3" ht="15.75" x14ac:dyDescent="0.25">
      <c r="A29" s="8" t="s">
        <v>140</v>
      </c>
      <c r="B29" s="5" t="s">
        <v>107</v>
      </c>
      <c r="C29" s="12">
        <f>SUMIF('Input data'!I:I,A29,'Input data'!D:D)</f>
        <v>0</v>
      </c>
    </row>
    <row r="30" spans="1:3" ht="15.75" x14ac:dyDescent="0.25">
      <c r="A30" s="8" t="s">
        <v>141</v>
      </c>
      <c r="B30" s="5" t="s">
        <v>142</v>
      </c>
      <c r="C30" s="12">
        <f>SUMIF('Input data'!I:I,A30,'Input data'!D:D)</f>
        <v>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D2:W49"/>
  <sheetViews>
    <sheetView showGridLines="0" tabSelected="1" topLeftCell="A34" zoomScale="60" zoomScaleNormal="60" workbookViewId="0">
      <selection activeCell="AL42" sqref="AL42"/>
    </sheetView>
  </sheetViews>
  <sheetFormatPr defaultRowHeight="33" customHeight="1" x14ac:dyDescent="0.25"/>
  <cols>
    <col min="23" max="24" width="9" customWidth="1"/>
  </cols>
  <sheetData>
    <row r="2" spans="4:7" ht="33" customHeight="1" x14ac:dyDescent="0.25">
      <c r="D2" s="15" t="s">
        <v>245</v>
      </c>
      <c r="E2" s="15"/>
      <c r="F2" s="15"/>
      <c r="G2" s="15"/>
    </row>
    <row r="3" spans="4:7" ht="33" customHeight="1" x14ac:dyDescent="0.25">
      <c r="D3" s="13" t="s">
        <v>223</v>
      </c>
      <c r="E3" s="16" t="e">
        <f>'Charge CCPLN'!#REF!</f>
        <v>#REF!</v>
      </c>
      <c r="F3" s="17"/>
      <c r="G3" s="18"/>
    </row>
    <row r="13" spans="4:7" ht="33" customHeight="1" x14ac:dyDescent="0.25">
      <c r="D13" s="15" t="s">
        <v>247</v>
      </c>
      <c r="E13" s="15"/>
      <c r="F13" s="15"/>
      <c r="G13" s="15"/>
    </row>
    <row r="14" spans="4:7" ht="33" customHeight="1" x14ac:dyDescent="0.25">
      <c r="D14" s="13" t="s">
        <v>223</v>
      </c>
      <c r="E14" s="16" t="e">
        <f>'Charge CCPLN'!#REF!</f>
        <v>#REF!</v>
      </c>
      <c r="F14" s="17"/>
      <c r="G14" s="18"/>
    </row>
    <row r="25" spans="4:7" ht="33" customHeight="1" x14ac:dyDescent="0.25">
      <c r="D25" s="15" t="s">
        <v>246</v>
      </c>
      <c r="E25" s="15"/>
      <c r="F25" s="15"/>
      <c r="G25" s="15"/>
    </row>
    <row r="26" spans="4:7" ht="33" customHeight="1" x14ac:dyDescent="0.25">
      <c r="D26" s="13" t="s">
        <v>223</v>
      </c>
      <c r="E26" s="16" t="e">
        <f>'Charge CCPLN'!#REF!</f>
        <v>#REF!</v>
      </c>
      <c r="F26" s="17"/>
      <c r="G26" s="18"/>
    </row>
    <row r="35" spans="4:23" ht="33" customHeight="1" x14ac:dyDescent="0.25">
      <c r="S35" t="str">
        <f>IF(T38&lt;"10:00:00"*1,"stama sous charge",IF(T38&lt;="20:00:00"*1,"stama nominale","stama sur charge"))</f>
        <v>stama sur charge</v>
      </c>
    </row>
    <row r="37" spans="4:23" ht="33" customHeight="1" x14ac:dyDescent="0.25">
      <c r="D37" s="15" t="s">
        <v>244</v>
      </c>
      <c r="E37" s="15"/>
      <c r="F37" s="15"/>
      <c r="G37" s="15"/>
      <c r="S37" s="15" t="s">
        <v>225</v>
      </c>
      <c r="T37" s="15"/>
      <c r="U37" s="15"/>
      <c r="V37" s="15"/>
    </row>
    <row r="38" spans="4:23" ht="33" customHeight="1" x14ac:dyDescent="0.25">
      <c r="D38" s="13" t="s">
        <v>223</v>
      </c>
      <c r="E38" s="16" t="e">
        <f>'Charge CCPLN'!#REF!</f>
        <v>#REF!</v>
      </c>
      <c r="F38" s="17"/>
      <c r="G38" s="18"/>
      <c r="S38" s="13" t="s">
        <v>223</v>
      </c>
      <c r="T38" s="16">
        <f>'Charge CCPLN'!C19</f>
        <v>1.16875</v>
      </c>
      <c r="U38" s="17"/>
      <c r="V38" s="18"/>
      <c r="W38" s="14">
        <f>T38</f>
        <v>1.16875</v>
      </c>
    </row>
    <row r="48" spans="4:23" ht="33" customHeight="1" x14ac:dyDescent="0.25">
      <c r="S48" s="15" t="s">
        <v>248</v>
      </c>
      <c r="T48" s="15"/>
      <c r="U48" s="15"/>
      <c r="V48" s="15"/>
    </row>
    <row r="49" spans="19:22" ht="33" customHeight="1" x14ac:dyDescent="0.25">
      <c r="S49" s="13" t="s">
        <v>223</v>
      </c>
      <c r="T49" s="16">
        <f>'Charge CCPLN'!C40</f>
        <v>0</v>
      </c>
      <c r="U49" s="17"/>
      <c r="V49" s="18"/>
    </row>
  </sheetData>
  <mergeCells count="12">
    <mergeCell ref="S48:V48"/>
    <mergeCell ref="T49:V49"/>
    <mergeCell ref="T38:V38"/>
    <mergeCell ref="S37:V37"/>
    <mergeCell ref="D37:G37"/>
    <mergeCell ref="E38:G38"/>
    <mergeCell ref="D2:G2"/>
    <mergeCell ref="E3:G3"/>
    <mergeCell ref="D25:G25"/>
    <mergeCell ref="E26:G26"/>
    <mergeCell ref="D13:G13"/>
    <mergeCell ref="E14:G14"/>
  </mergeCells>
  <conditionalFormatting sqref="T38:V38">
    <cfRule type="dataBar" priority="1">
      <dataBar>
        <cfvo type="num" val="0"/>
        <cfvo type="num" val="0.83333333333333337"/>
        <color rgb="FFFF0000"/>
      </dataBar>
      <extLst>
        <ext xmlns:x14="http://schemas.microsoft.com/office/spreadsheetml/2009/9/main" uri="{B025F937-C7B1-47D3-B67F-A62EFF666E3E}">
          <x14:id>{E18944AF-8542-4802-9063-74987A54EE31}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18944AF-8542-4802-9063-74987A54EE31}">
            <x14:dataBar minLength="0" maxLength="100" gradient="0" direction="leftToRight">
              <x14:cfvo type="num">
                <xm:f>0</xm:f>
              </x14:cfvo>
              <x14:cfvo type="num">
                <xm:f>0.83333333333333337</xm:f>
              </x14:cfvo>
              <x14:negativeFillColor rgb="FFFF0000"/>
              <x14:axisColor rgb="FF000000"/>
            </x14:dataBar>
          </x14:cfRule>
          <xm:sqref>T38:V38</xm:sqref>
        </x14:conditionalFormatting>
        <x14:conditionalFormatting xmlns:xm="http://schemas.microsoft.com/office/excel/2006/main">
          <x14:cfRule type="iconSet" priority="2" id="{6FFC2F65-DB05-4F72-8F7D-E859E6315538}">
            <x14:iconSet iconSet="3TrafficLights2" showValue="0" custom="1">
              <x14:cfvo type="percent">
                <xm:f>0</xm:f>
              </x14:cfvo>
              <x14:cfvo type="num">
                <xm:f>0.41666666699999999</xm:f>
              </x14:cfvo>
              <x14:cfvo type="num" gte="0">
                <xm:f>0.83333333300000001</xm:f>
              </x14:cfvo>
              <x14:cfIcon iconSet="3TrafficLights2" iconId="2"/>
              <x14:cfIcon iconSet="3TrafficLights2" iconId="1"/>
              <x14:cfIcon iconSet="3TrafficLights2" iconId="0"/>
            </x14:iconSet>
          </x14:cfRule>
          <xm:sqref>W38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Input data</vt:lpstr>
      <vt:lpstr>Charge CCPLN</vt:lpstr>
      <vt:lpstr>Sheet3</vt:lpstr>
    </vt:vector>
  </TitlesOfParts>
  <Company>Sandvik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Blandin</dc:creator>
  <cp:lastModifiedBy>Corentin Blandin</cp:lastModifiedBy>
  <dcterms:created xsi:type="dcterms:W3CDTF">2019-04-08T12:37:09Z</dcterms:created>
  <dcterms:modified xsi:type="dcterms:W3CDTF">2019-04-10T11:35:00Z</dcterms:modified>
</cp:coreProperties>
</file>