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3715" windowHeight="10050"/>
  </bookViews>
  <sheets>
    <sheet name="Feuil1" sheetId="1" r:id="rId1"/>
    <sheet name="base" sheetId="2" r:id="rId2"/>
    <sheet name="Feuil3" sheetId="3" r:id="rId3"/>
  </sheets>
  <definedNames>
    <definedName name="_xlnm._FilterDatabase" localSheetId="0" hidden="1">Feuil1!$A$3</definedName>
    <definedName name="FLORIDE">base!$D$2:$V$3</definedName>
    <definedName name="plan_de_peche">base!$A$1:$A$6</definedName>
  </definedNames>
  <calcPr calcId="145621"/>
</workbook>
</file>

<file path=xl/calcChain.xml><?xml version="1.0" encoding="utf-8"?>
<calcChain xmlns="http://schemas.openxmlformats.org/spreadsheetml/2006/main">
  <c r="D16" i="2" l="1"/>
  <c r="D13" i="2"/>
  <c r="D10" i="2"/>
  <c r="D7" i="2"/>
  <c r="D4" i="2"/>
  <c r="D1" i="2"/>
  <c r="B6" i="1"/>
  <c r="P6" i="1"/>
  <c r="N6" i="1"/>
  <c r="L6" i="1"/>
  <c r="J6" i="1"/>
  <c r="H6" i="1"/>
  <c r="P23" i="1"/>
  <c r="P10" i="1" s="1"/>
  <c r="N23" i="1"/>
  <c r="N10" i="1" s="1"/>
  <c r="L23" i="1"/>
  <c r="L10" i="1" s="1"/>
  <c r="J23" i="1"/>
  <c r="J10" i="1" s="1"/>
  <c r="H23" i="1"/>
  <c r="H10" i="1" s="1"/>
  <c r="F6" i="1"/>
  <c r="D6" i="1"/>
  <c r="F23" i="1"/>
  <c r="F10" i="1" s="1"/>
  <c r="D23" i="1"/>
  <c r="D10" i="1" s="1"/>
  <c r="B23" i="1"/>
  <c r="B10" i="1" s="1"/>
  <c r="C10" i="1" s="1"/>
  <c r="B24" i="1" s="1"/>
  <c r="Q10" i="1" l="1"/>
  <c r="P24" i="1" s="1"/>
  <c r="P11" i="1" s="1"/>
  <c r="O10" i="1"/>
  <c r="N24" i="1" s="1"/>
  <c r="N11" i="1" s="1"/>
  <c r="M10" i="1"/>
  <c r="L24" i="1" s="1"/>
  <c r="L11" i="1" s="1"/>
  <c r="K10" i="1"/>
  <c r="J24" i="1" s="1"/>
  <c r="J11" i="1" s="1"/>
  <c r="I10" i="1"/>
  <c r="H24" i="1" s="1"/>
  <c r="H11" i="1" s="1"/>
  <c r="G10" i="1"/>
  <c r="F24" i="1" s="1"/>
  <c r="F11" i="1" s="1"/>
  <c r="E10" i="1"/>
  <c r="D24" i="1" s="1"/>
  <c r="Q11" i="1" l="1"/>
  <c r="P25" i="1" s="1"/>
  <c r="P12" i="1" s="1"/>
  <c r="O11" i="1"/>
  <c r="N25" i="1" s="1"/>
  <c r="N12" i="1" s="1"/>
  <c r="M11" i="1"/>
  <c r="L25" i="1" s="1"/>
  <c r="L12" i="1" s="1"/>
  <c r="K11" i="1"/>
  <c r="J25" i="1" s="1"/>
  <c r="J12" i="1" s="1"/>
  <c r="I11" i="1"/>
  <c r="H25" i="1" s="1"/>
  <c r="H12" i="1" s="1"/>
  <c r="G11" i="1"/>
  <c r="F25" i="1" s="1"/>
  <c r="F12" i="1" s="1"/>
  <c r="D11" i="1"/>
  <c r="E11" i="1" s="1"/>
  <c r="D25" i="1" s="1"/>
  <c r="B11" i="1"/>
  <c r="Q12" i="1" l="1"/>
  <c r="P26" i="1" s="1"/>
  <c r="P13" i="1" s="1"/>
  <c r="O12" i="1"/>
  <c r="N26" i="1" s="1"/>
  <c r="N13" i="1" s="1"/>
  <c r="M12" i="1"/>
  <c r="L26" i="1" s="1"/>
  <c r="L13" i="1" s="1"/>
  <c r="K12" i="1"/>
  <c r="J26" i="1" s="1"/>
  <c r="J13" i="1" s="1"/>
  <c r="I12" i="1"/>
  <c r="H26" i="1" s="1"/>
  <c r="H13" i="1" s="1"/>
  <c r="G12" i="1"/>
  <c r="F26" i="1" s="1"/>
  <c r="F13" i="1" s="1"/>
  <c r="D12" i="1"/>
  <c r="E12" i="1" s="1"/>
  <c r="D26" i="1" s="1"/>
  <c r="C11" i="1"/>
  <c r="Q13" i="1" l="1"/>
  <c r="P27" i="1" s="1"/>
  <c r="P14" i="1" s="1"/>
  <c r="O13" i="1"/>
  <c r="N27" i="1" s="1"/>
  <c r="N14" i="1" s="1"/>
  <c r="M13" i="1"/>
  <c r="L27" i="1" s="1"/>
  <c r="L14" i="1" s="1"/>
  <c r="K13" i="1"/>
  <c r="J27" i="1" s="1"/>
  <c r="J14" i="1" s="1"/>
  <c r="I13" i="1"/>
  <c r="H27" i="1" s="1"/>
  <c r="H14" i="1" s="1"/>
  <c r="B25" i="1"/>
  <c r="B12" i="1" s="1"/>
  <c r="C12" i="1" s="1"/>
  <c r="G13" i="1"/>
  <c r="D13" i="1"/>
  <c r="E13" i="1" s="1"/>
  <c r="D27" i="1" s="1"/>
  <c r="Q14" i="1" l="1"/>
  <c r="P28" i="1" s="1"/>
  <c r="P15" i="1" s="1"/>
  <c r="O14" i="1"/>
  <c r="N28" i="1" s="1"/>
  <c r="N15" i="1" s="1"/>
  <c r="M14" i="1"/>
  <c r="L28" i="1" s="1"/>
  <c r="L15" i="1" s="1"/>
  <c r="K14" i="1"/>
  <c r="J28" i="1" s="1"/>
  <c r="J15" i="1" s="1"/>
  <c r="I14" i="1"/>
  <c r="H28" i="1" s="1"/>
  <c r="H15" i="1" s="1"/>
  <c r="F27" i="1"/>
  <c r="F14" i="1" s="1"/>
  <c r="G14" i="1" s="1"/>
  <c r="F28" i="1" s="1"/>
  <c r="F15" i="1" s="1"/>
  <c r="B26" i="1"/>
  <c r="B13" i="1" s="1"/>
  <c r="C13" i="1" s="1"/>
  <c r="D14" i="1"/>
  <c r="E14" i="1" s="1"/>
  <c r="D28" i="1" s="1"/>
  <c r="Q15" i="1" l="1"/>
  <c r="P29" i="1" s="1"/>
  <c r="P16" i="1" s="1"/>
  <c r="O15" i="1"/>
  <c r="N29" i="1" s="1"/>
  <c r="N16" i="1" s="1"/>
  <c r="M15" i="1"/>
  <c r="L29" i="1" s="1"/>
  <c r="L16" i="1" s="1"/>
  <c r="K15" i="1"/>
  <c r="J29" i="1" s="1"/>
  <c r="J16" i="1" s="1"/>
  <c r="I15" i="1"/>
  <c r="H29" i="1" s="1"/>
  <c r="H16" i="1" s="1"/>
  <c r="G15" i="1"/>
  <c r="F29" i="1" s="1"/>
  <c r="F16" i="1" s="1"/>
  <c r="B27" i="1"/>
  <c r="B14" i="1" s="1"/>
  <c r="C14" i="1" s="1"/>
  <c r="D15" i="1"/>
  <c r="E15" i="1" s="1"/>
  <c r="D29" i="1" s="1"/>
  <c r="Q16" i="1" l="1"/>
  <c r="P30" i="1" s="1"/>
  <c r="P17" i="1" s="1"/>
  <c r="O16" i="1"/>
  <c r="N30" i="1" s="1"/>
  <c r="N17" i="1" s="1"/>
  <c r="M16" i="1"/>
  <c r="L30" i="1" s="1"/>
  <c r="L17" i="1" s="1"/>
  <c r="K16" i="1"/>
  <c r="J30" i="1" s="1"/>
  <c r="J17" i="1" s="1"/>
  <c r="I16" i="1"/>
  <c r="H30" i="1" s="1"/>
  <c r="H17" i="1" s="1"/>
  <c r="G16" i="1"/>
  <c r="F30" i="1" s="1"/>
  <c r="F17" i="1" s="1"/>
  <c r="B28" i="1"/>
  <c r="B15" i="1" s="1"/>
  <c r="C15" i="1" s="1"/>
  <c r="D16" i="1"/>
  <c r="E16" i="1" s="1"/>
  <c r="D30" i="1" s="1"/>
  <c r="Q17" i="1" l="1"/>
  <c r="P31" i="1" s="1"/>
  <c r="P18" i="1" s="1"/>
  <c r="O17" i="1"/>
  <c r="N31" i="1" s="1"/>
  <c r="N18" i="1" s="1"/>
  <c r="M17" i="1"/>
  <c r="L31" i="1" s="1"/>
  <c r="L18" i="1" s="1"/>
  <c r="K17" i="1"/>
  <c r="J31" i="1" s="1"/>
  <c r="J18" i="1" s="1"/>
  <c r="I17" i="1"/>
  <c r="H31" i="1" s="1"/>
  <c r="H18" i="1" s="1"/>
  <c r="G17" i="1"/>
  <c r="F31" i="1" s="1"/>
  <c r="F18" i="1" s="1"/>
  <c r="B29" i="1"/>
  <c r="B16" i="1" s="1"/>
  <c r="C16" i="1" s="1"/>
  <c r="D17" i="1"/>
  <c r="E17" i="1" s="1"/>
  <c r="D31" i="1" s="1"/>
  <c r="Q18" i="1" l="1"/>
  <c r="P32" i="1" s="1"/>
  <c r="P19" i="1" s="1"/>
  <c r="Q19" i="1" s="1"/>
  <c r="P7" i="1" s="1"/>
  <c r="O18" i="1"/>
  <c r="N32" i="1" s="1"/>
  <c r="N19" i="1" s="1"/>
  <c r="O19" i="1" s="1"/>
  <c r="N7" i="1" s="1"/>
  <c r="M18" i="1"/>
  <c r="L32" i="1" s="1"/>
  <c r="L19" i="1" s="1"/>
  <c r="M19" i="1" s="1"/>
  <c r="K18" i="1"/>
  <c r="J32" i="1" s="1"/>
  <c r="J19" i="1" s="1"/>
  <c r="K19" i="1" s="1"/>
  <c r="J7" i="1" s="1"/>
  <c r="I18" i="1"/>
  <c r="H32" i="1" s="1"/>
  <c r="H19" i="1" s="1"/>
  <c r="I19" i="1" s="1"/>
  <c r="H7" i="1" s="1"/>
  <c r="G18" i="1"/>
  <c r="F32" i="1" s="1"/>
  <c r="F19" i="1" s="1"/>
  <c r="G19" i="1" s="1"/>
  <c r="F7" i="1" s="1"/>
  <c r="B30" i="1"/>
  <c r="B17" i="1" s="1"/>
  <c r="C17" i="1" s="1"/>
  <c r="D18" i="1"/>
  <c r="E18" i="1" s="1"/>
  <c r="D32" i="1" s="1"/>
  <c r="B31" i="1" l="1"/>
  <c r="B18" i="1" s="1"/>
  <c r="C18" i="1" s="1"/>
  <c r="D19" i="1"/>
  <c r="E19" i="1" s="1"/>
  <c r="D7" i="1" s="1"/>
  <c r="B32" i="1" l="1"/>
  <c r="B19" i="1" s="1"/>
  <c r="C19" i="1" s="1"/>
  <c r="B7" i="1" s="1"/>
</calcChain>
</file>

<file path=xl/sharedStrings.xml><?xml version="1.0" encoding="utf-8"?>
<sst xmlns="http://schemas.openxmlformats.org/spreadsheetml/2006/main" count="44" uniqueCount="43">
  <si>
    <t>poissons</t>
  </si>
  <si>
    <t>carte</t>
  </si>
  <si>
    <t>niveau actuel</t>
  </si>
  <si>
    <t>niveau possible</t>
  </si>
  <si>
    <t>restant niv sup1</t>
  </si>
  <si>
    <t>restant niv sup2</t>
  </si>
  <si>
    <t>restant niv sup3</t>
  </si>
  <si>
    <t>restant niv sup4</t>
  </si>
  <si>
    <t>restant niv sup5</t>
  </si>
  <si>
    <t>restant niv sup6</t>
  </si>
  <si>
    <t>restant niv sup7</t>
  </si>
  <si>
    <t>restant niv sup8</t>
  </si>
  <si>
    <t>restant niv sup9</t>
  </si>
  <si>
    <t>restant niv sup10</t>
  </si>
  <si>
    <t>recherche carte pour passer sup3</t>
  </si>
  <si>
    <t>recherche carte pour passer sup2</t>
  </si>
  <si>
    <t>recherche carte pour passer sup1</t>
  </si>
  <si>
    <t>recherche carte pour passer sup4</t>
  </si>
  <si>
    <t>recherche carte pour passer sup5</t>
  </si>
  <si>
    <t>recherche carte pour passer sup6</t>
  </si>
  <si>
    <t>recherche carte pour passer sup7</t>
  </si>
  <si>
    <t>recherche carte pour passer sup8</t>
  </si>
  <si>
    <t>recherche carte pour passer sup9</t>
  </si>
  <si>
    <t>recherche carte pour passer sup 10</t>
  </si>
  <si>
    <t>FLORIDE</t>
  </si>
  <si>
    <t>PLAN DE PECHE</t>
  </si>
  <si>
    <t>niveau floride</t>
  </si>
  <si>
    <t>niveau gunter</t>
  </si>
  <si>
    <t>gazon</t>
  </si>
  <si>
    <t>dent chien</t>
  </si>
  <si>
    <t>GUNTER</t>
  </si>
  <si>
    <t>KENAI</t>
  </si>
  <si>
    <t>AMAZONE</t>
  </si>
  <si>
    <t>LOCHNESS</t>
  </si>
  <si>
    <t>MEDITERRANEE</t>
  </si>
  <si>
    <t>BITE</t>
  </si>
  <si>
    <t>POIL</t>
  </si>
  <si>
    <t>CUL</t>
  </si>
  <si>
    <t>CORYPHENE</t>
  </si>
  <si>
    <t>esturgeon</t>
  </si>
  <si>
    <t>dorade</t>
  </si>
  <si>
    <t>sandrine</t>
  </si>
  <si>
    <t>david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</si>
</sst>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39"/>
  <sheetViews>
    <sheetView tabSelected="1" workbookViewId="0">
      <selection activeCell="B6" sqref="B6"/>
    </sheetView>
  </sheetViews>
  <sheetFormatPr baseColWidth="10" defaultRowHeight="15" x14ac:dyDescent="0.25"/>
  <cols>
    <col min="1" max="1" width="33.42578125" customWidth="1"/>
    <col min="3" max="3" width="11.42578125" customWidth="1"/>
    <col min="5" max="5" width="11.42578125" customWidth="1"/>
    <col min="7" max="7" width="11.42578125" customWidth="1"/>
    <col min="9" max="9" width="11.42578125" customWidth="1"/>
    <col min="11" max="11" width="11.42578125" customWidth="1"/>
    <col min="13" max="13" width="11.42578125" customWidth="1"/>
    <col min="15" max="15" width="11.42578125" customWidth="1"/>
  </cols>
  <sheetData>
    <row r="2" spans="1:17" x14ac:dyDescent="0.25">
      <c r="A2" t="s">
        <v>25</v>
      </c>
    </row>
    <row r="3" spans="1:17" x14ac:dyDescent="0.25">
      <c r="A3" s="4" t="s">
        <v>24</v>
      </c>
    </row>
    <row r="6" spans="1:17" x14ac:dyDescent="0.25">
      <c r="A6" t="s">
        <v>0</v>
      </c>
      <c r="B6" t="str">
        <f>HLOOKUP(1,FLORIDE,2)</f>
        <v>gazon</v>
      </c>
      <c r="D6" t="str">
        <f>HLOOKUP(2,FLORIDE,2)</f>
        <v>BITE</v>
      </c>
      <c r="F6" t="str">
        <f>HLOOKUP(3,FLORIDE,2)</f>
        <v>POIL</v>
      </c>
      <c r="H6" t="str">
        <f>HLOOKUP(4,FLORIDE,2)</f>
        <v>CUL</v>
      </c>
      <c r="J6" t="str">
        <f>HLOOKUP(5,FLORIDE,2)</f>
        <v>dent chien</v>
      </c>
      <c r="L6" t="str">
        <f>HLOOKUP(6,FLORIDE,2)</f>
        <v>CORYPHENE</v>
      </c>
      <c r="N6">
        <f>HLOOKUP(7,FLORIDE,2)</f>
        <v>0</v>
      </c>
      <c r="P6">
        <f>HLOOKUP(8,FLORIDE,2)</f>
        <v>0</v>
      </c>
    </row>
    <row r="7" spans="1:17" x14ac:dyDescent="0.25">
      <c r="A7" s="3" t="s">
        <v>3</v>
      </c>
      <c r="B7">
        <f>IF(C19&gt;=10,"MAX",C19)</f>
        <v>8</v>
      </c>
      <c r="D7">
        <f>IF(E19&gt;=10,"MAX",E19)</f>
        <v>8</v>
      </c>
      <c r="F7">
        <f>IF(G19&gt;=10,"MAX",G19)</f>
        <v>9</v>
      </c>
      <c r="H7">
        <f>IF(I19&gt;=10,"MAX",I19)</f>
        <v>9</v>
      </c>
      <c r="J7">
        <f>IF(K19&gt;=10,"MAX",K19)</f>
        <v>9</v>
      </c>
      <c r="L7">
        <v>9</v>
      </c>
      <c r="N7">
        <f>IF(O19&gt;=10,"MAX",O19)</f>
        <v>9</v>
      </c>
      <c r="P7">
        <f>IF(Q19&gt;=10,"MAX",Q19)</f>
        <v>9</v>
      </c>
    </row>
    <row r="8" spans="1:17" x14ac:dyDescent="0.25">
      <c r="A8" s="1" t="s">
        <v>2</v>
      </c>
      <c r="B8">
        <v>5</v>
      </c>
      <c r="D8">
        <v>6</v>
      </c>
      <c r="F8">
        <v>9</v>
      </c>
      <c r="H8">
        <v>9</v>
      </c>
      <c r="J8">
        <v>9</v>
      </c>
      <c r="L8">
        <v>2</v>
      </c>
      <c r="N8">
        <v>9</v>
      </c>
      <c r="P8">
        <v>9</v>
      </c>
    </row>
    <row r="9" spans="1:17" x14ac:dyDescent="0.25">
      <c r="A9" s="1" t="s">
        <v>1</v>
      </c>
      <c r="B9">
        <v>250</v>
      </c>
      <c r="D9">
        <v>250</v>
      </c>
      <c r="F9">
        <v>250</v>
      </c>
      <c r="H9">
        <v>250</v>
      </c>
      <c r="J9">
        <v>250</v>
      </c>
      <c r="L9">
        <v>250</v>
      </c>
      <c r="N9">
        <v>250</v>
      </c>
      <c r="P9">
        <v>250</v>
      </c>
    </row>
    <row r="10" spans="1:17" ht="15.75" customHeight="1" x14ac:dyDescent="0.25">
      <c r="A10" s="2" t="s">
        <v>4</v>
      </c>
      <c r="B10">
        <f>B9-B23</f>
        <v>200</v>
      </c>
      <c r="C10">
        <f>IF(B10&gt;=0,B8+1,B8)</f>
        <v>6</v>
      </c>
      <c r="D10">
        <f>D9-D23</f>
        <v>150</v>
      </c>
      <c r="E10">
        <f>IF(D10&gt;=0,D8+1,D8)</f>
        <v>7</v>
      </c>
      <c r="F10">
        <f>F9-F23</f>
        <v>-150</v>
      </c>
      <c r="G10">
        <f>IF(F10&gt;=0,F8+1,F8)</f>
        <v>9</v>
      </c>
      <c r="H10">
        <f>H9-H23</f>
        <v>-150</v>
      </c>
      <c r="I10">
        <f>IF(H10&gt;=0,H8+1,H8)</f>
        <v>9</v>
      </c>
      <c r="J10">
        <f>J9-J23</f>
        <v>-150</v>
      </c>
      <c r="K10">
        <f>IF(J10&gt;=0,J8+1,J8)</f>
        <v>9</v>
      </c>
      <c r="L10">
        <f>L9-L23</f>
        <v>246</v>
      </c>
      <c r="M10">
        <f>IF(L10&gt;=0,L8+1,L8)</f>
        <v>3</v>
      </c>
      <c r="N10">
        <f>N9-N23</f>
        <v>-150</v>
      </c>
      <c r="O10">
        <f>IF(N10&gt;=0,N8+1,N8)</f>
        <v>9</v>
      </c>
      <c r="P10">
        <f>P9-P23</f>
        <v>-150</v>
      </c>
      <c r="Q10">
        <f>IF(P10&gt;=0,P8+1,P8)</f>
        <v>9</v>
      </c>
    </row>
    <row r="11" spans="1:17" x14ac:dyDescent="0.25">
      <c r="A11" s="2" t="s">
        <v>5</v>
      </c>
      <c r="B11">
        <f>B10-B24</f>
        <v>100</v>
      </c>
      <c r="C11">
        <f>IF(B11&gt;=0,C10+1,C10)</f>
        <v>7</v>
      </c>
      <c r="D11">
        <f>D10-D24</f>
        <v>50</v>
      </c>
      <c r="E11">
        <f>IF(D11&gt;=0,E10+1,E10)</f>
        <v>8</v>
      </c>
      <c r="F11">
        <f>F10-F24</f>
        <v>-550</v>
      </c>
      <c r="G11">
        <f>IF(F11&gt;=0,G10+1,G10)</f>
        <v>9</v>
      </c>
      <c r="H11">
        <f>H10-H24</f>
        <v>-550</v>
      </c>
      <c r="I11">
        <f>IF(H11&gt;=0,I10+1,I10)</f>
        <v>9</v>
      </c>
      <c r="J11">
        <f>J10-J24</f>
        <v>-550</v>
      </c>
      <c r="K11">
        <f>IF(J11&gt;=0,K10+1,K10)</f>
        <v>9</v>
      </c>
      <c r="L11">
        <f>L10-L24</f>
        <v>236</v>
      </c>
      <c r="M11">
        <f>IF(L11&gt;=0,M10+1,M10)</f>
        <v>4</v>
      </c>
      <c r="N11">
        <f>N10-N24</f>
        <v>-550</v>
      </c>
      <c r="O11">
        <f>IF(N11&gt;=0,O10+1,O10)</f>
        <v>9</v>
      </c>
      <c r="P11">
        <f>P10-P24</f>
        <v>-550</v>
      </c>
      <c r="Q11">
        <f>IF(P11&gt;=0,Q10+1,Q10)</f>
        <v>9</v>
      </c>
    </row>
    <row r="12" spans="1:17" x14ac:dyDescent="0.25">
      <c r="A12" s="2" t="s">
        <v>6</v>
      </c>
      <c r="B12">
        <f>B11-B25</f>
        <v>0</v>
      </c>
      <c r="C12">
        <f>IF(B12&gt;=0,C11+1,C11)</f>
        <v>8</v>
      </c>
      <c r="D12">
        <f>D11-D25</f>
        <v>-150</v>
      </c>
      <c r="E12">
        <f>IF(D12&gt;=0,E11+1,E11)</f>
        <v>8</v>
      </c>
      <c r="F12">
        <f>F11-F25</f>
        <v>-950</v>
      </c>
      <c r="G12">
        <f>IF(F12&gt;=0,G11+1,G11)</f>
        <v>9</v>
      </c>
      <c r="H12">
        <f>H11-H25</f>
        <v>-950</v>
      </c>
      <c r="I12">
        <f>IF(H12&gt;=0,I11+1,I11)</f>
        <v>9</v>
      </c>
      <c r="J12">
        <f>J11-J25</f>
        <v>-950</v>
      </c>
      <c r="K12">
        <f>IF(J12&gt;=0,K11+1,K11)</f>
        <v>9</v>
      </c>
      <c r="L12">
        <f>L11-L25</f>
        <v>216</v>
      </c>
      <c r="M12">
        <f>IF(L12&gt;=0,M11+1,M11)</f>
        <v>5</v>
      </c>
      <c r="N12">
        <f>N11-N25</f>
        <v>-950</v>
      </c>
      <c r="O12">
        <f>IF(N12&gt;=0,O11+1,O11)</f>
        <v>9</v>
      </c>
      <c r="P12">
        <f>P11-P25</f>
        <v>-950</v>
      </c>
      <c r="Q12">
        <f>IF(P12&gt;=0,Q11+1,Q11)</f>
        <v>9</v>
      </c>
    </row>
    <row r="13" spans="1:17" x14ac:dyDescent="0.25">
      <c r="A13" s="2" t="s">
        <v>7</v>
      </c>
      <c r="B13">
        <f t="shared" ref="B12:B19" si="0">B12-B26</f>
        <v>-200</v>
      </c>
      <c r="C13">
        <f>IF(B13&gt;=0,C12+1,C12)</f>
        <v>8</v>
      </c>
      <c r="D13">
        <f t="shared" ref="D13:D19" si="1">D12-D26</f>
        <v>-350</v>
      </c>
      <c r="E13">
        <f>IF(D13&gt;=0,E12+1,E12)</f>
        <v>8</v>
      </c>
      <c r="F13">
        <f t="shared" ref="F13:F19" si="2">F12-F26</f>
        <v>-1350</v>
      </c>
      <c r="G13">
        <f>IF(F13&gt;=0,G12+1,G12)</f>
        <v>9</v>
      </c>
      <c r="H13">
        <f t="shared" ref="H13:H19" si="3">H12-H26</f>
        <v>-1350</v>
      </c>
      <c r="I13">
        <f>IF(H13&gt;=0,I12+1,I12)</f>
        <v>9</v>
      </c>
      <c r="J13">
        <f t="shared" ref="J13:J19" si="4">J12-J26</f>
        <v>-1350</v>
      </c>
      <c r="K13">
        <f>IF(J13&gt;=0,K12+1,K12)</f>
        <v>9</v>
      </c>
      <c r="L13">
        <f t="shared" ref="L13:L19" si="5">L12-L26</f>
        <v>166</v>
      </c>
      <c r="M13">
        <f>IF(L13&gt;=0,M12+1,M12)</f>
        <v>6</v>
      </c>
      <c r="N13">
        <f t="shared" ref="N13:N19" si="6">N12-N26</f>
        <v>-1350</v>
      </c>
      <c r="O13">
        <f>IF(N13&gt;=0,O12+1,O12)</f>
        <v>9</v>
      </c>
      <c r="P13">
        <f t="shared" ref="P13:P19" si="7">P12-P26</f>
        <v>-1350</v>
      </c>
      <c r="Q13">
        <f>IF(P13&gt;=0,Q12+1,Q12)</f>
        <v>9</v>
      </c>
    </row>
    <row r="14" spans="1:17" x14ac:dyDescent="0.25">
      <c r="A14" s="2" t="s">
        <v>8</v>
      </c>
      <c r="B14">
        <f t="shared" si="0"/>
        <v>-400</v>
      </c>
      <c r="C14">
        <f>IF(B14&gt;=0,C13+1,C13)</f>
        <v>8</v>
      </c>
      <c r="D14">
        <f t="shared" si="1"/>
        <v>-550</v>
      </c>
      <c r="E14">
        <f>IF(D14&gt;=0,E13+1,E13)</f>
        <v>8</v>
      </c>
      <c r="F14">
        <f t="shared" si="2"/>
        <v>-1750</v>
      </c>
      <c r="G14">
        <f>IF(F14&gt;=0,G13+1,G13)</f>
        <v>9</v>
      </c>
      <c r="H14">
        <f t="shared" si="3"/>
        <v>-1750</v>
      </c>
      <c r="I14">
        <f>IF(H14&gt;=0,I13+1,I13)</f>
        <v>9</v>
      </c>
      <c r="J14">
        <f t="shared" si="4"/>
        <v>-1750</v>
      </c>
      <c r="K14">
        <f>IF(J14&gt;=0,K13+1,K13)</f>
        <v>9</v>
      </c>
      <c r="L14">
        <f t="shared" si="5"/>
        <v>66</v>
      </c>
      <c r="M14">
        <f>IF(L14&gt;=0,M13+1,M13)</f>
        <v>7</v>
      </c>
      <c r="N14">
        <f t="shared" si="6"/>
        <v>-1750</v>
      </c>
      <c r="O14">
        <f>IF(N14&gt;=0,O13+1,O13)</f>
        <v>9</v>
      </c>
      <c r="P14">
        <f t="shared" si="7"/>
        <v>-1750</v>
      </c>
      <c r="Q14">
        <f>IF(P14&gt;=0,Q13+1,Q13)</f>
        <v>9</v>
      </c>
    </row>
    <row r="15" spans="1:17" x14ac:dyDescent="0.25">
      <c r="A15" s="2" t="s">
        <v>9</v>
      </c>
      <c r="B15">
        <f t="shared" si="0"/>
        <v>-600</v>
      </c>
      <c r="C15">
        <f>IF(B15&gt;=0,C14+1,C14)</f>
        <v>8</v>
      </c>
      <c r="D15">
        <f t="shared" si="1"/>
        <v>-750</v>
      </c>
      <c r="E15">
        <f>IF(D15&gt;=0,E14+1,E14)</f>
        <v>8</v>
      </c>
      <c r="F15">
        <f t="shared" si="2"/>
        <v>-2150</v>
      </c>
      <c r="G15">
        <f>IF(F15&gt;=0,G14+1,G14)</f>
        <v>9</v>
      </c>
      <c r="H15">
        <f t="shared" si="3"/>
        <v>-2150</v>
      </c>
      <c r="I15">
        <f>IF(H15&gt;=0,I14+1,I14)</f>
        <v>9</v>
      </c>
      <c r="J15">
        <f t="shared" si="4"/>
        <v>-2150</v>
      </c>
      <c r="K15">
        <f>IF(J15&gt;=0,K14+1,K14)</f>
        <v>9</v>
      </c>
      <c r="L15">
        <f t="shared" si="5"/>
        <v>-34</v>
      </c>
      <c r="M15">
        <f>IF(L15&gt;=0,M14+1,M14)</f>
        <v>7</v>
      </c>
      <c r="N15">
        <f t="shared" si="6"/>
        <v>-2150</v>
      </c>
      <c r="O15">
        <f>IF(N15&gt;=0,O14+1,O14)</f>
        <v>9</v>
      </c>
      <c r="P15">
        <f t="shared" si="7"/>
        <v>-2150</v>
      </c>
      <c r="Q15">
        <f>IF(P15&gt;=0,Q14+1,Q14)</f>
        <v>9</v>
      </c>
    </row>
    <row r="16" spans="1:17" x14ac:dyDescent="0.25">
      <c r="A16" s="2" t="s">
        <v>10</v>
      </c>
      <c r="B16">
        <f t="shared" si="0"/>
        <v>-800</v>
      </c>
      <c r="C16">
        <f>IF(B16&gt;=0,C15+1,C15)</f>
        <v>8</v>
      </c>
      <c r="D16">
        <f t="shared" si="1"/>
        <v>-950</v>
      </c>
      <c r="E16">
        <f>IF(D16&gt;=0,E15+1,E15)</f>
        <v>8</v>
      </c>
      <c r="F16">
        <f t="shared" si="2"/>
        <v>-2550</v>
      </c>
      <c r="G16">
        <f>IF(F16&gt;=0,G15+1,G15)</f>
        <v>9</v>
      </c>
      <c r="H16">
        <f t="shared" si="3"/>
        <v>-2550</v>
      </c>
      <c r="I16">
        <f>IF(H16&gt;=0,I15+1,I15)</f>
        <v>9</v>
      </c>
      <c r="J16">
        <f t="shared" si="4"/>
        <v>-2550</v>
      </c>
      <c r="K16">
        <f>IF(J16&gt;=0,K15+1,K15)</f>
        <v>9</v>
      </c>
      <c r="L16">
        <f t="shared" si="5"/>
        <v>-134</v>
      </c>
      <c r="M16">
        <f>IF(L16&gt;=0,M15+1,M15)</f>
        <v>7</v>
      </c>
      <c r="N16">
        <f t="shared" si="6"/>
        <v>-2550</v>
      </c>
      <c r="O16">
        <f>IF(N16&gt;=0,O15+1,O15)</f>
        <v>9</v>
      </c>
      <c r="P16">
        <f t="shared" si="7"/>
        <v>-2550</v>
      </c>
      <c r="Q16">
        <f>IF(P16&gt;=0,Q15+1,Q15)</f>
        <v>9</v>
      </c>
    </row>
    <row r="17" spans="1:17" x14ac:dyDescent="0.25">
      <c r="A17" s="2" t="s">
        <v>11</v>
      </c>
      <c r="B17">
        <f t="shared" si="0"/>
        <v>-1000</v>
      </c>
      <c r="C17">
        <f>IF(B17&gt;=0,C16+1,C16)</f>
        <v>8</v>
      </c>
      <c r="D17">
        <f t="shared" si="1"/>
        <v>-1150</v>
      </c>
      <c r="E17">
        <f>IF(D17&gt;=0,E16+1,E16)</f>
        <v>8</v>
      </c>
      <c r="F17">
        <f t="shared" si="2"/>
        <v>-2950</v>
      </c>
      <c r="G17">
        <f>IF(F17&gt;=0,G16+1,G16)</f>
        <v>9</v>
      </c>
      <c r="H17">
        <f t="shared" si="3"/>
        <v>-2950</v>
      </c>
      <c r="I17">
        <f>IF(H17&gt;=0,I16+1,I16)</f>
        <v>9</v>
      </c>
      <c r="J17">
        <f t="shared" si="4"/>
        <v>-2950</v>
      </c>
      <c r="K17">
        <f>IF(J17&gt;=0,K16+1,K16)</f>
        <v>9</v>
      </c>
      <c r="L17">
        <f t="shared" si="5"/>
        <v>-234</v>
      </c>
      <c r="M17">
        <f>IF(L17&gt;=0,M16+1,M16)</f>
        <v>7</v>
      </c>
      <c r="N17">
        <f t="shared" si="6"/>
        <v>-2950</v>
      </c>
      <c r="O17">
        <f>IF(N17&gt;=0,O16+1,O16)</f>
        <v>9</v>
      </c>
      <c r="P17">
        <f t="shared" si="7"/>
        <v>-2950</v>
      </c>
      <c r="Q17">
        <f>IF(P17&gt;=0,Q16+1,Q16)</f>
        <v>9</v>
      </c>
    </row>
    <row r="18" spans="1:17" x14ac:dyDescent="0.25">
      <c r="A18" s="2" t="s">
        <v>12</v>
      </c>
      <c r="B18">
        <f t="shared" si="0"/>
        <v>-1200</v>
      </c>
      <c r="C18">
        <f>IF(B18&gt;=0,C17+1,C17)</f>
        <v>8</v>
      </c>
      <c r="D18">
        <f t="shared" si="1"/>
        <v>-1350</v>
      </c>
      <c r="E18">
        <f>IF(D18&gt;=0,E17+1,E17)</f>
        <v>8</v>
      </c>
      <c r="F18">
        <f t="shared" si="2"/>
        <v>-3350</v>
      </c>
      <c r="G18">
        <f>IF(F18&gt;=0,G17+1,G17)</f>
        <v>9</v>
      </c>
      <c r="H18">
        <f t="shared" si="3"/>
        <v>-3350</v>
      </c>
      <c r="I18">
        <f>IF(H18&gt;=0,I17+1,I17)</f>
        <v>9</v>
      </c>
      <c r="J18">
        <f t="shared" si="4"/>
        <v>-3350</v>
      </c>
      <c r="K18">
        <f>IF(J18&gt;=0,K17+1,K17)</f>
        <v>9</v>
      </c>
      <c r="L18">
        <f t="shared" si="5"/>
        <v>-334</v>
      </c>
      <c r="M18">
        <f>IF(L18&gt;=0,M17+1,M17)</f>
        <v>7</v>
      </c>
      <c r="N18">
        <f t="shared" si="6"/>
        <v>-3350</v>
      </c>
      <c r="O18">
        <f>IF(N18&gt;=0,O17+1,O17)</f>
        <v>9</v>
      </c>
      <c r="P18">
        <f t="shared" si="7"/>
        <v>-3350</v>
      </c>
      <c r="Q18">
        <f>IF(P18&gt;=0,Q17+1,Q17)</f>
        <v>9</v>
      </c>
    </row>
    <row r="19" spans="1:17" x14ac:dyDescent="0.25">
      <c r="A19" s="2" t="s">
        <v>13</v>
      </c>
      <c r="B19">
        <f t="shared" si="0"/>
        <v>-1400</v>
      </c>
      <c r="C19">
        <f>IF(B19&gt;=0,C18+1,C18)</f>
        <v>8</v>
      </c>
      <c r="D19">
        <f t="shared" si="1"/>
        <v>-1550</v>
      </c>
      <c r="E19">
        <f>IF(D19&gt;=0,E18+1,E18)</f>
        <v>8</v>
      </c>
      <c r="F19">
        <f t="shared" si="2"/>
        <v>-3750</v>
      </c>
      <c r="G19">
        <f>IF(F19&gt;=0,G18+1,G18)</f>
        <v>9</v>
      </c>
      <c r="H19">
        <f t="shared" si="3"/>
        <v>-3750</v>
      </c>
      <c r="I19">
        <f>IF(H19&gt;=0,I18+1,I18)</f>
        <v>9</v>
      </c>
      <c r="J19">
        <f t="shared" si="4"/>
        <v>-3750</v>
      </c>
      <c r="K19">
        <f>IF(J19&gt;=0,K18+1,K18)</f>
        <v>9</v>
      </c>
      <c r="L19">
        <f t="shared" si="5"/>
        <v>-434</v>
      </c>
      <c r="M19">
        <f>IF(L19&gt;=0,M18+1,M18)</f>
        <v>7</v>
      </c>
      <c r="N19">
        <f t="shared" si="6"/>
        <v>-3750</v>
      </c>
      <c r="O19">
        <f>IF(N19&gt;=0,O18+1,O18)</f>
        <v>9</v>
      </c>
      <c r="P19">
        <f t="shared" si="7"/>
        <v>-3750</v>
      </c>
      <c r="Q19">
        <f>IF(P19&gt;=0,Q18+1,Q18)</f>
        <v>9</v>
      </c>
    </row>
    <row r="20" spans="1:17" x14ac:dyDescent="0.25">
      <c r="A20" s="2"/>
    </row>
    <row r="23" spans="1:17" x14ac:dyDescent="0.25">
      <c r="A23" s="2" t="s">
        <v>16</v>
      </c>
      <c r="B23">
        <f>HLOOKUP(B8,$B$36:$J$37,2)</f>
        <v>50</v>
      </c>
      <c r="D23">
        <f>HLOOKUP(D8,$B$36:$J$37,2)</f>
        <v>100</v>
      </c>
      <c r="F23">
        <f>HLOOKUP(F8,$B$36:$J$37,2)</f>
        <v>400</v>
      </c>
      <c r="H23">
        <f>HLOOKUP(H8,$B$36:$J$37,2)</f>
        <v>400</v>
      </c>
      <c r="J23">
        <f>HLOOKUP(J8,$B$36:$J$37,2)</f>
        <v>400</v>
      </c>
      <c r="L23">
        <f>HLOOKUP(L8,$B$36:$J$37,2)</f>
        <v>4</v>
      </c>
      <c r="N23">
        <f>HLOOKUP(N8,$B$36:$J$37,2)</f>
        <v>400</v>
      </c>
      <c r="P23">
        <f>HLOOKUP(P8,$B$36:$J$37,2)</f>
        <v>400</v>
      </c>
    </row>
    <row r="24" spans="1:17" x14ac:dyDescent="0.25">
      <c r="A24" s="2" t="s">
        <v>15</v>
      </c>
      <c r="B24">
        <f>HLOOKUP(C10,$B$36:$J$37,2)</f>
        <v>100</v>
      </c>
      <c r="D24">
        <f>HLOOKUP(E10,$B$36:$J$37,2)</f>
        <v>100</v>
      </c>
      <c r="F24">
        <f>HLOOKUP(G10,$B$36:$J$37,2)</f>
        <v>400</v>
      </c>
      <c r="H24">
        <f>HLOOKUP(I10,$B$36:$J$37,2)</f>
        <v>400</v>
      </c>
      <c r="J24">
        <f>HLOOKUP(K10,$B$36:$J$37,2)</f>
        <v>400</v>
      </c>
      <c r="L24">
        <f>HLOOKUP(M10,$B$36:$J$37,2)</f>
        <v>10</v>
      </c>
      <c r="N24">
        <f>HLOOKUP(O10,$B$36:$J$37,2)</f>
        <v>400</v>
      </c>
      <c r="P24">
        <f>HLOOKUP(Q10,$B$36:$J$37,2)</f>
        <v>400</v>
      </c>
    </row>
    <row r="25" spans="1:17" x14ac:dyDescent="0.25">
      <c r="A25" s="2" t="s">
        <v>14</v>
      </c>
      <c r="B25">
        <f>HLOOKUP(C11,$B$36:$J$37,2)</f>
        <v>100</v>
      </c>
      <c r="D25">
        <f>HLOOKUP(E11,$B$36:$J$37,2)</f>
        <v>200</v>
      </c>
      <c r="F25">
        <f>HLOOKUP(G11,$B$36:$J$37,2)</f>
        <v>400</v>
      </c>
      <c r="H25">
        <f>HLOOKUP(I11,$B$36:$J$37,2)</f>
        <v>400</v>
      </c>
      <c r="J25">
        <f>HLOOKUP(K11,$B$36:$J$37,2)</f>
        <v>400</v>
      </c>
      <c r="L25">
        <f>HLOOKUP(M11,$B$36:$J$37,2)</f>
        <v>20</v>
      </c>
      <c r="N25">
        <f>HLOOKUP(O11,$B$36:$J$37,2)</f>
        <v>400</v>
      </c>
      <c r="P25">
        <f>HLOOKUP(Q11,$B$36:$J$37,2)</f>
        <v>400</v>
      </c>
    </row>
    <row r="26" spans="1:17" x14ac:dyDescent="0.25">
      <c r="A26" s="2" t="s">
        <v>17</v>
      </c>
      <c r="B26">
        <f>HLOOKUP(C12,$B$36:$J$37,2)</f>
        <v>200</v>
      </c>
      <c r="D26">
        <f>HLOOKUP(E12,$B$36:$J$37,2)</f>
        <v>200</v>
      </c>
      <c r="F26">
        <f>HLOOKUP(G12,$B$36:$J$37,2)</f>
        <v>400</v>
      </c>
      <c r="H26">
        <f>HLOOKUP(I12,$B$36:$J$37,2)</f>
        <v>400</v>
      </c>
      <c r="J26">
        <f>HLOOKUP(K12,$B$36:$J$37,2)</f>
        <v>400</v>
      </c>
      <c r="L26">
        <f>HLOOKUP(M12,$B$36:$J$37,2)</f>
        <v>50</v>
      </c>
      <c r="N26">
        <f>HLOOKUP(O12,$B$36:$J$37,2)</f>
        <v>400</v>
      </c>
      <c r="P26">
        <f>HLOOKUP(Q12,$B$36:$J$37,2)</f>
        <v>400</v>
      </c>
    </row>
    <row r="27" spans="1:17" x14ac:dyDescent="0.25">
      <c r="A27" s="2" t="s">
        <v>18</v>
      </c>
      <c r="B27">
        <f>HLOOKUP(C13,$B$36:$J$37,2)</f>
        <v>200</v>
      </c>
      <c r="D27">
        <f>HLOOKUP(E13,$B$36:$J$37,2)</f>
        <v>200</v>
      </c>
      <c r="F27">
        <f>HLOOKUP(G13,$B$36:$J$37,2)</f>
        <v>400</v>
      </c>
      <c r="H27">
        <f>HLOOKUP(I13,$B$36:$J$37,2)</f>
        <v>400</v>
      </c>
      <c r="J27">
        <f>HLOOKUP(K13,$B$36:$J$37,2)</f>
        <v>400</v>
      </c>
      <c r="L27">
        <f>HLOOKUP(M13,$B$36:$J$37,2)</f>
        <v>100</v>
      </c>
      <c r="N27">
        <f>HLOOKUP(O13,$B$36:$J$37,2)</f>
        <v>400</v>
      </c>
      <c r="P27">
        <f>HLOOKUP(Q13,$B$36:$J$37,2)</f>
        <v>400</v>
      </c>
    </row>
    <row r="28" spans="1:17" x14ac:dyDescent="0.25">
      <c r="A28" s="2" t="s">
        <v>19</v>
      </c>
      <c r="B28">
        <f>HLOOKUP(C14,$B$36:$J$37,2)</f>
        <v>200</v>
      </c>
      <c r="D28">
        <f>HLOOKUP(E14,$B$36:$J$37,2)</f>
        <v>200</v>
      </c>
      <c r="F28">
        <f>HLOOKUP(G14,$B$36:$J$37,2)</f>
        <v>400</v>
      </c>
      <c r="H28">
        <f>HLOOKUP(I14,$B$36:$J$37,2)</f>
        <v>400</v>
      </c>
      <c r="J28">
        <f>HLOOKUP(K14,$B$36:$J$37,2)</f>
        <v>400</v>
      </c>
      <c r="L28">
        <f>HLOOKUP(M14,$B$36:$J$37,2)</f>
        <v>100</v>
      </c>
      <c r="N28">
        <f>HLOOKUP(O14,$B$36:$J$37,2)</f>
        <v>400</v>
      </c>
      <c r="P28">
        <f>HLOOKUP(Q14,$B$36:$J$37,2)</f>
        <v>400</v>
      </c>
    </row>
    <row r="29" spans="1:17" x14ac:dyDescent="0.25">
      <c r="A29" s="2" t="s">
        <v>20</v>
      </c>
      <c r="B29">
        <f>HLOOKUP(C15,$B$36:$J$37,2)</f>
        <v>200</v>
      </c>
      <c r="D29">
        <f>HLOOKUP(E15,$B$36:$J$37,2)</f>
        <v>200</v>
      </c>
      <c r="F29">
        <f>HLOOKUP(G15,$B$36:$J$37,2)</f>
        <v>400</v>
      </c>
      <c r="H29">
        <f>HLOOKUP(I15,$B$36:$J$37,2)</f>
        <v>400</v>
      </c>
      <c r="J29">
        <f>HLOOKUP(K15,$B$36:$J$37,2)</f>
        <v>400</v>
      </c>
      <c r="L29">
        <f>HLOOKUP(M15,$B$36:$J$37,2)</f>
        <v>100</v>
      </c>
      <c r="N29">
        <f>HLOOKUP(O15,$B$36:$J$37,2)</f>
        <v>400</v>
      </c>
      <c r="P29">
        <f>HLOOKUP(Q15,$B$36:$J$37,2)</f>
        <v>400</v>
      </c>
    </row>
    <row r="30" spans="1:17" x14ac:dyDescent="0.25">
      <c r="A30" s="2" t="s">
        <v>21</v>
      </c>
      <c r="B30">
        <f>HLOOKUP(C16,$B$36:$J$37,2)</f>
        <v>200</v>
      </c>
      <c r="D30">
        <f>HLOOKUP(E16,$B$36:$J$37,2)</f>
        <v>200</v>
      </c>
      <c r="F30">
        <f>HLOOKUP(G16,$B$36:$J$37,2)</f>
        <v>400</v>
      </c>
      <c r="H30">
        <f>HLOOKUP(I16,$B$36:$J$37,2)</f>
        <v>400</v>
      </c>
      <c r="J30">
        <f>HLOOKUP(K16,$B$36:$J$37,2)</f>
        <v>400</v>
      </c>
      <c r="L30">
        <f>HLOOKUP(M16,$B$36:$J$37,2)</f>
        <v>100</v>
      </c>
      <c r="N30">
        <f>HLOOKUP(O16,$B$36:$J$37,2)</f>
        <v>400</v>
      </c>
      <c r="P30">
        <f>HLOOKUP(Q16,$B$36:$J$37,2)</f>
        <v>400</v>
      </c>
    </row>
    <row r="31" spans="1:17" x14ac:dyDescent="0.25">
      <c r="A31" s="2" t="s">
        <v>22</v>
      </c>
      <c r="B31">
        <f>HLOOKUP(C17,$B$36:$J$37,2)</f>
        <v>200</v>
      </c>
      <c r="D31">
        <f>HLOOKUP(E17,$B$36:$J$37,2)</f>
        <v>200</v>
      </c>
      <c r="F31">
        <f>HLOOKUP(G17,$B$36:$J$37,2)</f>
        <v>400</v>
      </c>
      <c r="H31">
        <f>HLOOKUP(I17,$B$36:$J$37,2)</f>
        <v>400</v>
      </c>
      <c r="J31">
        <f>HLOOKUP(K17,$B$36:$J$37,2)</f>
        <v>400</v>
      </c>
      <c r="L31">
        <f>HLOOKUP(M17,$B$36:$J$37,2)</f>
        <v>100</v>
      </c>
      <c r="N31">
        <f>HLOOKUP(O17,$B$36:$J$37,2)</f>
        <v>400</v>
      </c>
      <c r="P31">
        <f>HLOOKUP(Q17,$B$36:$J$37,2)</f>
        <v>400</v>
      </c>
    </row>
    <row r="32" spans="1:17" x14ac:dyDescent="0.25">
      <c r="A32" s="2" t="s">
        <v>23</v>
      </c>
      <c r="B32">
        <f>HLOOKUP(C18,$B$36:$J$37,2)</f>
        <v>200</v>
      </c>
      <c r="D32">
        <f>HLOOKUP(E18,$B$36:$J$37,2)</f>
        <v>200</v>
      </c>
      <c r="F32">
        <f>HLOOKUP(G18,$B$36:$J$37,2)</f>
        <v>400</v>
      </c>
      <c r="H32">
        <f>HLOOKUP(I18,$B$36:$J$37,2)</f>
        <v>400</v>
      </c>
      <c r="J32">
        <f>HLOOKUP(K18,$B$36:$J$37,2)</f>
        <v>400</v>
      </c>
      <c r="L32">
        <f>HLOOKUP(M18,$B$36:$J$37,2)</f>
        <v>100</v>
      </c>
      <c r="N32">
        <f>HLOOKUP(O18,$B$36:$J$37,2)</f>
        <v>400</v>
      </c>
      <c r="P32">
        <f>HLOOKUP(Q18,$B$36:$J$37,2)</f>
        <v>400</v>
      </c>
    </row>
    <row r="36" spans="1:10" x14ac:dyDescent="0.25">
      <c r="A36" t="s">
        <v>26</v>
      </c>
      <c r="B36">
        <v>1</v>
      </c>
      <c r="C36">
        <v>2</v>
      </c>
      <c r="D36">
        <v>3</v>
      </c>
      <c r="E36">
        <v>4</v>
      </c>
      <c r="F36">
        <v>5</v>
      </c>
      <c r="G36">
        <v>6</v>
      </c>
      <c r="H36">
        <v>7</v>
      </c>
      <c r="I36">
        <v>8</v>
      </c>
      <c r="J36">
        <v>9</v>
      </c>
    </row>
    <row r="37" spans="1:10" x14ac:dyDescent="0.25">
      <c r="B37">
        <v>2</v>
      </c>
      <c r="C37">
        <v>4</v>
      </c>
      <c r="D37">
        <v>10</v>
      </c>
      <c r="E37">
        <v>20</v>
      </c>
      <c r="F37">
        <v>50</v>
      </c>
      <c r="G37">
        <v>100</v>
      </c>
      <c r="H37">
        <v>100</v>
      </c>
      <c r="I37">
        <v>200</v>
      </c>
      <c r="J37">
        <v>400</v>
      </c>
    </row>
    <row r="38" spans="1:10" x14ac:dyDescent="0.25">
      <c r="A38" t="s">
        <v>27</v>
      </c>
      <c r="B38">
        <v>1</v>
      </c>
      <c r="C38">
        <v>2</v>
      </c>
      <c r="D38">
        <v>3</v>
      </c>
      <c r="E38">
        <v>4</v>
      </c>
      <c r="F38">
        <v>5</v>
      </c>
      <c r="G38">
        <v>6</v>
      </c>
      <c r="H38">
        <v>7</v>
      </c>
      <c r="I38">
        <v>8</v>
      </c>
      <c r="J38">
        <v>9</v>
      </c>
    </row>
    <row r="39" spans="1:10" x14ac:dyDescent="0.25">
      <c r="B39">
        <v>2</v>
      </c>
      <c r="C39">
        <v>4</v>
      </c>
      <c r="D39">
        <v>10</v>
      </c>
      <c r="E39">
        <v>20</v>
      </c>
      <c r="F39">
        <v>50</v>
      </c>
      <c r="G39">
        <v>100</v>
      </c>
      <c r="H39">
        <v>200</v>
      </c>
      <c r="I39">
        <v>200</v>
      </c>
      <c r="J39">
        <v>400</v>
      </c>
    </row>
  </sheetData>
  <dataValidations count="1">
    <dataValidation type="list" allowBlank="1" showInputMessage="1" showErrorMessage="1" sqref="A3">
      <formula1>plan_de_peche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7"/>
  <sheetViews>
    <sheetView workbookViewId="0">
      <selection activeCell="E10" sqref="E10"/>
    </sheetView>
  </sheetViews>
  <sheetFormatPr baseColWidth="10" defaultRowHeight="15" x14ac:dyDescent="0.25"/>
  <cols>
    <col min="1" max="1" width="19.85546875" customWidth="1"/>
  </cols>
  <sheetData>
    <row r="1" spans="1:22" x14ac:dyDescent="0.25">
      <c r="A1" t="s">
        <v>24</v>
      </c>
      <c r="D1" t="str">
        <f>A1</f>
        <v>FLORIDE</v>
      </c>
    </row>
    <row r="2" spans="1:22" x14ac:dyDescent="0.25">
      <c r="A2" t="s">
        <v>30</v>
      </c>
      <c r="D2">
        <v>1</v>
      </c>
      <c r="E2">
        <v>2</v>
      </c>
      <c r="F2">
        <v>3</v>
      </c>
      <c r="G2">
        <v>4</v>
      </c>
      <c r="H2">
        <v>5</v>
      </c>
      <c r="I2">
        <v>6</v>
      </c>
      <c r="J2">
        <v>7</v>
      </c>
      <c r="K2">
        <v>8</v>
      </c>
      <c r="L2">
        <v>9</v>
      </c>
      <c r="M2">
        <v>10</v>
      </c>
      <c r="N2">
        <v>11</v>
      </c>
      <c r="O2">
        <v>12</v>
      </c>
      <c r="P2">
        <v>13</v>
      </c>
      <c r="Q2">
        <v>14</v>
      </c>
      <c r="R2">
        <v>15</v>
      </c>
      <c r="S2">
        <v>16</v>
      </c>
      <c r="T2">
        <v>17</v>
      </c>
      <c r="U2">
        <v>18</v>
      </c>
      <c r="V2">
        <v>19</v>
      </c>
    </row>
    <row r="3" spans="1:22" x14ac:dyDescent="0.25">
      <c r="A3" t="s">
        <v>31</v>
      </c>
      <c r="D3" t="s">
        <v>28</v>
      </c>
      <c r="E3" t="s">
        <v>35</v>
      </c>
      <c r="F3" t="s">
        <v>36</v>
      </c>
      <c r="G3" t="s">
        <v>37</v>
      </c>
      <c r="H3" t="s">
        <v>29</v>
      </c>
      <c r="I3" t="s">
        <v>38</v>
      </c>
    </row>
    <row r="4" spans="1:22" x14ac:dyDescent="0.25">
      <c r="A4" t="s">
        <v>32</v>
      </c>
      <c r="D4" t="str">
        <f>A2</f>
        <v>GUNTER</v>
      </c>
    </row>
    <row r="5" spans="1:22" x14ac:dyDescent="0.25">
      <c r="A5" t="s">
        <v>33</v>
      </c>
      <c r="D5">
        <v>1</v>
      </c>
      <c r="E5">
        <v>2</v>
      </c>
      <c r="F5">
        <v>3</v>
      </c>
      <c r="G5">
        <v>4</v>
      </c>
      <c r="H5">
        <v>5</v>
      </c>
      <c r="I5">
        <v>6</v>
      </c>
      <c r="J5">
        <v>7</v>
      </c>
      <c r="K5">
        <v>8</v>
      </c>
      <c r="L5">
        <v>9</v>
      </c>
      <c r="M5">
        <v>10</v>
      </c>
      <c r="N5">
        <v>11</v>
      </c>
      <c r="O5">
        <v>12</v>
      </c>
      <c r="P5">
        <v>13</v>
      </c>
      <c r="Q5">
        <v>14</v>
      </c>
      <c r="R5">
        <v>15</v>
      </c>
      <c r="S5">
        <v>16</v>
      </c>
      <c r="T5">
        <v>17</v>
      </c>
      <c r="U5">
        <v>18</v>
      </c>
      <c r="V5">
        <v>19</v>
      </c>
    </row>
    <row r="6" spans="1:22" x14ac:dyDescent="0.25">
      <c r="A6" t="s">
        <v>34</v>
      </c>
      <c r="D6" t="s">
        <v>39</v>
      </c>
      <c r="E6" t="s">
        <v>40</v>
      </c>
    </row>
    <row r="7" spans="1:22" x14ac:dyDescent="0.25">
      <c r="D7" t="str">
        <f>A3</f>
        <v>KENAI</v>
      </c>
    </row>
    <row r="8" spans="1:22" x14ac:dyDescent="0.25">
      <c r="D8">
        <v>1</v>
      </c>
      <c r="E8">
        <v>2</v>
      </c>
      <c r="F8">
        <v>3</v>
      </c>
      <c r="G8">
        <v>4</v>
      </c>
      <c r="H8">
        <v>5</v>
      </c>
      <c r="I8">
        <v>6</v>
      </c>
      <c r="J8">
        <v>7</v>
      </c>
      <c r="K8">
        <v>8</v>
      </c>
      <c r="L8">
        <v>9</v>
      </c>
      <c r="M8">
        <v>10</v>
      </c>
      <c r="N8">
        <v>11</v>
      </c>
      <c r="O8">
        <v>12</v>
      </c>
      <c r="P8">
        <v>13</v>
      </c>
      <c r="Q8">
        <v>14</v>
      </c>
      <c r="R8">
        <v>15</v>
      </c>
      <c r="S8">
        <v>16</v>
      </c>
      <c r="T8">
        <v>17</v>
      </c>
      <c r="U8">
        <v>18</v>
      </c>
      <c r="V8">
        <v>19</v>
      </c>
    </row>
    <row r="9" spans="1:22" x14ac:dyDescent="0.25">
      <c r="D9" t="s">
        <v>41</v>
      </c>
      <c r="E9" t="s">
        <v>42</v>
      </c>
    </row>
    <row r="10" spans="1:22" x14ac:dyDescent="0.25">
      <c r="D10" t="str">
        <f>A4</f>
        <v>AMAZONE</v>
      </c>
    </row>
    <row r="11" spans="1:22" x14ac:dyDescent="0.25">
      <c r="D11">
        <v>1</v>
      </c>
      <c r="E11">
        <v>2</v>
      </c>
      <c r="F11">
        <v>3</v>
      </c>
      <c r="G11">
        <v>4</v>
      </c>
      <c r="H11">
        <v>5</v>
      </c>
      <c r="I11">
        <v>6</v>
      </c>
      <c r="J11">
        <v>7</v>
      </c>
      <c r="K11">
        <v>8</v>
      </c>
      <c r="L11">
        <v>9</v>
      </c>
      <c r="M11">
        <v>10</v>
      </c>
      <c r="N11">
        <v>11</v>
      </c>
      <c r="O11">
        <v>12</v>
      </c>
      <c r="P11">
        <v>13</v>
      </c>
      <c r="Q11">
        <v>14</v>
      </c>
      <c r="R11">
        <v>15</v>
      </c>
      <c r="S11">
        <v>16</v>
      </c>
      <c r="T11">
        <v>17</v>
      </c>
      <c r="U11">
        <v>18</v>
      </c>
      <c r="V11">
        <v>19</v>
      </c>
    </row>
    <row r="13" spans="1:22" x14ac:dyDescent="0.25">
      <c r="D13" t="str">
        <f>A5</f>
        <v>LOCHNESS</v>
      </c>
    </row>
    <row r="14" spans="1:22" x14ac:dyDescent="0.25">
      <c r="D14">
        <v>1</v>
      </c>
      <c r="E14">
        <v>2</v>
      </c>
      <c r="F14">
        <v>3</v>
      </c>
      <c r="G14">
        <v>4</v>
      </c>
      <c r="H14">
        <v>5</v>
      </c>
      <c r="I14">
        <v>6</v>
      </c>
      <c r="J14">
        <v>7</v>
      </c>
      <c r="K14">
        <v>8</v>
      </c>
      <c r="L14">
        <v>9</v>
      </c>
      <c r="M14">
        <v>10</v>
      </c>
      <c r="N14">
        <v>11</v>
      </c>
      <c r="O14">
        <v>12</v>
      </c>
      <c r="P14">
        <v>13</v>
      </c>
      <c r="Q14">
        <v>14</v>
      </c>
      <c r="R14">
        <v>15</v>
      </c>
      <c r="S14">
        <v>16</v>
      </c>
      <c r="T14">
        <v>17</v>
      </c>
      <c r="U14">
        <v>18</v>
      </c>
      <c r="V14">
        <v>19</v>
      </c>
    </row>
    <row r="16" spans="1:22" x14ac:dyDescent="0.25">
      <c r="D16" t="str">
        <f>A6</f>
        <v>MEDITERRANEE</v>
      </c>
    </row>
    <row r="17" spans="4:22" x14ac:dyDescent="0.25">
      <c r="D17">
        <v>1</v>
      </c>
      <c r="E17">
        <v>2</v>
      </c>
      <c r="F17">
        <v>3</v>
      </c>
      <c r="G17">
        <v>4</v>
      </c>
      <c r="H17">
        <v>5</v>
      </c>
      <c r="I17">
        <v>6</v>
      </c>
      <c r="J17">
        <v>7</v>
      </c>
      <c r="K17">
        <v>8</v>
      </c>
      <c r="L17">
        <v>9</v>
      </c>
      <c r="M17">
        <v>10</v>
      </c>
      <c r="N17">
        <v>11</v>
      </c>
      <c r="O17">
        <v>12</v>
      </c>
      <c r="P17">
        <v>13</v>
      </c>
      <c r="Q17">
        <v>14</v>
      </c>
      <c r="R17">
        <v>15</v>
      </c>
      <c r="S17">
        <v>16</v>
      </c>
      <c r="T17">
        <v>17</v>
      </c>
      <c r="U17">
        <v>18</v>
      </c>
      <c r="V17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base</vt:lpstr>
      <vt:lpstr>Feuil3</vt:lpstr>
      <vt:lpstr>FLORIDE</vt:lpstr>
      <vt:lpstr>plan_de_peche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sandrine.botin@wanadoo.fr</dc:creator>
  <cp:lastModifiedBy>sandrine.botin@wanadoo.fr</cp:lastModifiedBy>
  <dcterms:created xsi:type="dcterms:W3CDTF">2019-04-06T09:45:06Z</dcterms:created>
  <dcterms:modified xsi:type="dcterms:W3CDTF">2019-04-06T13:22:18Z</dcterms:modified>
</cp:coreProperties>
</file>