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Nouveau dossier (9)\"/>
    </mc:Choice>
  </mc:AlternateContent>
  <bookViews>
    <workbookView xWindow="0" yWindow="0" windowWidth="23085" windowHeight="0"/>
  </bookViews>
  <sheets>
    <sheet name="base" sheetId="1" r:id="rId1"/>
    <sheet name="Feuil6" sheetId="9" state="hidden" r:id="rId2"/>
    <sheet name="Feuil1" sheetId="12" r:id="rId3"/>
    <sheet name="Feuil5" sheetId="8" state="hidden" r:id="rId4"/>
  </sheets>
  <externalReferences>
    <externalReference r:id="rId5"/>
  </externalReferences>
  <definedNames>
    <definedName name="_xlnm.Print_Area" localSheetId="2">Feuil1!$A$3:$N$15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2" l="1"/>
  <c r="G10" i="12"/>
  <c r="K10" i="12"/>
  <c r="G15" i="12" l="1"/>
  <c r="F10" i="12"/>
  <c r="I10" i="12"/>
  <c r="H10" i="12" s="1"/>
  <c r="L10" i="12" l="1"/>
  <c r="F15" i="12"/>
  <c r="I15" i="12" l="1"/>
  <c r="H15" i="12" l="1"/>
  <c r="L15" i="12"/>
</calcChain>
</file>

<file path=xl/sharedStrings.xml><?xml version="1.0" encoding="utf-8"?>
<sst xmlns="http://schemas.openxmlformats.org/spreadsheetml/2006/main" count="49" uniqueCount="40">
  <si>
    <t>coupons</t>
  </si>
  <si>
    <t>COM</t>
  </si>
  <si>
    <t>taux</t>
  </si>
  <si>
    <t>montant</t>
  </si>
  <si>
    <t>perf</t>
  </si>
  <si>
    <t>bonus</t>
  </si>
  <si>
    <t>TOTALE</t>
  </si>
  <si>
    <t>1/13</t>
  </si>
  <si>
    <t>1/19</t>
  </si>
  <si>
    <t>1/17</t>
  </si>
  <si>
    <t>1/18</t>
  </si>
  <si>
    <t>1/20</t>
  </si>
  <si>
    <t>observations</t>
  </si>
  <si>
    <t>de</t>
  </si>
  <si>
    <t>à</t>
  </si>
  <si>
    <t>1/16</t>
  </si>
  <si>
    <t>100</t>
  </si>
  <si>
    <t>150</t>
  </si>
  <si>
    <t>200</t>
  </si>
  <si>
    <t>250</t>
  </si>
  <si>
    <t>500</t>
  </si>
  <si>
    <t>1/15</t>
  </si>
  <si>
    <t>1/14</t>
  </si>
  <si>
    <t>1/12</t>
  </si>
  <si>
    <t>1/11</t>
  </si>
  <si>
    <t>1/10</t>
  </si>
  <si>
    <t>à défalquer</t>
  </si>
  <si>
    <t>date</t>
  </si>
  <si>
    <t>contrat</t>
  </si>
  <si>
    <t>commissions</t>
  </si>
  <si>
    <t>TOTAL</t>
  </si>
  <si>
    <t>MOIS DE</t>
  </si>
  <si>
    <t>C.A</t>
  </si>
  <si>
    <t>C.I</t>
  </si>
  <si>
    <t>client</t>
  </si>
  <si>
    <t>1/22</t>
  </si>
  <si>
    <t>1/21</t>
  </si>
  <si>
    <t>1/23</t>
  </si>
  <si>
    <t>1/24</t>
  </si>
  <si>
    <t>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</si>
</sst>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center"/>
    </xf>
    <xf numFmtId="14" fontId="0" fillId="0" borderId="9" xfId="0" applyNumberFormat="1" applyFill="1" applyBorder="1"/>
    <xf numFmtId="0" fontId="2" fillId="0" borderId="10" xfId="0" applyFont="1" applyFill="1" applyBorder="1"/>
    <xf numFmtId="0" fontId="6" fillId="0" borderId="0" xfId="0" applyFont="1"/>
    <xf numFmtId="2" fontId="0" fillId="0" borderId="0" xfId="0" applyNumberFormat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24" xfId="0" applyBorder="1" applyAlignment="1">
      <alignment horizontal="center"/>
    </xf>
    <xf numFmtId="3" fontId="0" fillId="0" borderId="28" xfId="0" applyNumberFormat="1" applyBorder="1" applyAlignment="1">
      <alignment horizontal="center"/>
    </xf>
    <xf numFmtId="3" fontId="0" fillId="0" borderId="25" xfId="0" applyNumberFormat="1" applyBorder="1" applyAlignment="1">
      <alignment horizontal="center"/>
    </xf>
    <xf numFmtId="9" fontId="0" fillId="0" borderId="29" xfId="0" applyNumberFormat="1" applyBorder="1" applyAlignment="1">
      <alignment horizontal="center"/>
    </xf>
    <xf numFmtId="3" fontId="0" fillId="0" borderId="32" xfId="0" applyNumberFormat="1" applyBorder="1" applyAlignment="1">
      <alignment horizontal="center"/>
    </xf>
    <xf numFmtId="3" fontId="0" fillId="0" borderId="34" xfId="0" applyNumberFormat="1" applyBorder="1" applyAlignment="1">
      <alignment horizontal="center"/>
    </xf>
    <xf numFmtId="9" fontId="0" fillId="0" borderId="33" xfId="0" applyNumberFormat="1" applyBorder="1" applyAlignment="1">
      <alignment horizontal="center"/>
    </xf>
    <xf numFmtId="0" fontId="0" fillId="2" borderId="8" xfId="0" applyFill="1" applyBorder="1"/>
    <xf numFmtId="0" fontId="0" fillId="0" borderId="14" xfId="0" applyBorder="1"/>
    <xf numFmtId="0" fontId="0" fillId="2" borderId="31" xfId="0" applyFill="1" applyBorder="1"/>
    <xf numFmtId="0" fontId="0" fillId="2" borderId="14" xfId="0" applyFill="1" applyBorder="1"/>
    <xf numFmtId="0" fontId="5" fillId="0" borderId="2" xfId="0" applyFont="1" applyFill="1" applyBorder="1"/>
    <xf numFmtId="2" fontId="2" fillId="0" borderId="3" xfId="0" applyNumberFormat="1" applyFont="1" applyFill="1" applyBorder="1" applyAlignment="1">
      <alignment horizontal="center"/>
    </xf>
    <xf numFmtId="0" fontId="2" fillId="0" borderId="9" xfId="0" applyFont="1" applyFill="1" applyBorder="1"/>
    <xf numFmtId="0" fontId="2" fillId="0" borderId="31" xfId="0" applyFont="1" applyFill="1" applyBorder="1"/>
    <xf numFmtId="0" fontId="2" fillId="0" borderId="13" xfId="0" applyFont="1" applyFill="1" applyBorder="1"/>
    <xf numFmtId="0" fontId="5" fillId="0" borderId="31" xfId="0" applyFont="1" applyFill="1" applyBorder="1"/>
    <xf numFmtId="0" fontId="2" fillId="0" borderId="31" xfId="0" applyFont="1" applyFill="1" applyBorder="1" applyAlignment="1">
      <alignment horizontal="center"/>
    </xf>
    <xf numFmtId="0" fontId="0" fillId="2" borderId="13" xfId="0" applyFill="1" applyBorder="1"/>
    <xf numFmtId="0" fontId="0" fillId="0" borderId="38" xfId="0" applyBorder="1" applyAlignment="1">
      <alignment horizontal="center" vertical="center"/>
    </xf>
    <xf numFmtId="0" fontId="8" fillId="0" borderId="23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0" fillId="3" borderId="31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41" xfId="0" applyFill="1" applyBorder="1" applyAlignment="1">
      <alignment horizontal="center"/>
    </xf>
    <xf numFmtId="0" fontId="1" fillId="3" borderId="9" xfId="0" applyFont="1" applyFill="1" applyBorder="1"/>
    <xf numFmtId="0" fontId="1" fillId="3" borderId="10" xfId="0" applyFont="1" applyFill="1" applyBorder="1"/>
    <xf numFmtId="0" fontId="1" fillId="3" borderId="31" xfId="0" applyFont="1" applyFill="1" applyBorder="1" applyAlignment="1"/>
    <xf numFmtId="0" fontId="1" fillId="3" borderId="13" xfId="0" applyFont="1" applyFill="1" applyBorder="1" applyAlignment="1"/>
    <xf numFmtId="14" fontId="1" fillId="3" borderId="14" xfId="0" applyNumberFormat="1" applyFont="1" applyFill="1" applyBorder="1" applyAlignment="1">
      <alignment horizontal="center"/>
    </xf>
    <xf numFmtId="9" fontId="4" fillId="3" borderId="23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0" fillId="3" borderId="18" xfId="0" applyFill="1" applyBorder="1"/>
    <xf numFmtId="0" fontId="0" fillId="3" borderId="10" xfId="0" applyFill="1" applyBorder="1"/>
    <xf numFmtId="1" fontId="7" fillId="3" borderId="2" xfId="0" applyNumberFormat="1" applyFont="1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49" fontId="0" fillId="3" borderId="28" xfId="0" applyNumberFormat="1" applyFill="1" applyBorder="1" applyAlignment="1">
      <alignment horizontal="center"/>
    </xf>
    <xf numFmtId="49" fontId="1" fillId="3" borderId="28" xfId="0" applyNumberFormat="1" applyFont="1" applyFill="1" applyBorder="1" applyAlignment="1">
      <alignment horizontal="center"/>
    </xf>
    <xf numFmtId="49" fontId="4" fillId="3" borderId="32" xfId="0" applyNumberFormat="1" applyFont="1" applyFill="1" applyBorder="1" applyAlignment="1">
      <alignment horizontal="center"/>
    </xf>
    <xf numFmtId="9" fontId="0" fillId="3" borderId="43" xfId="0" applyNumberFormat="1" applyFill="1" applyBorder="1" applyAlignment="1">
      <alignment horizontal="center"/>
    </xf>
    <xf numFmtId="9" fontId="0" fillId="3" borderId="28" xfId="0" applyNumberFormat="1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164" fontId="1" fillId="3" borderId="16" xfId="0" applyNumberFormat="1" applyFont="1" applyFill="1" applyBorder="1" applyAlignment="1">
      <alignment horizontal="center"/>
    </xf>
    <xf numFmtId="0" fontId="0" fillId="3" borderId="40" xfId="0" applyFill="1" applyBorder="1"/>
    <xf numFmtId="0" fontId="3" fillId="0" borderId="45" xfId="0" applyFont="1" applyFill="1" applyBorder="1"/>
    <xf numFmtId="0" fontId="2" fillId="0" borderId="2" xfId="0" applyFont="1" applyFill="1" applyBorder="1"/>
    <xf numFmtId="0" fontId="0" fillId="0" borderId="45" xfId="0" applyFill="1" applyBorder="1"/>
    <xf numFmtId="0" fontId="3" fillId="0" borderId="45" xfId="0" applyFon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29" xfId="0" applyFill="1" applyBorder="1"/>
    <xf numFmtId="0" fontId="1" fillId="3" borderId="29" xfId="0" applyFon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2" borderId="5" xfId="0" applyFill="1" applyBorder="1"/>
    <xf numFmtId="0" fontId="0" fillId="3" borderId="6" xfId="0" applyFill="1" applyBorder="1"/>
    <xf numFmtId="1" fontId="1" fillId="3" borderId="6" xfId="0" applyNumberFormat="1" applyFont="1" applyFill="1" applyBorder="1"/>
    <xf numFmtId="0" fontId="0" fillId="3" borderId="20" xfId="0" applyFill="1" applyBorder="1"/>
    <xf numFmtId="0" fontId="0" fillId="2" borderId="28" xfId="0" applyFill="1" applyBorder="1"/>
    <xf numFmtId="0" fontId="0" fillId="3" borderId="16" xfId="0" applyFill="1" applyBorder="1"/>
    <xf numFmtId="0" fontId="2" fillId="3" borderId="9" xfId="0" applyFont="1" applyFill="1" applyBorder="1"/>
    <xf numFmtId="0" fontId="2" fillId="3" borderId="10" xfId="0" applyFont="1" applyFill="1" applyBorder="1"/>
    <xf numFmtId="0" fontId="0" fillId="3" borderId="9" xfId="0" applyFill="1" applyBorder="1"/>
    <xf numFmtId="2" fontId="0" fillId="2" borderId="13" xfId="0" applyNumberForma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1" fillId="3" borderId="13" xfId="0" applyNumberFormat="1" applyFont="1" applyFill="1" applyBorder="1" applyAlignment="1">
      <alignment horizontal="center"/>
    </xf>
    <xf numFmtId="2" fontId="4" fillId="3" borderId="19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38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" xfId="0" applyFont="1" applyBorder="1"/>
    <xf numFmtId="0" fontId="8" fillId="0" borderId="11" xfId="0" applyFont="1" applyFill="1" applyBorder="1"/>
    <xf numFmtId="0" fontId="8" fillId="0" borderId="38" xfId="0" applyFont="1" applyBorder="1"/>
    <xf numFmtId="0" fontId="0" fillId="2" borderId="5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14" fontId="0" fillId="0" borderId="43" xfId="0" applyNumberFormat="1" applyFill="1" applyBorder="1"/>
    <xf numFmtId="0" fontId="5" fillId="0" borderId="48" xfId="0" applyFont="1" applyFill="1" applyBorder="1"/>
    <xf numFmtId="0" fontId="2" fillId="0" borderId="43" xfId="0" applyFont="1" applyFill="1" applyBorder="1"/>
    <xf numFmtId="0" fontId="2" fillId="0" borderId="44" xfId="0" applyFont="1" applyFill="1" applyBorder="1"/>
    <xf numFmtId="2" fontId="2" fillId="0" borderId="49" xfId="0" applyNumberFormat="1" applyFont="1" applyFill="1" applyBorder="1" applyAlignment="1">
      <alignment horizontal="center"/>
    </xf>
    <xf numFmtId="0" fontId="3" fillId="0" borderId="48" xfId="0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3" fillId="0" borderId="49" xfId="0" applyFont="1" applyFill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9" fillId="0" borderId="12" xfId="0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9" fillId="0" borderId="30" xfId="0" applyFont="1" applyFill="1" applyBorder="1" applyAlignment="1">
      <alignment horizontal="center"/>
    </xf>
    <xf numFmtId="0" fontId="9" fillId="0" borderId="47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7" xfId="0" applyBorder="1"/>
    <xf numFmtId="3" fontId="0" fillId="4" borderId="8" xfId="0" applyNumberFormat="1" applyFill="1" applyBorder="1" applyAlignment="1">
      <alignment horizontal="center"/>
    </xf>
    <xf numFmtId="49" fontId="0" fillId="4" borderId="8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0" fontId="0" fillId="0" borderId="27" xfId="0" applyBorder="1"/>
    <xf numFmtId="3" fontId="0" fillId="4" borderId="29" xfId="0" applyNumberFormat="1" applyFill="1" applyBorder="1" applyAlignment="1">
      <alignment horizontal="center"/>
    </xf>
    <xf numFmtId="49" fontId="0" fillId="2" borderId="29" xfId="0" applyNumberFormat="1" applyFill="1" applyBorder="1" applyAlignment="1">
      <alignment horizontal="center"/>
    </xf>
    <xf numFmtId="0" fontId="0" fillId="0" borderId="3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15</xdr:row>
      <xdr:rowOff>95250</xdr:rowOff>
    </xdr:from>
    <xdr:to>
      <xdr:col>14</xdr:col>
      <xdr:colOff>304800</xdr:colOff>
      <xdr:row>22</xdr:row>
      <xdr:rowOff>47625</xdr:rowOff>
    </xdr:to>
    <xdr:sp macro="" textlink="">
      <xdr:nvSpPr>
        <xdr:cNvPr id="2" name="ZoneTexte 1"/>
        <xdr:cNvSpPr txBox="1"/>
      </xdr:nvSpPr>
      <xdr:spPr>
        <a:xfrm>
          <a:off x="1400175" y="3086100"/>
          <a:ext cx="882015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.ca fonctionne bien de 1/16 à 1/20 mais je voudrais  qu'à partir de 1/21.1/22;1/23 ;1/24..... etc.... k15  = 0</a:t>
          </a:r>
        </a:p>
        <a:p>
          <a:r>
            <a:rPr lang="fr-FR" sz="1100" baseline="0"/>
            <a:t>                                                                                              qu'à partir de 1/16;1/15. 1/14.1/13..... ETC    k15  =500</a:t>
          </a:r>
        </a:p>
        <a:p>
          <a:endParaRPr lang="fr-FR" sz="1100" baseline="0"/>
        </a:p>
        <a:p>
          <a:r>
            <a:rPr lang="fr-FR" sz="1100" baseline="0"/>
            <a:t>La formule utilisée me semble bien compliquée et la formule étant à recopier pour plusieurs clients , ne serait il pas possible qu"à partir de l'ongler "base" on puisse procéder comme pour le calcul de la com?</a:t>
          </a:r>
        </a:p>
        <a:p>
          <a:r>
            <a:rPr lang="fr-FR" sz="1100" baseline="0"/>
            <a:t>J'ai tou essayé mais je n'y arrive pas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%20COM%202019%20%20DERN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Feuil6"/>
      <sheetName val="Victoire"/>
      <sheetName val="SOIZIC"/>
      <sheetName val="LOUISE"/>
      <sheetName val="ENORA"/>
      <sheetName val="GABIN"/>
      <sheetName val="Feuil5"/>
    </sheetNames>
    <sheetDataSet>
      <sheetData sheetId="0">
        <row r="4">
          <cell r="A4">
            <v>1</v>
          </cell>
          <cell r="B4">
            <v>5000</v>
          </cell>
          <cell r="C4">
            <v>0.03</v>
          </cell>
        </row>
        <row r="5">
          <cell r="A5">
            <v>5001</v>
          </cell>
          <cell r="B5">
            <v>10000</v>
          </cell>
          <cell r="C5">
            <v>0.05</v>
          </cell>
        </row>
        <row r="6">
          <cell r="A6">
            <v>10001</v>
          </cell>
          <cell r="B6">
            <v>13000</v>
          </cell>
          <cell r="C6">
            <v>7.0000000000000007E-2</v>
          </cell>
        </row>
        <row r="7">
          <cell r="A7">
            <v>13001</v>
          </cell>
          <cell r="B7">
            <v>15000</v>
          </cell>
          <cell r="C7">
            <v>0.08</v>
          </cell>
        </row>
        <row r="8">
          <cell r="A8">
            <v>15001</v>
          </cell>
          <cell r="B8">
            <v>20000</v>
          </cell>
          <cell r="C8">
            <v>0.09</v>
          </cell>
        </row>
        <row r="9">
          <cell r="A9">
            <v>20001</v>
          </cell>
          <cell r="B9">
            <v>25000</v>
          </cell>
          <cell r="C9">
            <v>0.1</v>
          </cell>
        </row>
        <row r="10">
          <cell r="A10">
            <v>25001</v>
          </cell>
          <cell r="B10">
            <v>30000</v>
          </cell>
          <cell r="C10">
            <v>0.11</v>
          </cell>
        </row>
        <row r="11">
          <cell r="A11">
            <v>30001</v>
          </cell>
          <cell r="B11">
            <v>35000</v>
          </cell>
          <cell r="C11">
            <v>0.12</v>
          </cell>
        </row>
        <row r="12">
          <cell r="A12">
            <v>35000</v>
          </cell>
          <cell r="C12">
            <v>0.13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topLeftCell="A2" workbookViewId="0">
      <selection activeCell="K13" sqref="K13"/>
    </sheetView>
  </sheetViews>
  <sheetFormatPr baseColWidth="10" defaultRowHeight="15" x14ac:dyDescent="0.25"/>
  <cols>
    <col min="1" max="1" width="12" bestFit="1" customWidth="1"/>
  </cols>
  <sheetData>
    <row r="2" spans="1:7" ht="15.75" thickBot="1" x14ac:dyDescent="0.3"/>
    <row r="3" spans="1:7" x14ac:dyDescent="0.25">
      <c r="A3" s="6" t="s">
        <v>13</v>
      </c>
      <c r="B3" s="9" t="s">
        <v>14</v>
      </c>
      <c r="C3" s="7" t="s">
        <v>2</v>
      </c>
      <c r="E3" s="128"/>
      <c r="F3" s="133"/>
    </row>
    <row r="4" spans="1:7" x14ac:dyDescent="0.25">
      <c r="A4" s="10">
        <v>1</v>
      </c>
      <c r="B4" s="11">
        <v>5000</v>
      </c>
      <c r="C4" s="12">
        <v>0.03</v>
      </c>
      <c r="E4" s="129" t="s">
        <v>39</v>
      </c>
      <c r="F4" s="134"/>
      <c r="G4" s="127"/>
    </row>
    <row r="5" spans="1:7" x14ac:dyDescent="0.25">
      <c r="A5" s="10">
        <v>5001</v>
      </c>
      <c r="B5" s="11">
        <v>10000</v>
      </c>
      <c r="C5" s="12">
        <v>0.05</v>
      </c>
      <c r="E5" s="130" t="s">
        <v>38</v>
      </c>
      <c r="F5" s="134">
        <v>0</v>
      </c>
      <c r="G5" s="127"/>
    </row>
    <row r="6" spans="1:7" x14ac:dyDescent="0.25">
      <c r="A6" s="10">
        <v>10001</v>
      </c>
      <c r="B6" s="11">
        <v>13000</v>
      </c>
      <c r="C6" s="12">
        <v>7.0000000000000007E-2</v>
      </c>
      <c r="E6" s="130" t="s">
        <v>37</v>
      </c>
      <c r="F6" s="134">
        <v>0</v>
      </c>
      <c r="G6" s="127"/>
    </row>
    <row r="7" spans="1:7" x14ac:dyDescent="0.25">
      <c r="A7" s="10">
        <v>13001</v>
      </c>
      <c r="B7" s="11">
        <v>15000</v>
      </c>
      <c r="C7" s="12">
        <v>0.08</v>
      </c>
      <c r="E7" s="130" t="s">
        <v>35</v>
      </c>
      <c r="F7" s="134">
        <v>0</v>
      </c>
      <c r="G7" s="127"/>
    </row>
    <row r="8" spans="1:7" x14ac:dyDescent="0.25">
      <c r="A8" s="10">
        <v>15001</v>
      </c>
      <c r="B8" s="11">
        <v>20000</v>
      </c>
      <c r="C8" s="12">
        <v>0.09</v>
      </c>
      <c r="E8" s="130" t="s">
        <v>36</v>
      </c>
      <c r="F8" s="134">
        <v>0</v>
      </c>
      <c r="G8" s="8"/>
    </row>
    <row r="9" spans="1:7" x14ac:dyDescent="0.25">
      <c r="A9" s="10">
        <v>20001</v>
      </c>
      <c r="B9" s="11">
        <v>25000</v>
      </c>
      <c r="C9" s="12">
        <v>0.1</v>
      </c>
      <c r="E9" s="131" t="s">
        <v>11</v>
      </c>
      <c r="F9" s="135" t="s">
        <v>16</v>
      </c>
      <c r="G9" s="1"/>
    </row>
    <row r="10" spans="1:7" x14ac:dyDescent="0.25">
      <c r="A10" s="10">
        <v>25001</v>
      </c>
      <c r="B10" s="11">
        <v>30000</v>
      </c>
      <c r="C10" s="12">
        <v>0.11</v>
      </c>
      <c r="E10" s="131" t="s">
        <v>8</v>
      </c>
      <c r="F10" s="135" t="s">
        <v>17</v>
      </c>
      <c r="G10" s="1"/>
    </row>
    <row r="11" spans="1:7" x14ac:dyDescent="0.25">
      <c r="A11" s="10">
        <v>30001</v>
      </c>
      <c r="B11" s="11">
        <v>35000</v>
      </c>
      <c r="C11" s="12">
        <v>0.12</v>
      </c>
      <c r="E11" s="131" t="s">
        <v>10</v>
      </c>
      <c r="F11" s="135" t="s">
        <v>18</v>
      </c>
      <c r="G11" s="1"/>
    </row>
    <row r="12" spans="1:7" ht="15.75" thickBot="1" x14ac:dyDescent="0.3">
      <c r="A12" s="13">
        <v>35000</v>
      </c>
      <c r="B12" s="14"/>
      <c r="C12" s="15">
        <v>0.13</v>
      </c>
      <c r="E12" s="131" t="s">
        <v>9</v>
      </c>
      <c r="F12" s="135" t="s">
        <v>19</v>
      </c>
      <c r="G12" s="1"/>
    </row>
    <row r="13" spans="1:7" x14ac:dyDescent="0.25">
      <c r="A13" s="126"/>
      <c r="B13" s="126"/>
      <c r="C13" s="127"/>
      <c r="E13" s="131" t="s">
        <v>15</v>
      </c>
      <c r="F13" s="135" t="s">
        <v>20</v>
      </c>
      <c r="G13" s="1"/>
    </row>
    <row r="14" spans="1:7" x14ac:dyDescent="0.25">
      <c r="E14" s="131" t="s">
        <v>21</v>
      </c>
      <c r="F14" s="135" t="s">
        <v>20</v>
      </c>
      <c r="G14" s="1"/>
    </row>
    <row r="15" spans="1:7" x14ac:dyDescent="0.25">
      <c r="E15" s="131" t="s">
        <v>22</v>
      </c>
      <c r="F15" s="90">
        <v>500</v>
      </c>
      <c r="G15" s="1"/>
    </row>
    <row r="16" spans="1:7" x14ac:dyDescent="0.25">
      <c r="E16" s="131" t="s">
        <v>7</v>
      </c>
      <c r="F16" s="90">
        <v>500</v>
      </c>
      <c r="G16" s="1"/>
    </row>
    <row r="17" spans="5:7" x14ac:dyDescent="0.25">
      <c r="E17" s="131" t="s">
        <v>23</v>
      </c>
      <c r="F17" s="90">
        <v>500</v>
      </c>
      <c r="G17" s="1"/>
    </row>
    <row r="18" spans="5:7" x14ac:dyDescent="0.25">
      <c r="E18" s="131" t="s">
        <v>24</v>
      </c>
      <c r="F18" s="90">
        <v>500</v>
      </c>
      <c r="G18" s="1"/>
    </row>
    <row r="19" spans="5:7" x14ac:dyDescent="0.25">
      <c r="E19" s="131" t="s">
        <v>25</v>
      </c>
      <c r="F19" s="90">
        <v>500</v>
      </c>
      <c r="G19" s="1"/>
    </row>
    <row r="20" spans="5:7" ht="15.75" thickBot="1" x14ac:dyDescent="0.3">
      <c r="E20" s="132" t="s">
        <v>39</v>
      </c>
      <c r="F20" s="136"/>
      <c r="G20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11" sqref="J11"/>
    </sheetView>
  </sheetViews>
  <sheetFormatPr baseColWidth="10" defaultRowHeight="15" x14ac:dyDescent="0.25"/>
  <cols>
    <col min="1" max="1" width="9.42578125" customWidth="1"/>
    <col min="2" max="15" width="10.7109375" customWidth="1"/>
  </cols>
  <sheetData>
    <row r="1" spans="1:15" ht="15.75" x14ac:dyDescent="0.25">
      <c r="A1" s="4"/>
      <c r="B1" s="4"/>
    </row>
    <row r="2" spans="1:15" ht="15" customHeight="1" x14ac:dyDescent="0.25"/>
    <row r="3" spans="1:15" ht="22.5" customHeight="1" thickBot="1" x14ac:dyDescent="0.3">
      <c r="A3" s="30" t="s">
        <v>31</v>
      </c>
      <c r="B3" s="30"/>
      <c r="F3" s="5"/>
      <c r="G3" s="5"/>
    </row>
    <row r="4" spans="1:15" x14ac:dyDescent="0.25">
      <c r="B4" s="116" t="s">
        <v>27</v>
      </c>
      <c r="C4" s="118" t="s">
        <v>28</v>
      </c>
      <c r="D4" s="120" t="s">
        <v>34</v>
      </c>
      <c r="E4" s="121"/>
      <c r="F4" s="122" t="s">
        <v>32</v>
      </c>
      <c r="G4" s="124" t="s">
        <v>33</v>
      </c>
      <c r="H4" s="112" t="s">
        <v>29</v>
      </c>
      <c r="I4" s="113"/>
      <c r="J4" s="114" t="s">
        <v>4</v>
      </c>
      <c r="K4" s="115"/>
      <c r="L4" s="86" t="s">
        <v>1</v>
      </c>
      <c r="M4" s="91"/>
      <c r="N4" s="110" t="s">
        <v>12</v>
      </c>
      <c r="O4" s="92"/>
    </row>
    <row r="5" spans="1:15" ht="15.75" thickBot="1" x14ac:dyDescent="0.3">
      <c r="B5" s="117"/>
      <c r="C5" s="119"/>
      <c r="D5" s="65"/>
      <c r="E5" s="28"/>
      <c r="F5" s="123"/>
      <c r="G5" s="125"/>
      <c r="H5" s="29" t="s">
        <v>2</v>
      </c>
      <c r="I5" s="80" t="s">
        <v>3</v>
      </c>
      <c r="J5" s="88" t="s">
        <v>2</v>
      </c>
      <c r="K5" s="89" t="s">
        <v>5</v>
      </c>
      <c r="L5" s="87" t="s">
        <v>6</v>
      </c>
      <c r="M5" s="93"/>
      <c r="N5" s="111"/>
      <c r="O5" s="94"/>
    </row>
    <row r="6" spans="1:15" x14ac:dyDescent="0.25">
      <c r="B6" s="2"/>
      <c r="C6" s="20"/>
      <c r="D6" s="22"/>
      <c r="E6" s="3"/>
      <c r="F6" s="21"/>
      <c r="G6" s="61"/>
      <c r="H6" s="58"/>
      <c r="I6" s="58"/>
      <c r="J6" s="58"/>
      <c r="K6" s="58"/>
      <c r="L6" s="59"/>
      <c r="M6" s="23"/>
      <c r="N6" s="24"/>
      <c r="O6" s="17"/>
    </row>
    <row r="7" spans="1:15" x14ac:dyDescent="0.25">
      <c r="B7" s="2"/>
      <c r="C7" s="20"/>
      <c r="D7" s="22"/>
      <c r="E7" s="3"/>
      <c r="F7" s="21"/>
      <c r="G7" s="58"/>
      <c r="H7" s="58"/>
      <c r="I7" s="61"/>
      <c r="J7" s="58"/>
      <c r="K7" s="58"/>
      <c r="L7" s="59"/>
      <c r="M7" s="23"/>
      <c r="N7" s="24"/>
      <c r="O7" s="17"/>
    </row>
    <row r="8" spans="1:15" x14ac:dyDescent="0.25">
      <c r="B8" s="2"/>
      <c r="C8" s="20"/>
      <c r="D8" s="22"/>
      <c r="E8" s="3"/>
      <c r="F8" s="21"/>
      <c r="G8" s="58"/>
      <c r="H8" s="60"/>
      <c r="I8" s="61"/>
      <c r="J8" s="60"/>
      <c r="K8" s="60"/>
      <c r="L8" s="20"/>
      <c r="M8" s="25"/>
      <c r="N8" s="24"/>
      <c r="O8" s="17"/>
    </row>
    <row r="9" spans="1:15" x14ac:dyDescent="0.25">
      <c r="B9" s="97"/>
      <c r="C9" s="98"/>
      <c r="D9" s="99"/>
      <c r="E9" s="100"/>
      <c r="F9" s="101"/>
      <c r="G9" s="102"/>
      <c r="H9" s="103"/>
      <c r="I9" s="104"/>
      <c r="J9" s="103"/>
      <c r="K9" s="105"/>
      <c r="L9" s="106"/>
      <c r="M9" s="26"/>
      <c r="N9" s="24"/>
      <c r="O9" s="17"/>
    </row>
    <row r="10" spans="1:15" x14ac:dyDescent="0.25">
      <c r="B10" s="16"/>
      <c r="C10" s="66"/>
      <c r="D10" s="70"/>
      <c r="E10" s="63"/>
      <c r="F10" s="75">
        <f>SUM(F6:F9)</f>
        <v>0</v>
      </c>
      <c r="G10" s="79">
        <f>SUM(G6:G9)</f>
        <v>0</v>
      </c>
      <c r="H10" s="62" t="e">
        <f>I10/F10</f>
        <v>#N/A</v>
      </c>
      <c r="I10" s="81" t="e">
        <f>IF(F10="","",F10*VLOOKUP(F10,[1]base!$A$4:$C$13,3,1))</f>
        <v>#N/A</v>
      </c>
      <c r="J10" s="107" t="s">
        <v>22</v>
      </c>
      <c r="K10" s="90" t="e">
        <f>INDEX({500;500;250;200;150;100},MATCH(SUBSTITUTE(J10,"1/","")*1,{15;16;17;18;19;20},1))</f>
        <v>#N/A</v>
      </c>
      <c r="L10" s="95" t="e">
        <f>I10+K10</f>
        <v>#N/A</v>
      </c>
      <c r="M10" s="18"/>
      <c r="N10" s="27"/>
      <c r="O10" s="19"/>
    </row>
    <row r="11" spans="1:15" x14ac:dyDescent="0.25">
      <c r="B11" s="45" t="s">
        <v>26</v>
      </c>
      <c r="C11" s="67"/>
      <c r="D11" s="71"/>
      <c r="E11" s="57"/>
      <c r="F11" s="76"/>
      <c r="G11" s="34"/>
      <c r="H11" s="53"/>
      <c r="I11" s="82"/>
      <c r="J11" s="50"/>
      <c r="K11" s="55"/>
      <c r="L11" s="96"/>
      <c r="M11" s="31"/>
      <c r="N11" s="32"/>
      <c r="O11" s="33"/>
    </row>
    <row r="12" spans="1:15" x14ac:dyDescent="0.25">
      <c r="B12" s="45" t="s">
        <v>26</v>
      </c>
      <c r="C12" s="67"/>
      <c r="D12" s="72"/>
      <c r="E12" s="73"/>
      <c r="F12" s="76"/>
      <c r="G12" s="47"/>
      <c r="H12" s="54"/>
      <c r="I12" s="83"/>
      <c r="J12" s="50"/>
      <c r="K12" s="55"/>
      <c r="L12" s="96"/>
      <c r="M12" s="31"/>
      <c r="N12" s="32"/>
      <c r="O12" s="33"/>
    </row>
    <row r="13" spans="1:15" x14ac:dyDescent="0.25">
      <c r="B13" s="45" t="s">
        <v>26</v>
      </c>
      <c r="C13" s="67"/>
      <c r="D13" s="74"/>
      <c r="E13" s="44"/>
      <c r="F13" s="76"/>
      <c r="G13" s="47"/>
      <c r="H13" s="54"/>
      <c r="I13" s="83"/>
      <c r="J13" s="50"/>
      <c r="K13" s="55"/>
      <c r="L13" s="96"/>
      <c r="M13" s="31"/>
      <c r="N13" s="32"/>
      <c r="O13" s="33"/>
    </row>
    <row r="14" spans="1:15" x14ac:dyDescent="0.25">
      <c r="B14" s="45" t="s">
        <v>26</v>
      </c>
      <c r="C14" s="68"/>
      <c r="D14" s="35"/>
      <c r="E14" s="36"/>
      <c r="F14" s="77"/>
      <c r="G14" s="48"/>
      <c r="H14" s="56"/>
      <c r="I14" s="84"/>
      <c r="J14" s="51"/>
      <c r="K14" s="64"/>
      <c r="L14" s="38"/>
      <c r="M14" s="37"/>
      <c r="N14" s="38"/>
      <c r="O14" s="39"/>
    </row>
    <row r="15" spans="1:15" ht="16.5" thickBot="1" x14ac:dyDescent="0.3">
      <c r="A15" t="s">
        <v>0</v>
      </c>
      <c r="B15" s="46"/>
      <c r="C15" s="69"/>
      <c r="D15" s="108" t="s">
        <v>30</v>
      </c>
      <c r="E15" s="109"/>
      <c r="F15" s="78">
        <f>F10-F11-F12-F13-F14</f>
        <v>0</v>
      </c>
      <c r="G15" s="49">
        <f>G10-G11-G12-G13-G14</f>
        <v>0</v>
      </c>
      <c r="H15" s="40" t="e">
        <f>I15/F15</f>
        <v>#N/A</v>
      </c>
      <c r="I15" s="85" t="e">
        <f>IF(F15="","",F15*VLOOKUP(F15,base!$A$4:$C$18,3,1))</f>
        <v>#N/A</v>
      </c>
      <c r="J15" s="52" t="s">
        <v>35</v>
      </c>
      <c r="K15" s="90">
        <f>INDEX({500;500;250;200;150;100},MATCH(SUBSTITUTE(J15,"1/","")*1,{15;16;17;18;19;20},1))</f>
        <v>100</v>
      </c>
      <c r="L15" s="42" t="e">
        <f>I15+K15</f>
        <v>#N/A</v>
      </c>
      <c r="M15" s="41"/>
      <c r="N15" s="42"/>
      <c r="O15" s="43"/>
    </row>
  </sheetData>
  <mergeCells count="9">
    <mergeCell ref="D15:E15"/>
    <mergeCell ref="N4:N5"/>
    <mergeCell ref="H4:I4"/>
    <mergeCell ref="J4:K4"/>
    <mergeCell ref="B4:B5"/>
    <mergeCell ref="C4:C5"/>
    <mergeCell ref="D4:E4"/>
    <mergeCell ref="F4:F5"/>
    <mergeCell ref="G4:G5"/>
  </mergeCells>
  <pageMargins left="0" right="0" top="0" bottom="0" header="0.31496062992125984" footer="0.31496062992125984"/>
  <pageSetup paperSize="9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Feuil6</vt:lpstr>
      <vt:lpstr>Feuil1</vt:lpstr>
      <vt:lpstr>Feuil5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2019-05-05T15:16:32Z</cp:lastPrinted>
  <dcterms:created xsi:type="dcterms:W3CDTF">2019-04-25T15:15:37Z</dcterms:created>
  <dcterms:modified xsi:type="dcterms:W3CDTF">2019-05-11T07:33:01Z</dcterms:modified>
</cp:coreProperties>
</file>