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6e347d5f0dff2a/Bureau/"/>
    </mc:Choice>
  </mc:AlternateContent>
  <xr:revisionPtr revIDLastSave="4" documentId="8_{54596333-0E19-47C3-8599-25790A651B33}" xr6:coauthVersionLast="45" xr6:coauthVersionMax="45" xr10:uidLastSave="{794FBC5D-9EF5-4F22-8D46-ABBE4966BE3A}"/>
  <bookViews>
    <workbookView xWindow="-108" yWindow="-108" windowWidth="23256" windowHeight="12720" activeTab="1" xr2:uid="{CE62598F-764C-476F-9734-84BA66C34F97}"/>
  </bookViews>
  <sheets>
    <sheet name="Test séparation" sheetId="3" r:id="rId1"/>
    <sheet name="MEF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3" l="1"/>
  <c r="C1" i="3"/>
  <c r="D1" i="3"/>
  <c r="B2" i="3"/>
  <c r="C2" i="3"/>
  <c r="D2" i="3"/>
  <c r="B3" i="3"/>
  <c r="C3" i="3"/>
  <c r="D3" i="3"/>
  <c r="B4" i="3"/>
  <c r="C4" i="3"/>
  <c r="D4" i="3"/>
  <c r="D13" i="2" l="1"/>
  <c r="E13" i="2"/>
  <c r="F13" i="2"/>
  <c r="D14" i="2"/>
  <c r="E14" i="2"/>
  <c r="F14" i="2"/>
  <c r="F12" i="2"/>
  <c r="E12" i="2"/>
  <c r="D12" i="2"/>
  <c r="H3" i="2"/>
  <c r="H2" i="2" s="1"/>
  <c r="G2" i="2"/>
  <c r="G1" i="2"/>
  <c r="H1" i="2" l="1"/>
  <c r="I3" i="2"/>
  <c r="J3" i="2" l="1"/>
  <c r="I1" i="2"/>
  <c r="I2" i="2"/>
  <c r="K3" i="2" l="1"/>
  <c r="J1" i="2"/>
  <c r="J2" i="2"/>
  <c r="K2" i="2" l="1"/>
  <c r="L3" i="2"/>
  <c r="K1" i="2"/>
  <c r="L2" i="2" l="1"/>
  <c r="M3" i="2"/>
  <c r="L1" i="2"/>
  <c r="M1" i="2" l="1"/>
  <c r="N3" i="2"/>
  <c r="M2" i="2"/>
  <c r="O3" i="2" l="1"/>
  <c r="N1" i="2"/>
  <c r="N2" i="2"/>
  <c r="O1" i="2" l="1"/>
  <c r="O2" i="2"/>
  <c r="P3" i="2"/>
  <c r="P2" i="2" l="1"/>
  <c r="Q3" i="2"/>
  <c r="P1" i="2"/>
  <c r="R3" i="2" l="1"/>
  <c r="Q1" i="2"/>
  <c r="Q2" i="2"/>
  <c r="S3" i="2" l="1"/>
  <c r="R1" i="2"/>
  <c r="R2" i="2"/>
  <c r="S2" i="2" l="1"/>
  <c r="T3" i="2"/>
  <c r="S1" i="2"/>
  <c r="T2" i="2" l="1"/>
  <c r="U3" i="2"/>
  <c r="T1" i="2"/>
  <c r="U1" i="2" l="1"/>
  <c r="U2" i="2"/>
  <c r="V3" i="2"/>
  <c r="W3" i="2" l="1"/>
  <c r="V1" i="2"/>
  <c r="V2" i="2"/>
  <c r="W2" i="2" l="1"/>
  <c r="X3" i="2"/>
  <c r="W1" i="2"/>
  <c r="X2" i="2" l="1"/>
  <c r="Y3" i="2"/>
  <c r="X1" i="2"/>
  <c r="Z3" i="2" l="1"/>
  <c r="Y1" i="2"/>
  <c r="Y2" i="2"/>
  <c r="AA3" i="2" l="1"/>
  <c r="Z1" i="2"/>
  <c r="Z2" i="2"/>
  <c r="AA1" i="2" l="1"/>
  <c r="AA2" i="2"/>
  <c r="AB3" i="2"/>
  <c r="AB2" i="2" l="1"/>
  <c r="AC3" i="2"/>
  <c r="AB1" i="2"/>
  <c r="AD3" i="2" l="1"/>
  <c r="AC1" i="2"/>
  <c r="AC2" i="2"/>
  <c r="AE3" i="2" l="1"/>
  <c r="AD1" i="2"/>
  <c r="AD2" i="2"/>
  <c r="AE2" i="2" l="1"/>
  <c r="AF3" i="2"/>
  <c r="AE1" i="2"/>
  <c r="AF2" i="2" l="1"/>
  <c r="AG3" i="2"/>
  <c r="AF1" i="2"/>
  <c r="AH3" i="2" l="1"/>
  <c r="AG1" i="2"/>
  <c r="AG2" i="2"/>
  <c r="AI3" i="2" l="1"/>
  <c r="AH1" i="2"/>
  <c r="AH2" i="2"/>
  <c r="AI1" i="2" l="1"/>
  <c r="AI2" i="2"/>
  <c r="AJ3" i="2"/>
  <c r="AJ2" i="2" l="1"/>
  <c r="AJ1" i="2"/>
</calcChain>
</file>

<file path=xl/sharedStrings.xml><?xml version="1.0" encoding="utf-8"?>
<sst xmlns="http://schemas.openxmlformats.org/spreadsheetml/2006/main" count="19" uniqueCount="16">
  <si>
    <t>15;16;18</t>
  </si>
  <si>
    <t>15;16;19</t>
  </si>
  <si>
    <t>15-16-18-22</t>
  </si>
  <si>
    <t>semaine</t>
  </si>
  <si>
    <t>27 - 29 - 21/07/2020</t>
  </si>
  <si>
    <t>B450</t>
  </si>
  <si>
    <t xml:space="preserve">31/07/2020 -  - </t>
  </si>
  <si>
    <t xml:space="preserve">31 - 32 - </t>
  </si>
  <si>
    <t>A100</t>
  </si>
  <si>
    <t>jour</t>
  </si>
  <si>
    <t>jour nmb.</t>
  </si>
  <si>
    <t>BDD :</t>
  </si>
  <si>
    <t>N° référence</t>
  </si>
  <si>
    <t>date ou semaine</t>
  </si>
  <si>
    <t>extraction et séparation</t>
  </si>
  <si>
    <t>N° réf.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</si>
</sst>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i/>
      <sz val="11"/>
      <color theme="0" tint="-0.249977111117893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wrapText="1"/>
    </xf>
    <xf numFmtId="0" fontId="0" fillId="0" borderId="2" xfId="0" applyBorder="1"/>
    <xf numFmtId="0" fontId="0" fillId="0" borderId="3" xfId="0" applyBorder="1" applyAlignment="1">
      <alignment wrapText="1"/>
    </xf>
    <xf numFmtId="14" fontId="0" fillId="0" borderId="0" xfId="0" applyNumberFormat="1" applyBorder="1"/>
    <xf numFmtId="0" fontId="0" fillId="0" borderId="0" xfId="0" applyBorder="1"/>
    <xf numFmtId="0" fontId="0" fillId="0" borderId="5" xfId="0" applyBorder="1" applyAlignment="1">
      <alignment wrapText="1"/>
    </xf>
    <xf numFmtId="0" fontId="0" fillId="0" borderId="7" xfId="0" applyBorder="1"/>
    <xf numFmtId="0" fontId="0" fillId="0" borderId="8" xfId="0" applyBorder="1" applyAlignment="1">
      <alignment wrapText="1"/>
    </xf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5" xfId="0" applyNumberFormat="1" applyBorder="1"/>
    <xf numFmtId="0" fontId="0" fillId="0" borderId="1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4" fontId="0" fillId="0" borderId="10" xfId="0" applyNumberFormat="1" applyBorder="1"/>
    <xf numFmtId="0" fontId="0" fillId="0" borderId="11" xfId="0" applyBorder="1"/>
    <xf numFmtId="0" fontId="0" fillId="2" borderId="9" xfId="0" applyFill="1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4" fontId="0" fillId="0" borderId="4" xfId="0" applyNumberFormat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</cellXfs>
  <cellStyles count="1">
    <cellStyle name="Normal" xfId="0" builtinId="0"/>
  </cellStyles>
  <dxfs count="1">
    <dxf>
      <font>
        <b/>
        <i/>
        <strike val="0"/>
        <color rgb="FFFF0000"/>
      </font>
      <fill>
        <patternFill patternType="lightUp">
          <fgColor theme="7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B9577-57CD-4817-8F0D-01F714A768D3}">
  <dimension ref="A1:D4"/>
  <sheetViews>
    <sheetView workbookViewId="0">
      <selection activeCell="B8" sqref="B8"/>
    </sheetView>
  </sheetViews>
  <sheetFormatPr baseColWidth="10" defaultRowHeight="13.8" x14ac:dyDescent="0.25"/>
  <cols>
    <col min="4" max="4" width="22.09765625" bestFit="1" customWidth="1"/>
    <col min="5" max="35" width="2.8984375" customWidth="1"/>
  </cols>
  <sheetData>
    <row r="1" spans="1:4" x14ac:dyDescent="0.25">
      <c r="A1" t="s">
        <v>4</v>
      </c>
      <c r="B1">
        <f>_xlfn.NUMBERVALUE(LEFT(A1,SEARCH(" - ",A1)-1))</f>
        <v>27</v>
      </c>
      <c r="C1" s="1">
        <f>_xlfn.NUMBERVALUE(MID(A1,SEARCH(" - ",A1)+3,SEARCH(" - ",A1,SEARCH(" - ",A1)+1)-SEARCH(" - ",A1)-3))</f>
        <v>29</v>
      </c>
      <c r="D1" s="1">
        <f>_xlfn.NUMBERVALUE(RIGHT(A1,LEN(A1)-SEARCH(" - ",A1,SEARCH(" - ",A1)+1)-2))</f>
        <v>44033</v>
      </c>
    </row>
    <row r="2" spans="1:4" x14ac:dyDescent="0.25">
      <c r="A2" t="s">
        <v>0</v>
      </c>
      <c r="B2" t="str">
        <f>LEFT(A2,SEARCH("~;",A2)-1)</f>
        <v>15</v>
      </c>
      <c r="C2" s="1" t="str">
        <f>MID(A2,SEARCH("~;",A2)+3,SEARCH("~;",A2,SEARCH("~;",A2)+1)-SEARCH("~;",A2)-3)</f>
        <v/>
      </c>
      <c r="D2" s="1" t="str">
        <f>RIGHT(A2,LEN(A2)-SEARCH("~;",A2,SEARCH("~;",A2)+1)-2)</f>
        <v/>
      </c>
    </row>
    <row r="3" spans="1:4" x14ac:dyDescent="0.25">
      <c r="A3" t="s">
        <v>1</v>
      </c>
      <c r="B3" t="str">
        <f>LEFT(A3,SEARCH(";",A3)-1)</f>
        <v>15</v>
      </c>
      <c r="C3" s="1" t="str">
        <f>MID(A3,SEARCH(";",A3)+3,SEARCH(";",A3,SEARCH(";",A3)+1)-SEARCH(";",A3)-3)</f>
        <v/>
      </c>
      <c r="D3" s="1" t="str">
        <f>RIGHT(A3,LEN(A3)-SEARCH(";",A3,SEARCH(";",A3)+1)-2)</f>
        <v/>
      </c>
    </row>
    <row r="4" spans="1:4" x14ac:dyDescent="0.25">
      <c r="A4" t="s">
        <v>2</v>
      </c>
      <c r="B4" t="str">
        <f>LEFT(A4,SEARCH("-",A4)-1)</f>
        <v>15</v>
      </c>
      <c r="C4" s="1" t="str">
        <f>MID(A4,SEARCH("-",A4)+3,SEARCH("-",A4,SEARCH("-",A4)+1)-SEARCH("-",A4)-3)</f>
        <v/>
      </c>
      <c r="D4" s="1" t="str">
        <f>RIGHT(A4,LEN(A4)-SEARCH("-",A4,SEARCH("-",A4)+1)-2)</f>
        <v>-22</v>
      </c>
    </row>
  </sheetData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B3DC0-DB4E-4F3E-9B89-E81DF9F523B1}">
  <dimension ref="A1:AJ14"/>
  <sheetViews>
    <sheetView tabSelected="1" workbookViewId="0">
      <selection activeCell="D15" sqref="D15"/>
    </sheetView>
  </sheetViews>
  <sheetFormatPr baseColWidth="10" defaultRowHeight="13.8" x14ac:dyDescent="0.25"/>
  <cols>
    <col min="4" max="4" width="22.09765625" bestFit="1" customWidth="1"/>
    <col min="5" max="5" width="22.09765625" customWidth="1"/>
    <col min="7" max="74" width="2.8984375" customWidth="1"/>
  </cols>
  <sheetData>
    <row r="1" spans="1:36" x14ac:dyDescent="0.25">
      <c r="F1" s="9" t="s">
        <v>10</v>
      </c>
      <c r="G1" s="9">
        <f>_xlfn.NUMBERVALUE(G3)</f>
        <v>44011</v>
      </c>
      <c r="H1" s="10">
        <f t="shared" ref="H1:AJ1" si="0">_xlfn.NUMBERVALUE(H3)</f>
        <v>44012</v>
      </c>
      <c r="I1" s="10">
        <f t="shared" si="0"/>
        <v>44013</v>
      </c>
      <c r="J1" s="10">
        <f t="shared" si="0"/>
        <v>44014</v>
      </c>
      <c r="K1" s="10">
        <f t="shared" si="0"/>
        <v>44015</v>
      </c>
      <c r="L1" s="10">
        <f t="shared" si="0"/>
        <v>44018</v>
      </c>
      <c r="M1" s="10">
        <f t="shared" si="0"/>
        <v>44019</v>
      </c>
      <c r="N1" s="10">
        <f t="shared" si="0"/>
        <v>44020</v>
      </c>
      <c r="O1" s="10">
        <f t="shared" si="0"/>
        <v>44021</v>
      </c>
      <c r="P1" s="10">
        <f t="shared" si="0"/>
        <v>44022</v>
      </c>
      <c r="Q1" s="10">
        <f t="shared" si="0"/>
        <v>44025</v>
      </c>
      <c r="R1" s="10">
        <f t="shared" si="0"/>
        <v>44026</v>
      </c>
      <c r="S1" s="10">
        <f t="shared" si="0"/>
        <v>44027</v>
      </c>
      <c r="T1" s="10">
        <f t="shared" si="0"/>
        <v>44028</v>
      </c>
      <c r="U1" s="10">
        <f t="shared" si="0"/>
        <v>44029</v>
      </c>
      <c r="V1" s="10">
        <f t="shared" si="0"/>
        <v>44032</v>
      </c>
      <c r="W1" s="10">
        <f t="shared" si="0"/>
        <v>44033</v>
      </c>
      <c r="X1" s="10">
        <f t="shared" si="0"/>
        <v>44034</v>
      </c>
      <c r="Y1" s="10">
        <f t="shared" si="0"/>
        <v>44035</v>
      </c>
      <c r="Z1" s="10">
        <f t="shared" si="0"/>
        <v>44036</v>
      </c>
      <c r="AA1" s="10">
        <f t="shared" si="0"/>
        <v>44039</v>
      </c>
      <c r="AB1" s="10">
        <f t="shared" si="0"/>
        <v>44040</v>
      </c>
      <c r="AC1" s="10">
        <f t="shared" si="0"/>
        <v>44041</v>
      </c>
      <c r="AD1" s="10">
        <f t="shared" si="0"/>
        <v>44042</v>
      </c>
      <c r="AE1" s="10">
        <f t="shared" si="0"/>
        <v>44043</v>
      </c>
      <c r="AF1" s="10">
        <f t="shared" si="0"/>
        <v>44046</v>
      </c>
      <c r="AG1" s="10">
        <f t="shared" si="0"/>
        <v>44047</v>
      </c>
      <c r="AH1" s="10">
        <f t="shared" si="0"/>
        <v>44048</v>
      </c>
      <c r="AI1" s="10">
        <f t="shared" si="0"/>
        <v>44049</v>
      </c>
      <c r="AJ1" s="11">
        <f t="shared" si="0"/>
        <v>44050</v>
      </c>
    </row>
    <row r="2" spans="1:36" x14ac:dyDescent="0.25">
      <c r="F2" s="12" t="s">
        <v>3</v>
      </c>
      <c r="G2" s="12">
        <f>WEEKNUM(G3)</f>
        <v>27</v>
      </c>
      <c r="H2" s="5">
        <f t="shared" ref="H2:AJ2" si="1">WEEKNUM(H3)</f>
        <v>27</v>
      </c>
      <c r="I2" s="5">
        <f t="shared" si="1"/>
        <v>27</v>
      </c>
      <c r="J2" s="5">
        <f t="shared" si="1"/>
        <v>27</v>
      </c>
      <c r="K2" s="5">
        <f t="shared" si="1"/>
        <v>27</v>
      </c>
      <c r="L2" s="5">
        <f t="shared" si="1"/>
        <v>28</v>
      </c>
      <c r="M2" s="5">
        <f t="shared" si="1"/>
        <v>28</v>
      </c>
      <c r="N2" s="5">
        <f t="shared" si="1"/>
        <v>28</v>
      </c>
      <c r="O2" s="5">
        <f t="shared" si="1"/>
        <v>28</v>
      </c>
      <c r="P2" s="5">
        <f t="shared" si="1"/>
        <v>28</v>
      </c>
      <c r="Q2" s="5">
        <f t="shared" si="1"/>
        <v>29</v>
      </c>
      <c r="R2" s="5">
        <f t="shared" si="1"/>
        <v>29</v>
      </c>
      <c r="S2" s="5">
        <f t="shared" si="1"/>
        <v>29</v>
      </c>
      <c r="T2" s="5">
        <f t="shared" si="1"/>
        <v>29</v>
      </c>
      <c r="U2" s="5">
        <f t="shared" si="1"/>
        <v>29</v>
      </c>
      <c r="V2" s="5">
        <f t="shared" si="1"/>
        <v>30</v>
      </c>
      <c r="W2" s="5">
        <f t="shared" si="1"/>
        <v>30</v>
      </c>
      <c r="X2" s="5">
        <f t="shared" si="1"/>
        <v>30</v>
      </c>
      <c r="Y2" s="5">
        <f t="shared" si="1"/>
        <v>30</v>
      </c>
      <c r="Z2" s="5">
        <f t="shared" si="1"/>
        <v>30</v>
      </c>
      <c r="AA2" s="5">
        <f t="shared" si="1"/>
        <v>31</v>
      </c>
      <c r="AB2" s="5">
        <f t="shared" si="1"/>
        <v>31</v>
      </c>
      <c r="AC2" s="5">
        <f t="shared" si="1"/>
        <v>31</v>
      </c>
      <c r="AD2" s="5">
        <f t="shared" si="1"/>
        <v>31</v>
      </c>
      <c r="AE2" s="5">
        <f t="shared" si="1"/>
        <v>31</v>
      </c>
      <c r="AF2" s="5">
        <f t="shared" si="1"/>
        <v>32</v>
      </c>
      <c r="AG2" s="5">
        <f t="shared" si="1"/>
        <v>32</v>
      </c>
      <c r="AH2" s="5">
        <f t="shared" si="1"/>
        <v>32</v>
      </c>
      <c r="AI2" s="5">
        <f t="shared" si="1"/>
        <v>32</v>
      </c>
      <c r="AJ2" s="13">
        <f t="shared" si="1"/>
        <v>32</v>
      </c>
    </row>
    <row r="3" spans="1:36" x14ac:dyDescent="0.25">
      <c r="C3" t="s">
        <v>15</v>
      </c>
      <c r="F3" s="12" t="s">
        <v>9</v>
      </c>
      <c r="G3" s="29">
        <v>44011</v>
      </c>
      <c r="H3" s="4">
        <f>G3+1</f>
        <v>44012</v>
      </c>
      <c r="I3" s="4">
        <f t="shared" ref="I3:K3" si="2">H3+1</f>
        <v>44013</v>
      </c>
      <c r="J3" s="4">
        <f t="shared" si="2"/>
        <v>44014</v>
      </c>
      <c r="K3" s="4">
        <f t="shared" si="2"/>
        <v>44015</v>
      </c>
      <c r="L3" s="4">
        <f>K3+3</f>
        <v>44018</v>
      </c>
      <c r="M3" s="4">
        <f t="shared" ref="M3:AJ3" si="3">L3+1</f>
        <v>44019</v>
      </c>
      <c r="N3" s="4">
        <f t="shared" si="3"/>
        <v>44020</v>
      </c>
      <c r="O3" s="4">
        <f t="shared" si="3"/>
        <v>44021</v>
      </c>
      <c r="P3" s="4">
        <f t="shared" si="3"/>
        <v>44022</v>
      </c>
      <c r="Q3" s="4">
        <f>P3+3</f>
        <v>44025</v>
      </c>
      <c r="R3" s="4">
        <f t="shared" si="3"/>
        <v>44026</v>
      </c>
      <c r="S3" s="4">
        <f t="shared" si="3"/>
        <v>44027</v>
      </c>
      <c r="T3" s="4">
        <f t="shared" si="3"/>
        <v>44028</v>
      </c>
      <c r="U3" s="4">
        <f t="shared" si="3"/>
        <v>44029</v>
      </c>
      <c r="V3" s="4">
        <f>U3+3</f>
        <v>44032</v>
      </c>
      <c r="W3" s="4">
        <f t="shared" si="3"/>
        <v>44033</v>
      </c>
      <c r="X3" s="4">
        <f t="shared" si="3"/>
        <v>44034</v>
      </c>
      <c r="Y3" s="4">
        <f t="shared" si="3"/>
        <v>44035</v>
      </c>
      <c r="Z3" s="4">
        <f t="shared" si="3"/>
        <v>44036</v>
      </c>
      <c r="AA3" s="4">
        <f>Z3+3</f>
        <v>44039</v>
      </c>
      <c r="AB3" s="4">
        <f t="shared" si="3"/>
        <v>44040</v>
      </c>
      <c r="AC3" s="4">
        <f t="shared" si="3"/>
        <v>44041</v>
      </c>
      <c r="AD3" s="4">
        <f t="shared" si="3"/>
        <v>44042</v>
      </c>
      <c r="AE3" s="4">
        <f t="shared" si="3"/>
        <v>44043</v>
      </c>
      <c r="AF3" s="4">
        <f>AE3+3</f>
        <v>44046</v>
      </c>
      <c r="AG3" s="4">
        <f t="shared" si="3"/>
        <v>44047</v>
      </c>
      <c r="AH3" s="4">
        <f t="shared" si="3"/>
        <v>44048</v>
      </c>
      <c r="AI3" s="4">
        <f t="shared" si="3"/>
        <v>44049</v>
      </c>
      <c r="AJ3" s="15">
        <f t="shared" si="3"/>
        <v>44050</v>
      </c>
    </row>
    <row r="4" spans="1:36" x14ac:dyDescent="0.25">
      <c r="C4" s="30" t="s">
        <v>5</v>
      </c>
      <c r="D4" s="2"/>
      <c r="E4" s="3"/>
      <c r="F4" s="16"/>
      <c r="G4" s="16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17"/>
    </row>
    <row r="5" spans="1:36" x14ac:dyDescent="0.25">
      <c r="C5" s="31" t="s">
        <v>8</v>
      </c>
      <c r="D5" s="5"/>
      <c r="E5" s="6"/>
      <c r="F5" s="12"/>
      <c r="G5" s="12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13"/>
    </row>
    <row r="6" spans="1:36" x14ac:dyDescent="0.25">
      <c r="C6" s="32">
        <v>8530</v>
      </c>
      <c r="D6" s="7"/>
      <c r="E6" s="8"/>
      <c r="F6" s="14"/>
      <c r="G6" s="14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18"/>
    </row>
    <row r="11" spans="1:36" x14ac:dyDescent="0.25">
      <c r="A11" t="s">
        <v>11</v>
      </c>
      <c r="B11" s="25" t="s">
        <v>12</v>
      </c>
      <c r="C11" s="25" t="s">
        <v>13</v>
      </c>
      <c r="D11" s="26" t="s">
        <v>14</v>
      </c>
      <c r="E11" s="27"/>
      <c r="F11" s="28"/>
    </row>
    <row r="12" spans="1:36" x14ac:dyDescent="0.25">
      <c r="B12" s="20" t="s">
        <v>5</v>
      </c>
      <c r="C12" s="19" t="s">
        <v>4</v>
      </c>
      <c r="D12" s="30">
        <f>_xlfn.NUMBERVALUE(LEFT(C12,SEARCH(" - ",C12)-1))</f>
        <v>27</v>
      </c>
      <c r="E12" s="33">
        <f>_xlfn.NUMBERVALUE(MID(C12,SEARCH(" - ",C12)+3,SEARCH(" - ",C12,SEARCH(" - ",C12)+1)-SEARCH(" - ",C12)-3))</f>
        <v>29</v>
      </c>
      <c r="F12" s="34">
        <f>_xlfn.NUMBERVALUE(RIGHT(C12,LEN(C12)-SEARCH(" - ",C12,SEARCH(" - ",C12)+1)-2))</f>
        <v>44033</v>
      </c>
    </row>
    <row r="13" spans="1:36" x14ac:dyDescent="0.25">
      <c r="B13" s="21" t="s">
        <v>8</v>
      </c>
      <c r="C13" s="23" t="s">
        <v>6</v>
      </c>
      <c r="D13" s="31">
        <f t="shared" ref="D13:D14" si="4">_xlfn.NUMBERVALUE(LEFT(C13,SEARCH(" - ",C13)-1))</f>
        <v>44043</v>
      </c>
      <c r="E13" s="35">
        <f t="shared" ref="E13:E14" si="5">_xlfn.NUMBERVALUE(MID(C13,SEARCH(" - ",C13)+3,SEARCH(" - ",C13,SEARCH(" - ",C13)+1)-SEARCH(" - ",C13)-3))</f>
        <v>0</v>
      </c>
      <c r="F13" s="36">
        <f t="shared" ref="F13:F14" si="6">_xlfn.NUMBERVALUE(RIGHT(C13,LEN(C13)-SEARCH(" - ",C13,SEARCH(" - ",C13)+1)-2))</f>
        <v>0</v>
      </c>
    </row>
    <row r="14" spans="1:36" x14ac:dyDescent="0.25">
      <c r="B14" s="22">
        <v>8530</v>
      </c>
      <c r="C14" s="24" t="s">
        <v>7</v>
      </c>
      <c r="D14" s="32">
        <f t="shared" si="4"/>
        <v>31</v>
      </c>
      <c r="E14" s="37">
        <f t="shared" si="5"/>
        <v>32</v>
      </c>
      <c r="F14" s="38">
        <f t="shared" si="6"/>
        <v>0</v>
      </c>
    </row>
  </sheetData>
  <mergeCells count="1">
    <mergeCell ref="D11:F11"/>
  </mergeCells>
  <conditionalFormatting sqref="G4:AJ6">
    <cfRule type="expression" dxfId="0" priority="8">
      <formula>OR(VLOOKUP($C4,$B$12:$F$14,3,0)=G$1,VLOOKUP($C4,$B$12:$F$14,3,0)=G$2,VLOOKUP($C4,$B$12:$F$14,4,0)=G$1,VLOOKUP($C4,$B$12:$F$14,4,0)=G$2,VLOOKUP($C4,$B$12:$F$14,5,0)=G$1,VLOOKUP($C4,$B$12:$F$14,5,0)=G$2)=TRUE</formula>
    </cfRule>
  </conditionalFormatting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séparation</vt:lpstr>
      <vt:lpstr>MEFC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MASSÉ</dc:creator>
  <cp:lastModifiedBy>julien MASSÉ</cp:lastModifiedBy>
  <dcterms:created xsi:type="dcterms:W3CDTF">2020-07-04T15:14:10Z</dcterms:created>
  <dcterms:modified xsi:type="dcterms:W3CDTF">2020-07-04T20:51:57Z</dcterms:modified>
</cp:coreProperties>
</file>