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Y:\BISCABOIS\TRESORERIE\CB\"/>
    </mc:Choice>
  </mc:AlternateContent>
  <xr:revisionPtr revIDLastSave="0" documentId="13_ncr:1_{F29C668E-4B7B-40A3-A61A-EEED399E2641}" xr6:coauthVersionLast="41" xr6:coauthVersionMax="41" xr10:uidLastSave="{00000000-0000-0000-0000-000000000000}"/>
  <workbookProtection workbookAlgorithmName="SHA-512" workbookHashValue="vseCCX5RWvN2LLwP4Xe42Gy5zQzS70yhVzQNChAw0nCcXm0892a5EKXoug68IlikbJUDgkClB3zdx4NHh7x44A==" workbookSaltValue="9co7pPFmwDwHmBvn/LtztQ==" workbookSpinCount="100000" lockStructure="1"/>
  <bookViews>
    <workbookView xWindow="-28920" yWindow="-120" windowWidth="29040" windowHeight="15840" xr2:uid="{04D415FB-D075-47A8-8CF7-4E3F097274D9}"/>
  </bookViews>
  <sheets>
    <sheet name="Feuil3" sheetId="4" r:id="rId1"/>
    <sheet name="Feuil2" sheetId="2" r:id="rId2"/>
    <sheet name="Feuil1" sheetId="1" r:id="rId3"/>
  </sheets>
  <definedNames>
    <definedName name="DonnéesExternes_1" localSheetId="1" hidden="1">Feuil2!$A$1:$I$195</definedName>
    <definedName name="_xlnm.Print_Area" localSheetId="0">Feuil3!$A$1:$S$196</definedName>
  </definedName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4" l="1"/>
  <c r="V18" i="4" l="1"/>
  <c r="U18" i="4" s="1"/>
  <c r="X18" i="4" s="1"/>
  <c r="W18" i="4" s="1"/>
  <c r="V19" i="4"/>
  <c r="U19" i="4" s="1"/>
  <c r="X19" i="4" s="1"/>
  <c r="W19" i="4" s="1"/>
  <c r="V20" i="4"/>
  <c r="U20" i="4" s="1"/>
  <c r="X20" i="4" s="1"/>
  <c r="W20" i="4" s="1"/>
  <c r="V21" i="4"/>
  <c r="U21" i="4" s="1"/>
  <c r="X21" i="4" s="1"/>
  <c r="W21" i="4" s="1"/>
  <c r="V22" i="4"/>
  <c r="U22" i="4" s="1"/>
  <c r="X22" i="4" s="1"/>
  <c r="W22" i="4" s="1"/>
  <c r="V23" i="4"/>
  <c r="U23" i="4" s="1"/>
  <c r="X23" i="4" s="1"/>
  <c r="W23" i="4" s="1"/>
  <c r="V24" i="4"/>
  <c r="U24" i="4" s="1"/>
  <c r="X24" i="4" s="1"/>
  <c r="W24" i="4" s="1"/>
  <c r="V25" i="4"/>
  <c r="U25" i="4" s="1"/>
  <c r="X25" i="4" s="1"/>
  <c r="W25" i="4" s="1"/>
  <c r="V26" i="4"/>
  <c r="U26" i="4" s="1"/>
  <c r="X26" i="4" s="1"/>
  <c r="W26" i="4" s="1"/>
  <c r="V27" i="4"/>
  <c r="U27" i="4" s="1"/>
  <c r="X27" i="4" s="1"/>
  <c r="W27" i="4" s="1"/>
  <c r="V28" i="4"/>
  <c r="U28" i="4" s="1"/>
  <c r="X28" i="4" s="1"/>
  <c r="W28" i="4" s="1"/>
  <c r="V29" i="4"/>
  <c r="U29" i="4" s="1"/>
  <c r="X29" i="4" s="1"/>
  <c r="W29" i="4" s="1"/>
  <c r="V30" i="4"/>
  <c r="U30" i="4" s="1"/>
  <c r="X30" i="4" s="1"/>
  <c r="W30" i="4" s="1"/>
  <c r="V31" i="4"/>
  <c r="U31" i="4" s="1"/>
  <c r="X31" i="4" s="1"/>
  <c r="W31" i="4" s="1"/>
  <c r="V32" i="4"/>
  <c r="U32" i="4" s="1"/>
  <c r="X32" i="4" s="1"/>
  <c r="W32" i="4" s="1"/>
  <c r="V33" i="4"/>
  <c r="U33" i="4" s="1"/>
  <c r="X33" i="4" s="1"/>
  <c r="W33" i="4" s="1"/>
  <c r="V34" i="4"/>
  <c r="U34" i="4" s="1"/>
  <c r="X34" i="4" s="1"/>
  <c r="W34" i="4" s="1"/>
  <c r="V35" i="4"/>
  <c r="U35" i="4" s="1"/>
  <c r="X35" i="4" s="1"/>
  <c r="W35" i="4" s="1"/>
  <c r="V36" i="4"/>
  <c r="U36" i="4" s="1"/>
  <c r="X36" i="4" s="1"/>
  <c r="W36" i="4" s="1"/>
  <c r="V37" i="4"/>
  <c r="U37" i="4" s="1"/>
  <c r="X37" i="4" s="1"/>
  <c r="W37" i="4" s="1"/>
  <c r="V38" i="4"/>
  <c r="U38" i="4" s="1"/>
  <c r="X38" i="4" s="1"/>
  <c r="W38" i="4" s="1"/>
  <c r="V39" i="4"/>
  <c r="U39" i="4" s="1"/>
  <c r="X39" i="4" s="1"/>
  <c r="W39" i="4" s="1"/>
  <c r="V40" i="4"/>
  <c r="U40" i="4" s="1"/>
  <c r="X40" i="4" s="1"/>
  <c r="W40" i="4" s="1"/>
  <c r="V41" i="4"/>
  <c r="U41" i="4" s="1"/>
  <c r="X41" i="4" s="1"/>
  <c r="W41" i="4" s="1"/>
  <c r="V42" i="4"/>
  <c r="U42" i="4" s="1"/>
  <c r="X42" i="4" s="1"/>
  <c r="W42" i="4" s="1"/>
  <c r="V43" i="4"/>
  <c r="U43" i="4" s="1"/>
  <c r="X43" i="4" s="1"/>
  <c r="W43" i="4" s="1"/>
  <c r="V44" i="4"/>
  <c r="U44" i="4" s="1"/>
  <c r="X44" i="4" s="1"/>
  <c r="W44" i="4" s="1"/>
  <c r="V45" i="4"/>
  <c r="U45" i="4" s="1"/>
  <c r="X45" i="4" s="1"/>
  <c r="W45" i="4" s="1"/>
  <c r="V46" i="4"/>
  <c r="U46" i="4" s="1"/>
  <c r="X46" i="4" s="1"/>
  <c r="W46" i="4" s="1"/>
  <c r="V47" i="4"/>
  <c r="U47" i="4" s="1"/>
  <c r="X47" i="4" s="1"/>
  <c r="W47" i="4" s="1"/>
  <c r="V48" i="4"/>
  <c r="U48" i="4" s="1"/>
  <c r="X48" i="4" s="1"/>
  <c r="W48" i="4" s="1"/>
  <c r="V49" i="4"/>
  <c r="U49" i="4" s="1"/>
  <c r="X49" i="4" s="1"/>
  <c r="W49" i="4" s="1"/>
  <c r="V50" i="4"/>
  <c r="U50" i="4" s="1"/>
  <c r="X50" i="4" s="1"/>
  <c r="W50" i="4" s="1"/>
  <c r="V51" i="4"/>
  <c r="U51" i="4" s="1"/>
  <c r="X51" i="4" s="1"/>
  <c r="W51" i="4" s="1"/>
  <c r="V52" i="4"/>
  <c r="U52" i="4" s="1"/>
  <c r="X52" i="4" s="1"/>
  <c r="W52" i="4" s="1"/>
  <c r="V53" i="4"/>
  <c r="U53" i="4" s="1"/>
  <c r="X53" i="4" s="1"/>
  <c r="W53" i="4" s="1"/>
  <c r="V54" i="4"/>
  <c r="U54" i="4" s="1"/>
  <c r="X54" i="4" s="1"/>
  <c r="W54" i="4" s="1"/>
  <c r="V55" i="4"/>
  <c r="U55" i="4" s="1"/>
  <c r="X55" i="4" s="1"/>
  <c r="W55" i="4" s="1"/>
  <c r="V56" i="4"/>
  <c r="U56" i="4" s="1"/>
  <c r="X56" i="4" s="1"/>
  <c r="W56" i="4" s="1"/>
  <c r="V57" i="4"/>
  <c r="U57" i="4" s="1"/>
  <c r="X57" i="4" s="1"/>
  <c r="W57" i="4" s="1"/>
  <c r="V58" i="4"/>
  <c r="U58" i="4" s="1"/>
  <c r="X58" i="4" s="1"/>
  <c r="W58" i="4" s="1"/>
  <c r="V59" i="4"/>
  <c r="U59" i="4" s="1"/>
  <c r="X59" i="4" s="1"/>
  <c r="W59" i="4" s="1"/>
  <c r="V60" i="4"/>
  <c r="U60" i="4" s="1"/>
  <c r="X60" i="4" s="1"/>
  <c r="W60" i="4" s="1"/>
  <c r="V61" i="4"/>
  <c r="U61" i="4" s="1"/>
  <c r="X61" i="4" s="1"/>
  <c r="W61" i="4" s="1"/>
  <c r="V62" i="4"/>
  <c r="U62" i="4" s="1"/>
  <c r="X62" i="4" s="1"/>
  <c r="W62" i="4" s="1"/>
  <c r="V63" i="4"/>
  <c r="U63" i="4" s="1"/>
  <c r="X63" i="4" s="1"/>
  <c r="W63" i="4" s="1"/>
  <c r="V64" i="4"/>
  <c r="U64" i="4" s="1"/>
  <c r="X64" i="4" s="1"/>
  <c r="W64" i="4" s="1"/>
  <c r="V65" i="4"/>
  <c r="U65" i="4" s="1"/>
  <c r="X65" i="4" s="1"/>
  <c r="W65" i="4" s="1"/>
  <c r="V66" i="4"/>
  <c r="U66" i="4" s="1"/>
  <c r="X66" i="4" s="1"/>
  <c r="W66" i="4" s="1"/>
  <c r="V67" i="4"/>
  <c r="U67" i="4" s="1"/>
  <c r="X67" i="4" s="1"/>
  <c r="W67" i="4" s="1"/>
  <c r="V68" i="4"/>
  <c r="U68" i="4" s="1"/>
  <c r="X68" i="4" s="1"/>
  <c r="W68" i="4" s="1"/>
  <c r="V69" i="4"/>
  <c r="U69" i="4" s="1"/>
  <c r="X69" i="4" s="1"/>
  <c r="W69" i="4" s="1"/>
  <c r="V70" i="4"/>
  <c r="U70" i="4" s="1"/>
  <c r="X70" i="4" s="1"/>
  <c r="W70" i="4" s="1"/>
  <c r="V71" i="4"/>
  <c r="U71" i="4" s="1"/>
  <c r="X71" i="4" s="1"/>
  <c r="W71" i="4" s="1"/>
  <c r="V72" i="4"/>
  <c r="U72" i="4" s="1"/>
  <c r="X72" i="4" s="1"/>
  <c r="W72" i="4" s="1"/>
  <c r="V73" i="4"/>
  <c r="U73" i="4" s="1"/>
  <c r="X73" i="4" s="1"/>
  <c r="W73" i="4" s="1"/>
  <c r="V74" i="4"/>
  <c r="U74" i="4" s="1"/>
  <c r="X74" i="4" s="1"/>
  <c r="W74" i="4" s="1"/>
  <c r="V75" i="4"/>
  <c r="U75" i="4" s="1"/>
  <c r="X75" i="4" s="1"/>
  <c r="W75" i="4" s="1"/>
  <c r="V76" i="4"/>
  <c r="U76" i="4" s="1"/>
  <c r="X76" i="4" s="1"/>
  <c r="W76" i="4" s="1"/>
  <c r="V77" i="4"/>
  <c r="U77" i="4" s="1"/>
  <c r="X77" i="4" s="1"/>
  <c r="W77" i="4" s="1"/>
  <c r="V78" i="4"/>
  <c r="U78" i="4" s="1"/>
  <c r="X78" i="4" s="1"/>
  <c r="W78" i="4" s="1"/>
  <c r="U79" i="4"/>
  <c r="X79" i="4" s="1"/>
  <c r="W79" i="4" s="1"/>
  <c r="V79" i="4"/>
  <c r="V80" i="4"/>
  <c r="U80" i="4" s="1"/>
  <c r="X80" i="4" s="1"/>
  <c r="W80" i="4" s="1"/>
  <c r="U81" i="4"/>
  <c r="X81" i="4" s="1"/>
  <c r="W81" i="4" s="1"/>
  <c r="V81" i="4"/>
  <c r="V82" i="4"/>
  <c r="U82" i="4" s="1"/>
  <c r="X82" i="4" s="1"/>
  <c r="W82" i="4" s="1"/>
  <c r="V83" i="4"/>
  <c r="U83" i="4" s="1"/>
  <c r="X83" i="4" s="1"/>
  <c r="W83" i="4" s="1"/>
  <c r="V84" i="4"/>
  <c r="U84" i="4" s="1"/>
  <c r="X84" i="4" s="1"/>
  <c r="W84" i="4" s="1"/>
  <c r="V85" i="4"/>
  <c r="U85" i="4" s="1"/>
  <c r="X85" i="4" s="1"/>
  <c r="W85" i="4" s="1"/>
  <c r="V86" i="4"/>
  <c r="U86" i="4" s="1"/>
  <c r="X86" i="4" s="1"/>
  <c r="W86" i="4" s="1"/>
  <c r="V87" i="4"/>
  <c r="U87" i="4" s="1"/>
  <c r="X87" i="4" s="1"/>
  <c r="W87" i="4" s="1"/>
  <c r="V88" i="4"/>
  <c r="U88" i="4" s="1"/>
  <c r="X88" i="4" s="1"/>
  <c r="W88" i="4" s="1"/>
  <c r="V89" i="4"/>
  <c r="U89" i="4" s="1"/>
  <c r="X89" i="4" s="1"/>
  <c r="W89" i="4" s="1"/>
  <c r="V90" i="4"/>
  <c r="U90" i="4" s="1"/>
  <c r="X90" i="4" s="1"/>
  <c r="W90" i="4" s="1"/>
  <c r="U91" i="4"/>
  <c r="X91" i="4" s="1"/>
  <c r="W91" i="4" s="1"/>
  <c r="V91" i="4"/>
  <c r="V92" i="4"/>
  <c r="U92" i="4" s="1"/>
  <c r="X92" i="4" s="1"/>
  <c r="W92" i="4" s="1"/>
  <c r="V93" i="4"/>
  <c r="U93" i="4" s="1"/>
  <c r="X93" i="4" s="1"/>
  <c r="W93" i="4" s="1"/>
  <c r="V94" i="4"/>
  <c r="U94" i="4" s="1"/>
  <c r="X94" i="4" s="1"/>
  <c r="W94" i="4" s="1"/>
  <c r="V95" i="4"/>
  <c r="U95" i="4" s="1"/>
  <c r="X95" i="4" s="1"/>
  <c r="W95" i="4" s="1"/>
  <c r="V96" i="4"/>
  <c r="U96" i="4" s="1"/>
  <c r="X96" i="4" s="1"/>
  <c r="W96" i="4" s="1"/>
  <c r="V97" i="4"/>
  <c r="U97" i="4" s="1"/>
  <c r="X97" i="4" s="1"/>
  <c r="W97" i="4" s="1"/>
  <c r="V98" i="4"/>
  <c r="U98" i="4" s="1"/>
  <c r="X98" i="4" s="1"/>
  <c r="W98" i="4" s="1"/>
  <c r="V99" i="4"/>
  <c r="U99" i="4" s="1"/>
  <c r="X99" i="4" s="1"/>
  <c r="W99" i="4" s="1"/>
  <c r="V100" i="4"/>
  <c r="U100" i="4" s="1"/>
  <c r="X100" i="4" s="1"/>
  <c r="W100" i="4" s="1"/>
  <c r="V101" i="4"/>
  <c r="U101" i="4" s="1"/>
  <c r="X101" i="4" s="1"/>
  <c r="W101" i="4" s="1"/>
  <c r="V102" i="4"/>
  <c r="U102" i="4" s="1"/>
  <c r="X102" i="4" s="1"/>
  <c r="W102" i="4" s="1"/>
  <c r="U103" i="4"/>
  <c r="X103" i="4" s="1"/>
  <c r="W103" i="4" s="1"/>
  <c r="V103" i="4"/>
  <c r="V104" i="4"/>
  <c r="U104" i="4" s="1"/>
  <c r="X104" i="4" s="1"/>
  <c r="W104" i="4" s="1"/>
  <c r="U105" i="4"/>
  <c r="X105" i="4" s="1"/>
  <c r="W105" i="4" s="1"/>
  <c r="V105" i="4"/>
  <c r="V106" i="4"/>
  <c r="U106" i="4" s="1"/>
  <c r="X106" i="4" s="1"/>
  <c r="W106" i="4" s="1"/>
  <c r="U107" i="4"/>
  <c r="X107" i="4" s="1"/>
  <c r="W107" i="4" s="1"/>
  <c r="V107" i="4"/>
  <c r="V108" i="4"/>
  <c r="U108" i="4" s="1"/>
  <c r="X108" i="4" s="1"/>
  <c r="W108" i="4" s="1"/>
  <c r="V109" i="4"/>
  <c r="U109" i="4" s="1"/>
  <c r="X109" i="4" s="1"/>
  <c r="W109" i="4" s="1"/>
  <c r="V110" i="4"/>
  <c r="U110" i="4" s="1"/>
  <c r="X110" i="4" s="1"/>
  <c r="W110" i="4" s="1"/>
  <c r="V111" i="4"/>
  <c r="U111" i="4" s="1"/>
  <c r="X111" i="4" s="1"/>
  <c r="W111" i="4" s="1"/>
  <c r="V112" i="4"/>
  <c r="U112" i="4" s="1"/>
  <c r="X112" i="4" s="1"/>
  <c r="W112" i="4" s="1"/>
  <c r="V113" i="4"/>
  <c r="U113" i="4" s="1"/>
  <c r="X113" i="4" s="1"/>
  <c r="W113" i="4" s="1"/>
  <c r="V114" i="4"/>
  <c r="U114" i="4" s="1"/>
  <c r="X114" i="4" s="1"/>
  <c r="W114" i="4" s="1"/>
  <c r="V115" i="4"/>
  <c r="U115" i="4" s="1"/>
  <c r="X115" i="4" s="1"/>
  <c r="W115" i="4" s="1"/>
  <c r="V116" i="4"/>
  <c r="U116" i="4" s="1"/>
  <c r="X116" i="4" s="1"/>
  <c r="W116" i="4" s="1"/>
  <c r="V117" i="4"/>
  <c r="U117" i="4" s="1"/>
  <c r="X117" i="4" s="1"/>
  <c r="W117" i="4" s="1"/>
  <c r="V118" i="4"/>
  <c r="U118" i="4" s="1"/>
  <c r="X118" i="4" s="1"/>
  <c r="W118" i="4" s="1"/>
  <c r="V119" i="4"/>
  <c r="U119" i="4" s="1"/>
  <c r="X119" i="4" s="1"/>
  <c r="W119" i="4" s="1"/>
  <c r="V120" i="4"/>
  <c r="U120" i="4" s="1"/>
  <c r="X120" i="4" s="1"/>
  <c r="W120" i="4" s="1"/>
  <c r="V121" i="4"/>
  <c r="U121" i="4" s="1"/>
  <c r="X121" i="4" s="1"/>
  <c r="W121" i="4" s="1"/>
  <c r="V122" i="4"/>
  <c r="U122" i="4" s="1"/>
  <c r="X122" i="4" s="1"/>
  <c r="W122" i="4" s="1"/>
  <c r="V123" i="4"/>
  <c r="U123" i="4" s="1"/>
  <c r="X123" i="4" s="1"/>
  <c r="W123" i="4" s="1"/>
  <c r="V124" i="4"/>
  <c r="U124" i="4" s="1"/>
  <c r="X124" i="4" s="1"/>
  <c r="W124" i="4" s="1"/>
  <c r="V125" i="4"/>
  <c r="U125" i="4" s="1"/>
  <c r="X125" i="4" s="1"/>
  <c r="W125" i="4" s="1"/>
  <c r="V126" i="4"/>
  <c r="U126" i="4" s="1"/>
  <c r="X126" i="4" s="1"/>
  <c r="W126" i="4" s="1"/>
  <c r="V127" i="4"/>
  <c r="U127" i="4" s="1"/>
  <c r="X127" i="4" s="1"/>
  <c r="W127" i="4" s="1"/>
  <c r="V128" i="4"/>
  <c r="U128" i="4" s="1"/>
  <c r="X128" i="4" s="1"/>
  <c r="W128" i="4" s="1"/>
  <c r="V129" i="4"/>
  <c r="U129" i="4" s="1"/>
  <c r="X129" i="4" s="1"/>
  <c r="W129" i="4" s="1"/>
  <c r="V130" i="4"/>
  <c r="U130" i="4" s="1"/>
  <c r="X130" i="4" s="1"/>
  <c r="W130" i="4" s="1"/>
  <c r="V131" i="4"/>
  <c r="U131" i="4" s="1"/>
  <c r="X131" i="4" s="1"/>
  <c r="W131" i="4" s="1"/>
  <c r="V132" i="4"/>
  <c r="U132" i="4" s="1"/>
  <c r="X132" i="4" s="1"/>
  <c r="W132" i="4" s="1"/>
  <c r="V133" i="4"/>
  <c r="U133" i="4" s="1"/>
  <c r="X133" i="4" s="1"/>
  <c r="W133" i="4" s="1"/>
  <c r="V134" i="4"/>
  <c r="U134" i="4" s="1"/>
  <c r="X134" i="4" s="1"/>
  <c r="W134" i="4" s="1"/>
  <c r="V135" i="4"/>
  <c r="U135" i="4" s="1"/>
  <c r="X135" i="4" s="1"/>
  <c r="W135" i="4" s="1"/>
  <c r="V136" i="4"/>
  <c r="U136" i="4" s="1"/>
  <c r="X136" i="4" s="1"/>
  <c r="W136" i="4" s="1"/>
  <c r="V137" i="4"/>
  <c r="U137" i="4" s="1"/>
  <c r="X137" i="4" s="1"/>
  <c r="W137" i="4" s="1"/>
  <c r="V138" i="4"/>
  <c r="U138" i="4" s="1"/>
  <c r="X138" i="4" s="1"/>
  <c r="W138" i="4" s="1"/>
  <c r="V139" i="4"/>
  <c r="U139" i="4" s="1"/>
  <c r="X139" i="4" s="1"/>
  <c r="W139" i="4" s="1"/>
  <c r="V140" i="4"/>
  <c r="U140" i="4" s="1"/>
  <c r="X140" i="4" s="1"/>
  <c r="W140" i="4" s="1"/>
  <c r="V141" i="4"/>
  <c r="U141" i="4" s="1"/>
  <c r="X141" i="4" s="1"/>
  <c r="W141" i="4" s="1"/>
  <c r="V142" i="4"/>
  <c r="U142" i="4" s="1"/>
  <c r="X142" i="4" s="1"/>
  <c r="W142" i="4" s="1"/>
  <c r="V143" i="4"/>
  <c r="U143" i="4" s="1"/>
  <c r="X143" i="4" s="1"/>
  <c r="W143" i="4" s="1"/>
  <c r="V144" i="4"/>
  <c r="U144" i="4" s="1"/>
  <c r="X144" i="4" s="1"/>
  <c r="W144" i="4" s="1"/>
  <c r="V145" i="4"/>
  <c r="U145" i="4" s="1"/>
  <c r="X145" i="4" s="1"/>
  <c r="W145" i="4" s="1"/>
  <c r="V146" i="4"/>
  <c r="U146" i="4" s="1"/>
  <c r="X146" i="4" s="1"/>
  <c r="W146" i="4" s="1"/>
  <c r="V147" i="4"/>
  <c r="U147" i="4" s="1"/>
  <c r="X147" i="4"/>
  <c r="W147" i="4" s="1"/>
  <c r="V148" i="4"/>
  <c r="U148" i="4" s="1"/>
  <c r="X148" i="4" s="1"/>
  <c r="W148" i="4" s="1"/>
  <c r="V149" i="4"/>
  <c r="U149" i="4" s="1"/>
  <c r="X149" i="4" s="1"/>
  <c r="W149" i="4" s="1"/>
  <c r="V150" i="4"/>
  <c r="U150" i="4" s="1"/>
  <c r="X150" i="4" s="1"/>
  <c r="W150" i="4" s="1"/>
  <c r="V151" i="4"/>
  <c r="U151" i="4" s="1"/>
  <c r="X151" i="4" s="1"/>
  <c r="W151" i="4" s="1"/>
  <c r="V152" i="4"/>
  <c r="U152" i="4" s="1"/>
  <c r="X152" i="4" s="1"/>
  <c r="W152" i="4"/>
  <c r="V153" i="4"/>
  <c r="U153" i="4" s="1"/>
  <c r="X153" i="4" s="1"/>
  <c r="W153" i="4" s="1"/>
  <c r="V154" i="4"/>
  <c r="U154" i="4" s="1"/>
  <c r="X154" i="4" s="1"/>
  <c r="W154" i="4" s="1"/>
  <c r="V155" i="4"/>
  <c r="U155" i="4" s="1"/>
  <c r="X155" i="4"/>
  <c r="W155" i="4" s="1"/>
  <c r="V156" i="4"/>
  <c r="U156" i="4" s="1"/>
  <c r="X156" i="4" s="1"/>
  <c r="W156" i="4" s="1"/>
  <c r="V157" i="4"/>
  <c r="U157" i="4" s="1"/>
  <c r="X157" i="4" s="1"/>
  <c r="W157" i="4" s="1"/>
  <c r="V158" i="4"/>
  <c r="U158" i="4" s="1"/>
  <c r="X158" i="4" s="1"/>
  <c r="W158" i="4"/>
  <c r="V159" i="4"/>
  <c r="U159" i="4" s="1"/>
  <c r="X159" i="4" s="1"/>
  <c r="W159" i="4" s="1"/>
  <c r="V160" i="4"/>
  <c r="U160" i="4" s="1"/>
  <c r="X160" i="4" s="1"/>
  <c r="W160" i="4" s="1"/>
  <c r="V161" i="4"/>
  <c r="U161" i="4" s="1"/>
  <c r="X161" i="4" s="1"/>
  <c r="W161" i="4" s="1"/>
  <c r="V162" i="4"/>
  <c r="U162" i="4" s="1"/>
  <c r="X162" i="4" s="1"/>
  <c r="W162" i="4"/>
  <c r="V163" i="4"/>
  <c r="U163" i="4" s="1"/>
  <c r="X163" i="4" s="1"/>
  <c r="W163" i="4" s="1"/>
  <c r="V164" i="4"/>
  <c r="U164" i="4" s="1"/>
  <c r="X164" i="4" s="1"/>
  <c r="W164" i="4" s="1"/>
  <c r="V165" i="4"/>
  <c r="U165" i="4" s="1"/>
  <c r="X165" i="4" s="1"/>
  <c r="W165" i="4" s="1"/>
  <c r="V166" i="4"/>
  <c r="U166" i="4" s="1"/>
  <c r="X166" i="4" s="1"/>
  <c r="W166" i="4" s="1"/>
  <c r="V167" i="4"/>
  <c r="U167" i="4" s="1"/>
  <c r="X167" i="4" s="1"/>
  <c r="W167" i="4" s="1"/>
  <c r="V168" i="4"/>
  <c r="U168" i="4" s="1"/>
  <c r="X168" i="4" s="1"/>
  <c r="W168" i="4" s="1"/>
  <c r="V169" i="4"/>
  <c r="U169" i="4" s="1"/>
  <c r="X169" i="4" s="1"/>
  <c r="W169" i="4" s="1"/>
  <c r="V170" i="4"/>
  <c r="U170" i="4" s="1"/>
  <c r="X170" i="4" s="1"/>
  <c r="W170" i="4" s="1"/>
  <c r="U171" i="4"/>
  <c r="X171" i="4" s="1"/>
  <c r="W171" i="4" s="1"/>
  <c r="V171" i="4"/>
  <c r="V172" i="4"/>
  <c r="U172" i="4" s="1"/>
  <c r="X172" i="4" s="1"/>
  <c r="W172" i="4" s="1"/>
  <c r="V173" i="4"/>
  <c r="U173" i="4" s="1"/>
  <c r="X173" i="4" s="1"/>
  <c r="W173" i="4" s="1"/>
  <c r="V174" i="4"/>
  <c r="U174" i="4" s="1"/>
  <c r="X174" i="4" s="1"/>
  <c r="W174" i="4"/>
  <c r="V175" i="4"/>
  <c r="U175" i="4" s="1"/>
  <c r="X175" i="4" s="1"/>
  <c r="W175" i="4" s="1"/>
  <c r="V176" i="4"/>
  <c r="U176" i="4" s="1"/>
  <c r="X176" i="4" s="1"/>
  <c r="W176" i="4" s="1"/>
  <c r="V17" i="4"/>
  <c r="U17" i="4" s="1"/>
  <c r="X17" i="4" s="1"/>
  <c r="W17" i="4" s="1"/>
  <c r="V177" i="4" l="1"/>
  <c r="V178" i="4"/>
  <c r="V179" i="4"/>
  <c r="V180" i="4"/>
  <c r="V181" i="4"/>
  <c r="V182" i="4"/>
  <c r="V183" i="4"/>
  <c r="V184" i="4"/>
  <c r="V185" i="4"/>
  <c r="V186" i="4"/>
  <c r="V187" i="4"/>
  <c r="V188" i="4"/>
  <c r="U188" i="4" s="1"/>
  <c r="X188" i="4" s="1"/>
  <c r="W188" i="4" s="1"/>
  <c r="V189" i="4"/>
  <c r="V190" i="4"/>
  <c r="V191" i="4"/>
  <c r="V192" i="4"/>
  <c r="V193" i="4"/>
  <c r="V194" i="4"/>
  <c r="V195" i="4"/>
  <c r="V196" i="4"/>
  <c r="V197" i="4"/>
  <c r="V198" i="4"/>
  <c r="V199" i="4"/>
  <c r="U198" i="4" l="1"/>
  <c r="X198" i="4" s="1"/>
  <c r="W198" i="4" s="1"/>
  <c r="U199" i="4"/>
  <c r="X199" i="4" s="1"/>
  <c r="W199" i="4" s="1"/>
  <c r="U184" i="4"/>
  <c r="X184" i="4" s="1"/>
  <c r="W184" i="4" s="1"/>
  <c r="U197" i="4"/>
  <c r="X197" i="4" s="1"/>
  <c r="W197" i="4" s="1"/>
  <c r="U195" i="4"/>
  <c r="X195" i="4" s="1"/>
  <c r="W195" i="4" s="1"/>
  <c r="U191" i="4"/>
  <c r="X191" i="4" s="1"/>
  <c r="W191" i="4" s="1"/>
  <c r="U183" i="4"/>
  <c r="X183" i="4" s="1"/>
  <c r="W183" i="4" s="1"/>
  <c r="U189" i="4"/>
  <c r="X189" i="4" s="1"/>
  <c r="W189" i="4" s="1"/>
  <c r="U196" i="4"/>
  <c r="X196" i="4" s="1"/>
  <c r="W196" i="4" s="1"/>
  <c r="U180" i="4"/>
  <c r="X180" i="4" s="1"/>
  <c r="W180" i="4" s="1"/>
  <c r="U187" i="4"/>
  <c r="X187" i="4" s="1"/>
  <c r="W187" i="4" s="1"/>
  <c r="U179" i="4"/>
  <c r="X179" i="4" s="1"/>
  <c r="W179" i="4" s="1"/>
  <c r="U190" i="4"/>
  <c r="X190" i="4" s="1"/>
  <c r="W190" i="4" s="1"/>
  <c r="U182" i="4"/>
  <c r="X182" i="4" s="1"/>
  <c r="W182" i="4" s="1"/>
  <c r="U181" i="4"/>
  <c r="X181" i="4" s="1"/>
  <c r="W181" i="4" s="1"/>
  <c r="U193" i="4"/>
  <c r="X193" i="4" s="1"/>
  <c r="W193" i="4" s="1"/>
  <c r="U186" i="4"/>
  <c r="X186" i="4" s="1"/>
  <c r="W186" i="4" s="1"/>
  <c r="U178" i="4"/>
  <c r="X178" i="4" s="1"/>
  <c r="W178" i="4" s="1"/>
  <c r="U194" i="4"/>
  <c r="X194" i="4" s="1"/>
  <c r="W194" i="4" s="1"/>
  <c r="U192" i="4"/>
  <c r="X192" i="4" s="1"/>
  <c r="W192" i="4" s="1"/>
  <c r="U185" i="4"/>
  <c r="X185" i="4" s="1"/>
  <c r="W185" i="4" s="1"/>
  <c r="U177" i="4"/>
  <c r="X177" i="4" s="1"/>
  <c r="W177" i="4" s="1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R9" i="4"/>
  <c r="Q9" i="4"/>
  <c r="P9" i="4"/>
  <c r="O9" i="4"/>
  <c r="N9" i="4"/>
  <c r="M9" i="4"/>
  <c r="L9" i="4"/>
  <c r="K9" i="4"/>
  <c r="J9" i="4"/>
  <c r="I9" i="4"/>
  <c r="H9" i="4"/>
  <c r="G9" i="4"/>
  <c r="F9" i="4"/>
  <c r="R8" i="4"/>
  <c r="Q8" i="4"/>
  <c r="P8" i="4"/>
  <c r="O8" i="4"/>
  <c r="N8" i="4"/>
  <c r="M8" i="4"/>
  <c r="L8" i="4"/>
  <c r="K8" i="4"/>
  <c r="J8" i="4"/>
  <c r="I8" i="4"/>
  <c r="H8" i="4"/>
  <c r="G8" i="4"/>
  <c r="F8" i="4"/>
  <c r="R7" i="4"/>
  <c r="Q7" i="4"/>
  <c r="P7" i="4"/>
  <c r="O7" i="4"/>
  <c r="N7" i="4"/>
  <c r="M7" i="4"/>
  <c r="L7" i="4"/>
  <c r="K7" i="4"/>
  <c r="J7" i="4"/>
  <c r="I7" i="4"/>
  <c r="H7" i="4"/>
  <c r="G7" i="4"/>
  <c r="F7" i="4"/>
  <c r="R6" i="4"/>
  <c r="Q6" i="4"/>
  <c r="P6" i="4"/>
  <c r="O6" i="4"/>
  <c r="N6" i="4"/>
  <c r="M6" i="4"/>
  <c r="L6" i="4"/>
  <c r="K6" i="4"/>
  <c r="J6" i="4"/>
  <c r="I6" i="4"/>
  <c r="H6" i="4"/>
  <c r="G6" i="4"/>
  <c r="F6" i="4"/>
  <c r="R5" i="4"/>
  <c r="Q5" i="4"/>
  <c r="P5" i="4"/>
  <c r="O5" i="4"/>
  <c r="N5" i="4"/>
  <c r="M5" i="4"/>
  <c r="L5" i="4"/>
  <c r="K5" i="4"/>
  <c r="J5" i="4"/>
  <c r="I5" i="4"/>
  <c r="H5" i="4"/>
  <c r="G5" i="4"/>
  <c r="F5" i="4"/>
  <c r="E2" i="4" l="1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D2" i="4"/>
  <c r="E1" i="4"/>
  <c r="F1" i="4"/>
  <c r="H1" i="4"/>
  <c r="I1" i="4"/>
  <c r="J1" i="4"/>
  <c r="K1" i="4"/>
  <c r="L1" i="4"/>
  <c r="M1" i="4"/>
  <c r="N1" i="4"/>
  <c r="O1" i="4"/>
  <c r="P1" i="4"/>
  <c r="Q1" i="4"/>
  <c r="R1" i="4"/>
  <c r="S1" i="4"/>
  <c r="D1" i="4"/>
  <c r="G1" i="4" l="1"/>
  <c r="G1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AAA306-2247-4386-8532-207FE25CC883}" keepAlive="1" name="Requête - CSV_13000000202_01022019" description="Connexion à la requête « CSV_13000000202_01022019 » dans le classeur." type="5" refreshedVersion="6" background="1" saveData="1">
    <dbPr connection="Provider=Microsoft.Mashup.OleDb.1;Data Source=$Workbook$;Location=CSV_13000000202_01022019;Extended Properties=&quot;&quot;" command="SELECT * FROM [CSV_13000000202_01022019]"/>
  </connection>
  <connection id="2" xr16:uid="{4DCA71F2-3C79-4CEA-B354-727CB4663E13}" keepAlive="1" name="Requête - CSV_13000000202_01022019 (2)" description="Connexion à la requête « CSV_13000000202_01022019 (2) » dans le classeur." type="5" refreshedVersion="6" background="1" saveData="1">
    <dbPr connection="Provider=Microsoft.Mashup.OleDb.1;Data Source=$Workbook$;Location=&quot;CSV_13000000202_01022019 (2)&quot;;Extended Properties=&quot;&quot;" command="SELECT * FROM [CSV_13000000202_01022019 (2)]"/>
  </connection>
</connections>
</file>

<file path=xl/sharedStrings.xml><?xml version="1.0" encoding="utf-8"?>
<sst xmlns="http://schemas.openxmlformats.org/spreadsheetml/2006/main" count="286" uniqueCount="105">
  <si>
    <t>NOM PRENOM PORTEUR</t>
  </si>
  <si>
    <t>MATRICULE</t>
  </si>
  <si>
    <t>NUMERO CARTE</t>
  </si>
  <si>
    <t>DATE OPERATION</t>
  </si>
  <si>
    <t>DATE ARRETE</t>
  </si>
  <si>
    <t>TYPE DEBIT</t>
  </si>
  <si>
    <t>COMMERCANT</t>
  </si>
  <si>
    <t>VILLE</t>
  </si>
  <si>
    <t>MONTANT TTC</t>
  </si>
  <si>
    <t>XXXXXXXX0205943X</t>
  </si>
  <si>
    <t>D</t>
  </si>
  <si>
    <t>E. LECLERC S/S</t>
  </si>
  <si>
    <t>MIOS</t>
  </si>
  <si>
    <t>BRICO LECLERC</t>
  </si>
  <si>
    <t>BISCARROSSE</t>
  </si>
  <si>
    <t>INTERMARCHE</t>
  </si>
  <si>
    <t>PARENTIS EN B</t>
  </si>
  <si>
    <t>BIGANOS</t>
  </si>
  <si>
    <t>XXXXXXXX0205971X</t>
  </si>
  <si>
    <t>AUCHAN BIGANOS</t>
  </si>
  <si>
    <t>INTERMARCHE VL</t>
  </si>
  <si>
    <t>SANGUINET</t>
  </si>
  <si>
    <t>XXXXXXXX0205975X</t>
  </si>
  <si>
    <t>XXXXXXXX0206163X</t>
  </si>
  <si>
    <t>SUPER U</t>
  </si>
  <si>
    <t>XXXXXXXX0206431X</t>
  </si>
  <si>
    <t>XXXXXXXX0205946X</t>
  </si>
  <si>
    <t>XXXXXXXX0205951X</t>
  </si>
  <si>
    <t>RELAIS D'AZUN</t>
  </si>
  <si>
    <t>ARGELES GAZOST</t>
  </si>
  <si>
    <t>REL.D'ARRE/ADOUR</t>
  </si>
  <si>
    <t>AIRE SUR L ADO</t>
  </si>
  <si>
    <t>STEAK AND SHAKE</t>
  </si>
  <si>
    <t>BORDEAUX</t>
  </si>
  <si>
    <t>MC DONALD'S</t>
  </si>
  <si>
    <t>LECLERC BISCARRO</t>
  </si>
  <si>
    <t>XXXXXXXX0205954X</t>
  </si>
  <si>
    <t>LECLERC ST BREVI</t>
  </si>
  <si>
    <t>ST ETIENNE DE</t>
  </si>
  <si>
    <t>CENTRE LECLERC</t>
  </si>
  <si>
    <t>MIMIZAN</t>
  </si>
  <si>
    <t>LA JETEE SUD</t>
  </si>
  <si>
    <t>LA ROCHELLE</t>
  </si>
  <si>
    <t>XXXXXXXX0205969X</t>
  </si>
  <si>
    <t>Étiquettes de lignes</t>
  </si>
  <si>
    <t>Total général</t>
  </si>
  <si>
    <t>Somme de MONTANT TTC</t>
  </si>
  <si>
    <t>TVA 5,5%</t>
  </si>
  <si>
    <t>TVA 20%</t>
  </si>
  <si>
    <t>Carburant</t>
  </si>
  <si>
    <t>Déplacement</t>
  </si>
  <si>
    <t>Hotel</t>
  </si>
  <si>
    <t>Mat. Chantier</t>
  </si>
  <si>
    <t>F. Adm</t>
  </si>
  <si>
    <t>Pt Equip</t>
  </si>
  <si>
    <t>Ent. Véhicule</t>
  </si>
  <si>
    <t>Réception</t>
  </si>
  <si>
    <t>Cpte transit</t>
  </si>
  <si>
    <t>Location</t>
  </si>
  <si>
    <t>Poste</t>
  </si>
  <si>
    <t>Tel + internet</t>
  </si>
  <si>
    <t>Contrôle</t>
  </si>
  <si>
    <t>TVA</t>
  </si>
  <si>
    <t>HT</t>
  </si>
  <si>
    <t>Somme</t>
  </si>
  <si>
    <t>RENTABILITE</t>
  </si>
  <si>
    <t>NI</t>
  </si>
  <si>
    <t>SAISIE COMPTABLE</t>
  </si>
  <si>
    <t>Fourniseur</t>
  </si>
  <si>
    <t>DAC MALOUDIS</t>
  </si>
  <si>
    <t>MALVILLE</t>
  </si>
  <si>
    <t>BRICO DEPOT</t>
  </si>
  <si>
    <t>AUTO LECLERC</t>
  </si>
  <si>
    <t>GARAGE PSR</t>
  </si>
  <si>
    <t>SA SBB</t>
  </si>
  <si>
    <t>REL.DEBIDART EST</t>
  </si>
  <si>
    <t>BIDART</t>
  </si>
  <si>
    <t>REL.BIDART OUEST</t>
  </si>
  <si>
    <t>MC  DONALD'S</t>
  </si>
  <si>
    <t>LOURDES</t>
  </si>
  <si>
    <t>LIDL 3328</t>
  </si>
  <si>
    <t>SNC SF FORT</t>
  </si>
  <si>
    <t>YCHOUX</t>
  </si>
  <si>
    <t>VILLENAVE D'O</t>
  </si>
  <si>
    <t>BISTROT REGENT</t>
  </si>
  <si>
    <t>LANGON</t>
  </si>
  <si>
    <t>STATION TOTAL</t>
  </si>
  <si>
    <t>STE MARIE DE R</t>
  </si>
  <si>
    <t>MAREVY STATION</t>
  </si>
  <si>
    <t>(vide)</t>
  </si>
  <si>
    <t>CHRISTOPHE</t>
  </si>
  <si>
    <t>THIBAULT</t>
  </si>
  <si>
    <t>LAURENT</t>
  </si>
  <si>
    <t>JOEL</t>
  </si>
  <si>
    <t>GUILLAUME</t>
  </si>
  <si>
    <t>XAVIER</t>
  </si>
  <si>
    <t>ERIC</t>
  </si>
  <si>
    <t>PATRICK</t>
  </si>
  <si>
    <t>JAMES</t>
  </si>
  <si>
    <t>Somme de DATE OPERATION</t>
  </si>
  <si>
    <t>Je souhaiterais avoir 2 lignes distincts pour le même commerçant, avec dates de décaissement différents et montants correrspondant</t>
  </si>
  <si>
    <t>Sur la feuille 2, il y a les montants de ce commerçant pour cette carte bleue.</t>
  </si>
  <si>
    <t>La somme de ces 2 montants correspond à 180,60€</t>
  </si>
  <si>
    <t>Sachant que j'aimerais garder les colonnes dans cette ordre (étiquettes de ligne, Montant TTC, Date d'opération)</t>
  </si>
  <si>
    <t>J'ai besoin des vrai dates de décaissement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</si>
</sst>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4" fontId="1" fillId="3" borderId="0" xfId="0" applyNumberFormat="1" applyFont="1" applyFill="1" applyAlignment="1">
      <alignment horizontal="center"/>
    </xf>
    <xf numFmtId="4" fontId="2" fillId="0" borderId="0" xfId="0" applyNumberFormat="1" applyFont="1"/>
    <xf numFmtId="4" fontId="3" fillId="0" borderId="0" xfId="0" applyNumberFormat="1" applyFont="1"/>
    <xf numFmtId="4" fontId="5" fillId="0" borderId="2" xfId="0" applyNumberFormat="1" applyFont="1" applyBorder="1" applyProtection="1">
      <protection locked="0"/>
    </xf>
    <xf numFmtId="4" fontId="5" fillId="0" borderId="2" xfId="0" applyNumberFormat="1" applyFont="1" applyBorder="1"/>
    <xf numFmtId="4" fontId="5" fillId="0" borderId="3" xfId="0" applyNumberFormat="1" applyFont="1" applyBorder="1"/>
    <xf numFmtId="4" fontId="5" fillId="0" borderId="7" xfId="0" applyNumberFormat="1" applyFont="1" applyBorder="1" applyProtection="1">
      <protection locked="0"/>
    </xf>
    <xf numFmtId="4" fontId="5" fillId="0" borderId="7" xfId="0" applyNumberFormat="1" applyFont="1" applyBorder="1"/>
    <xf numFmtId="4" fontId="5" fillId="0" borderId="8" xfId="0" applyNumberFormat="1" applyFont="1" applyBorder="1"/>
    <xf numFmtId="0" fontId="3" fillId="0" borderId="0" xfId="0" applyFont="1"/>
    <xf numFmtId="4" fontId="1" fillId="0" borderId="0" xfId="0" applyNumberFormat="1" applyFont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14" xfId="0" applyFont="1" applyBorder="1"/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4" fontId="0" fillId="0" borderId="5" xfId="0" applyNumberFormat="1" applyBorder="1"/>
    <xf numFmtId="4" fontId="5" fillId="0" borderId="18" xfId="0" applyNumberFormat="1" applyFont="1" applyBorder="1" applyProtection="1">
      <protection locked="0"/>
    </xf>
    <xf numFmtId="4" fontId="5" fillId="0" borderId="18" xfId="0" applyNumberFormat="1" applyFont="1" applyBorder="1"/>
    <xf numFmtId="4" fontId="5" fillId="0" borderId="19" xfId="0" applyNumberFormat="1" applyFont="1" applyBorder="1"/>
    <xf numFmtId="0" fontId="0" fillId="0" borderId="0" xfId="0" applyAlignment="1">
      <alignment horizontal="left" indent="2"/>
    </xf>
    <xf numFmtId="14" fontId="0" fillId="0" borderId="9" xfId="0" applyNumberFormat="1" applyBorder="1"/>
    <xf numFmtId="14" fontId="3" fillId="0" borderId="10" xfId="0" applyNumberFormat="1" applyFont="1" applyBorder="1"/>
    <xf numFmtId="14" fontId="4" fillId="0" borderId="17" xfId="0" applyNumberFormat="1" applyFont="1" applyBorder="1" applyProtection="1">
      <protection locked="0"/>
    </xf>
    <xf numFmtId="14" fontId="4" fillId="0" borderId="1" xfId="0" applyNumberFormat="1" applyFont="1" applyBorder="1" applyProtection="1">
      <protection locked="0"/>
    </xf>
    <xf numFmtId="14" fontId="5" fillId="0" borderId="4" xfId="0" applyNumberFormat="1" applyFont="1" applyBorder="1" applyProtection="1">
      <protection locked="0"/>
    </xf>
    <xf numFmtId="14" fontId="5" fillId="0" borderId="6" xfId="0" applyNumberFormat="1" applyFont="1" applyBorder="1" applyProtection="1">
      <protection locked="0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/>
    <xf numFmtId="0" fontId="0" fillId="4" borderId="0" xfId="0" applyFill="1"/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297"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</dxf>
    <dxf>
      <numFmt numFmtId="19" formatCode="dd/mm/yyyy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</dxf>
    <dxf>
      <numFmt numFmtId="19" formatCode="dd/mm/yyyy"/>
    </dxf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</dxf>
    <dxf>
      <numFmt numFmtId="19" formatCode="dd/mm/yyyy"/>
    </dxf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</dxf>
    <dxf>
      <numFmt numFmtId="19" formatCode="dd/mm/yyyy"/>
    </dxf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84666</xdr:colOff>
      <xdr:row>17</xdr:row>
      <xdr:rowOff>116417</xdr:rowOff>
    </xdr:from>
    <xdr:to>
      <xdr:col>3</xdr:col>
      <xdr:colOff>730251</xdr:colOff>
      <xdr:row>18</xdr:row>
      <xdr:rowOff>148167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4944ECB-F4E3-41BA-B349-D09D7543E193}"/>
            </a:ext>
          </a:extLst>
        </xdr:cNvPr>
        <xdr:cNvCxnSpPr/>
      </xdr:nvCxnSpPr>
      <xdr:spPr>
        <a:xfrm flipH="1" flipV="1">
          <a:off x="5058833" y="3714750"/>
          <a:ext cx="645585" cy="2222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42334</xdr:colOff>
      <xdr:row>24</xdr:row>
      <xdr:rowOff>95250</xdr:rowOff>
    </xdr:from>
    <xdr:to>
      <xdr:col>4</xdr:col>
      <xdr:colOff>423333</xdr:colOff>
      <xdr:row>29</xdr:row>
      <xdr:rowOff>63500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CB74AC1-3A60-4777-A299-483EBDF460E6}"/>
            </a:ext>
          </a:extLst>
        </xdr:cNvPr>
        <xdr:cNvCxnSpPr/>
      </xdr:nvCxnSpPr>
      <xdr:spPr>
        <a:xfrm flipH="1" flipV="1">
          <a:off x="3238501" y="5027083"/>
          <a:ext cx="2952749" cy="9207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42333</xdr:colOff>
      <xdr:row>22</xdr:row>
      <xdr:rowOff>42334</xdr:rowOff>
    </xdr:from>
    <xdr:to>
      <xdr:col>3</xdr:col>
      <xdr:colOff>762000</xdr:colOff>
      <xdr:row>23</xdr:row>
      <xdr:rowOff>84667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6C74D08B-B919-4174-9566-C64A7CD9F149}"/>
            </a:ext>
          </a:extLst>
        </xdr:cNvPr>
        <xdr:cNvCxnSpPr/>
      </xdr:nvCxnSpPr>
      <xdr:spPr>
        <a:xfrm flipH="1">
          <a:off x="5016500" y="4593167"/>
          <a:ext cx="719667" cy="232833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209550</xdr:colOff>
      <xdr:row>4</xdr:row>
      <xdr:rowOff>85725</xdr:rowOff>
    </xdr:from>
    <xdr:to>
      <xdr:col>10</xdr:col>
      <xdr:colOff>609600</xdr:colOff>
      <xdr:row>5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8F05416-1661-43E6-A8F8-44FF634FE3AF}"/>
            </a:ext>
          </a:extLst>
        </xdr:cNvPr>
        <xdr:cNvCxnSpPr/>
      </xdr:nvCxnSpPr>
      <xdr:spPr>
        <a:xfrm flipH="1" flipV="1">
          <a:off x="10315575" y="847725"/>
          <a:ext cx="1485900" cy="2286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133350</xdr:colOff>
      <xdr:row>6</xdr:row>
      <xdr:rowOff>66675</xdr:rowOff>
    </xdr:from>
    <xdr:to>
      <xdr:col>10</xdr:col>
      <xdr:colOff>523875</xdr:colOff>
      <xdr:row>6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6B32FEC-3732-468C-A222-2A8B813FE698}"/>
            </a:ext>
          </a:extLst>
        </xdr:cNvPr>
        <xdr:cNvCxnSpPr/>
      </xdr:nvCxnSpPr>
      <xdr:spPr>
        <a:xfrm flipH="1" flipV="1">
          <a:off x="10239375" y="1209675"/>
          <a:ext cx="14763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e" refreshedDate="43551.459363425929" createdVersion="6" refreshedVersion="6" minRefreshableVersion="3" recordCount="194" xr:uid="{326238CD-5251-45DB-8A7A-32CAB37E1AB0}">
  <cacheSource type="worksheet">
    <worksheetSource name="CSV_13000000202_01022019"/>
  </cacheSource>
  <cacheFields count="9">
    <cacheField name="NOM PRENOM PORTEUR" numFmtId="0">
      <sharedItems containsBlank="1" count="28">
        <s v="CHRISTOPHE"/>
        <s v="THIBAULT"/>
        <s v="LAURENT"/>
        <s v="JOEL"/>
        <s v="GUILLAUME"/>
        <s v="XAVIER"/>
        <s v="ERIC"/>
        <s v="PATRICK"/>
        <s v="JAMES"/>
        <m/>
        <s v="DAUGE THIBAULT" u="1"/>
        <s v="AUVINET CHRISTIAN" u="1"/>
        <s v="AUVINET ISABELLE" u="1"/>
        <s v="RODRIGUES XAVIER" u="1"/>
        <s v="BAL ERIC" u="1"/>
        <s v="DUC FRANCIS" u="1"/>
        <s v="GATUINGT DIDIER" u="1"/>
        <s v="HARDY LAURENT" u="1"/>
        <s v="BARSACQ ESTEBAN" u="1"/>
        <s v="FAUCHEY DOMINIQUE" u="1"/>
        <s v="BAROMES LIONEL" u="1"/>
        <s v="CABARBAYE GUILLAUME" u="1"/>
        <s v="NOAILLES ROBIN" u="1"/>
        <s v="DAUGE PATRICK" u="1"/>
        <s v="VIENAT JAMES" u="1"/>
        <s v="BONNET STEPHANE" u="1"/>
        <s v="GAUTRON CHRISTOPHE" u="1"/>
        <s v="COURREGELONGUE JOEL" u="1"/>
      </sharedItems>
    </cacheField>
    <cacheField name="MATRICULE" numFmtId="0">
      <sharedItems containsString="0" containsBlank="1" containsNumber="1" containsInteger="1" minValue="0" maxValue="148"/>
    </cacheField>
    <cacheField name="NUMERO CARTE" numFmtId="0">
      <sharedItems containsBlank="1" count="19">
        <s v="XXXXXXXX0205943X"/>
        <s v="XXXXXXXX0205971X"/>
        <s v="XXXXXXXX0205975X"/>
        <s v="XXXXXXXX0206163X"/>
        <s v="XXXXXXXX0206431X"/>
        <s v="XXXXXXXX0205946X"/>
        <s v="XXXXXXXX0205951X"/>
        <s v="XXXXXXXX0205954X"/>
        <s v="XXXXXXXX0205969X"/>
        <m/>
        <s v="XXXXXXXX0205967X" u="1"/>
        <s v="XXXXXXXX0205958X" u="1"/>
        <s v="XXXXXXXX0206460X" u="1"/>
        <s v="XXXXXXXX0206156X" u="1"/>
        <s v="XXXXXXXX0206175X" u="1"/>
        <s v="XXXXXXXX0206433X" u="1"/>
        <s v="XXXXXXXX0206171X" u="1"/>
        <s v="XXXXXXXX0206551X" u="1"/>
        <s v="XXXXXXXX0206542X" u="1"/>
      </sharedItems>
    </cacheField>
    <cacheField name="DATE OPERATION" numFmtId="14">
      <sharedItems containsNonDate="0" containsDate="1" containsString="0" containsBlank="1" minDate="2019-01-21T00:00:00" maxDate="2019-01-31T00:00:00"/>
    </cacheField>
    <cacheField name="DATE ARRETE" numFmtId="14">
      <sharedItems containsNonDate="0" containsDate="1" containsString="0" containsBlank="1" minDate="2019-01-30T00:00:00" maxDate="2019-01-31T00:00:00"/>
    </cacheField>
    <cacheField name="TYPE DEBIT" numFmtId="0">
      <sharedItems containsBlank="1"/>
    </cacheField>
    <cacheField name="COMMERCANT" numFmtId="0">
      <sharedItems containsBlank="1" count="124">
        <s v="E. LECLERC S/S"/>
        <s v="BRICO LECLERC"/>
        <s v="INTERMARCHE"/>
        <s v="DAC MALOUDIS"/>
        <s v="BRICO DEPOT"/>
        <s v="AUTO LECLERC"/>
        <s v="AUCHAN BIGANOS"/>
        <s v="INTERMARCHE VL"/>
        <s v="GARAGE PSR"/>
        <s v="SA SBB"/>
        <s v="SUPER U"/>
        <s v="REL.DEBIDART EST"/>
        <s v="REL.BIDART OUEST"/>
        <s v="RELAIS D'AZUN"/>
        <s v="REL.D'ARRE/ADOUR"/>
        <s v="STEAK AND SHAKE"/>
        <s v="MC  DONALD'S"/>
        <s v="LIDL 3328"/>
        <s v="SNC SF FORT"/>
        <s v="MC DONALD'S"/>
        <s v="LECLERC BISCARRO"/>
        <s v="BISTROT REGENT"/>
        <s v="STATION TOTAL"/>
        <s v="LECLERC ST BREVI"/>
        <s v="CENTRE LECLERC"/>
        <s v="LA JETEE SUD"/>
        <s v="MAREVY STATION"/>
        <m/>
        <s v="SHELL 3034" u="1"/>
        <s v="MEDIAL" u="1"/>
        <s v="REL.D ORLEAT" u="1"/>
        <s v="Amazon.fr" u="1"/>
        <s v="RELAIS DECASTETS" u="1"/>
        <s v="REL. FONTBELLEAU" u="1"/>
        <s v="CR D'AQUITAINE" u="1"/>
        <s v="ESSO LABENNE E" u="1"/>
        <s v="BIHOTZA" u="1"/>
        <s v="SHELL 4240" u="1"/>
        <s v="REL.CANTARELLES" u="1"/>
        <s v="EasyPark Sarl" u="1"/>
        <s v="SARL MESCODIS" u="1"/>
        <s v="BP ST LEGER EN P" u="1"/>
        <s v="BACS GIR ROYAN" u="1"/>
        <s v="LECLERC ALIM" u="1"/>
        <s v="SASU SASU BEGEDI" u="1"/>
        <s v="ALLOPNEUS" u="1"/>
        <s v="BOULANGER" u="1"/>
        <s v="LECLERC JETONS" u="1"/>
        <s v="NET" u="1"/>
        <s v="PACT VL        3" u="1"/>
        <s v="AMC" u="1"/>
        <s v="BRICOMARCHE" u="1"/>
        <s v="PATAPAIN 665 SC" u="1"/>
        <s v="DBMA LA FLOTTE" u="1"/>
        <s v="DEGUILHEM" u="1"/>
        <s v="ENI9155CAPTIEUX" u="1"/>
        <s v="easyJet  EWM5X8J" u="1"/>
        <s v="LECLERC VL" u="1"/>
        <s v="JACK S BURGER" u="1"/>
        <s v="REL. LORMONT" u="1"/>
        <s v="SODILAC" u="1"/>
        <s v="ORANGE MECANIC" u="1"/>
        <s v="GDF SUEZ" u="1"/>
        <s v="KILOUTOU" u="1"/>
        <s v="LECLERC STATION" u="1"/>
        <s v="ELF ST BREVIN" u="1"/>
        <s v="DAC CARREFOUR CO" u="1"/>
        <s v="E.LECLERC" u="1"/>
        <s v="REL.DU MANOIRE" u="1"/>
        <s v="STATION LECLERC" u="1"/>
        <s v="SUPER U DAC VL" u="1"/>
        <s v="LA POSTE 332810" u="1"/>
        <s v="TOP OFFICE" u="1"/>
        <s v="COMPTOIR DE LA M" u="1"/>
        <s v="LECLERC DAC VL 0" u="1"/>
        <s v="CARREFOURSTATION" u="1"/>
        <s v="SPEED'O" u="1"/>
        <s v="GUY LEGO" u="1"/>
        <s v="B AND B" u="1"/>
        <s v="MCDONALD'S" u="1"/>
        <s v="MC DONALD S" u="1"/>
        <s v="REL.DE LA TRESNE" u="1"/>
        <s v="GOURMET D'ASIE" u="1"/>
        <s v="FORCE VERTE" u="1"/>
        <s v="LA POSTE BOUTIQU" u="1"/>
        <s v="INTERMARCHE AUTO" u="1"/>
        <s v="INTERMARCHE PL" u="1"/>
        <s v="RE.LAURAGAIS SUD" u="1"/>
        <s v="SARL STE MAGASIN" u="1"/>
        <s v="RELAIS SARRON" u="1"/>
        <s v="REL.D'AGEN" u="1"/>
        <s v="ENI9273FENIOUXO" u="1"/>
        <s v="FRANSBONHOMME444" u="1"/>
        <s v="SARDINHA RICARDO" u="1"/>
        <s v="NESPRESSO FRANC" u="1"/>
        <s v="BP ST LEGER" u="1"/>
        <s v="OCEAN FORET" u="1"/>
        <s v="CARBUTHEIX     0" u="1"/>
        <s v="BACS GIRONDE VER" u="1"/>
        <s v="LES BRICONAUTES" u="1"/>
        <s v="CARREFOUR CONTAC" u="1"/>
        <s v="ITM SOUSTONS" u="1"/>
        <s v="DYNEFF ARZS" u="1"/>
        <s v="J577 CX AVENSAN" u="1"/>
        <s v="LEROY MERLIN" u="1"/>
        <s v="CALLUNA / FLOTIL" u="1"/>
        <s v="CARREFSTATIONDAC" u="1"/>
        <s v="SAS GRAND LAC IN" u="1"/>
        <s v="MEUH" u="1"/>
        <s v="AVIA STATION SER" u="1"/>
        <s v="SA COOP ATLANTIQ" u="1"/>
        <s v="MC DONALD'S LONS" u="1"/>
        <s v="CB LE BON COIN" u="1"/>
        <s v="CANTINA DELLA PA" u="1"/>
        <s v="CASINOCARBSS806" u="1"/>
        <s v="SIG REST CAPTIEU" u="1"/>
        <s v="SA AU MARCHE DES" u="1"/>
        <s v="BRICO LECLERC SC" u="1"/>
        <s v="REL.TOTAL 01098" u="1"/>
        <s v="AGIP 9270 NORD" u="1"/>
        <s v="RELAIS ESTALOT" u="1"/>
        <s v="SHELL 1349" u="1"/>
        <s v="INDIGO0330004" u="1"/>
        <s v="INTERMARCHE  DAC" u="1"/>
      </sharedItems>
    </cacheField>
    <cacheField name="VILLE" numFmtId="0">
      <sharedItems containsBlank="1"/>
    </cacheField>
    <cacheField name="MONTANT TTC" numFmtId="0">
      <sharedItems containsString="0" containsBlank="1" containsNumber="1" minValue="-14" maxValue="249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4">
  <r>
    <x v="0"/>
    <n v="88"/>
    <x v="0"/>
    <d v="2019-01-25T00:00:00"/>
    <d v="2019-01-30T00:00:00"/>
    <s v="D"/>
    <x v="0"/>
    <s v="MIOS"/>
    <n v="101.47"/>
  </r>
  <r>
    <x v="0"/>
    <n v="88"/>
    <x v="0"/>
    <d v="2019-01-28T00:00:00"/>
    <d v="2019-01-30T00:00:00"/>
    <s v="D"/>
    <x v="0"/>
    <s v="MIOS"/>
    <n v="26.99"/>
  </r>
  <r>
    <x v="0"/>
    <n v="88"/>
    <x v="0"/>
    <d v="2019-01-23T00:00:00"/>
    <d v="2019-01-30T00:00:00"/>
    <s v="D"/>
    <x v="1"/>
    <s v="BISCARROSSE"/>
    <n v="249.9"/>
  </r>
  <r>
    <x v="0"/>
    <n v="88"/>
    <x v="0"/>
    <d v="2019-01-24T00:00:00"/>
    <d v="2019-01-30T00:00:00"/>
    <s v="D"/>
    <x v="2"/>
    <s v="PARENTIS EN B"/>
    <n v="82.05"/>
  </r>
  <r>
    <x v="0"/>
    <n v="88"/>
    <x v="0"/>
    <d v="2019-01-28T00:00:00"/>
    <d v="2019-01-30T00:00:00"/>
    <s v="D"/>
    <x v="3"/>
    <s v="MALVILLE"/>
    <n v="118.16"/>
  </r>
  <r>
    <x v="0"/>
    <n v="88"/>
    <x v="0"/>
    <d v="2019-01-29T00:00:00"/>
    <d v="2019-01-30T00:00:00"/>
    <s v="D"/>
    <x v="2"/>
    <s v="PARENTIS EN B"/>
    <n v="98.55"/>
  </r>
  <r>
    <x v="0"/>
    <n v="88"/>
    <x v="0"/>
    <d v="2019-01-30T00:00:00"/>
    <d v="2019-01-30T00:00:00"/>
    <s v="D"/>
    <x v="4"/>
    <s v="BIGANOS"/>
    <n v="15.3"/>
  </r>
  <r>
    <x v="0"/>
    <n v="88"/>
    <x v="0"/>
    <d v="2019-01-30T00:00:00"/>
    <d v="2019-01-30T00:00:00"/>
    <s v="D"/>
    <x v="5"/>
    <s v="BISCARROSSE"/>
    <n v="11.9"/>
  </r>
  <r>
    <x v="1"/>
    <n v="141"/>
    <x v="1"/>
    <d v="2019-01-24T00:00:00"/>
    <d v="2019-01-30T00:00:00"/>
    <s v="D"/>
    <x v="6"/>
    <s v="BIGANOS"/>
    <n v="83.04"/>
  </r>
  <r>
    <x v="1"/>
    <n v="141"/>
    <x v="1"/>
    <d v="2019-01-23T00:00:00"/>
    <d v="2019-01-30T00:00:00"/>
    <s v="D"/>
    <x v="7"/>
    <s v="SANGUINET"/>
    <n v="75.56"/>
  </r>
  <r>
    <x v="2"/>
    <n v="95"/>
    <x v="2"/>
    <d v="2019-01-21T00:00:00"/>
    <d v="2019-01-30T00:00:00"/>
    <s v="D"/>
    <x v="1"/>
    <s v="BISCARROSSE"/>
    <n v="97.36"/>
  </r>
  <r>
    <x v="2"/>
    <n v="95"/>
    <x v="2"/>
    <d v="2019-01-24T00:00:00"/>
    <d v="2019-01-30T00:00:00"/>
    <s v="D"/>
    <x v="1"/>
    <s v="BISCARROSSE"/>
    <n v="51.8"/>
  </r>
  <r>
    <x v="2"/>
    <n v="95"/>
    <x v="2"/>
    <d v="2019-01-24T00:00:00"/>
    <d v="2019-01-30T00:00:00"/>
    <s v="D"/>
    <x v="1"/>
    <s v="BISCARROSSE"/>
    <n v="-14"/>
  </r>
  <r>
    <x v="2"/>
    <n v="95"/>
    <x v="2"/>
    <d v="2019-01-25T00:00:00"/>
    <d v="2019-01-30T00:00:00"/>
    <s v="D"/>
    <x v="1"/>
    <s v="BISCARROSSE"/>
    <n v="20.170000000000002"/>
  </r>
  <r>
    <x v="2"/>
    <n v="95"/>
    <x v="2"/>
    <d v="2019-01-28T00:00:00"/>
    <d v="2019-01-30T00:00:00"/>
    <s v="D"/>
    <x v="7"/>
    <s v="SANGUINET"/>
    <n v="107.43"/>
  </r>
  <r>
    <x v="2"/>
    <n v="95"/>
    <x v="2"/>
    <d v="2019-01-28T00:00:00"/>
    <d v="2019-01-30T00:00:00"/>
    <s v="D"/>
    <x v="8"/>
    <s v="SANGUINET"/>
    <n v="15.6"/>
  </r>
  <r>
    <x v="2"/>
    <n v="95"/>
    <x v="2"/>
    <d v="2019-01-30T00:00:00"/>
    <d v="2019-01-30T00:00:00"/>
    <s v="D"/>
    <x v="1"/>
    <s v="BISCARROSSE"/>
    <n v="37.950000000000003"/>
  </r>
  <r>
    <x v="3"/>
    <n v="0"/>
    <x v="3"/>
    <d v="2019-01-28T00:00:00"/>
    <d v="2019-01-30T00:00:00"/>
    <s v="D"/>
    <x v="9"/>
    <s v="BISCARROSSE"/>
    <n v="21.59"/>
  </r>
  <r>
    <x v="3"/>
    <n v="0"/>
    <x v="3"/>
    <d v="2019-01-28T00:00:00"/>
    <d v="2019-01-30T00:00:00"/>
    <s v="D"/>
    <x v="10"/>
    <s v="BISCARROSSE"/>
    <n v="49.28"/>
  </r>
  <r>
    <x v="4"/>
    <m/>
    <x v="4"/>
    <d v="2019-01-30T00:00:00"/>
    <d v="2019-01-30T00:00:00"/>
    <s v="D"/>
    <x v="10"/>
    <s v="BISCARROSSE"/>
    <n v="78.069999999999993"/>
  </r>
  <r>
    <x v="5"/>
    <n v="50"/>
    <x v="5"/>
    <d v="2019-01-29T00:00:00"/>
    <d v="2019-01-30T00:00:00"/>
    <s v="D"/>
    <x v="2"/>
    <s v="PARENTIS EN B"/>
    <n v="87.4"/>
  </r>
  <r>
    <x v="6"/>
    <n v="148"/>
    <x v="6"/>
    <d v="2019-01-24T00:00:00"/>
    <d v="2019-01-30T00:00:00"/>
    <s v="D"/>
    <x v="11"/>
    <s v="BIDART"/>
    <n v="35.99"/>
  </r>
  <r>
    <x v="6"/>
    <n v="148"/>
    <x v="6"/>
    <d v="2019-01-24T00:00:00"/>
    <d v="2019-01-30T00:00:00"/>
    <s v="D"/>
    <x v="12"/>
    <s v="BIDART"/>
    <n v="6.8"/>
  </r>
  <r>
    <x v="6"/>
    <n v="148"/>
    <x v="6"/>
    <d v="2019-01-29T00:00:00"/>
    <d v="2019-01-30T00:00:00"/>
    <s v="D"/>
    <x v="13"/>
    <s v="ARGELES GAZOST"/>
    <n v="93.19"/>
  </r>
  <r>
    <x v="6"/>
    <n v="148"/>
    <x v="6"/>
    <d v="2019-01-30T00:00:00"/>
    <d v="2019-01-30T00:00:00"/>
    <s v="D"/>
    <x v="14"/>
    <s v="AIRE SUR L ADO"/>
    <n v="49.86"/>
  </r>
  <r>
    <x v="6"/>
    <n v="148"/>
    <x v="6"/>
    <d v="2019-01-23T00:00:00"/>
    <d v="2019-01-30T00:00:00"/>
    <s v="D"/>
    <x v="15"/>
    <s v="BORDEAUX"/>
    <n v="15.95"/>
  </r>
  <r>
    <x v="6"/>
    <n v="148"/>
    <x v="6"/>
    <d v="2019-01-29T00:00:00"/>
    <d v="2019-01-30T00:00:00"/>
    <s v="D"/>
    <x v="16"/>
    <s v="LOURDES"/>
    <n v="16.8"/>
  </r>
  <r>
    <x v="6"/>
    <n v="148"/>
    <x v="6"/>
    <d v="2019-01-22T00:00:00"/>
    <d v="2019-01-30T00:00:00"/>
    <s v="D"/>
    <x v="17"/>
    <s v="BISCARROSSE"/>
    <n v="13.55"/>
  </r>
  <r>
    <x v="6"/>
    <n v="148"/>
    <x v="6"/>
    <d v="2019-01-23T00:00:00"/>
    <d v="2019-01-30T00:00:00"/>
    <s v="D"/>
    <x v="18"/>
    <s v="YCHOUX"/>
    <n v="53.17"/>
  </r>
  <r>
    <x v="6"/>
    <n v="148"/>
    <x v="6"/>
    <d v="2019-01-24T00:00:00"/>
    <d v="2019-01-30T00:00:00"/>
    <s v="D"/>
    <x v="19"/>
    <s v="VILLENAVE D'O"/>
    <n v="14.75"/>
  </r>
  <r>
    <x v="6"/>
    <n v="148"/>
    <x v="6"/>
    <d v="2019-01-28T00:00:00"/>
    <d v="2019-01-30T00:00:00"/>
    <s v="D"/>
    <x v="20"/>
    <s v="BISCARROSSE"/>
    <n v="8.01"/>
  </r>
  <r>
    <x v="6"/>
    <n v="148"/>
    <x v="6"/>
    <d v="2019-01-30T00:00:00"/>
    <d v="2019-01-30T00:00:00"/>
    <s v="D"/>
    <x v="21"/>
    <s v="LANGON"/>
    <n v="23.6"/>
  </r>
  <r>
    <x v="7"/>
    <n v="3"/>
    <x v="7"/>
    <d v="2019-01-28T00:00:00"/>
    <d v="2019-01-30T00:00:00"/>
    <s v="D"/>
    <x v="22"/>
    <s v="STE MARIE DE R"/>
    <n v="111.7"/>
  </r>
  <r>
    <x v="7"/>
    <n v="3"/>
    <x v="7"/>
    <d v="2019-01-30T00:00:00"/>
    <d v="2019-01-30T00:00:00"/>
    <s v="D"/>
    <x v="23"/>
    <s v="ST ETIENNE DE"/>
    <n v="78.09"/>
  </r>
  <r>
    <x v="7"/>
    <n v="3"/>
    <x v="7"/>
    <d v="2019-01-25T00:00:00"/>
    <d v="2019-01-30T00:00:00"/>
    <s v="D"/>
    <x v="2"/>
    <s v="PARENTIS EN B"/>
    <n v="98.55"/>
  </r>
  <r>
    <x v="7"/>
    <n v="3"/>
    <x v="7"/>
    <d v="2019-01-28T00:00:00"/>
    <d v="2019-01-30T00:00:00"/>
    <s v="D"/>
    <x v="24"/>
    <s v="MIMIZAN"/>
    <n v="37.35"/>
  </r>
  <r>
    <x v="7"/>
    <n v="3"/>
    <x v="7"/>
    <d v="2019-01-28T00:00:00"/>
    <d v="2019-01-30T00:00:00"/>
    <s v="D"/>
    <x v="24"/>
    <s v="MIMIZAN"/>
    <n v="47.75"/>
  </r>
  <r>
    <x v="7"/>
    <n v="3"/>
    <x v="7"/>
    <d v="2019-01-30T00:00:00"/>
    <d v="2019-01-30T00:00:00"/>
    <s v="D"/>
    <x v="25"/>
    <s v="LA ROCHELLE"/>
    <n v="134.86000000000001"/>
  </r>
  <r>
    <x v="8"/>
    <n v="110"/>
    <x v="8"/>
    <d v="2019-01-23T00:00:00"/>
    <d v="2019-01-30T00:00:00"/>
    <s v="D"/>
    <x v="26"/>
    <s v="MIMIZAN"/>
    <n v="123.74"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  <r>
    <x v="9"/>
    <m/>
    <x v="9"/>
    <m/>
    <m/>
    <m/>
    <x v="27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29D941-53A2-4BAB-B906-F45C871C7876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6:C68" firstHeaderRow="0" firstDataRow="1" firstDataCol="1"/>
  <pivotFields count="9">
    <pivotField axis="axisRow" showAll="0">
      <items count="29">
        <item m="1" x="14"/>
        <item m="1" x="21"/>
        <item m="1" x="27"/>
        <item m="1" x="23"/>
        <item m="1" x="10"/>
        <item m="1" x="26"/>
        <item m="1" x="17"/>
        <item m="1" x="13"/>
        <item m="1" x="24"/>
        <item m="1" x="19"/>
        <item m="1" x="22"/>
        <item m="1" x="16"/>
        <item m="1" x="11"/>
        <item m="1" x="12"/>
        <item m="1" x="25"/>
        <item m="1" x="15"/>
        <item m="1" x="20"/>
        <item m="1" x="18"/>
        <item sd="0" x="9"/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axis="axisRow" showAll="0" defaultSubtotal="0">
      <items count="19">
        <item x="0"/>
        <item x="5"/>
        <item x="6"/>
        <item x="7"/>
        <item x="8"/>
        <item x="1"/>
        <item x="2"/>
        <item x="3"/>
        <item x="4"/>
        <item m="1" x="11"/>
        <item m="1" x="10"/>
        <item m="1" x="13"/>
        <item m="1" x="16"/>
        <item m="1" x="14"/>
        <item m="1" x="15"/>
        <item m="1" x="12"/>
        <item m="1" x="18"/>
        <item m="1" x="17"/>
        <item x="9"/>
      </items>
    </pivotField>
    <pivotField dataField="1" numFmtId="14" showAll="0" defaultSubtotal="0"/>
    <pivotField numFmtId="14" showAll="0"/>
    <pivotField showAll="0"/>
    <pivotField axis="axisRow" showAll="0" insertBlankRow="1" insertPageBreak="1" defaultSubtotal="0">
      <items count="124">
        <item x="6"/>
        <item x="5"/>
        <item x="21"/>
        <item x="4"/>
        <item x="1"/>
        <item x="24"/>
        <item x="3"/>
        <item x="0"/>
        <item x="8"/>
        <item x="2"/>
        <item x="7"/>
        <item x="25"/>
        <item x="20"/>
        <item x="23"/>
        <item x="17"/>
        <item x="26"/>
        <item x="16"/>
        <item x="19"/>
        <item x="12"/>
        <item x="14"/>
        <item x="11"/>
        <item x="13"/>
        <item x="9"/>
        <item x="18"/>
        <item x="22"/>
        <item x="15"/>
        <item x="10"/>
        <item m="1" x="121"/>
        <item m="1" x="120"/>
        <item m="1" x="123"/>
        <item m="1" x="104"/>
        <item m="1" x="70"/>
        <item m="1" x="47"/>
        <item m="1" x="57"/>
        <item m="1" x="65"/>
        <item m="1" x="59"/>
        <item m="1" x="81"/>
        <item m="1" x="118"/>
        <item m="1" x="32"/>
        <item m="1" x="87"/>
        <item m="1" x="33"/>
        <item m="1" x="52"/>
        <item m="1" x="55"/>
        <item m="1" x="115"/>
        <item m="1" x="58"/>
        <item m="1" x="79"/>
        <item m="1" x="36"/>
        <item m="1" x="80"/>
        <item m="1" x="64"/>
        <item m="1" x="43"/>
        <item m="1" x="108"/>
        <item m="1" x="111"/>
        <item m="1" x="28"/>
        <item m="1" x="30"/>
        <item m="1" x="67"/>
        <item m="1" x="95"/>
        <item m="1" x="88"/>
        <item m="1" x="68"/>
        <item m="1" x="109"/>
        <item m="1" x="116"/>
        <item m="1" x="105"/>
        <item m="1" x="91"/>
        <item m="1" x="49"/>
        <item m="1" x="45"/>
        <item m="1" x="37"/>
        <item m="1" x="35"/>
        <item m="1" x="100"/>
        <item m="1" x="56"/>
        <item m="1" x="62"/>
        <item m="1" x="93"/>
        <item m="1" x="44"/>
        <item m="1" x="99"/>
        <item m="1" x="107"/>
        <item m="1" x="114"/>
        <item m="1" x="54"/>
        <item m="1" x="110"/>
        <item m="1" x="90"/>
        <item m="1" x="40"/>
        <item m="1" x="96"/>
        <item m="1" x="66"/>
        <item m="1" x="84"/>
        <item m="1" x="34"/>
        <item m="1" x="39"/>
        <item m="1" x="94"/>
        <item m="1" x="31"/>
        <item m="1" x="71"/>
        <item m="1" x="112"/>
        <item m="1" x="72"/>
        <item m="1" x="61"/>
        <item m="1" x="122"/>
        <item m="1" x="78"/>
        <item m="1" x="82"/>
        <item m="1" x="48"/>
        <item m="1" x="46"/>
        <item m="1" x="74"/>
        <item m="1" x="41"/>
        <item m="1" x="53"/>
        <item m="1" x="85"/>
        <item m="1" x="102"/>
        <item m="1" x="113"/>
        <item m="1" x="73"/>
        <item m="1" x="117"/>
        <item m="1" x="50"/>
        <item m="1" x="51"/>
        <item m="1" x="92"/>
        <item m="1" x="60"/>
        <item m="1" x="77"/>
        <item m="1" x="29"/>
        <item m="1" x="76"/>
        <item m="1" x="103"/>
        <item m="1" x="69"/>
        <item m="1" x="63"/>
        <item m="1" x="42"/>
        <item m="1" x="98"/>
        <item m="1" x="97"/>
        <item m="1" x="89"/>
        <item m="1" x="101"/>
        <item m="1" x="75"/>
        <item m="1" x="83"/>
        <item m="1" x="86"/>
        <item m="1" x="119"/>
        <item m="1" x="38"/>
        <item m="1" x="106"/>
        <item x="2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dataField="1" showAll="0" defaultSubtotal="0"/>
  </pivotFields>
  <rowFields count="3">
    <field x="0"/>
    <field x="2"/>
    <field x="6"/>
  </rowFields>
  <rowItems count="52">
    <i>
      <x v="18"/>
    </i>
    <i>
      <x v="19"/>
    </i>
    <i r="1">
      <x/>
    </i>
    <i r="2">
      <x v="1"/>
    </i>
    <i r="2">
      <x v="3"/>
    </i>
    <i r="2">
      <x v="4"/>
    </i>
    <i r="2">
      <x v="6"/>
    </i>
    <i r="2">
      <x v="7"/>
    </i>
    <i r="2">
      <x v="9"/>
    </i>
    <i>
      <x v="20"/>
    </i>
    <i r="1">
      <x v="5"/>
    </i>
    <i r="2">
      <x/>
    </i>
    <i r="2">
      <x v="10"/>
    </i>
    <i>
      <x v="21"/>
    </i>
    <i r="1">
      <x v="6"/>
    </i>
    <i r="2">
      <x v="4"/>
    </i>
    <i r="2">
      <x v="8"/>
    </i>
    <i r="2">
      <x v="10"/>
    </i>
    <i>
      <x v="22"/>
    </i>
    <i r="1">
      <x v="7"/>
    </i>
    <i r="2">
      <x v="22"/>
    </i>
    <i r="2">
      <x v="26"/>
    </i>
    <i>
      <x v="23"/>
    </i>
    <i r="1">
      <x v="8"/>
    </i>
    <i r="2">
      <x v="26"/>
    </i>
    <i>
      <x v="24"/>
    </i>
    <i r="1">
      <x v="1"/>
    </i>
    <i r="2">
      <x v="9"/>
    </i>
    <i>
      <x v="25"/>
    </i>
    <i r="1">
      <x v="2"/>
    </i>
    <i r="2">
      <x v="2"/>
    </i>
    <i r="2">
      <x v="12"/>
    </i>
    <i r="2">
      <x v="14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3"/>
    </i>
    <i r="2">
      <x v="25"/>
    </i>
    <i>
      <x v="26"/>
    </i>
    <i r="1">
      <x v="3"/>
    </i>
    <i r="2">
      <x v="5"/>
    </i>
    <i r="2">
      <x v="9"/>
    </i>
    <i r="2">
      <x v="11"/>
    </i>
    <i r="2">
      <x v="13"/>
    </i>
    <i r="2">
      <x v="24"/>
    </i>
    <i>
      <x v="27"/>
    </i>
    <i r="1">
      <x v="4"/>
    </i>
    <i r="2">
      <x v="1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TTC" fld="8" baseField="0" baseItem="0" numFmtId="4"/>
    <dataField name="Somme de DATE OPERATION" fld="3" baseField="6" baseItem="17" numFmtId="14"/>
  </dataFields>
  <formats count="46">
    <format dxfId="92">
      <pivotArea outline="0" collapsedLevelsAreSubtotals="1" fieldPosition="0"/>
    </format>
    <format dxfId="93">
      <pivotArea dataOnly="0" labelOnly="1" outline="0" axis="axisValues" fieldPosition="0"/>
    </format>
    <format dxfId="94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4"/>
          </reference>
        </references>
      </pivotArea>
    </format>
    <format dxfId="95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6"/>
          </reference>
        </references>
      </pivotArea>
    </format>
    <format dxfId="96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6"/>
          </reference>
        </references>
      </pivotArea>
    </format>
    <format dxfId="97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7"/>
          </reference>
        </references>
      </pivotArea>
    </format>
    <format dxfId="98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7"/>
          </reference>
        </references>
      </pivotArea>
    </format>
    <format dxfId="99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8"/>
          </reference>
        </references>
      </pivotArea>
    </format>
    <format dxfId="100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8"/>
          </reference>
        </references>
      </pivotArea>
    </format>
    <format dxfId="101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9"/>
          </reference>
        </references>
      </pivotArea>
    </format>
    <format dxfId="102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19"/>
          </reference>
        </references>
      </pivotArea>
    </format>
    <format dxfId="103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0"/>
          </reference>
        </references>
      </pivotArea>
    </format>
    <format dxfId="104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0"/>
          </reference>
        </references>
      </pivotArea>
    </format>
    <format dxfId="105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1"/>
          </reference>
        </references>
      </pivotArea>
    </format>
    <format dxfId="106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1"/>
          </reference>
        </references>
      </pivotArea>
    </format>
    <format dxfId="107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3"/>
          </reference>
        </references>
      </pivotArea>
    </format>
    <format dxfId="108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3"/>
          </reference>
        </references>
      </pivotArea>
    </format>
    <format dxfId="109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5"/>
          </reference>
        </references>
      </pivotArea>
    </format>
    <format dxfId="110">
      <pivotArea collapsedLevelsAreSubtotals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1">
            <x v="25"/>
          </reference>
        </references>
      </pivotArea>
    </format>
    <format dxfId="111">
      <pivotArea collapsedLevelsAreSubtotals="1" fieldPosition="0">
        <references count="1">
          <reference field="0" count="1">
            <x v="1"/>
          </reference>
        </references>
      </pivotArea>
    </format>
    <format dxfId="112">
      <pivotArea collapsedLevelsAreSubtotals="1" fieldPosition="0">
        <references count="2">
          <reference field="0" count="1" selected="0">
            <x v="1"/>
          </reference>
          <reference field="2" count="1">
            <x v="8"/>
          </reference>
        </references>
      </pivotArea>
    </format>
    <format dxfId="113">
      <pivotArea collapsedLevelsAreSubtotals="1" fieldPosition="0">
        <references count="3">
          <reference field="0" count="1" selected="0">
            <x v="1"/>
          </reference>
          <reference field="2" count="1" selected="0">
            <x v="8"/>
          </reference>
          <reference field="6" count="1">
            <x v="26"/>
          </reference>
        </references>
      </pivotArea>
    </format>
    <format dxfId="114">
      <pivotArea collapsedLevelsAreSubtotals="1" fieldPosition="0">
        <references count="3">
          <reference field="0" count="1" selected="0">
            <x v="1"/>
          </reference>
          <reference field="2" count="1" selected="0">
            <x v="8"/>
          </reference>
          <reference field="6" count="1">
            <x v="26"/>
          </reference>
        </references>
      </pivotArea>
    </format>
    <format dxfId="115">
      <pivotArea collapsedLevelsAreSubtotals="1" fieldPosition="0">
        <references count="1">
          <reference field="0" count="1">
            <x v="2"/>
          </reference>
        </references>
      </pivotArea>
    </format>
    <format dxfId="116">
      <pivotArea collapsedLevelsAreSubtotals="1" fieldPosition="0">
        <references count="2">
          <reference field="0" count="1" selected="0">
            <x v="2"/>
          </reference>
          <reference field="2" count="1">
            <x v="7"/>
          </reference>
        </references>
      </pivotArea>
    </format>
    <format dxfId="117">
      <pivotArea collapsedLevelsAreSubtotals="1" fieldPosition="0">
        <references count="3">
          <reference field="0" count="1" selected="0">
            <x v="2"/>
          </reference>
          <reference field="2" count="1" selected="0">
            <x v="7"/>
          </reference>
          <reference field="6" count="1">
            <x v="22"/>
          </reference>
        </references>
      </pivotArea>
    </format>
    <format dxfId="118">
      <pivotArea collapsedLevelsAreSubtotals="1" fieldPosition="0">
        <references count="3">
          <reference field="0" count="1" selected="0">
            <x v="2"/>
          </reference>
          <reference field="2" count="1" selected="0">
            <x v="7"/>
          </reference>
          <reference field="6" count="1">
            <x v="22"/>
          </reference>
        </references>
      </pivotArea>
    </format>
    <format dxfId="119">
      <pivotArea collapsedLevelsAreSubtotals="1" fieldPosition="0">
        <references count="3">
          <reference field="0" count="1" selected="0">
            <x v="2"/>
          </reference>
          <reference field="2" count="1" selected="0">
            <x v="7"/>
          </reference>
          <reference field="6" count="1">
            <x v="26"/>
          </reference>
        </references>
      </pivotArea>
    </format>
    <format dxfId="120">
      <pivotArea collapsedLevelsAreSubtotals="1" fieldPosition="0">
        <references count="3">
          <reference field="0" count="1" selected="0">
            <x v="2"/>
          </reference>
          <reference field="2" count="1" selected="0">
            <x v="7"/>
          </reference>
          <reference field="6" count="1">
            <x v="26"/>
          </reference>
        </references>
      </pivotArea>
    </format>
    <format dxfId="121">
      <pivotArea collapsedLevelsAreSubtotals="1" fieldPosition="0">
        <references count="1">
          <reference field="0" count="1">
            <x v="3"/>
          </reference>
        </references>
      </pivotArea>
    </format>
    <format dxfId="122">
      <pivotArea collapsedLevelsAreSubtotals="1" fieldPosition="0">
        <references count="2">
          <reference field="0" count="1" selected="0">
            <x v="3"/>
          </reference>
          <reference field="2" count="1">
            <x v="3"/>
          </reference>
        </references>
      </pivotArea>
    </format>
    <format dxfId="123">
      <pivotArea collapsedLevelsAreSubtotals="1" fieldPosition="0">
        <references count="3">
          <reference field="0" count="1" selected="0">
            <x v="3"/>
          </reference>
          <reference field="2" count="1" selected="0">
            <x v="3"/>
          </reference>
          <reference field="6" count="1">
            <x v="5"/>
          </reference>
        </references>
      </pivotArea>
    </format>
    <format dxfId="124">
      <pivotArea collapsedLevelsAreSubtotals="1" fieldPosition="0">
        <references count="3">
          <reference field="0" count="1" selected="0">
            <x v="3"/>
          </reference>
          <reference field="2" count="1" selected="0">
            <x v="3"/>
          </reference>
          <reference field="6" count="1">
            <x v="5"/>
          </reference>
        </references>
      </pivotArea>
    </format>
    <format dxfId="125">
      <pivotArea collapsedLevelsAreSubtotals="1" fieldPosition="0">
        <references count="3">
          <reference field="0" count="1" selected="0">
            <x v="3"/>
          </reference>
          <reference field="2" count="1" selected="0">
            <x v="3"/>
          </reference>
          <reference field="6" count="1">
            <x v="9"/>
          </reference>
        </references>
      </pivotArea>
    </format>
    <format dxfId="126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127">
      <pivotArea dataOnly="0" labelOnly="1" fieldPosition="0">
        <references count="2">
          <reference field="0" count="1" selected="0">
            <x v="1"/>
          </reference>
          <reference field="2" count="1">
            <x v="8"/>
          </reference>
        </references>
      </pivotArea>
    </format>
    <format dxfId="128">
      <pivotArea dataOnly="0" labelOnly="1" fieldPosition="0">
        <references count="2">
          <reference field="0" count="1" selected="0">
            <x v="2"/>
          </reference>
          <reference field="2" count="1">
            <x v="7"/>
          </reference>
        </references>
      </pivotArea>
    </format>
    <format dxfId="129">
      <pivotArea dataOnly="0" labelOnly="1" fieldPosition="0">
        <references count="2">
          <reference field="0" count="1" selected="0">
            <x v="3"/>
          </reference>
          <reference field="2" count="1">
            <x v="3"/>
          </reference>
        </references>
      </pivotArea>
    </format>
    <format dxfId="130">
      <pivotArea dataOnly="0" labelOnly="1" fieldPosition="0">
        <references count="3">
          <reference field="0" count="1" selected="0">
            <x v="0"/>
          </reference>
          <reference field="2" count="1" selected="0">
            <x v="2"/>
          </reference>
          <reference field="6" count="8">
            <x v="16"/>
            <x v="17"/>
            <x v="18"/>
            <x v="19"/>
            <x v="20"/>
            <x v="21"/>
            <x v="23"/>
            <x v="25"/>
          </reference>
        </references>
      </pivotArea>
    </format>
    <format dxfId="131">
      <pivotArea dataOnly="0" labelOnly="1" fieldPosition="0">
        <references count="3">
          <reference field="0" count="1" selected="0">
            <x v="1"/>
          </reference>
          <reference field="2" count="1" selected="0">
            <x v="8"/>
          </reference>
          <reference field="6" count="1">
            <x v="26"/>
          </reference>
        </references>
      </pivotArea>
    </format>
    <format dxfId="132">
      <pivotArea dataOnly="0" labelOnly="1" fieldPosition="0">
        <references count="3">
          <reference field="0" count="1" selected="0">
            <x v="2"/>
          </reference>
          <reference field="2" count="1" selected="0">
            <x v="7"/>
          </reference>
          <reference field="6" count="2">
            <x v="22"/>
            <x v="26"/>
          </reference>
        </references>
      </pivotArea>
    </format>
    <format dxfId="133">
      <pivotArea dataOnly="0" labelOnly="1" fieldPosition="0">
        <references count="3">
          <reference field="0" count="1" selected="0">
            <x v="3"/>
          </reference>
          <reference field="2" count="1" selected="0">
            <x v="3"/>
          </reference>
          <reference field="6" count="2">
            <x v="5"/>
            <x v="9"/>
          </reference>
        </references>
      </pivotArea>
    </format>
    <format dxfId="13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3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7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46">
      <pivotArea collapsedLevelsAreSubtotals="1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2" count="1" selected="0">
            <x v="0"/>
          </reference>
          <reference field="6" count="1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AC8D56F-3227-4481-B344-497B1E742E17}" autoFormatId="16" applyNumberFormats="0" applyBorderFormats="0" applyFontFormats="0" applyPatternFormats="0" applyAlignmentFormats="0" applyWidthHeightFormats="0">
  <queryTableRefresh nextId="27">
    <queryTableFields count="9">
      <queryTableField id="3" name="NOM PRENOM PORTEUR" tableColumnId="3"/>
      <queryTableField id="4" name="MATRICULE" tableColumnId="4"/>
      <queryTableField id="5" name="NUMERO CARTE" tableColumnId="5"/>
      <queryTableField id="7" name="DATE OPERATION" tableColumnId="7"/>
      <queryTableField id="9" name="DATE ARRETE" tableColumnId="9"/>
      <queryTableField id="11" name="TYPE DEBIT" tableColumnId="11"/>
      <queryTableField id="12" name="COMMERCANT" tableColumnId="12"/>
      <queryTableField id="13" name="VILLE" tableColumnId="13"/>
      <queryTableField id="18" name="MONTANT TTC" tableColumnId="18"/>
    </queryTableFields>
    <queryTableDeletedFields count="11">
      <deletedField name="SERVICE"/>
      <deletedField name="NUMERO ENTITE"/>
      <deletedField name="CATEGORIE PLAFONDS"/>
      <deletedField name="DATE IMPUTATION"/>
      <deletedField name="TYPE OPERATION"/>
      <deletedField name="PAYS"/>
      <deletedField name="MCC COMMERCANT"/>
      <deletedField name="MONTANT ORIGINE"/>
      <deletedField name="DEVISE ORIGINE"/>
      <deletedField name="DEVISE"/>
      <deletedField name="                                                                                                                                                         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99678D-B6F3-4600-B50D-C019C4F05E52}" name="CSV_13000000202_01022019" displayName="CSV_13000000202_01022019" ref="A1:I195" tableType="queryTable" totalsRowShown="0">
  <autoFilter ref="A1:I195" xr:uid="{B5036AA4-2D29-4C39-BBEE-234AA97D8378}"/>
  <tableColumns count="9">
    <tableColumn id="3" xr3:uid="{9E3BCC2C-63C9-4116-9DE7-D782A691908C}" uniqueName="3" name="NOM PRENOM PORTEUR" queryTableFieldId="3" dataDxfId="296"/>
    <tableColumn id="4" xr3:uid="{E17992A7-1EA7-45BC-BDC7-DD2FD700517A}" uniqueName="4" name="MATRICULE" queryTableFieldId="4"/>
    <tableColumn id="5" xr3:uid="{C8E88332-66C7-45A1-9BA6-83F170D94A7B}" uniqueName="5" name="NUMERO CARTE" queryTableFieldId="5" dataDxfId="295"/>
    <tableColumn id="7" xr3:uid="{F2835C9E-1AC7-4D1E-BB54-162A9A59A68C}" uniqueName="7" name="DATE OPERATION" queryTableFieldId="7" dataDxfId="294"/>
    <tableColumn id="9" xr3:uid="{638A8731-61FA-43A6-877A-202AEACAA915}" uniqueName="9" name="DATE ARRETE" queryTableFieldId="9" dataDxfId="293"/>
    <tableColumn id="11" xr3:uid="{E86FBE42-EB0B-413F-A809-8E9F1FB494BF}" uniqueName="11" name="TYPE DEBIT" queryTableFieldId="11" dataDxfId="292"/>
    <tableColumn id="12" xr3:uid="{D5582B7C-5232-40AF-B99E-A1A78989A8E7}" uniqueName="12" name="COMMERCANT" queryTableFieldId="12" dataDxfId="291"/>
    <tableColumn id="13" xr3:uid="{31C5E155-9AE9-4BFA-B2BD-CB2C49B48A78}" uniqueName="13" name="VILLE" queryTableFieldId="13" dataDxfId="290"/>
    <tableColumn id="18" xr3:uid="{4F59988D-B6CD-41E5-AC36-B3875C4C91BB}" uniqueName="18" name="MONTANT TTC" queryTableFieldId="1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058E8-E092-49B4-A83C-CC8EE793CC6D}">
  <sheetPr>
    <pageSetUpPr fitToPage="1"/>
  </sheetPr>
  <dimension ref="A1:X199"/>
  <sheetViews>
    <sheetView showZeros="0" tabSelected="1" topLeftCell="A10" zoomScale="90" zoomScaleNormal="90" zoomScaleSheetLayoutView="90" workbookViewId="0">
      <selection activeCell="E24" sqref="E24"/>
    </sheetView>
  </sheetViews>
  <sheetFormatPr baseColWidth="10" defaultRowHeight="15" x14ac:dyDescent="0.25"/>
  <cols>
    <col min="1" max="1" width="23.85546875" bestFit="1" customWidth="1"/>
    <col min="2" max="2" width="24.140625" style="1" bestFit="1" customWidth="1"/>
    <col min="3" max="3" width="26.7109375" bestFit="1" customWidth="1"/>
    <col min="4" max="5" width="11.85546875" style="6" bestFit="1" customWidth="1"/>
    <col min="6" max="6" width="13" style="6" bestFit="1" customWidth="1"/>
    <col min="7" max="7" width="13" style="6" customWidth="1"/>
    <col min="8" max="8" width="11.28515625" style="6" bestFit="1" customWidth="1"/>
    <col min="9" max="9" width="9.85546875" style="6" bestFit="1" customWidth="1"/>
    <col min="10" max="10" width="8.7109375" style="6" bestFit="1" customWidth="1"/>
    <col min="11" max="11" width="14.85546875" style="6" bestFit="1" customWidth="1"/>
    <col min="12" max="12" width="10.42578125" style="6" bestFit="1" customWidth="1"/>
    <col min="13" max="13" width="14.140625" style="6" bestFit="1" customWidth="1"/>
    <col min="14" max="14" width="14.7109375" style="6" bestFit="1" customWidth="1"/>
    <col min="15" max="15" width="7" style="6" bestFit="1" customWidth="1"/>
    <col min="16" max="16" width="11.85546875" style="6" bestFit="1" customWidth="1"/>
    <col min="17" max="17" width="7.7109375" style="6" bestFit="1" customWidth="1"/>
    <col min="18" max="18" width="14" style="6" bestFit="1" customWidth="1"/>
    <col min="19" max="19" width="12.28515625" style="6" bestFit="1" customWidth="1"/>
    <col min="20" max="20" width="6.7109375" bestFit="1" customWidth="1"/>
    <col min="21" max="21" width="12.5703125" style="5" bestFit="1" customWidth="1"/>
    <col min="22" max="22" width="11.140625" style="10" bestFit="1" customWidth="1"/>
    <col min="23" max="23" width="8" style="5" bestFit="1" customWidth="1"/>
    <col min="24" max="24" width="9.140625" style="5" bestFit="1" customWidth="1"/>
    <col min="25" max="27" width="6.7109375" bestFit="1" customWidth="1"/>
    <col min="28" max="28" width="5.5703125" bestFit="1" customWidth="1"/>
    <col min="29" max="31" width="6.7109375" bestFit="1" customWidth="1"/>
    <col min="32" max="33" width="7.7109375" bestFit="1" customWidth="1"/>
    <col min="34" max="34" width="6.7109375" bestFit="1" customWidth="1"/>
    <col min="35" max="37" width="7.7109375" bestFit="1" customWidth="1"/>
    <col min="38" max="38" width="6.7109375" bestFit="1" customWidth="1"/>
    <col min="39" max="39" width="6.28515625" bestFit="1" customWidth="1"/>
    <col min="40" max="40" width="12.5703125" bestFit="1" customWidth="1"/>
    <col min="41" max="41" width="18.42578125" bestFit="1" customWidth="1"/>
    <col min="42" max="42" width="17.140625" bestFit="1" customWidth="1"/>
    <col min="43" max="43" width="9.85546875" bestFit="1" customWidth="1"/>
    <col min="44" max="44" width="17.42578125" bestFit="1" customWidth="1"/>
    <col min="45" max="45" width="14.5703125" bestFit="1" customWidth="1"/>
    <col min="46" max="46" width="14.140625" bestFit="1" customWidth="1"/>
    <col min="47" max="47" width="18.5703125" bestFit="1" customWidth="1"/>
    <col min="48" max="48" width="19.5703125" bestFit="1" customWidth="1"/>
    <col min="49" max="49" width="18.140625" bestFit="1" customWidth="1"/>
    <col min="50" max="50" width="15" bestFit="1" customWidth="1"/>
    <col min="51" max="51" width="7.7109375" bestFit="1" customWidth="1"/>
    <col min="52" max="52" width="12.85546875" bestFit="1" customWidth="1"/>
    <col min="53" max="53" width="15.28515625" bestFit="1" customWidth="1"/>
    <col min="54" max="54" width="18.42578125" bestFit="1" customWidth="1"/>
    <col min="55" max="55" width="9.140625" bestFit="1" customWidth="1"/>
    <col min="56" max="56" width="6.42578125" bestFit="1" customWidth="1"/>
    <col min="57" max="57" width="34.28515625" bestFit="1" customWidth="1"/>
    <col min="58" max="58" width="30" bestFit="1" customWidth="1"/>
  </cols>
  <sheetData>
    <row r="1" spans="1:24" ht="26.25" customHeight="1" x14ac:dyDescent="0.25">
      <c r="B1" s="31" t="s">
        <v>67</v>
      </c>
      <c r="C1" s="20"/>
      <c r="D1" s="21">
        <f>+D16</f>
        <v>4456610</v>
      </c>
      <c r="E1" s="21">
        <f t="shared" ref="E1:S1" si="0">+E16</f>
        <v>4456620</v>
      </c>
      <c r="F1" s="21">
        <f t="shared" si="0"/>
        <v>472000</v>
      </c>
      <c r="G1" s="21">
        <f t="shared" si="0"/>
        <v>472000</v>
      </c>
      <c r="H1" s="21">
        <f t="shared" si="0"/>
        <v>606400</v>
      </c>
      <c r="I1" s="21">
        <f t="shared" si="0"/>
        <v>606600</v>
      </c>
      <c r="J1" s="21">
        <f t="shared" si="0"/>
        <v>606810</v>
      </c>
      <c r="K1" s="21">
        <f t="shared" si="0"/>
        <v>607500</v>
      </c>
      <c r="L1" s="21">
        <f t="shared" si="0"/>
        <v>613200</v>
      </c>
      <c r="M1" s="21">
        <f t="shared" si="0"/>
        <v>615550</v>
      </c>
      <c r="N1" s="21">
        <f t="shared" si="0"/>
        <v>625100</v>
      </c>
      <c r="O1" s="21">
        <f t="shared" si="0"/>
        <v>625300</v>
      </c>
      <c r="P1" s="21">
        <f t="shared" si="0"/>
        <v>625700</v>
      </c>
      <c r="Q1" s="21">
        <f t="shared" si="0"/>
        <v>626100</v>
      </c>
      <c r="R1" s="21">
        <f t="shared" si="0"/>
        <v>626200</v>
      </c>
      <c r="S1" s="22">
        <f t="shared" si="0"/>
        <v>401000</v>
      </c>
    </row>
    <row r="2" spans="1:24" s="18" customFormat="1" ht="26.25" customHeight="1" thickBot="1" x14ac:dyDescent="0.3">
      <c r="B2" s="32"/>
      <c r="C2" s="23"/>
      <c r="D2" s="24">
        <f>+D67</f>
        <v>0</v>
      </c>
      <c r="E2" s="24">
        <f t="shared" ref="E2:S2" si="1">+E67</f>
        <v>0</v>
      </c>
      <c r="F2" s="24">
        <f t="shared" si="1"/>
        <v>0</v>
      </c>
      <c r="G2" s="24">
        <f t="shared" si="1"/>
        <v>0</v>
      </c>
      <c r="H2" s="24">
        <f t="shared" si="1"/>
        <v>0</v>
      </c>
      <c r="I2" s="24">
        <f t="shared" si="1"/>
        <v>0</v>
      </c>
      <c r="J2" s="24">
        <f t="shared" si="1"/>
        <v>0</v>
      </c>
      <c r="K2" s="24">
        <f t="shared" si="1"/>
        <v>0</v>
      </c>
      <c r="L2" s="24">
        <f t="shared" si="1"/>
        <v>0</v>
      </c>
      <c r="M2" s="24">
        <f t="shared" si="1"/>
        <v>0</v>
      </c>
      <c r="N2" s="24">
        <f t="shared" si="1"/>
        <v>0</v>
      </c>
      <c r="O2" s="24">
        <f t="shared" si="1"/>
        <v>0</v>
      </c>
      <c r="P2" s="24">
        <f t="shared" si="1"/>
        <v>0</v>
      </c>
      <c r="Q2" s="24">
        <f t="shared" si="1"/>
        <v>0</v>
      </c>
      <c r="R2" s="24">
        <f t="shared" si="1"/>
        <v>0</v>
      </c>
      <c r="S2" s="25">
        <f t="shared" si="1"/>
        <v>0</v>
      </c>
      <c r="U2" s="11"/>
      <c r="V2" s="19"/>
      <c r="W2" s="11"/>
      <c r="X2" s="11"/>
    </row>
    <row r="3" spans="1:24" ht="18" customHeight="1" x14ac:dyDescent="0.25"/>
    <row r="4" spans="1:24" ht="15.75" thickBot="1" x14ac:dyDescent="0.3"/>
    <row r="5" spans="1:24" x14ac:dyDescent="0.25">
      <c r="B5" s="33" t="s">
        <v>65</v>
      </c>
      <c r="C5" s="27" t="s">
        <v>66</v>
      </c>
      <c r="D5" s="27"/>
      <c r="E5" s="28"/>
      <c r="F5" s="28">
        <f>SUMIF(C17:C2256,C5,F17:F2256)</f>
        <v>0</v>
      </c>
      <c r="G5" s="28">
        <f>SUMIF(C17:C2256,C5,G17:G2256)</f>
        <v>0</v>
      </c>
      <c r="H5" s="28">
        <f>SUMIF(C17:C2256,C5,H17:H2256)</f>
        <v>0</v>
      </c>
      <c r="I5" s="28">
        <f>SUMIF(C17:C2256,C5,I17:I2256)</f>
        <v>0</v>
      </c>
      <c r="J5" s="28">
        <f>SUMIF(C17:C2256,C5,J17:J2256)</f>
        <v>0</v>
      </c>
      <c r="K5" s="28">
        <f>SUMIF(C17:C2256,C5,K17:K2256)</f>
        <v>0</v>
      </c>
      <c r="L5" s="28">
        <f>SUMIF(C17:C2256,C5,L17:L2256)</f>
        <v>0</v>
      </c>
      <c r="M5" s="28">
        <f>SUMIF(C17:C2256,C5,M17:M2256)</f>
        <v>0</v>
      </c>
      <c r="N5" s="28">
        <f>SUMIF(C17:C2256,C5,N17:N2256)</f>
        <v>0</v>
      </c>
      <c r="O5" s="28">
        <f>SUMIF(C17:C2256,C5,O17:O2256)</f>
        <v>0</v>
      </c>
      <c r="P5" s="28">
        <f>SUMIF(C17:C2256,C5,P17:P2256)</f>
        <v>0</v>
      </c>
      <c r="Q5" s="28">
        <f>SUMIF(C17:C2256,C5,Q17:Q2256)</f>
        <v>0</v>
      </c>
      <c r="R5" s="29">
        <f>SUMIF(C17:C2256,C5,R17:R2256)</f>
        <v>0</v>
      </c>
    </row>
    <row r="6" spans="1:24" x14ac:dyDescent="0.25">
      <c r="B6" s="34"/>
      <c r="C6" s="12"/>
      <c r="D6" s="12"/>
      <c r="E6" s="13"/>
      <c r="F6" s="13">
        <f>SUMIF(C17:C2256,C6,F17:F2256)</f>
        <v>0</v>
      </c>
      <c r="G6" s="13">
        <f>SUMIF(C17:C2256,C6,G17:G2256)</f>
        <v>0</v>
      </c>
      <c r="H6" s="13">
        <f>SUMIF(C17:C2256,C6,H17:H2256)</f>
        <v>0</v>
      </c>
      <c r="I6" s="13">
        <f>SUMIF(C17:C2256,C6,I17:I2256)</f>
        <v>0</v>
      </c>
      <c r="J6" s="13">
        <f>SUMIF(C17:C2256,C6,J17:J2256)</f>
        <v>0</v>
      </c>
      <c r="K6" s="13">
        <f>SUMIF(C17:C2256,C6,K17:K2256)</f>
        <v>0</v>
      </c>
      <c r="L6" s="13">
        <f>SUMIF(C17:C2256,C6,L17:L2256)</f>
        <v>0</v>
      </c>
      <c r="M6" s="13">
        <f>SUMIF(C17:C2256,C6,M17:M2256)</f>
        <v>0</v>
      </c>
      <c r="N6" s="13">
        <f>SUMIF(C17:C2256,C6,N17:N2256)</f>
        <v>0</v>
      </c>
      <c r="O6" s="13">
        <f>SUMIF(C17:C2256,C6,O17:O2256)</f>
        <v>0</v>
      </c>
      <c r="P6" s="13">
        <f>SUMIF(C17:C2256,C6,P17:P2256)</f>
        <v>0</v>
      </c>
      <c r="Q6" s="13">
        <f>SUMIF(C17:C2256,C6,Q17:Q2256)</f>
        <v>0</v>
      </c>
      <c r="R6" s="14">
        <f>SUMIF(C17:C2256,C6,R17:R2256)</f>
        <v>0</v>
      </c>
    </row>
    <row r="7" spans="1:24" x14ac:dyDescent="0.25">
      <c r="B7" s="34"/>
      <c r="C7" s="12"/>
      <c r="D7" s="12"/>
      <c r="E7" s="13"/>
      <c r="F7" s="13">
        <f>SUMIF(C17:C2256,C7,F17:F2256)</f>
        <v>0</v>
      </c>
      <c r="G7" s="13">
        <f>SUMIF(C17:C2256,C7,G17:G2256)</f>
        <v>0</v>
      </c>
      <c r="H7" s="13">
        <f>SUMIF(C17:C2256,C7,H17:H2256)</f>
        <v>0</v>
      </c>
      <c r="I7" s="13">
        <f>SUMIF(C17:C2256,C7,I17:I2256)</f>
        <v>0</v>
      </c>
      <c r="J7" s="13">
        <f>SUMIF(C17:C2256,C7,J17:J2256)</f>
        <v>0</v>
      </c>
      <c r="K7" s="13">
        <f>SUMIF(C17:C2256,C7,K17:K2256)</f>
        <v>0</v>
      </c>
      <c r="L7" s="13">
        <f>SUMIF(C17:C2256,C7,L17:L2256)</f>
        <v>0</v>
      </c>
      <c r="M7" s="13">
        <f>SUMIF(C17:C2256,C7,M17:M2256)</f>
        <v>0</v>
      </c>
      <c r="N7" s="13">
        <f>SUMIF(C17:C2256,C7,N17:N2256)</f>
        <v>0</v>
      </c>
      <c r="O7" s="13">
        <f>SUMIF(C17:C2256,C7,O17:O2256)</f>
        <v>0</v>
      </c>
      <c r="P7" s="13">
        <f>SUMIF(C17:C2256,C7,P17:P2256)</f>
        <v>0</v>
      </c>
      <c r="Q7" s="13">
        <f>SUMIF(C17:C2256,C7,Q17:Q2256)</f>
        <v>0</v>
      </c>
      <c r="R7" s="14">
        <f>SUMIF(C17:C2256,C7,R17:R2256)</f>
        <v>0</v>
      </c>
    </row>
    <row r="8" spans="1:24" x14ac:dyDescent="0.25">
      <c r="B8" s="34"/>
      <c r="C8" s="12"/>
      <c r="D8" s="12"/>
      <c r="E8" s="13"/>
      <c r="F8" s="13">
        <f>SUMIF(C17:C2256,C8,F17:F2256)</f>
        <v>0</v>
      </c>
      <c r="G8" s="13">
        <f>SUMIF(C17:C2256,C8,G17:G2256)</f>
        <v>0</v>
      </c>
      <c r="H8" s="13">
        <f>SUMIF(C17:C2256,C8,H17:H2256)</f>
        <v>0</v>
      </c>
      <c r="I8" s="13">
        <f>SUMIF(C17:C2256,C8,I17:I2256)</f>
        <v>0</v>
      </c>
      <c r="J8" s="13">
        <f>SUMIF(C17:C2256,C8,J17:J2256)</f>
        <v>0</v>
      </c>
      <c r="K8" s="13">
        <f>SUMIF(C17:C2256,C8,K17:K2256)</f>
        <v>0</v>
      </c>
      <c r="L8" s="13">
        <f>SUMIF(C17:C2256,C8,L17:L2256)</f>
        <v>0</v>
      </c>
      <c r="M8" s="13">
        <f>SUMIF(C17:C2256,C8,M17:M2256)</f>
        <v>0</v>
      </c>
      <c r="N8" s="13">
        <f>SUMIF(C17:C2256,C8,N17:N2256)</f>
        <v>0</v>
      </c>
      <c r="O8" s="13">
        <f>SUMIF(C17:C2256,C8,O17:O2256)</f>
        <v>0</v>
      </c>
      <c r="P8" s="13">
        <f>SUMIF(C17:C2256,C8,P17:P2256)</f>
        <v>0</v>
      </c>
      <c r="Q8" s="13">
        <f>SUMIF(C17:C2256,C8,Q17:Q2256)</f>
        <v>0</v>
      </c>
      <c r="R8" s="14">
        <f>SUMIF(C17:C2256,C8,R17:R2256)</f>
        <v>0</v>
      </c>
    </row>
    <row r="9" spans="1:24" x14ac:dyDescent="0.25">
      <c r="B9" s="34"/>
      <c r="C9" s="12"/>
      <c r="D9" s="12"/>
      <c r="E9" s="13"/>
      <c r="F9" s="13">
        <f>SUMIF(C17:C2256,C9,F17:F2256)</f>
        <v>0</v>
      </c>
      <c r="G9" s="13">
        <f>SUMIF(C17:C2256,C9,G17:G2256)</f>
        <v>0</v>
      </c>
      <c r="H9" s="13">
        <f>SUMIF(C17:C2256,C9,H17:H2256)</f>
        <v>0</v>
      </c>
      <c r="I9" s="13">
        <f>SUMIF(C17:C2256,C9,I17:I2256)</f>
        <v>0</v>
      </c>
      <c r="J9" s="13">
        <f>SUMIF(C17:C2256,C9,J17:J2256)</f>
        <v>0</v>
      </c>
      <c r="K9" s="13">
        <f>SUMIF(C17:C2256,C9,K17:K2256)</f>
        <v>0</v>
      </c>
      <c r="L9" s="13">
        <f>SUMIF(C17:C2256,C9,L17:L2256)</f>
        <v>0</v>
      </c>
      <c r="M9" s="13">
        <f>SUMIF(C17:C2256,C9,M17:M2256)</f>
        <v>0</v>
      </c>
      <c r="N9" s="13">
        <f>SUMIF(C17:C2256,C9,N17:N2256)</f>
        <v>0</v>
      </c>
      <c r="O9" s="13">
        <f>SUMIF(C17:C2256,C9,O17:O2256)</f>
        <v>0</v>
      </c>
      <c r="P9" s="13">
        <f>SUMIF(C17:C2256,C9,P17:P2256)</f>
        <v>0</v>
      </c>
      <c r="Q9" s="13">
        <f>SUMIF(C17:C2256,C9,Q17:Q2256)</f>
        <v>0</v>
      </c>
      <c r="R9" s="14">
        <f>SUMIF(C17:C2256,C9,R17:R2256)</f>
        <v>0</v>
      </c>
    </row>
    <row r="10" spans="1:24" x14ac:dyDescent="0.25">
      <c r="B10" s="35"/>
      <c r="C10" s="26"/>
      <c r="D10" s="12"/>
      <c r="E10" s="13"/>
      <c r="F10" s="13">
        <f>SUMIF(C17:C2256,C10,F17:F2256)</f>
        <v>0</v>
      </c>
      <c r="G10" s="13">
        <f>SUMIF(C17:C2256,C10,G17:G2256)</f>
        <v>0</v>
      </c>
      <c r="H10" s="13">
        <f>SUMIF(C17:C2256,C10,H17:H2256)</f>
        <v>0</v>
      </c>
      <c r="I10" s="13">
        <f>SUMIF(C17:C2256,C10,I17:I2256)</f>
        <v>0</v>
      </c>
      <c r="J10" s="13">
        <f>SUMIF(C17:C2256,C10,J17:J2256)</f>
        <v>0</v>
      </c>
      <c r="K10" s="13">
        <f>SUMIF(C17:C2256,C10,K17:K2256)</f>
        <v>0</v>
      </c>
      <c r="L10" s="13">
        <f>SUMIF(C17:C2256,C10,L17:L2256)</f>
        <v>0</v>
      </c>
      <c r="M10" s="13">
        <f>SUMIF(C17:C2256,C10,M17:M2256)</f>
        <v>0</v>
      </c>
      <c r="N10" s="13">
        <f>SUMIF(C17:C2256,C10,N17:N2256)</f>
        <v>0</v>
      </c>
      <c r="O10" s="13">
        <f>SUMIF(C17:C2256,C10,O17:O2256)</f>
        <v>0</v>
      </c>
      <c r="P10" s="13">
        <f>SUMIF(C17:C2256,C10,P17:P2256)</f>
        <v>0</v>
      </c>
      <c r="Q10" s="13">
        <f>SUMIF(C17:C2256,C10,Q17:Q2256)</f>
        <v>0</v>
      </c>
      <c r="R10" s="14">
        <f>SUMIF(C17:C2256,C10,R17:R2256)</f>
        <v>0</v>
      </c>
    </row>
    <row r="11" spans="1:24" ht="15.75" thickBot="1" x14ac:dyDescent="0.3">
      <c r="B11" s="36"/>
      <c r="C11" s="15"/>
      <c r="D11" s="15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5"/>
      <c r="R11" s="17"/>
    </row>
    <row r="15" spans="1:24" x14ac:dyDescent="0.25">
      <c r="C15" s="7"/>
      <c r="D15" s="8" t="s">
        <v>47</v>
      </c>
      <c r="E15" s="8" t="s">
        <v>48</v>
      </c>
      <c r="F15" s="8" t="s">
        <v>57</v>
      </c>
      <c r="G15" s="8" t="str">
        <f>+F15</f>
        <v>Cpte transit</v>
      </c>
      <c r="H15" s="8" t="s">
        <v>49</v>
      </c>
      <c r="I15" s="8" t="s">
        <v>54</v>
      </c>
      <c r="J15" s="8" t="s">
        <v>53</v>
      </c>
      <c r="K15" s="8" t="s">
        <v>52</v>
      </c>
      <c r="L15" s="8" t="s">
        <v>58</v>
      </c>
      <c r="M15" s="8" t="s">
        <v>55</v>
      </c>
      <c r="N15" s="8" t="s">
        <v>50</v>
      </c>
      <c r="O15" s="8" t="s">
        <v>51</v>
      </c>
      <c r="P15" s="8" t="s">
        <v>56</v>
      </c>
      <c r="Q15" s="8" t="s">
        <v>59</v>
      </c>
      <c r="R15" s="8" t="s">
        <v>60</v>
      </c>
      <c r="S15" s="8" t="s">
        <v>68</v>
      </c>
      <c r="U15" s="9" t="s">
        <v>61</v>
      </c>
      <c r="V15" s="9" t="s">
        <v>64</v>
      </c>
      <c r="W15" s="9" t="s">
        <v>62</v>
      </c>
      <c r="X15" s="9" t="s">
        <v>63</v>
      </c>
    </row>
    <row r="16" spans="1:24" x14ac:dyDescent="0.25">
      <c r="A16" s="2" t="s">
        <v>44</v>
      </c>
      <c r="B16" t="s">
        <v>46</v>
      </c>
      <c r="C16" s="1" t="s">
        <v>99</v>
      </c>
      <c r="D16" s="8">
        <v>4456610</v>
      </c>
      <c r="E16" s="8">
        <v>4456620</v>
      </c>
      <c r="F16" s="8">
        <v>472000</v>
      </c>
      <c r="G16" s="8">
        <f>+F16</f>
        <v>472000</v>
      </c>
      <c r="H16" s="8">
        <v>606400</v>
      </c>
      <c r="I16" s="8">
        <v>606600</v>
      </c>
      <c r="J16" s="8">
        <v>606810</v>
      </c>
      <c r="K16" s="8">
        <v>607500</v>
      </c>
      <c r="L16" s="8">
        <v>613200</v>
      </c>
      <c r="M16" s="8">
        <v>615550</v>
      </c>
      <c r="N16" s="8">
        <v>625100</v>
      </c>
      <c r="O16" s="8">
        <v>625300</v>
      </c>
      <c r="P16" s="8">
        <v>625700</v>
      </c>
      <c r="Q16" s="8">
        <v>626100</v>
      </c>
      <c r="R16" s="8">
        <v>626200</v>
      </c>
      <c r="S16" s="8">
        <v>401000</v>
      </c>
      <c r="U16"/>
      <c r="V16"/>
      <c r="W16"/>
      <c r="X16"/>
    </row>
    <row r="17" spans="1:24" x14ac:dyDescent="0.25">
      <c r="A17" s="3" t="s">
        <v>89</v>
      </c>
      <c r="B17" s="5"/>
      <c r="C17" s="1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U17" s="5">
        <f t="shared" ref="U17:U48" si="2">+B17-V17</f>
        <v>0</v>
      </c>
      <c r="V17" s="10">
        <f>SUM(D17:S17)</f>
        <v>0</v>
      </c>
      <c r="W17" s="5">
        <f t="shared" ref="W17:W48" si="3">IF(X17=0,,B17-X17)</f>
        <v>0</v>
      </c>
      <c r="X17" s="5">
        <f t="shared" ref="X17:X48" si="4">IF(U17=0,,B17/1.2)</f>
        <v>0</v>
      </c>
    </row>
    <row r="18" spans="1:24" x14ac:dyDescent="0.25">
      <c r="A18" s="3" t="s">
        <v>90</v>
      </c>
      <c r="B18" s="5">
        <v>704.32</v>
      </c>
      <c r="C18" s="1">
        <v>347937</v>
      </c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U18" s="5">
        <f t="shared" si="2"/>
        <v>704.32</v>
      </c>
      <c r="V18" s="10">
        <f t="shared" ref="V18:V81" si="5">SUM(D18:S18)</f>
        <v>0</v>
      </c>
      <c r="W18" s="5">
        <f t="shared" si="3"/>
        <v>117.38666666666666</v>
      </c>
      <c r="X18" s="5">
        <f t="shared" si="4"/>
        <v>586.93333333333339</v>
      </c>
    </row>
    <row r="19" spans="1:24" x14ac:dyDescent="0.25">
      <c r="A19" s="4" t="s">
        <v>9</v>
      </c>
      <c r="B19" s="5"/>
      <c r="C19" s="1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U19" s="5">
        <f t="shared" si="2"/>
        <v>0</v>
      </c>
      <c r="V19" s="10">
        <f t="shared" si="5"/>
        <v>0</v>
      </c>
      <c r="W19" s="5">
        <f t="shared" si="3"/>
        <v>0</v>
      </c>
      <c r="X19" s="5">
        <f t="shared" si="4"/>
        <v>0</v>
      </c>
    </row>
    <row r="20" spans="1:24" x14ac:dyDescent="0.25">
      <c r="A20" s="30" t="s">
        <v>72</v>
      </c>
      <c r="B20" s="5">
        <v>11.9</v>
      </c>
      <c r="C20" s="1">
        <v>43495</v>
      </c>
      <c r="D20"/>
      <c r="E20" s="37" t="s">
        <v>104</v>
      </c>
      <c r="F20" s="37"/>
      <c r="G20" s="37"/>
      <c r="H20"/>
      <c r="I20"/>
      <c r="J20"/>
      <c r="K20"/>
      <c r="L20"/>
      <c r="M20"/>
      <c r="N20"/>
      <c r="O20"/>
      <c r="P20"/>
      <c r="Q20"/>
      <c r="R20"/>
      <c r="S20"/>
      <c r="U20" s="5">
        <f t="shared" si="2"/>
        <v>11.9</v>
      </c>
      <c r="V20" s="10">
        <f t="shared" si="5"/>
        <v>0</v>
      </c>
      <c r="W20" s="5">
        <f t="shared" si="3"/>
        <v>1.9833333333333325</v>
      </c>
      <c r="X20" s="5">
        <f t="shared" si="4"/>
        <v>9.9166666666666679</v>
      </c>
    </row>
    <row r="21" spans="1:24" x14ac:dyDescent="0.25">
      <c r="A21" s="30" t="s">
        <v>71</v>
      </c>
      <c r="B21" s="5">
        <v>15.3</v>
      </c>
      <c r="C21" s="1">
        <v>43495</v>
      </c>
      <c r="D21"/>
      <c r="E21" s="37"/>
      <c r="F21" s="37"/>
      <c r="G21" s="37"/>
      <c r="H21"/>
      <c r="I21"/>
      <c r="J21"/>
      <c r="K21"/>
      <c r="L21"/>
      <c r="M21"/>
      <c r="N21"/>
      <c r="O21"/>
      <c r="P21"/>
      <c r="Q21"/>
      <c r="R21"/>
      <c r="S21"/>
      <c r="U21" s="5">
        <f t="shared" si="2"/>
        <v>15.3</v>
      </c>
      <c r="V21" s="10">
        <f t="shared" si="5"/>
        <v>0</v>
      </c>
      <c r="W21" s="5">
        <f t="shared" si="3"/>
        <v>2.5499999999999989</v>
      </c>
      <c r="X21" s="5">
        <f t="shared" si="4"/>
        <v>12.750000000000002</v>
      </c>
    </row>
    <row r="22" spans="1:24" x14ac:dyDescent="0.25">
      <c r="A22" s="30" t="s">
        <v>13</v>
      </c>
      <c r="B22" s="5">
        <v>249.9</v>
      </c>
      <c r="C22" s="1">
        <v>43488</v>
      </c>
      <c r="D22"/>
      <c r="E22" s="37"/>
      <c r="F22" s="37"/>
      <c r="G22" s="37"/>
      <c r="H22"/>
      <c r="I22"/>
      <c r="J22"/>
      <c r="K22"/>
      <c r="L22"/>
      <c r="M22"/>
      <c r="N22"/>
      <c r="O22"/>
      <c r="P22"/>
      <c r="Q22"/>
      <c r="R22"/>
      <c r="S22"/>
      <c r="U22" s="5">
        <f t="shared" si="2"/>
        <v>249.9</v>
      </c>
      <c r="V22" s="10">
        <f t="shared" si="5"/>
        <v>0</v>
      </c>
      <c r="W22" s="5">
        <f t="shared" si="3"/>
        <v>41.650000000000006</v>
      </c>
      <c r="X22" s="5">
        <f t="shared" si="4"/>
        <v>208.25</v>
      </c>
    </row>
    <row r="23" spans="1:24" x14ac:dyDescent="0.25">
      <c r="A23" s="30" t="s">
        <v>69</v>
      </c>
      <c r="B23" s="5">
        <v>118.16</v>
      </c>
      <c r="C23" s="1">
        <v>43493</v>
      </c>
      <c r="D23"/>
      <c r="E23" s="37"/>
      <c r="F23" s="37"/>
      <c r="G23" s="37"/>
      <c r="H23"/>
      <c r="I23"/>
      <c r="J23"/>
      <c r="K23"/>
      <c r="L23"/>
      <c r="M23"/>
      <c r="N23"/>
      <c r="O23"/>
      <c r="P23"/>
      <c r="Q23"/>
      <c r="R23"/>
      <c r="S23"/>
      <c r="U23" s="5">
        <f t="shared" si="2"/>
        <v>118.16</v>
      </c>
      <c r="V23" s="10">
        <f t="shared" si="5"/>
        <v>0</v>
      </c>
      <c r="W23" s="5">
        <f t="shared" si="3"/>
        <v>19.693333333333328</v>
      </c>
      <c r="X23" s="5">
        <f t="shared" si="4"/>
        <v>98.466666666666669</v>
      </c>
    </row>
    <row r="24" spans="1:24" x14ac:dyDescent="0.25">
      <c r="A24" s="30" t="s">
        <v>11</v>
      </c>
      <c r="B24" s="5">
        <v>128.46</v>
      </c>
      <c r="C24" s="1">
        <v>86983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U24" s="5">
        <f t="shared" si="2"/>
        <v>128.46</v>
      </c>
      <c r="V24" s="10">
        <f t="shared" si="5"/>
        <v>0</v>
      </c>
      <c r="W24" s="5">
        <f t="shared" si="3"/>
        <v>21.409999999999997</v>
      </c>
      <c r="X24" s="5">
        <f t="shared" si="4"/>
        <v>107.05000000000001</v>
      </c>
    </row>
    <row r="25" spans="1:24" x14ac:dyDescent="0.25">
      <c r="A25" s="30" t="s">
        <v>15</v>
      </c>
      <c r="B25" s="5">
        <v>180.6</v>
      </c>
      <c r="C25" s="1">
        <v>86983</v>
      </c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U25" s="5">
        <f t="shared" si="2"/>
        <v>180.6</v>
      </c>
      <c r="V25" s="10">
        <f t="shared" si="5"/>
        <v>0</v>
      </c>
      <c r="W25" s="5">
        <f t="shared" si="3"/>
        <v>30.099999999999994</v>
      </c>
      <c r="X25" s="5">
        <f t="shared" si="4"/>
        <v>150.5</v>
      </c>
    </row>
    <row r="26" spans="1:24" x14ac:dyDescent="0.25">
      <c r="A26" s="3" t="s">
        <v>91</v>
      </c>
      <c r="B26" s="5">
        <v>158.60000000000002</v>
      </c>
      <c r="C26" s="1">
        <v>86977</v>
      </c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U26" s="5">
        <f t="shared" si="2"/>
        <v>158.60000000000002</v>
      </c>
      <c r="V26" s="10">
        <f t="shared" si="5"/>
        <v>0</v>
      </c>
      <c r="W26" s="5">
        <f t="shared" si="3"/>
        <v>26.433333333333337</v>
      </c>
      <c r="X26" s="5">
        <f t="shared" si="4"/>
        <v>132.16666666666669</v>
      </c>
    </row>
    <row r="27" spans="1:24" x14ac:dyDescent="0.25">
      <c r="A27" s="4" t="s">
        <v>18</v>
      </c>
      <c r="B27" s="5"/>
      <c r="C27" s="1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U27" s="5">
        <f t="shared" si="2"/>
        <v>0</v>
      </c>
      <c r="V27" s="10">
        <f t="shared" si="5"/>
        <v>0</v>
      </c>
      <c r="W27" s="5">
        <f t="shared" si="3"/>
        <v>0</v>
      </c>
      <c r="X27" s="5">
        <f t="shared" si="4"/>
        <v>0</v>
      </c>
    </row>
    <row r="28" spans="1:24" x14ac:dyDescent="0.25">
      <c r="A28" s="30" t="s">
        <v>19</v>
      </c>
      <c r="B28" s="5">
        <v>83.04</v>
      </c>
      <c r="C28" s="1">
        <v>43489</v>
      </c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U28" s="5">
        <f t="shared" si="2"/>
        <v>83.04</v>
      </c>
      <c r="V28" s="10">
        <f t="shared" si="5"/>
        <v>0</v>
      </c>
      <c r="W28" s="5">
        <f t="shared" si="3"/>
        <v>13.840000000000003</v>
      </c>
      <c r="X28" s="5">
        <f t="shared" si="4"/>
        <v>69.2</v>
      </c>
    </row>
    <row r="29" spans="1:24" x14ac:dyDescent="0.25">
      <c r="A29" s="30" t="s">
        <v>20</v>
      </c>
      <c r="B29" s="5">
        <v>75.56</v>
      </c>
      <c r="C29" s="1">
        <v>43488</v>
      </c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U29" s="5">
        <f t="shared" si="2"/>
        <v>75.56</v>
      </c>
      <c r="V29" s="10">
        <f t="shared" si="5"/>
        <v>0</v>
      </c>
      <c r="W29" s="5">
        <f t="shared" si="3"/>
        <v>12.593333333333334</v>
      </c>
      <c r="X29" s="5">
        <f t="shared" si="4"/>
        <v>62.966666666666669</v>
      </c>
    </row>
    <row r="30" spans="1:24" x14ac:dyDescent="0.25">
      <c r="A30" s="3" t="s">
        <v>92</v>
      </c>
      <c r="B30" s="5">
        <v>316.30999999999995</v>
      </c>
      <c r="C30" s="1">
        <v>304435</v>
      </c>
      <c r="D30"/>
      <c r="E30"/>
      <c r="F30" s="40" t="s">
        <v>100</v>
      </c>
      <c r="G30" s="40"/>
      <c r="H30" s="40"/>
      <c r="I30"/>
      <c r="J30"/>
      <c r="K30"/>
      <c r="L30"/>
      <c r="M30"/>
      <c r="N30"/>
      <c r="O30"/>
      <c r="P30"/>
      <c r="Q30"/>
      <c r="R30"/>
      <c r="S30"/>
      <c r="U30" s="5">
        <f t="shared" si="2"/>
        <v>316.30999999999995</v>
      </c>
      <c r="V30" s="10">
        <f t="shared" si="5"/>
        <v>0</v>
      </c>
      <c r="W30" s="5">
        <f t="shared" si="3"/>
        <v>52.718333333333305</v>
      </c>
      <c r="X30" s="5">
        <f t="shared" si="4"/>
        <v>263.59166666666664</v>
      </c>
    </row>
    <row r="31" spans="1:24" x14ac:dyDescent="0.25">
      <c r="A31" s="4" t="s">
        <v>22</v>
      </c>
      <c r="B31" s="5"/>
      <c r="C31" s="1"/>
      <c r="D31"/>
      <c r="E31"/>
      <c r="F31" s="40"/>
      <c r="G31" s="40"/>
      <c r="H31" s="40"/>
      <c r="I31"/>
      <c r="J31"/>
      <c r="K31"/>
      <c r="L31"/>
      <c r="M31"/>
      <c r="N31"/>
      <c r="O31"/>
      <c r="P31"/>
      <c r="Q31"/>
      <c r="R31"/>
      <c r="S31"/>
      <c r="U31" s="5">
        <f t="shared" si="2"/>
        <v>0</v>
      </c>
      <c r="V31" s="10">
        <f t="shared" si="5"/>
        <v>0</v>
      </c>
      <c r="W31" s="5">
        <f t="shared" si="3"/>
        <v>0</v>
      </c>
      <c r="X31" s="5">
        <f t="shared" si="4"/>
        <v>0</v>
      </c>
    </row>
    <row r="32" spans="1:24" x14ac:dyDescent="0.25">
      <c r="A32" s="30" t="s">
        <v>13</v>
      </c>
      <c r="B32" s="5">
        <v>193.27999999999997</v>
      </c>
      <c r="C32" s="1">
        <v>217449</v>
      </c>
      <c r="D32"/>
      <c r="E32"/>
      <c r="F32" s="40"/>
      <c r="G32" s="40"/>
      <c r="H32" s="40"/>
      <c r="I32"/>
      <c r="J32"/>
      <c r="K32"/>
      <c r="L32"/>
      <c r="M32"/>
      <c r="N32"/>
      <c r="O32"/>
      <c r="P32"/>
      <c r="Q32"/>
      <c r="R32"/>
      <c r="S32"/>
      <c r="U32" s="5">
        <f t="shared" si="2"/>
        <v>193.27999999999997</v>
      </c>
      <c r="V32" s="10">
        <f t="shared" si="5"/>
        <v>0</v>
      </c>
      <c r="W32" s="5">
        <f t="shared" si="3"/>
        <v>32.21333333333331</v>
      </c>
      <c r="X32" s="5">
        <f t="shared" si="4"/>
        <v>161.06666666666666</v>
      </c>
    </row>
    <row r="33" spans="1:24" x14ac:dyDescent="0.25">
      <c r="A33" s="30" t="s">
        <v>73</v>
      </c>
      <c r="B33" s="5">
        <v>15.6</v>
      </c>
      <c r="C33" s="1">
        <v>43493</v>
      </c>
      <c r="D33"/>
      <c r="E33"/>
      <c r="F33" s="40"/>
      <c r="G33" s="40"/>
      <c r="H33" s="40"/>
      <c r="I33"/>
      <c r="J33"/>
      <c r="K33"/>
      <c r="L33"/>
      <c r="M33"/>
      <c r="N33"/>
      <c r="O33"/>
      <c r="P33"/>
      <c r="Q33"/>
      <c r="R33"/>
      <c r="S33"/>
      <c r="U33" s="5">
        <f t="shared" si="2"/>
        <v>15.6</v>
      </c>
      <c r="V33" s="10">
        <f t="shared" si="5"/>
        <v>0</v>
      </c>
      <c r="W33" s="5">
        <f t="shared" si="3"/>
        <v>2.5999999999999996</v>
      </c>
      <c r="X33" s="5">
        <f t="shared" si="4"/>
        <v>13</v>
      </c>
    </row>
    <row r="34" spans="1:24" x14ac:dyDescent="0.25">
      <c r="A34" s="30" t="s">
        <v>20</v>
      </c>
      <c r="B34" s="5">
        <v>107.43</v>
      </c>
      <c r="C34" s="1">
        <v>43493</v>
      </c>
      <c r="D34"/>
      <c r="E34"/>
      <c r="F34" s="40" t="s">
        <v>101</v>
      </c>
      <c r="G34" s="40"/>
      <c r="H34" s="40"/>
      <c r="I34"/>
      <c r="J34"/>
      <c r="K34"/>
      <c r="L34"/>
      <c r="M34"/>
      <c r="N34"/>
      <c r="O34"/>
      <c r="P34"/>
      <c r="Q34"/>
      <c r="R34"/>
      <c r="S34"/>
      <c r="U34" s="5">
        <f t="shared" si="2"/>
        <v>107.43</v>
      </c>
      <c r="V34" s="10">
        <f t="shared" si="5"/>
        <v>0</v>
      </c>
      <c r="W34" s="5">
        <f t="shared" si="3"/>
        <v>17.905000000000001</v>
      </c>
      <c r="X34" s="5">
        <f t="shared" si="4"/>
        <v>89.525000000000006</v>
      </c>
    </row>
    <row r="35" spans="1:24" x14ac:dyDescent="0.25">
      <c r="A35" s="3" t="s">
        <v>93</v>
      </c>
      <c r="B35" s="5">
        <v>70.87</v>
      </c>
      <c r="C35" s="1">
        <v>86986</v>
      </c>
      <c r="D35"/>
      <c r="E35"/>
      <c r="F35" s="40"/>
      <c r="G35" s="40"/>
      <c r="H35" s="40"/>
      <c r="I35"/>
      <c r="J35"/>
      <c r="K35"/>
      <c r="L35"/>
      <c r="M35"/>
      <c r="N35"/>
      <c r="O35"/>
      <c r="P35"/>
      <c r="Q35"/>
      <c r="R35"/>
      <c r="S35"/>
      <c r="U35" s="5">
        <f t="shared" si="2"/>
        <v>70.87</v>
      </c>
      <c r="V35" s="10">
        <f t="shared" si="5"/>
        <v>0</v>
      </c>
      <c r="W35" s="5">
        <f t="shared" si="3"/>
        <v>11.811666666666667</v>
      </c>
      <c r="X35" s="5">
        <f t="shared" si="4"/>
        <v>59.058333333333337</v>
      </c>
    </row>
    <row r="36" spans="1:24" x14ac:dyDescent="0.25">
      <c r="A36" s="4" t="s">
        <v>23</v>
      </c>
      <c r="B36" s="5"/>
      <c r="C36" s="1"/>
      <c r="D36"/>
      <c r="E36"/>
      <c r="F36" s="40"/>
      <c r="G36" s="40"/>
      <c r="H36" s="40"/>
      <c r="I36"/>
      <c r="J36"/>
      <c r="K36"/>
      <c r="L36"/>
      <c r="M36"/>
      <c r="N36"/>
      <c r="O36"/>
      <c r="P36"/>
      <c r="Q36"/>
      <c r="R36"/>
      <c r="S36"/>
      <c r="U36" s="5">
        <f t="shared" si="2"/>
        <v>0</v>
      </c>
      <c r="V36" s="10">
        <f t="shared" si="5"/>
        <v>0</v>
      </c>
      <c r="W36" s="5">
        <f t="shared" si="3"/>
        <v>0</v>
      </c>
      <c r="X36" s="5">
        <f t="shared" si="4"/>
        <v>0</v>
      </c>
    </row>
    <row r="37" spans="1:24" x14ac:dyDescent="0.25">
      <c r="A37" s="30" t="s">
        <v>74</v>
      </c>
      <c r="B37" s="5">
        <v>21.59</v>
      </c>
      <c r="C37" s="1">
        <v>43493</v>
      </c>
      <c r="D37"/>
      <c r="E37"/>
      <c r="F37" s="40" t="s">
        <v>103</v>
      </c>
      <c r="G37" s="40"/>
      <c r="H37" s="40"/>
      <c r="I37"/>
      <c r="J37"/>
      <c r="K37"/>
      <c r="L37"/>
      <c r="M37"/>
      <c r="N37"/>
      <c r="O37"/>
      <c r="P37"/>
      <c r="Q37"/>
      <c r="R37"/>
      <c r="S37"/>
      <c r="U37" s="5">
        <f t="shared" si="2"/>
        <v>21.59</v>
      </c>
      <c r="V37" s="10">
        <f t="shared" si="5"/>
        <v>0</v>
      </c>
      <c r="W37" s="5">
        <f t="shared" si="3"/>
        <v>3.5983333333333327</v>
      </c>
      <c r="X37" s="5">
        <f t="shared" si="4"/>
        <v>17.991666666666667</v>
      </c>
    </row>
    <row r="38" spans="1:24" x14ac:dyDescent="0.25">
      <c r="A38" s="30" t="s">
        <v>24</v>
      </c>
      <c r="B38" s="5">
        <v>49.28</v>
      </c>
      <c r="C38" s="1">
        <v>43493</v>
      </c>
      <c r="D38"/>
      <c r="E38"/>
      <c r="F38" s="40"/>
      <c r="G38" s="40"/>
      <c r="H38" s="40"/>
      <c r="I38"/>
      <c r="J38"/>
      <c r="K38"/>
      <c r="L38"/>
      <c r="M38"/>
      <c r="N38"/>
      <c r="O38"/>
      <c r="P38"/>
      <c r="Q38"/>
      <c r="R38"/>
      <c r="S38"/>
      <c r="U38" s="5">
        <f t="shared" si="2"/>
        <v>49.28</v>
      </c>
      <c r="V38" s="10">
        <f t="shared" si="5"/>
        <v>0</v>
      </c>
      <c r="W38" s="5">
        <f t="shared" si="3"/>
        <v>8.2133333333333312</v>
      </c>
      <c r="X38" s="5">
        <f t="shared" si="4"/>
        <v>41.06666666666667</v>
      </c>
    </row>
    <row r="39" spans="1:24" x14ac:dyDescent="0.25">
      <c r="A39" s="3" t="s">
        <v>94</v>
      </c>
      <c r="B39" s="5">
        <v>78.069999999999993</v>
      </c>
      <c r="C39" s="1">
        <v>43495</v>
      </c>
      <c r="D39"/>
      <c r="E39"/>
      <c r="F39" s="40"/>
      <c r="G39" s="40"/>
      <c r="H39" s="40"/>
      <c r="I39"/>
      <c r="J39"/>
      <c r="K39"/>
      <c r="L39"/>
      <c r="M39"/>
      <c r="N39"/>
      <c r="O39"/>
      <c r="P39"/>
      <c r="Q39"/>
      <c r="R39"/>
      <c r="S39"/>
      <c r="U39" s="5">
        <f t="shared" si="2"/>
        <v>78.069999999999993</v>
      </c>
      <c r="V39" s="10">
        <f t="shared" si="5"/>
        <v>0</v>
      </c>
      <c r="W39" s="5">
        <f t="shared" si="3"/>
        <v>13.011666666666656</v>
      </c>
      <c r="X39" s="5">
        <f t="shared" si="4"/>
        <v>65.058333333333337</v>
      </c>
    </row>
    <row r="40" spans="1:24" x14ac:dyDescent="0.25">
      <c r="A40" s="4" t="s">
        <v>25</v>
      </c>
      <c r="B40" s="5"/>
      <c r="C40" s="1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U40" s="5">
        <f t="shared" si="2"/>
        <v>0</v>
      </c>
      <c r="V40" s="10">
        <f t="shared" si="5"/>
        <v>0</v>
      </c>
      <c r="W40" s="5">
        <f t="shared" si="3"/>
        <v>0</v>
      </c>
      <c r="X40" s="5">
        <f t="shared" si="4"/>
        <v>0</v>
      </c>
    </row>
    <row r="41" spans="1:24" x14ac:dyDescent="0.25">
      <c r="A41" s="30" t="s">
        <v>24</v>
      </c>
      <c r="B41" s="5">
        <v>78.069999999999993</v>
      </c>
      <c r="C41" s="1">
        <v>43495</v>
      </c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U41" s="5">
        <f t="shared" si="2"/>
        <v>78.069999999999993</v>
      </c>
      <c r="V41" s="10">
        <f t="shared" si="5"/>
        <v>0</v>
      </c>
      <c r="W41" s="5">
        <f t="shared" si="3"/>
        <v>13.011666666666656</v>
      </c>
      <c r="X41" s="5">
        <f t="shared" si="4"/>
        <v>65.058333333333337</v>
      </c>
    </row>
    <row r="42" spans="1:24" x14ac:dyDescent="0.25">
      <c r="A42" s="3" t="s">
        <v>95</v>
      </c>
      <c r="B42" s="5">
        <v>87.4</v>
      </c>
      <c r="C42" s="1">
        <v>43494</v>
      </c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U42" s="5">
        <f t="shared" si="2"/>
        <v>87.4</v>
      </c>
      <c r="V42" s="10">
        <f t="shared" si="5"/>
        <v>0</v>
      </c>
      <c r="W42" s="5">
        <f t="shared" si="3"/>
        <v>14.566666666666663</v>
      </c>
      <c r="X42" s="5">
        <f t="shared" si="4"/>
        <v>72.833333333333343</v>
      </c>
    </row>
    <row r="43" spans="1:24" x14ac:dyDescent="0.25">
      <c r="A43" s="4" t="s">
        <v>26</v>
      </c>
      <c r="B43" s="5"/>
      <c r="C43" s="1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U43" s="5">
        <f t="shared" si="2"/>
        <v>0</v>
      </c>
      <c r="V43" s="10">
        <f t="shared" si="5"/>
        <v>0</v>
      </c>
      <c r="W43" s="5">
        <f t="shared" si="3"/>
        <v>0</v>
      </c>
      <c r="X43" s="5">
        <f t="shared" si="4"/>
        <v>0</v>
      </c>
    </row>
    <row r="44" spans="1:24" x14ac:dyDescent="0.25">
      <c r="A44" s="30" t="s">
        <v>15</v>
      </c>
      <c r="B44" s="5">
        <v>87.4</v>
      </c>
      <c r="C44" s="1">
        <v>43494</v>
      </c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U44" s="5">
        <f t="shared" si="2"/>
        <v>87.4</v>
      </c>
      <c r="V44" s="10">
        <f t="shared" si="5"/>
        <v>0</v>
      </c>
      <c r="W44" s="5">
        <f t="shared" si="3"/>
        <v>14.566666666666663</v>
      </c>
      <c r="X44" s="5">
        <f t="shared" si="4"/>
        <v>72.833333333333343</v>
      </c>
    </row>
    <row r="45" spans="1:24" x14ac:dyDescent="0.25">
      <c r="A45" s="3" t="s">
        <v>96</v>
      </c>
      <c r="B45" s="5">
        <v>331.67</v>
      </c>
      <c r="C45" s="1">
        <v>478401</v>
      </c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U45" s="5">
        <f t="shared" si="2"/>
        <v>331.67</v>
      </c>
      <c r="V45" s="10">
        <f t="shared" si="5"/>
        <v>0</v>
      </c>
      <c r="W45" s="5">
        <f t="shared" si="3"/>
        <v>55.278333333333308</v>
      </c>
      <c r="X45" s="5">
        <f t="shared" si="4"/>
        <v>276.39166666666671</v>
      </c>
    </row>
    <row r="46" spans="1:24" x14ac:dyDescent="0.25">
      <c r="A46" s="4" t="s">
        <v>27</v>
      </c>
      <c r="B46" s="5"/>
      <c r="C46" s="1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U46" s="5">
        <f t="shared" si="2"/>
        <v>0</v>
      </c>
      <c r="V46" s="10">
        <f t="shared" si="5"/>
        <v>0</v>
      </c>
      <c r="W46" s="5">
        <f t="shared" si="3"/>
        <v>0</v>
      </c>
      <c r="X46" s="5">
        <f t="shared" si="4"/>
        <v>0</v>
      </c>
    </row>
    <row r="47" spans="1:24" x14ac:dyDescent="0.25">
      <c r="A47" s="30" t="s">
        <v>84</v>
      </c>
      <c r="B47" s="5">
        <v>23.6</v>
      </c>
      <c r="C47" s="1">
        <v>43495</v>
      </c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U47" s="5">
        <f t="shared" si="2"/>
        <v>23.6</v>
      </c>
      <c r="V47" s="10">
        <f t="shared" si="5"/>
        <v>0</v>
      </c>
      <c r="W47" s="5">
        <f t="shared" si="3"/>
        <v>3.9333333333333336</v>
      </c>
      <c r="X47" s="5">
        <f t="shared" si="4"/>
        <v>19.666666666666668</v>
      </c>
    </row>
    <row r="48" spans="1:24" x14ac:dyDescent="0.25">
      <c r="A48" s="30" t="s">
        <v>35</v>
      </c>
      <c r="B48" s="5">
        <v>8.01</v>
      </c>
      <c r="C48" s="1">
        <v>43493</v>
      </c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U48" s="5">
        <f t="shared" si="2"/>
        <v>8.01</v>
      </c>
      <c r="V48" s="10">
        <f t="shared" si="5"/>
        <v>0</v>
      </c>
      <c r="W48" s="5">
        <f t="shared" si="3"/>
        <v>1.335</v>
      </c>
      <c r="X48" s="5">
        <f t="shared" si="4"/>
        <v>6.6749999999999998</v>
      </c>
    </row>
    <row r="49" spans="1:24" x14ac:dyDescent="0.25">
      <c r="A49" s="30" t="s">
        <v>80</v>
      </c>
      <c r="B49" s="5">
        <v>13.55</v>
      </c>
      <c r="C49" s="1">
        <v>43487</v>
      </c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U49" s="5">
        <f t="shared" ref="U49:U80" si="6">+B49-V49</f>
        <v>13.55</v>
      </c>
      <c r="V49" s="10">
        <f t="shared" si="5"/>
        <v>0</v>
      </c>
      <c r="W49" s="5">
        <f t="shared" ref="W49:W80" si="7">IF(X49=0,,B49-X49)</f>
        <v>2.2583333333333329</v>
      </c>
      <c r="X49" s="5">
        <f t="shared" ref="X49:X80" si="8">IF(U49=0,,B49/1.2)</f>
        <v>11.291666666666668</v>
      </c>
    </row>
    <row r="50" spans="1:24" x14ac:dyDescent="0.25">
      <c r="A50" s="30" t="s">
        <v>78</v>
      </c>
      <c r="B50" s="5">
        <v>16.8</v>
      </c>
      <c r="C50" s="1">
        <v>43494</v>
      </c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U50" s="5">
        <f t="shared" si="6"/>
        <v>16.8</v>
      </c>
      <c r="V50" s="10">
        <f t="shared" si="5"/>
        <v>0</v>
      </c>
      <c r="W50" s="5">
        <f t="shared" si="7"/>
        <v>2.7999999999999989</v>
      </c>
      <c r="X50" s="5">
        <f t="shared" si="8"/>
        <v>14.000000000000002</v>
      </c>
    </row>
    <row r="51" spans="1:24" x14ac:dyDescent="0.25">
      <c r="A51" s="30" t="s">
        <v>34</v>
      </c>
      <c r="B51" s="5">
        <v>14.75</v>
      </c>
      <c r="C51" s="1">
        <v>43489</v>
      </c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U51" s="5">
        <f t="shared" si="6"/>
        <v>14.75</v>
      </c>
      <c r="V51" s="10">
        <f t="shared" si="5"/>
        <v>0</v>
      </c>
      <c r="W51" s="5">
        <f t="shared" si="7"/>
        <v>2.4583333333333321</v>
      </c>
      <c r="X51" s="5">
        <f t="shared" si="8"/>
        <v>12.291666666666668</v>
      </c>
    </row>
    <row r="52" spans="1:24" x14ac:dyDescent="0.25">
      <c r="A52" s="30" t="s">
        <v>77</v>
      </c>
      <c r="B52" s="5">
        <v>6.8</v>
      </c>
      <c r="C52" s="1">
        <v>43489</v>
      </c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U52" s="5">
        <f t="shared" si="6"/>
        <v>6.8</v>
      </c>
      <c r="V52" s="10">
        <f t="shared" si="5"/>
        <v>0</v>
      </c>
      <c r="W52" s="5">
        <f t="shared" si="7"/>
        <v>1.1333333333333329</v>
      </c>
      <c r="X52" s="5">
        <f t="shared" si="8"/>
        <v>5.666666666666667</v>
      </c>
    </row>
    <row r="53" spans="1:24" ht="14.25" customHeight="1" x14ac:dyDescent="0.25">
      <c r="A53" s="30" t="s">
        <v>30</v>
      </c>
      <c r="B53" s="5">
        <v>49.86</v>
      </c>
      <c r="C53" s="1">
        <v>43495</v>
      </c>
      <c r="D53"/>
      <c r="H53"/>
      <c r="I53"/>
      <c r="J53"/>
      <c r="K53"/>
      <c r="L53"/>
      <c r="M53"/>
      <c r="N53"/>
      <c r="O53"/>
      <c r="P53"/>
      <c r="Q53"/>
      <c r="R53"/>
      <c r="S53"/>
      <c r="U53" s="5">
        <f t="shared" si="6"/>
        <v>49.86</v>
      </c>
      <c r="V53" s="10">
        <f t="shared" si="5"/>
        <v>0</v>
      </c>
      <c r="W53" s="5">
        <f t="shared" si="7"/>
        <v>8.3099999999999952</v>
      </c>
      <c r="X53" s="5">
        <f t="shared" si="8"/>
        <v>41.550000000000004</v>
      </c>
    </row>
    <row r="54" spans="1:24" x14ac:dyDescent="0.25">
      <c r="A54" s="30" t="s">
        <v>75</v>
      </c>
      <c r="B54" s="5">
        <v>35.99</v>
      </c>
      <c r="C54" s="1">
        <v>43489</v>
      </c>
      <c r="D54"/>
      <c r="H54"/>
      <c r="I54"/>
      <c r="J54"/>
      <c r="K54"/>
      <c r="L54"/>
      <c r="M54"/>
      <c r="N54"/>
      <c r="O54"/>
      <c r="P54"/>
      <c r="Q54"/>
      <c r="R54"/>
      <c r="S54"/>
      <c r="U54" s="5">
        <f t="shared" si="6"/>
        <v>35.99</v>
      </c>
      <c r="V54" s="10">
        <f t="shared" si="5"/>
        <v>0</v>
      </c>
      <c r="W54" s="5">
        <f t="shared" si="7"/>
        <v>5.9983333333333313</v>
      </c>
      <c r="X54" s="5">
        <f t="shared" si="8"/>
        <v>29.991666666666671</v>
      </c>
    </row>
    <row r="55" spans="1:24" x14ac:dyDescent="0.25">
      <c r="A55" s="30" t="s">
        <v>28</v>
      </c>
      <c r="B55" s="5">
        <v>93.19</v>
      </c>
      <c r="C55" s="1">
        <v>43494</v>
      </c>
      <c r="D55"/>
      <c r="H55"/>
      <c r="I55"/>
      <c r="J55"/>
      <c r="K55"/>
      <c r="L55"/>
      <c r="M55"/>
      <c r="N55"/>
      <c r="O55"/>
      <c r="P55"/>
      <c r="Q55"/>
      <c r="R55"/>
      <c r="S55"/>
      <c r="U55" s="5">
        <f t="shared" si="6"/>
        <v>93.19</v>
      </c>
      <c r="V55" s="10">
        <f t="shared" si="5"/>
        <v>0</v>
      </c>
      <c r="W55" s="5">
        <f t="shared" si="7"/>
        <v>15.531666666666666</v>
      </c>
      <c r="X55" s="5">
        <f t="shared" si="8"/>
        <v>77.658333333333331</v>
      </c>
    </row>
    <row r="56" spans="1:24" x14ac:dyDescent="0.25">
      <c r="A56" s="30" t="s">
        <v>81</v>
      </c>
      <c r="B56" s="5">
        <v>53.17</v>
      </c>
      <c r="C56" s="1">
        <v>43488</v>
      </c>
      <c r="D56"/>
      <c r="H56"/>
      <c r="I56"/>
      <c r="J56"/>
      <c r="K56"/>
      <c r="L56"/>
      <c r="M56"/>
      <c r="N56"/>
      <c r="O56"/>
      <c r="P56"/>
      <c r="Q56"/>
      <c r="R56"/>
      <c r="S56"/>
      <c r="U56" s="5">
        <f t="shared" si="6"/>
        <v>53.17</v>
      </c>
      <c r="V56" s="10">
        <f t="shared" si="5"/>
        <v>0</v>
      </c>
      <c r="W56" s="5">
        <f t="shared" si="7"/>
        <v>8.8616666666666646</v>
      </c>
      <c r="X56" s="5">
        <f t="shared" si="8"/>
        <v>44.308333333333337</v>
      </c>
    </row>
    <row r="57" spans="1:24" x14ac:dyDescent="0.25">
      <c r="A57" s="30" t="s">
        <v>32</v>
      </c>
      <c r="B57" s="5">
        <v>15.95</v>
      </c>
      <c r="C57" s="1">
        <v>43488</v>
      </c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U57" s="5">
        <f t="shared" si="6"/>
        <v>15.95</v>
      </c>
      <c r="V57" s="10">
        <f t="shared" si="5"/>
        <v>0</v>
      </c>
      <c r="W57" s="5">
        <f t="shared" si="7"/>
        <v>2.6583333333333332</v>
      </c>
      <c r="X57" s="5">
        <f t="shared" si="8"/>
        <v>13.291666666666666</v>
      </c>
    </row>
    <row r="58" spans="1:24" x14ac:dyDescent="0.25">
      <c r="A58" s="3" t="s">
        <v>97</v>
      </c>
      <c r="B58" s="5">
        <v>508.3</v>
      </c>
      <c r="C58" s="1">
        <v>260959</v>
      </c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U58" s="5">
        <f t="shared" si="6"/>
        <v>508.3</v>
      </c>
      <c r="V58" s="10">
        <f t="shared" si="5"/>
        <v>0</v>
      </c>
      <c r="W58" s="5">
        <f t="shared" si="7"/>
        <v>84.71666666666664</v>
      </c>
      <c r="X58" s="5">
        <f t="shared" si="8"/>
        <v>423.58333333333337</v>
      </c>
    </row>
    <row r="59" spans="1:24" x14ac:dyDescent="0.25">
      <c r="A59" s="4" t="s">
        <v>36</v>
      </c>
      <c r="B59" s="5"/>
      <c r="C59" s="1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U59" s="5">
        <f t="shared" si="6"/>
        <v>0</v>
      </c>
      <c r="V59" s="10">
        <f t="shared" si="5"/>
        <v>0</v>
      </c>
      <c r="W59" s="5">
        <f t="shared" si="7"/>
        <v>0</v>
      </c>
      <c r="X59" s="5">
        <f t="shared" si="8"/>
        <v>0</v>
      </c>
    </row>
    <row r="60" spans="1:24" x14ac:dyDescent="0.25">
      <c r="A60" s="30" t="s">
        <v>39</v>
      </c>
      <c r="B60" s="5">
        <v>85.1</v>
      </c>
      <c r="C60" s="1">
        <v>86986</v>
      </c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U60" s="5">
        <f t="shared" si="6"/>
        <v>85.1</v>
      </c>
      <c r="V60" s="10">
        <f t="shared" si="5"/>
        <v>0</v>
      </c>
      <c r="W60" s="5">
        <f t="shared" si="7"/>
        <v>14.183333333333323</v>
      </c>
      <c r="X60" s="5">
        <f t="shared" si="8"/>
        <v>70.916666666666671</v>
      </c>
    </row>
    <row r="61" spans="1:24" x14ac:dyDescent="0.25">
      <c r="A61" s="30" t="s">
        <v>15</v>
      </c>
      <c r="B61" s="5">
        <v>98.55</v>
      </c>
      <c r="C61" s="1">
        <v>43490</v>
      </c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U61" s="5">
        <f t="shared" si="6"/>
        <v>98.55</v>
      </c>
      <c r="V61" s="10">
        <f t="shared" si="5"/>
        <v>0</v>
      </c>
      <c r="W61" s="5">
        <f t="shared" si="7"/>
        <v>16.424999999999997</v>
      </c>
      <c r="X61" s="5">
        <f t="shared" si="8"/>
        <v>82.125</v>
      </c>
    </row>
    <row r="62" spans="1:24" x14ac:dyDescent="0.25">
      <c r="A62" s="30" t="s">
        <v>41</v>
      </c>
      <c r="B62" s="5">
        <v>134.86000000000001</v>
      </c>
      <c r="C62" s="1">
        <v>43495</v>
      </c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U62" s="5">
        <f t="shared" si="6"/>
        <v>134.86000000000001</v>
      </c>
      <c r="V62" s="10">
        <f t="shared" si="5"/>
        <v>0</v>
      </c>
      <c r="W62" s="5">
        <f t="shared" si="7"/>
        <v>22.476666666666659</v>
      </c>
      <c r="X62" s="5">
        <f t="shared" si="8"/>
        <v>112.38333333333335</v>
      </c>
    </row>
    <row r="63" spans="1:24" x14ac:dyDescent="0.25">
      <c r="A63" s="30" t="s">
        <v>37</v>
      </c>
      <c r="B63" s="5">
        <v>78.09</v>
      </c>
      <c r="C63" s="1">
        <v>43495</v>
      </c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U63" s="5">
        <f t="shared" si="6"/>
        <v>78.09</v>
      </c>
      <c r="V63" s="10">
        <f t="shared" si="5"/>
        <v>0</v>
      </c>
      <c r="W63" s="5">
        <f t="shared" si="7"/>
        <v>13.015000000000001</v>
      </c>
      <c r="X63" s="5">
        <f t="shared" si="8"/>
        <v>65.075000000000003</v>
      </c>
    </row>
    <row r="64" spans="1:24" x14ac:dyDescent="0.25">
      <c r="A64" s="30" t="s">
        <v>86</v>
      </c>
      <c r="B64" s="5">
        <v>111.7</v>
      </c>
      <c r="C64" s="1">
        <v>43493</v>
      </c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U64" s="5">
        <f t="shared" si="6"/>
        <v>111.7</v>
      </c>
      <c r="V64" s="10">
        <f t="shared" si="5"/>
        <v>0</v>
      </c>
      <c r="W64" s="5">
        <f t="shared" si="7"/>
        <v>18.61666666666666</v>
      </c>
      <c r="X64" s="5">
        <f t="shared" si="8"/>
        <v>93.083333333333343</v>
      </c>
    </row>
    <row r="65" spans="1:24" x14ac:dyDescent="0.25">
      <c r="A65" s="3" t="s">
        <v>98</v>
      </c>
      <c r="B65" s="5">
        <v>123.74</v>
      </c>
      <c r="C65" s="1">
        <v>43488</v>
      </c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U65" s="5">
        <f t="shared" si="6"/>
        <v>123.74</v>
      </c>
      <c r="V65" s="10">
        <f t="shared" si="5"/>
        <v>0</v>
      </c>
      <c r="W65" s="5">
        <f t="shared" si="7"/>
        <v>20.623333333333335</v>
      </c>
      <c r="X65" s="5">
        <f t="shared" si="8"/>
        <v>103.11666666666666</v>
      </c>
    </row>
    <row r="66" spans="1:24" x14ac:dyDescent="0.25">
      <c r="A66" s="4" t="s">
        <v>43</v>
      </c>
      <c r="B66" s="5"/>
      <c r="C66" s="1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U66" s="5">
        <f t="shared" si="6"/>
        <v>0</v>
      </c>
      <c r="V66" s="10">
        <f t="shared" si="5"/>
        <v>0</v>
      </c>
      <c r="W66" s="5">
        <f t="shared" si="7"/>
        <v>0</v>
      </c>
      <c r="X66" s="5">
        <f t="shared" si="8"/>
        <v>0</v>
      </c>
    </row>
    <row r="67" spans="1:24" x14ac:dyDescent="0.25">
      <c r="A67" s="30" t="s">
        <v>88</v>
      </c>
      <c r="B67" s="5">
        <v>123.74</v>
      </c>
      <c r="C67" s="1">
        <v>43488</v>
      </c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U67" s="5">
        <f t="shared" si="6"/>
        <v>123.74</v>
      </c>
      <c r="V67" s="10">
        <f t="shared" si="5"/>
        <v>0</v>
      </c>
      <c r="W67" s="5">
        <f t="shared" si="7"/>
        <v>20.623333333333335</v>
      </c>
      <c r="X67" s="5">
        <f t="shared" si="8"/>
        <v>103.11666666666666</v>
      </c>
    </row>
    <row r="68" spans="1:24" x14ac:dyDescent="0.25">
      <c r="A68" s="3" t="s">
        <v>45</v>
      </c>
      <c r="B68" s="5">
        <v>2379.2799999999993</v>
      </c>
      <c r="C68" s="1">
        <v>1696172</v>
      </c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U68" s="5">
        <f t="shared" si="6"/>
        <v>2379.2799999999993</v>
      </c>
      <c r="V68" s="10">
        <f t="shared" si="5"/>
        <v>0</v>
      </c>
      <c r="W68" s="5">
        <f t="shared" si="7"/>
        <v>396.5466666666664</v>
      </c>
      <c r="X68" s="5">
        <f t="shared" si="8"/>
        <v>1982.7333333333329</v>
      </c>
    </row>
    <row r="69" spans="1:24" x14ac:dyDescent="0.25"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U69" s="5">
        <f t="shared" si="6"/>
        <v>0</v>
      </c>
      <c r="V69" s="10">
        <f t="shared" si="5"/>
        <v>0</v>
      </c>
      <c r="W69" s="5">
        <f t="shared" si="7"/>
        <v>0</v>
      </c>
      <c r="X69" s="5">
        <f t="shared" si="8"/>
        <v>0</v>
      </c>
    </row>
    <row r="70" spans="1:24" x14ac:dyDescent="0.25"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U70" s="5">
        <f t="shared" si="6"/>
        <v>0</v>
      </c>
      <c r="V70" s="10">
        <f t="shared" si="5"/>
        <v>0</v>
      </c>
      <c r="W70" s="5">
        <f t="shared" si="7"/>
        <v>0</v>
      </c>
      <c r="X70" s="5">
        <f t="shared" si="8"/>
        <v>0</v>
      </c>
    </row>
    <row r="71" spans="1:24" x14ac:dyDescent="0.25"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U71" s="5">
        <f t="shared" si="6"/>
        <v>0</v>
      </c>
      <c r="V71" s="10">
        <f t="shared" si="5"/>
        <v>0</v>
      </c>
      <c r="W71" s="5">
        <f t="shared" si="7"/>
        <v>0</v>
      </c>
      <c r="X71" s="5">
        <f t="shared" si="8"/>
        <v>0</v>
      </c>
    </row>
    <row r="72" spans="1:24" x14ac:dyDescent="0.25"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U72" s="5">
        <f t="shared" si="6"/>
        <v>0</v>
      </c>
      <c r="V72" s="10">
        <f t="shared" si="5"/>
        <v>0</v>
      </c>
      <c r="W72" s="5">
        <f t="shared" si="7"/>
        <v>0</v>
      </c>
      <c r="X72" s="5">
        <f t="shared" si="8"/>
        <v>0</v>
      </c>
    </row>
    <row r="73" spans="1:24" x14ac:dyDescent="0.25"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U73" s="5">
        <f t="shared" si="6"/>
        <v>0</v>
      </c>
      <c r="V73" s="10">
        <f t="shared" si="5"/>
        <v>0</v>
      </c>
      <c r="W73" s="5">
        <f t="shared" si="7"/>
        <v>0</v>
      </c>
      <c r="X73" s="5">
        <f t="shared" si="8"/>
        <v>0</v>
      </c>
    </row>
    <row r="74" spans="1:24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U74" s="5">
        <f t="shared" si="6"/>
        <v>0</v>
      </c>
      <c r="V74" s="10">
        <f t="shared" si="5"/>
        <v>0</v>
      </c>
      <c r="W74" s="5">
        <f t="shared" si="7"/>
        <v>0</v>
      </c>
      <c r="X74" s="5">
        <f t="shared" si="8"/>
        <v>0</v>
      </c>
    </row>
    <row r="75" spans="1:24" x14ac:dyDescent="0.25"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U75" s="5">
        <f t="shared" si="6"/>
        <v>0</v>
      </c>
      <c r="V75" s="10">
        <f t="shared" si="5"/>
        <v>0</v>
      </c>
      <c r="W75" s="5">
        <f t="shared" si="7"/>
        <v>0</v>
      </c>
      <c r="X75" s="5">
        <f t="shared" si="8"/>
        <v>0</v>
      </c>
    </row>
    <row r="76" spans="1:24" x14ac:dyDescent="0.25"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U76" s="5">
        <f t="shared" si="6"/>
        <v>0</v>
      </c>
      <c r="V76" s="10">
        <f t="shared" si="5"/>
        <v>0</v>
      </c>
      <c r="W76" s="5">
        <f t="shared" si="7"/>
        <v>0</v>
      </c>
      <c r="X76" s="5">
        <f t="shared" si="8"/>
        <v>0</v>
      </c>
    </row>
    <row r="77" spans="1:24" x14ac:dyDescent="0.25"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U77" s="5">
        <f t="shared" si="6"/>
        <v>0</v>
      </c>
      <c r="V77" s="10">
        <f t="shared" si="5"/>
        <v>0</v>
      </c>
      <c r="W77" s="5">
        <f t="shared" si="7"/>
        <v>0</v>
      </c>
      <c r="X77" s="5">
        <f t="shared" si="8"/>
        <v>0</v>
      </c>
    </row>
    <row r="78" spans="1:24" x14ac:dyDescent="0.25"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U78" s="5">
        <f t="shared" si="6"/>
        <v>0</v>
      </c>
      <c r="V78" s="10">
        <f t="shared" si="5"/>
        <v>0</v>
      </c>
      <c r="W78" s="5">
        <f t="shared" si="7"/>
        <v>0</v>
      </c>
      <c r="X78" s="5">
        <f t="shared" si="8"/>
        <v>0</v>
      </c>
    </row>
    <row r="79" spans="1:24" x14ac:dyDescent="0.25">
      <c r="D79"/>
      <c r="E79"/>
      <c r="F79"/>
      <c r="G79"/>
      <c r="H79"/>
      <c r="I79"/>
      <c r="J79"/>
      <c r="U79" s="5">
        <f t="shared" si="6"/>
        <v>0</v>
      </c>
      <c r="V79" s="10">
        <f t="shared" si="5"/>
        <v>0</v>
      </c>
      <c r="W79" s="5">
        <f t="shared" si="7"/>
        <v>0</v>
      </c>
      <c r="X79" s="5">
        <f t="shared" si="8"/>
        <v>0</v>
      </c>
    </row>
    <row r="80" spans="1:24" x14ac:dyDescent="0.25">
      <c r="D80"/>
      <c r="E80"/>
      <c r="F80"/>
      <c r="G80"/>
      <c r="H80"/>
      <c r="I80"/>
      <c r="J80"/>
      <c r="U80" s="5">
        <f t="shared" si="6"/>
        <v>0</v>
      </c>
      <c r="V80" s="10">
        <f t="shared" si="5"/>
        <v>0</v>
      </c>
      <c r="W80" s="5">
        <f t="shared" si="7"/>
        <v>0</v>
      </c>
      <c r="X80" s="5">
        <f t="shared" si="8"/>
        <v>0</v>
      </c>
    </row>
    <row r="81" spans="4:24" x14ac:dyDescent="0.25">
      <c r="D81"/>
      <c r="E81"/>
      <c r="F81"/>
      <c r="G81"/>
      <c r="H81"/>
      <c r="I81"/>
      <c r="J81"/>
      <c r="U81" s="5">
        <f t="shared" ref="U81:U112" si="9">+B81-V81</f>
        <v>0</v>
      </c>
      <c r="V81" s="10">
        <f t="shared" si="5"/>
        <v>0</v>
      </c>
      <c r="W81" s="5">
        <f t="shared" ref="W81:W112" si="10">IF(X81=0,,B81-X81)</f>
        <v>0</v>
      </c>
      <c r="X81" s="5">
        <f t="shared" ref="X81:X112" si="11">IF(U81=0,,B81/1.2)</f>
        <v>0</v>
      </c>
    </row>
    <row r="82" spans="4:24" x14ac:dyDescent="0.25">
      <c r="D82"/>
      <c r="E82"/>
      <c r="F82"/>
      <c r="G82"/>
      <c r="H82"/>
      <c r="I82"/>
      <c r="J82"/>
      <c r="U82" s="5">
        <f t="shared" si="9"/>
        <v>0</v>
      </c>
      <c r="V82" s="10">
        <f t="shared" ref="V82:V145" si="12">SUM(D82:S82)</f>
        <v>0</v>
      </c>
      <c r="W82" s="5">
        <f t="shared" si="10"/>
        <v>0</v>
      </c>
      <c r="X82" s="5">
        <f t="shared" si="11"/>
        <v>0</v>
      </c>
    </row>
    <row r="83" spans="4:24" x14ac:dyDescent="0.25">
      <c r="D83"/>
      <c r="E83"/>
      <c r="F83"/>
      <c r="G83"/>
      <c r="H83"/>
      <c r="I83"/>
      <c r="J83"/>
      <c r="U83" s="5">
        <f t="shared" si="9"/>
        <v>0</v>
      </c>
      <c r="V83" s="10">
        <f t="shared" si="12"/>
        <v>0</v>
      </c>
      <c r="W83" s="5">
        <f t="shared" si="10"/>
        <v>0</v>
      </c>
      <c r="X83" s="5">
        <f t="shared" si="11"/>
        <v>0</v>
      </c>
    </row>
    <row r="84" spans="4:24" x14ac:dyDescent="0.25">
      <c r="D84"/>
      <c r="E84"/>
      <c r="F84"/>
      <c r="G84"/>
      <c r="H84"/>
      <c r="I84"/>
      <c r="J84"/>
      <c r="U84" s="5">
        <f t="shared" si="9"/>
        <v>0</v>
      </c>
      <c r="V84" s="10">
        <f t="shared" si="12"/>
        <v>0</v>
      </c>
      <c r="W84" s="5">
        <f t="shared" si="10"/>
        <v>0</v>
      </c>
      <c r="X84" s="5">
        <f t="shared" si="11"/>
        <v>0</v>
      </c>
    </row>
    <row r="85" spans="4:24" x14ac:dyDescent="0.25">
      <c r="D85"/>
      <c r="E85"/>
      <c r="F85"/>
      <c r="G85"/>
      <c r="H85"/>
      <c r="I85"/>
      <c r="J85"/>
      <c r="U85" s="5">
        <f t="shared" si="9"/>
        <v>0</v>
      </c>
      <c r="V85" s="10">
        <f t="shared" si="12"/>
        <v>0</v>
      </c>
      <c r="W85" s="5">
        <f t="shared" si="10"/>
        <v>0</v>
      </c>
      <c r="X85" s="5">
        <f t="shared" si="11"/>
        <v>0</v>
      </c>
    </row>
    <row r="86" spans="4:24" x14ac:dyDescent="0.25">
      <c r="D86"/>
      <c r="E86"/>
      <c r="F86"/>
      <c r="G86"/>
      <c r="H86"/>
      <c r="I86"/>
      <c r="J86"/>
      <c r="U86" s="5">
        <f t="shared" si="9"/>
        <v>0</v>
      </c>
      <c r="V86" s="10">
        <f t="shared" si="12"/>
        <v>0</v>
      </c>
      <c r="W86" s="5">
        <f t="shared" si="10"/>
        <v>0</v>
      </c>
      <c r="X86" s="5">
        <f t="shared" si="11"/>
        <v>0</v>
      </c>
    </row>
    <row r="87" spans="4:24" x14ac:dyDescent="0.25">
      <c r="D87"/>
      <c r="E87"/>
      <c r="F87"/>
      <c r="G87"/>
      <c r="H87"/>
      <c r="I87"/>
      <c r="J87"/>
      <c r="U87" s="5">
        <f t="shared" si="9"/>
        <v>0</v>
      </c>
      <c r="V87" s="10">
        <f t="shared" si="12"/>
        <v>0</v>
      </c>
      <c r="W87" s="5">
        <f t="shared" si="10"/>
        <v>0</v>
      </c>
      <c r="X87" s="5">
        <f t="shared" si="11"/>
        <v>0</v>
      </c>
    </row>
    <row r="88" spans="4:24" x14ac:dyDescent="0.25">
      <c r="D88"/>
      <c r="E88"/>
      <c r="F88"/>
      <c r="G88"/>
      <c r="H88"/>
      <c r="I88"/>
      <c r="J88"/>
      <c r="U88" s="5">
        <f t="shared" si="9"/>
        <v>0</v>
      </c>
      <c r="V88" s="10">
        <f t="shared" si="12"/>
        <v>0</v>
      </c>
      <c r="W88" s="5">
        <f t="shared" si="10"/>
        <v>0</v>
      </c>
      <c r="X88" s="5">
        <f t="shared" si="11"/>
        <v>0</v>
      </c>
    </row>
    <row r="89" spans="4:24" x14ac:dyDescent="0.25">
      <c r="D89"/>
      <c r="E89"/>
      <c r="F89"/>
      <c r="G89"/>
      <c r="H89"/>
      <c r="I89"/>
      <c r="J89"/>
      <c r="U89" s="5">
        <f t="shared" si="9"/>
        <v>0</v>
      </c>
      <c r="V89" s="10">
        <f t="shared" si="12"/>
        <v>0</v>
      </c>
      <c r="W89" s="5">
        <f t="shared" si="10"/>
        <v>0</v>
      </c>
      <c r="X89" s="5">
        <f t="shared" si="11"/>
        <v>0</v>
      </c>
    </row>
    <row r="90" spans="4:24" x14ac:dyDescent="0.25">
      <c r="D90"/>
      <c r="E90"/>
      <c r="F90"/>
      <c r="G90"/>
      <c r="H90"/>
      <c r="I90"/>
      <c r="J90"/>
      <c r="U90" s="5">
        <f t="shared" si="9"/>
        <v>0</v>
      </c>
      <c r="V90" s="10">
        <f t="shared" si="12"/>
        <v>0</v>
      </c>
      <c r="W90" s="5">
        <f t="shared" si="10"/>
        <v>0</v>
      </c>
      <c r="X90" s="5">
        <f t="shared" si="11"/>
        <v>0</v>
      </c>
    </row>
    <row r="91" spans="4:24" x14ac:dyDescent="0.25">
      <c r="D91"/>
      <c r="E91"/>
      <c r="F91"/>
      <c r="G91"/>
      <c r="H91"/>
      <c r="I91"/>
      <c r="J91"/>
      <c r="U91" s="5">
        <f t="shared" si="9"/>
        <v>0</v>
      </c>
      <c r="V91" s="10">
        <f t="shared" si="12"/>
        <v>0</v>
      </c>
      <c r="W91" s="5">
        <f t="shared" si="10"/>
        <v>0</v>
      </c>
      <c r="X91" s="5">
        <f t="shared" si="11"/>
        <v>0</v>
      </c>
    </row>
    <row r="92" spans="4:24" x14ac:dyDescent="0.25">
      <c r="D92"/>
      <c r="E92"/>
      <c r="F92"/>
      <c r="G92"/>
      <c r="H92"/>
      <c r="I92"/>
      <c r="J92"/>
      <c r="U92" s="5">
        <f t="shared" si="9"/>
        <v>0</v>
      </c>
      <c r="V92" s="10">
        <f t="shared" si="12"/>
        <v>0</v>
      </c>
      <c r="W92" s="5">
        <f t="shared" si="10"/>
        <v>0</v>
      </c>
      <c r="X92" s="5">
        <f t="shared" si="11"/>
        <v>0</v>
      </c>
    </row>
    <row r="93" spans="4:24" x14ac:dyDescent="0.25">
      <c r="D93"/>
      <c r="E93"/>
      <c r="F93"/>
      <c r="G93"/>
      <c r="H93"/>
      <c r="I93"/>
      <c r="J93"/>
      <c r="U93" s="5">
        <f t="shared" si="9"/>
        <v>0</v>
      </c>
      <c r="V93" s="10">
        <f t="shared" si="12"/>
        <v>0</v>
      </c>
      <c r="W93" s="5">
        <f t="shared" si="10"/>
        <v>0</v>
      </c>
      <c r="X93" s="5">
        <f t="shared" si="11"/>
        <v>0</v>
      </c>
    </row>
    <row r="94" spans="4:24" x14ac:dyDescent="0.25">
      <c r="D94"/>
      <c r="E94"/>
      <c r="F94"/>
      <c r="G94"/>
      <c r="H94"/>
      <c r="I94"/>
      <c r="J94"/>
      <c r="U94" s="5">
        <f t="shared" si="9"/>
        <v>0</v>
      </c>
      <c r="V94" s="10">
        <f t="shared" si="12"/>
        <v>0</v>
      </c>
      <c r="W94" s="5">
        <f t="shared" si="10"/>
        <v>0</v>
      </c>
      <c r="X94" s="5">
        <f t="shared" si="11"/>
        <v>0</v>
      </c>
    </row>
    <row r="95" spans="4:24" x14ac:dyDescent="0.25">
      <c r="D95"/>
      <c r="E95"/>
      <c r="F95"/>
      <c r="G95"/>
      <c r="H95"/>
      <c r="I95"/>
      <c r="J95"/>
      <c r="U95" s="5">
        <f t="shared" si="9"/>
        <v>0</v>
      </c>
      <c r="V95" s="10">
        <f t="shared" si="12"/>
        <v>0</v>
      </c>
      <c r="W95" s="5">
        <f t="shared" si="10"/>
        <v>0</v>
      </c>
      <c r="X95" s="5">
        <f t="shared" si="11"/>
        <v>0</v>
      </c>
    </row>
    <row r="96" spans="4:24" x14ac:dyDescent="0.25">
      <c r="D96"/>
      <c r="E96"/>
      <c r="F96"/>
      <c r="G96"/>
      <c r="H96"/>
      <c r="I96"/>
      <c r="J96"/>
      <c r="U96" s="5">
        <f t="shared" si="9"/>
        <v>0</v>
      </c>
      <c r="V96" s="10">
        <f t="shared" si="12"/>
        <v>0</v>
      </c>
      <c r="W96" s="5">
        <f t="shared" si="10"/>
        <v>0</v>
      </c>
      <c r="X96" s="5">
        <f t="shared" si="11"/>
        <v>0</v>
      </c>
    </row>
    <row r="97" spans="4:24" x14ac:dyDescent="0.25">
      <c r="D97"/>
      <c r="E97"/>
      <c r="F97"/>
      <c r="G97"/>
      <c r="H97"/>
      <c r="I97"/>
      <c r="J97"/>
      <c r="U97" s="5">
        <f t="shared" si="9"/>
        <v>0</v>
      </c>
      <c r="V97" s="10">
        <f t="shared" si="12"/>
        <v>0</v>
      </c>
      <c r="W97" s="5">
        <f t="shared" si="10"/>
        <v>0</v>
      </c>
      <c r="X97" s="5">
        <f t="shared" si="11"/>
        <v>0</v>
      </c>
    </row>
    <row r="98" spans="4:24" x14ac:dyDescent="0.25">
      <c r="D98"/>
      <c r="E98"/>
      <c r="F98"/>
      <c r="G98"/>
      <c r="H98"/>
      <c r="I98"/>
      <c r="J98"/>
      <c r="U98" s="5">
        <f t="shared" si="9"/>
        <v>0</v>
      </c>
      <c r="V98" s="10">
        <f t="shared" si="12"/>
        <v>0</v>
      </c>
      <c r="W98" s="5">
        <f t="shared" si="10"/>
        <v>0</v>
      </c>
      <c r="X98" s="5">
        <f t="shared" si="11"/>
        <v>0</v>
      </c>
    </row>
    <row r="99" spans="4:24" x14ac:dyDescent="0.25">
      <c r="D99"/>
      <c r="E99"/>
      <c r="F99"/>
      <c r="G99"/>
      <c r="H99"/>
      <c r="I99"/>
      <c r="J99"/>
      <c r="U99" s="5">
        <f t="shared" si="9"/>
        <v>0</v>
      </c>
      <c r="V99" s="10">
        <f t="shared" si="12"/>
        <v>0</v>
      </c>
      <c r="W99" s="5">
        <f t="shared" si="10"/>
        <v>0</v>
      </c>
      <c r="X99" s="5">
        <f t="shared" si="11"/>
        <v>0</v>
      </c>
    </row>
    <row r="100" spans="4:24" x14ac:dyDescent="0.25">
      <c r="D100"/>
      <c r="E100"/>
      <c r="F100"/>
      <c r="G100"/>
      <c r="H100"/>
      <c r="I100"/>
      <c r="J100"/>
      <c r="U100" s="5">
        <f t="shared" si="9"/>
        <v>0</v>
      </c>
      <c r="V100" s="10">
        <f t="shared" si="12"/>
        <v>0</v>
      </c>
      <c r="W100" s="5">
        <f t="shared" si="10"/>
        <v>0</v>
      </c>
      <c r="X100" s="5">
        <f t="shared" si="11"/>
        <v>0</v>
      </c>
    </row>
    <row r="101" spans="4:24" x14ac:dyDescent="0.25">
      <c r="D101"/>
      <c r="E101"/>
      <c r="F101"/>
      <c r="G101"/>
      <c r="H101"/>
      <c r="I101"/>
      <c r="J101"/>
      <c r="U101" s="5">
        <f t="shared" si="9"/>
        <v>0</v>
      </c>
      <c r="V101" s="10">
        <f t="shared" si="12"/>
        <v>0</v>
      </c>
      <c r="W101" s="5">
        <f t="shared" si="10"/>
        <v>0</v>
      </c>
      <c r="X101" s="5">
        <f t="shared" si="11"/>
        <v>0</v>
      </c>
    </row>
    <row r="102" spans="4:24" x14ac:dyDescent="0.25">
      <c r="D102"/>
      <c r="E102"/>
      <c r="F102"/>
      <c r="G102"/>
      <c r="H102"/>
      <c r="I102"/>
      <c r="J102"/>
      <c r="U102" s="5">
        <f t="shared" si="9"/>
        <v>0</v>
      </c>
      <c r="V102" s="10">
        <f t="shared" si="12"/>
        <v>0</v>
      </c>
      <c r="W102" s="5">
        <f t="shared" si="10"/>
        <v>0</v>
      </c>
      <c r="X102" s="5">
        <f t="shared" si="11"/>
        <v>0</v>
      </c>
    </row>
    <row r="103" spans="4:24" x14ac:dyDescent="0.25">
      <c r="D103"/>
      <c r="E103"/>
      <c r="F103"/>
      <c r="G103"/>
      <c r="H103"/>
      <c r="I103"/>
      <c r="J103"/>
      <c r="U103" s="5">
        <f t="shared" si="9"/>
        <v>0</v>
      </c>
      <c r="V103" s="10">
        <f t="shared" si="12"/>
        <v>0</v>
      </c>
      <c r="W103" s="5">
        <f t="shared" si="10"/>
        <v>0</v>
      </c>
      <c r="X103" s="5">
        <f t="shared" si="11"/>
        <v>0</v>
      </c>
    </row>
    <row r="104" spans="4:24" x14ac:dyDescent="0.25">
      <c r="D104"/>
      <c r="E104"/>
      <c r="F104"/>
      <c r="G104"/>
      <c r="H104"/>
      <c r="I104"/>
      <c r="J104"/>
      <c r="U104" s="5">
        <f t="shared" si="9"/>
        <v>0</v>
      </c>
      <c r="V104" s="10">
        <f t="shared" si="12"/>
        <v>0</v>
      </c>
      <c r="W104" s="5">
        <f t="shared" si="10"/>
        <v>0</v>
      </c>
      <c r="X104" s="5">
        <f t="shared" si="11"/>
        <v>0</v>
      </c>
    </row>
    <row r="105" spans="4:24" x14ac:dyDescent="0.25">
      <c r="D105"/>
      <c r="E105"/>
      <c r="F105"/>
      <c r="G105"/>
      <c r="H105"/>
      <c r="I105"/>
      <c r="J105"/>
      <c r="U105" s="5">
        <f t="shared" si="9"/>
        <v>0</v>
      </c>
      <c r="V105" s="10">
        <f t="shared" si="12"/>
        <v>0</v>
      </c>
      <c r="W105" s="5">
        <f t="shared" si="10"/>
        <v>0</v>
      </c>
      <c r="X105" s="5">
        <f t="shared" si="11"/>
        <v>0</v>
      </c>
    </row>
    <row r="106" spans="4:24" x14ac:dyDescent="0.25">
      <c r="D106"/>
      <c r="E106"/>
      <c r="F106"/>
      <c r="G106"/>
      <c r="H106"/>
      <c r="I106"/>
      <c r="J106"/>
      <c r="U106" s="5">
        <f t="shared" si="9"/>
        <v>0</v>
      </c>
      <c r="V106" s="10">
        <f t="shared" si="12"/>
        <v>0</v>
      </c>
      <c r="W106" s="5">
        <f t="shared" si="10"/>
        <v>0</v>
      </c>
      <c r="X106" s="5">
        <f t="shared" si="11"/>
        <v>0</v>
      </c>
    </row>
    <row r="107" spans="4:24" x14ac:dyDescent="0.25">
      <c r="D107"/>
      <c r="E107"/>
      <c r="F107"/>
      <c r="G107"/>
      <c r="H107"/>
      <c r="I107"/>
      <c r="J107"/>
      <c r="U107" s="5">
        <f t="shared" si="9"/>
        <v>0</v>
      </c>
      <c r="V107" s="10">
        <f t="shared" si="12"/>
        <v>0</v>
      </c>
      <c r="W107" s="5">
        <f t="shared" si="10"/>
        <v>0</v>
      </c>
      <c r="X107" s="5">
        <f t="shared" si="11"/>
        <v>0</v>
      </c>
    </row>
    <row r="108" spans="4:24" x14ac:dyDescent="0.25">
      <c r="D108"/>
      <c r="E108"/>
      <c r="F108"/>
      <c r="G108"/>
      <c r="H108"/>
      <c r="I108"/>
      <c r="J108"/>
      <c r="U108" s="5">
        <f t="shared" si="9"/>
        <v>0</v>
      </c>
      <c r="V108" s="10">
        <f t="shared" si="12"/>
        <v>0</v>
      </c>
      <c r="W108" s="5">
        <f t="shared" si="10"/>
        <v>0</v>
      </c>
      <c r="X108" s="5">
        <f t="shared" si="11"/>
        <v>0</v>
      </c>
    </row>
    <row r="109" spans="4:24" x14ac:dyDescent="0.25">
      <c r="D109"/>
      <c r="E109"/>
      <c r="F109"/>
      <c r="G109"/>
      <c r="H109"/>
      <c r="I109"/>
      <c r="J109"/>
      <c r="U109" s="5">
        <f t="shared" si="9"/>
        <v>0</v>
      </c>
      <c r="V109" s="10">
        <f t="shared" si="12"/>
        <v>0</v>
      </c>
      <c r="W109" s="5">
        <f t="shared" si="10"/>
        <v>0</v>
      </c>
      <c r="X109" s="5">
        <f t="shared" si="11"/>
        <v>0</v>
      </c>
    </row>
    <row r="110" spans="4:24" x14ac:dyDescent="0.25">
      <c r="D110"/>
      <c r="E110"/>
      <c r="F110"/>
      <c r="G110"/>
      <c r="H110"/>
      <c r="I110"/>
      <c r="J110"/>
      <c r="U110" s="5">
        <f t="shared" si="9"/>
        <v>0</v>
      </c>
      <c r="V110" s="10">
        <f t="shared" si="12"/>
        <v>0</v>
      </c>
      <c r="W110" s="5">
        <f t="shared" si="10"/>
        <v>0</v>
      </c>
      <c r="X110" s="5">
        <f t="shared" si="11"/>
        <v>0</v>
      </c>
    </row>
    <row r="111" spans="4:24" x14ac:dyDescent="0.25">
      <c r="D111"/>
      <c r="E111"/>
      <c r="F111"/>
      <c r="G111"/>
      <c r="H111"/>
      <c r="I111"/>
      <c r="J111"/>
      <c r="U111" s="5">
        <f t="shared" si="9"/>
        <v>0</v>
      </c>
      <c r="V111" s="10">
        <f t="shared" si="12"/>
        <v>0</v>
      </c>
      <c r="W111" s="5">
        <f t="shared" si="10"/>
        <v>0</v>
      </c>
      <c r="X111" s="5">
        <f t="shared" si="11"/>
        <v>0</v>
      </c>
    </row>
    <row r="112" spans="4:24" x14ac:dyDescent="0.25">
      <c r="D112"/>
      <c r="E112"/>
      <c r="F112"/>
      <c r="G112"/>
      <c r="H112"/>
      <c r="I112"/>
      <c r="J112"/>
      <c r="U112" s="5">
        <f t="shared" si="9"/>
        <v>0</v>
      </c>
      <c r="V112" s="10">
        <f t="shared" si="12"/>
        <v>0</v>
      </c>
      <c r="W112" s="5">
        <f t="shared" si="10"/>
        <v>0</v>
      </c>
      <c r="X112" s="5">
        <f t="shared" si="11"/>
        <v>0</v>
      </c>
    </row>
    <row r="113" spans="4:24" x14ac:dyDescent="0.25">
      <c r="D113"/>
      <c r="E113"/>
      <c r="F113"/>
      <c r="G113"/>
      <c r="H113"/>
      <c r="I113"/>
      <c r="J113"/>
      <c r="U113" s="5">
        <f t="shared" ref="U113:U144" si="13">+B113-V113</f>
        <v>0</v>
      </c>
      <c r="V113" s="10">
        <f t="shared" si="12"/>
        <v>0</v>
      </c>
      <c r="W113" s="5">
        <f t="shared" ref="W113:W144" si="14">IF(X113=0,,B113-X113)</f>
        <v>0</v>
      </c>
      <c r="X113" s="5">
        <f t="shared" ref="X113:X144" si="15">IF(U113=0,,B113/1.2)</f>
        <v>0</v>
      </c>
    </row>
    <row r="114" spans="4:24" x14ac:dyDescent="0.25">
      <c r="D114"/>
      <c r="E114"/>
      <c r="F114"/>
      <c r="G114"/>
      <c r="H114"/>
      <c r="I114"/>
      <c r="J114"/>
      <c r="U114" s="5">
        <f t="shared" si="13"/>
        <v>0</v>
      </c>
      <c r="V114" s="10">
        <f t="shared" si="12"/>
        <v>0</v>
      </c>
      <c r="W114" s="5">
        <f t="shared" si="14"/>
        <v>0</v>
      </c>
      <c r="X114" s="5">
        <f t="shared" si="15"/>
        <v>0</v>
      </c>
    </row>
    <row r="115" spans="4:24" x14ac:dyDescent="0.25">
      <c r="D115"/>
      <c r="E115"/>
      <c r="F115"/>
      <c r="G115"/>
      <c r="H115"/>
      <c r="I115"/>
      <c r="J115"/>
      <c r="U115" s="5">
        <f t="shared" si="13"/>
        <v>0</v>
      </c>
      <c r="V115" s="10">
        <f t="shared" si="12"/>
        <v>0</v>
      </c>
      <c r="W115" s="5">
        <f t="shared" si="14"/>
        <v>0</v>
      </c>
      <c r="X115" s="5">
        <f t="shared" si="15"/>
        <v>0</v>
      </c>
    </row>
    <row r="116" spans="4:24" x14ac:dyDescent="0.25">
      <c r="D116"/>
      <c r="E116"/>
      <c r="F116"/>
      <c r="G116"/>
      <c r="H116"/>
      <c r="I116"/>
      <c r="J116"/>
      <c r="U116" s="5">
        <f t="shared" si="13"/>
        <v>0</v>
      </c>
      <c r="V116" s="10">
        <f t="shared" si="12"/>
        <v>0</v>
      </c>
      <c r="W116" s="5">
        <f t="shared" si="14"/>
        <v>0</v>
      </c>
      <c r="X116" s="5">
        <f t="shared" si="15"/>
        <v>0</v>
      </c>
    </row>
    <row r="117" spans="4:24" x14ac:dyDescent="0.25">
      <c r="D117"/>
      <c r="E117"/>
      <c r="F117"/>
      <c r="G117"/>
      <c r="H117"/>
      <c r="I117"/>
      <c r="J117"/>
      <c r="U117" s="5">
        <f t="shared" si="13"/>
        <v>0</v>
      </c>
      <c r="V117" s="10">
        <f t="shared" si="12"/>
        <v>0</v>
      </c>
      <c r="W117" s="5">
        <f t="shared" si="14"/>
        <v>0</v>
      </c>
      <c r="X117" s="5">
        <f t="shared" si="15"/>
        <v>0</v>
      </c>
    </row>
    <row r="118" spans="4:24" x14ac:dyDescent="0.25">
      <c r="D118"/>
      <c r="E118"/>
      <c r="F118"/>
      <c r="G118"/>
      <c r="H118"/>
      <c r="I118"/>
      <c r="J118"/>
      <c r="U118" s="5">
        <f t="shared" si="13"/>
        <v>0</v>
      </c>
      <c r="V118" s="10">
        <f t="shared" si="12"/>
        <v>0</v>
      </c>
      <c r="W118" s="5">
        <f t="shared" si="14"/>
        <v>0</v>
      </c>
      <c r="X118" s="5">
        <f t="shared" si="15"/>
        <v>0</v>
      </c>
    </row>
    <row r="119" spans="4:24" x14ac:dyDescent="0.25">
      <c r="D119"/>
      <c r="E119"/>
      <c r="F119"/>
      <c r="G119"/>
      <c r="H119"/>
      <c r="I119"/>
      <c r="J119"/>
      <c r="U119" s="5">
        <f t="shared" si="13"/>
        <v>0</v>
      </c>
      <c r="V119" s="10">
        <f t="shared" si="12"/>
        <v>0</v>
      </c>
      <c r="W119" s="5">
        <f t="shared" si="14"/>
        <v>0</v>
      </c>
      <c r="X119" s="5">
        <f t="shared" si="15"/>
        <v>0</v>
      </c>
    </row>
    <row r="120" spans="4:24" x14ac:dyDescent="0.25">
      <c r="D120"/>
      <c r="E120"/>
      <c r="F120"/>
      <c r="G120"/>
      <c r="H120"/>
      <c r="I120"/>
      <c r="J120"/>
      <c r="U120" s="5">
        <f t="shared" si="13"/>
        <v>0</v>
      </c>
      <c r="V120" s="10">
        <f t="shared" si="12"/>
        <v>0</v>
      </c>
      <c r="W120" s="5">
        <f t="shared" si="14"/>
        <v>0</v>
      </c>
      <c r="X120" s="5">
        <f t="shared" si="15"/>
        <v>0</v>
      </c>
    </row>
    <row r="121" spans="4:24" x14ac:dyDescent="0.25">
      <c r="D121"/>
      <c r="E121"/>
      <c r="F121"/>
      <c r="G121"/>
      <c r="H121"/>
      <c r="I121"/>
      <c r="J121"/>
      <c r="U121" s="5">
        <f t="shared" si="13"/>
        <v>0</v>
      </c>
      <c r="V121" s="10">
        <f t="shared" si="12"/>
        <v>0</v>
      </c>
      <c r="W121" s="5">
        <f t="shared" si="14"/>
        <v>0</v>
      </c>
      <c r="X121" s="5">
        <f t="shared" si="15"/>
        <v>0</v>
      </c>
    </row>
    <row r="122" spans="4:24" x14ac:dyDescent="0.25">
      <c r="D122"/>
      <c r="E122"/>
      <c r="F122"/>
      <c r="G122"/>
      <c r="H122"/>
      <c r="I122"/>
      <c r="J122"/>
      <c r="U122" s="5">
        <f t="shared" si="13"/>
        <v>0</v>
      </c>
      <c r="V122" s="10">
        <f t="shared" si="12"/>
        <v>0</v>
      </c>
      <c r="W122" s="5">
        <f t="shared" si="14"/>
        <v>0</v>
      </c>
      <c r="X122" s="5">
        <f t="shared" si="15"/>
        <v>0</v>
      </c>
    </row>
    <row r="123" spans="4:24" x14ac:dyDescent="0.25">
      <c r="D123"/>
      <c r="E123"/>
      <c r="F123"/>
      <c r="G123"/>
      <c r="H123"/>
      <c r="I123"/>
      <c r="J123"/>
      <c r="U123" s="5">
        <f t="shared" si="13"/>
        <v>0</v>
      </c>
      <c r="V123" s="10">
        <f t="shared" si="12"/>
        <v>0</v>
      </c>
      <c r="W123" s="5">
        <f t="shared" si="14"/>
        <v>0</v>
      </c>
      <c r="X123" s="5">
        <f t="shared" si="15"/>
        <v>0</v>
      </c>
    </row>
    <row r="124" spans="4:24" x14ac:dyDescent="0.25">
      <c r="D124"/>
      <c r="E124"/>
      <c r="F124"/>
      <c r="G124"/>
      <c r="H124"/>
      <c r="I124"/>
      <c r="J124"/>
      <c r="U124" s="5">
        <f t="shared" si="13"/>
        <v>0</v>
      </c>
      <c r="V124" s="10">
        <f t="shared" si="12"/>
        <v>0</v>
      </c>
      <c r="W124" s="5">
        <f t="shared" si="14"/>
        <v>0</v>
      </c>
      <c r="X124" s="5">
        <f t="shared" si="15"/>
        <v>0</v>
      </c>
    </row>
    <row r="125" spans="4:24" x14ac:dyDescent="0.25">
      <c r="D125"/>
      <c r="E125"/>
      <c r="F125"/>
      <c r="G125"/>
      <c r="H125"/>
      <c r="I125"/>
      <c r="J125"/>
      <c r="U125" s="5">
        <f t="shared" si="13"/>
        <v>0</v>
      </c>
      <c r="V125" s="10">
        <f t="shared" si="12"/>
        <v>0</v>
      </c>
      <c r="W125" s="5">
        <f t="shared" si="14"/>
        <v>0</v>
      </c>
      <c r="X125" s="5">
        <f t="shared" si="15"/>
        <v>0</v>
      </c>
    </row>
    <row r="126" spans="4:24" x14ac:dyDescent="0.25">
      <c r="D126"/>
      <c r="E126"/>
      <c r="F126"/>
      <c r="G126"/>
      <c r="H126"/>
      <c r="I126"/>
      <c r="J126"/>
      <c r="U126" s="5">
        <f t="shared" si="13"/>
        <v>0</v>
      </c>
      <c r="V126" s="10">
        <f t="shared" si="12"/>
        <v>0</v>
      </c>
      <c r="W126" s="5">
        <f t="shared" si="14"/>
        <v>0</v>
      </c>
      <c r="X126" s="5">
        <f t="shared" si="15"/>
        <v>0</v>
      </c>
    </row>
    <row r="127" spans="4:24" x14ac:dyDescent="0.25">
      <c r="D127"/>
      <c r="E127"/>
      <c r="F127"/>
      <c r="G127"/>
      <c r="H127"/>
      <c r="I127"/>
      <c r="J127"/>
      <c r="U127" s="5">
        <f t="shared" si="13"/>
        <v>0</v>
      </c>
      <c r="V127" s="10">
        <f t="shared" si="12"/>
        <v>0</v>
      </c>
      <c r="W127" s="5">
        <f t="shared" si="14"/>
        <v>0</v>
      </c>
      <c r="X127" s="5">
        <f t="shared" si="15"/>
        <v>0</v>
      </c>
    </row>
    <row r="128" spans="4:24" x14ac:dyDescent="0.25">
      <c r="D128"/>
      <c r="E128"/>
      <c r="F128"/>
      <c r="G128"/>
      <c r="H128"/>
      <c r="I128"/>
      <c r="J128"/>
      <c r="U128" s="5">
        <f t="shared" si="13"/>
        <v>0</v>
      </c>
      <c r="V128" s="10">
        <f t="shared" si="12"/>
        <v>0</v>
      </c>
      <c r="W128" s="5">
        <f t="shared" si="14"/>
        <v>0</v>
      </c>
      <c r="X128" s="5">
        <f t="shared" si="15"/>
        <v>0</v>
      </c>
    </row>
    <row r="129" spans="4:24" x14ac:dyDescent="0.25">
      <c r="D129"/>
      <c r="E129"/>
      <c r="F129"/>
      <c r="G129"/>
      <c r="H129"/>
      <c r="I129"/>
      <c r="J129"/>
      <c r="U129" s="5">
        <f t="shared" si="13"/>
        <v>0</v>
      </c>
      <c r="V129" s="10">
        <f t="shared" si="12"/>
        <v>0</v>
      </c>
      <c r="W129" s="5">
        <f t="shared" si="14"/>
        <v>0</v>
      </c>
      <c r="X129" s="5">
        <f t="shared" si="15"/>
        <v>0</v>
      </c>
    </row>
    <row r="130" spans="4:24" x14ac:dyDescent="0.25">
      <c r="D130"/>
      <c r="E130"/>
      <c r="F130"/>
      <c r="G130"/>
      <c r="H130"/>
      <c r="I130"/>
      <c r="J130"/>
      <c r="U130" s="5">
        <f t="shared" si="13"/>
        <v>0</v>
      </c>
      <c r="V130" s="10">
        <f t="shared" si="12"/>
        <v>0</v>
      </c>
      <c r="W130" s="5">
        <f t="shared" si="14"/>
        <v>0</v>
      </c>
      <c r="X130" s="5">
        <f t="shared" si="15"/>
        <v>0</v>
      </c>
    </row>
    <row r="131" spans="4:24" x14ac:dyDescent="0.25">
      <c r="D131"/>
      <c r="E131"/>
      <c r="F131"/>
      <c r="G131"/>
      <c r="H131"/>
      <c r="I131"/>
      <c r="J131"/>
      <c r="U131" s="5">
        <f t="shared" si="13"/>
        <v>0</v>
      </c>
      <c r="V131" s="10">
        <f t="shared" si="12"/>
        <v>0</v>
      </c>
      <c r="W131" s="5">
        <f t="shared" si="14"/>
        <v>0</v>
      </c>
      <c r="X131" s="5">
        <f t="shared" si="15"/>
        <v>0</v>
      </c>
    </row>
    <row r="132" spans="4:24" x14ac:dyDescent="0.25">
      <c r="D132"/>
      <c r="E132"/>
      <c r="F132"/>
      <c r="G132"/>
      <c r="H132"/>
      <c r="I132"/>
      <c r="J132"/>
      <c r="U132" s="5">
        <f t="shared" si="13"/>
        <v>0</v>
      </c>
      <c r="V132" s="10">
        <f t="shared" si="12"/>
        <v>0</v>
      </c>
      <c r="W132" s="5">
        <f t="shared" si="14"/>
        <v>0</v>
      </c>
      <c r="X132" s="5">
        <f t="shared" si="15"/>
        <v>0</v>
      </c>
    </row>
    <row r="133" spans="4:24" x14ac:dyDescent="0.25">
      <c r="D133"/>
      <c r="E133"/>
      <c r="F133"/>
      <c r="G133"/>
      <c r="H133"/>
      <c r="I133"/>
      <c r="J133"/>
      <c r="U133" s="5">
        <f t="shared" si="13"/>
        <v>0</v>
      </c>
      <c r="V133" s="10">
        <f t="shared" si="12"/>
        <v>0</v>
      </c>
      <c r="W133" s="5">
        <f t="shared" si="14"/>
        <v>0</v>
      </c>
      <c r="X133" s="5">
        <f t="shared" si="15"/>
        <v>0</v>
      </c>
    </row>
    <row r="134" spans="4:24" x14ac:dyDescent="0.25">
      <c r="D134"/>
      <c r="E134"/>
      <c r="F134"/>
      <c r="G134"/>
      <c r="H134"/>
      <c r="I134"/>
      <c r="J134"/>
      <c r="U134" s="5">
        <f t="shared" si="13"/>
        <v>0</v>
      </c>
      <c r="V134" s="10">
        <f t="shared" si="12"/>
        <v>0</v>
      </c>
      <c r="W134" s="5">
        <f t="shared" si="14"/>
        <v>0</v>
      </c>
      <c r="X134" s="5">
        <f t="shared" si="15"/>
        <v>0</v>
      </c>
    </row>
    <row r="135" spans="4:24" x14ac:dyDescent="0.25">
      <c r="D135"/>
      <c r="E135"/>
      <c r="F135"/>
      <c r="G135"/>
      <c r="H135"/>
      <c r="I135"/>
      <c r="J135"/>
      <c r="U135" s="5">
        <f t="shared" si="13"/>
        <v>0</v>
      </c>
      <c r="V135" s="10">
        <f t="shared" si="12"/>
        <v>0</v>
      </c>
      <c r="W135" s="5">
        <f t="shared" si="14"/>
        <v>0</v>
      </c>
      <c r="X135" s="5">
        <f t="shared" si="15"/>
        <v>0</v>
      </c>
    </row>
    <row r="136" spans="4:24" x14ac:dyDescent="0.25">
      <c r="D136"/>
      <c r="E136"/>
      <c r="F136"/>
      <c r="G136"/>
      <c r="H136"/>
      <c r="I136"/>
      <c r="J136"/>
      <c r="U136" s="5">
        <f t="shared" si="13"/>
        <v>0</v>
      </c>
      <c r="V136" s="10">
        <f t="shared" si="12"/>
        <v>0</v>
      </c>
      <c r="W136" s="5">
        <f t="shared" si="14"/>
        <v>0</v>
      </c>
      <c r="X136" s="5">
        <f t="shared" si="15"/>
        <v>0</v>
      </c>
    </row>
    <row r="137" spans="4:24" x14ac:dyDescent="0.25">
      <c r="D137"/>
      <c r="E137"/>
      <c r="F137"/>
      <c r="G137"/>
      <c r="H137"/>
      <c r="I137"/>
      <c r="J137"/>
      <c r="U137" s="5">
        <f t="shared" si="13"/>
        <v>0</v>
      </c>
      <c r="V137" s="10">
        <f t="shared" si="12"/>
        <v>0</v>
      </c>
      <c r="W137" s="5">
        <f t="shared" si="14"/>
        <v>0</v>
      </c>
      <c r="X137" s="5">
        <f t="shared" si="15"/>
        <v>0</v>
      </c>
    </row>
    <row r="138" spans="4:24" x14ac:dyDescent="0.25">
      <c r="D138"/>
      <c r="E138"/>
      <c r="F138"/>
      <c r="G138"/>
      <c r="H138"/>
      <c r="I138"/>
      <c r="J138"/>
      <c r="U138" s="5">
        <f t="shared" si="13"/>
        <v>0</v>
      </c>
      <c r="V138" s="10">
        <f t="shared" si="12"/>
        <v>0</v>
      </c>
      <c r="W138" s="5">
        <f t="shared" si="14"/>
        <v>0</v>
      </c>
      <c r="X138" s="5">
        <f t="shared" si="15"/>
        <v>0</v>
      </c>
    </row>
    <row r="139" spans="4:24" x14ac:dyDescent="0.25">
      <c r="D139"/>
      <c r="E139"/>
      <c r="F139"/>
      <c r="G139"/>
      <c r="H139"/>
      <c r="I139"/>
      <c r="J139"/>
      <c r="U139" s="5">
        <f t="shared" si="13"/>
        <v>0</v>
      </c>
      <c r="V139" s="10">
        <f t="shared" si="12"/>
        <v>0</v>
      </c>
      <c r="W139" s="5">
        <f t="shared" si="14"/>
        <v>0</v>
      </c>
      <c r="X139" s="5">
        <f t="shared" si="15"/>
        <v>0</v>
      </c>
    </row>
    <row r="140" spans="4:24" x14ac:dyDescent="0.25">
      <c r="D140"/>
      <c r="E140"/>
      <c r="F140"/>
      <c r="G140"/>
      <c r="H140"/>
      <c r="I140"/>
      <c r="J140"/>
      <c r="U140" s="5">
        <f t="shared" si="13"/>
        <v>0</v>
      </c>
      <c r="V140" s="10">
        <f t="shared" si="12"/>
        <v>0</v>
      </c>
      <c r="W140" s="5">
        <f t="shared" si="14"/>
        <v>0</v>
      </c>
      <c r="X140" s="5">
        <f t="shared" si="15"/>
        <v>0</v>
      </c>
    </row>
    <row r="141" spans="4:24" x14ac:dyDescent="0.25">
      <c r="D141"/>
      <c r="E141"/>
      <c r="F141"/>
      <c r="G141"/>
      <c r="H141"/>
      <c r="I141"/>
      <c r="J141"/>
      <c r="U141" s="5">
        <f t="shared" si="13"/>
        <v>0</v>
      </c>
      <c r="V141" s="10">
        <f t="shared" si="12"/>
        <v>0</v>
      </c>
      <c r="W141" s="5">
        <f t="shared" si="14"/>
        <v>0</v>
      </c>
      <c r="X141" s="5">
        <f t="shared" si="15"/>
        <v>0</v>
      </c>
    </row>
    <row r="142" spans="4:24" x14ac:dyDescent="0.25">
      <c r="D142"/>
      <c r="E142"/>
      <c r="F142"/>
      <c r="G142"/>
      <c r="H142"/>
      <c r="I142"/>
      <c r="J142"/>
      <c r="U142" s="5">
        <f t="shared" si="13"/>
        <v>0</v>
      </c>
      <c r="V142" s="10">
        <f t="shared" si="12"/>
        <v>0</v>
      </c>
      <c r="W142" s="5">
        <f t="shared" si="14"/>
        <v>0</v>
      </c>
      <c r="X142" s="5">
        <f t="shared" si="15"/>
        <v>0</v>
      </c>
    </row>
    <row r="143" spans="4:24" x14ac:dyDescent="0.25">
      <c r="D143"/>
      <c r="E143"/>
      <c r="F143"/>
      <c r="G143"/>
      <c r="H143"/>
      <c r="I143"/>
      <c r="J143"/>
      <c r="U143" s="5">
        <f t="shared" si="13"/>
        <v>0</v>
      </c>
      <c r="V143" s="10">
        <f t="shared" si="12"/>
        <v>0</v>
      </c>
      <c r="W143" s="5">
        <f t="shared" si="14"/>
        <v>0</v>
      </c>
      <c r="X143" s="5">
        <f t="shared" si="15"/>
        <v>0</v>
      </c>
    </row>
    <row r="144" spans="4:24" x14ac:dyDescent="0.25">
      <c r="D144"/>
      <c r="E144"/>
      <c r="F144"/>
      <c r="G144"/>
      <c r="H144"/>
      <c r="I144"/>
      <c r="J144"/>
      <c r="U144" s="5">
        <f t="shared" si="13"/>
        <v>0</v>
      </c>
      <c r="V144" s="10">
        <f t="shared" si="12"/>
        <v>0</v>
      </c>
      <c r="W144" s="5">
        <f t="shared" si="14"/>
        <v>0</v>
      </c>
      <c r="X144" s="5">
        <f t="shared" si="15"/>
        <v>0</v>
      </c>
    </row>
    <row r="145" spans="21:24" x14ac:dyDescent="0.25">
      <c r="U145" s="5">
        <f t="shared" ref="U145:U176" si="16">+B145-V145</f>
        <v>0</v>
      </c>
      <c r="V145" s="10">
        <f t="shared" si="12"/>
        <v>0</v>
      </c>
      <c r="W145" s="5">
        <f t="shared" ref="W145:W176" si="17">IF(X145=0,,B145-X145)</f>
        <v>0</v>
      </c>
      <c r="X145" s="5">
        <f t="shared" ref="X145:X176" si="18">IF(U145=0,,B145/1.2)</f>
        <v>0</v>
      </c>
    </row>
    <row r="146" spans="21:24" x14ac:dyDescent="0.25">
      <c r="U146" s="5">
        <f t="shared" si="16"/>
        <v>0</v>
      </c>
      <c r="V146" s="10">
        <f t="shared" ref="V146:V176" si="19">SUM(D146:S146)</f>
        <v>0</v>
      </c>
      <c r="W146" s="5">
        <f t="shared" si="17"/>
        <v>0</v>
      </c>
      <c r="X146" s="5">
        <f t="shared" si="18"/>
        <v>0</v>
      </c>
    </row>
    <row r="147" spans="21:24" x14ac:dyDescent="0.25">
      <c r="U147" s="5">
        <f t="shared" si="16"/>
        <v>0</v>
      </c>
      <c r="V147" s="10">
        <f t="shared" si="19"/>
        <v>0</v>
      </c>
      <c r="W147" s="5">
        <f t="shared" si="17"/>
        <v>0</v>
      </c>
      <c r="X147" s="5">
        <f t="shared" si="18"/>
        <v>0</v>
      </c>
    </row>
    <row r="148" spans="21:24" x14ac:dyDescent="0.25">
      <c r="U148" s="5">
        <f t="shared" si="16"/>
        <v>0</v>
      </c>
      <c r="V148" s="10">
        <f t="shared" si="19"/>
        <v>0</v>
      </c>
      <c r="W148" s="5">
        <f t="shared" si="17"/>
        <v>0</v>
      </c>
      <c r="X148" s="5">
        <f t="shared" si="18"/>
        <v>0</v>
      </c>
    </row>
    <row r="149" spans="21:24" x14ac:dyDescent="0.25">
      <c r="U149" s="5">
        <f t="shared" si="16"/>
        <v>0</v>
      </c>
      <c r="V149" s="10">
        <f t="shared" si="19"/>
        <v>0</v>
      </c>
      <c r="W149" s="5">
        <f t="shared" si="17"/>
        <v>0</v>
      </c>
      <c r="X149" s="5">
        <f t="shared" si="18"/>
        <v>0</v>
      </c>
    </row>
    <row r="150" spans="21:24" x14ac:dyDescent="0.25">
      <c r="U150" s="5">
        <f t="shared" si="16"/>
        <v>0</v>
      </c>
      <c r="V150" s="10">
        <f t="shared" si="19"/>
        <v>0</v>
      </c>
      <c r="W150" s="5">
        <f t="shared" si="17"/>
        <v>0</v>
      </c>
      <c r="X150" s="5">
        <f t="shared" si="18"/>
        <v>0</v>
      </c>
    </row>
    <row r="151" spans="21:24" x14ac:dyDescent="0.25">
      <c r="U151" s="5">
        <f t="shared" si="16"/>
        <v>0</v>
      </c>
      <c r="V151" s="10">
        <f t="shared" si="19"/>
        <v>0</v>
      </c>
      <c r="W151" s="5">
        <f t="shared" si="17"/>
        <v>0</v>
      </c>
      <c r="X151" s="5">
        <f t="shared" si="18"/>
        <v>0</v>
      </c>
    </row>
    <row r="152" spans="21:24" x14ac:dyDescent="0.25">
      <c r="U152" s="5">
        <f t="shared" si="16"/>
        <v>0</v>
      </c>
      <c r="V152" s="10">
        <f t="shared" si="19"/>
        <v>0</v>
      </c>
      <c r="W152" s="5">
        <f t="shared" si="17"/>
        <v>0</v>
      </c>
      <c r="X152" s="5">
        <f t="shared" si="18"/>
        <v>0</v>
      </c>
    </row>
    <row r="153" spans="21:24" x14ac:dyDescent="0.25">
      <c r="U153" s="5">
        <f t="shared" si="16"/>
        <v>0</v>
      </c>
      <c r="V153" s="10">
        <f t="shared" si="19"/>
        <v>0</v>
      </c>
      <c r="W153" s="5">
        <f t="shared" si="17"/>
        <v>0</v>
      </c>
      <c r="X153" s="5">
        <f t="shared" si="18"/>
        <v>0</v>
      </c>
    </row>
    <row r="154" spans="21:24" x14ac:dyDescent="0.25">
      <c r="U154" s="5">
        <f t="shared" si="16"/>
        <v>0</v>
      </c>
      <c r="V154" s="10">
        <f t="shared" si="19"/>
        <v>0</v>
      </c>
      <c r="W154" s="5">
        <f t="shared" si="17"/>
        <v>0</v>
      </c>
      <c r="X154" s="5">
        <f t="shared" si="18"/>
        <v>0</v>
      </c>
    </row>
    <row r="155" spans="21:24" x14ac:dyDescent="0.25">
      <c r="U155" s="5">
        <f t="shared" si="16"/>
        <v>0</v>
      </c>
      <c r="V155" s="10">
        <f t="shared" si="19"/>
        <v>0</v>
      </c>
      <c r="W155" s="5">
        <f t="shared" si="17"/>
        <v>0</v>
      </c>
      <c r="X155" s="5">
        <f t="shared" si="18"/>
        <v>0</v>
      </c>
    </row>
    <row r="156" spans="21:24" x14ac:dyDescent="0.25">
      <c r="U156" s="5">
        <f t="shared" si="16"/>
        <v>0</v>
      </c>
      <c r="V156" s="10">
        <f t="shared" si="19"/>
        <v>0</v>
      </c>
      <c r="W156" s="5">
        <f t="shared" si="17"/>
        <v>0</v>
      </c>
      <c r="X156" s="5">
        <f t="shared" si="18"/>
        <v>0</v>
      </c>
    </row>
    <row r="157" spans="21:24" x14ac:dyDescent="0.25">
      <c r="U157" s="5">
        <f t="shared" si="16"/>
        <v>0</v>
      </c>
      <c r="V157" s="10">
        <f t="shared" si="19"/>
        <v>0</v>
      </c>
      <c r="W157" s="5">
        <f t="shared" si="17"/>
        <v>0</v>
      </c>
      <c r="X157" s="5">
        <f t="shared" si="18"/>
        <v>0</v>
      </c>
    </row>
    <row r="158" spans="21:24" x14ac:dyDescent="0.25">
      <c r="U158" s="5">
        <f t="shared" si="16"/>
        <v>0</v>
      </c>
      <c r="V158" s="10">
        <f t="shared" si="19"/>
        <v>0</v>
      </c>
      <c r="W158" s="5">
        <f t="shared" si="17"/>
        <v>0</v>
      </c>
      <c r="X158" s="5">
        <f t="shared" si="18"/>
        <v>0</v>
      </c>
    </row>
    <row r="159" spans="21:24" x14ac:dyDescent="0.25">
      <c r="U159" s="5">
        <f t="shared" si="16"/>
        <v>0</v>
      </c>
      <c r="V159" s="10">
        <f t="shared" si="19"/>
        <v>0</v>
      </c>
      <c r="W159" s="5">
        <f t="shared" si="17"/>
        <v>0</v>
      </c>
      <c r="X159" s="5">
        <f t="shared" si="18"/>
        <v>0</v>
      </c>
    </row>
    <row r="160" spans="21:24" x14ac:dyDescent="0.25">
      <c r="U160" s="5">
        <f t="shared" si="16"/>
        <v>0</v>
      </c>
      <c r="V160" s="10">
        <f t="shared" si="19"/>
        <v>0</v>
      </c>
      <c r="W160" s="5">
        <f t="shared" si="17"/>
        <v>0</v>
      </c>
      <c r="X160" s="5">
        <f t="shared" si="18"/>
        <v>0</v>
      </c>
    </row>
    <row r="161" spans="21:24" x14ac:dyDescent="0.25">
      <c r="U161" s="5">
        <f t="shared" si="16"/>
        <v>0</v>
      </c>
      <c r="V161" s="10">
        <f t="shared" si="19"/>
        <v>0</v>
      </c>
      <c r="W161" s="5">
        <f t="shared" si="17"/>
        <v>0</v>
      </c>
      <c r="X161" s="5">
        <f t="shared" si="18"/>
        <v>0</v>
      </c>
    </row>
    <row r="162" spans="21:24" x14ac:dyDescent="0.25">
      <c r="U162" s="5">
        <f t="shared" si="16"/>
        <v>0</v>
      </c>
      <c r="V162" s="10">
        <f t="shared" si="19"/>
        <v>0</v>
      </c>
      <c r="W162" s="5">
        <f t="shared" si="17"/>
        <v>0</v>
      </c>
      <c r="X162" s="5">
        <f t="shared" si="18"/>
        <v>0</v>
      </c>
    </row>
    <row r="163" spans="21:24" x14ac:dyDescent="0.25">
      <c r="U163" s="5">
        <f t="shared" si="16"/>
        <v>0</v>
      </c>
      <c r="V163" s="10">
        <f t="shared" si="19"/>
        <v>0</v>
      </c>
      <c r="W163" s="5">
        <f t="shared" si="17"/>
        <v>0</v>
      </c>
      <c r="X163" s="5">
        <f t="shared" si="18"/>
        <v>0</v>
      </c>
    </row>
    <row r="164" spans="21:24" x14ac:dyDescent="0.25">
      <c r="U164" s="5">
        <f t="shared" si="16"/>
        <v>0</v>
      </c>
      <c r="V164" s="10">
        <f t="shared" si="19"/>
        <v>0</v>
      </c>
      <c r="W164" s="5">
        <f t="shared" si="17"/>
        <v>0</v>
      </c>
      <c r="X164" s="5">
        <f t="shared" si="18"/>
        <v>0</v>
      </c>
    </row>
    <row r="165" spans="21:24" x14ac:dyDescent="0.25">
      <c r="U165" s="5">
        <f t="shared" si="16"/>
        <v>0</v>
      </c>
      <c r="V165" s="10">
        <f t="shared" si="19"/>
        <v>0</v>
      </c>
      <c r="W165" s="5">
        <f t="shared" si="17"/>
        <v>0</v>
      </c>
      <c r="X165" s="5">
        <f t="shared" si="18"/>
        <v>0</v>
      </c>
    </row>
    <row r="166" spans="21:24" x14ac:dyDescent="0.25">
      <c r="U166" s="5">
        <f t="shared" si="16"/>
        <v>0</v>
      </c>
      <c r="V166" s="10">
        <f t="shared" si="19"/>
        <v>0</v>
      </c>
      <c r="W166" s="5">
        <f t="shared" si="17"/>
        <v>0</v>
      </c>
      <c r="X166" s="5">
        <f t="shared" si="18"/>
        <v>0</v>
      </c>
    </row>
    <row r="167" spans="21:24" x14ac:dyDescent="0.25">
      <c r="U167" s="5">
        <f t="shared" si="16"/>
        <v>0</v>
      </c>
      <c r="V167" s="10">
        <f t="shared" si="19"/>
        <v>0</v>
      </c>
      <c r="W167" s="5">
        <f t="shared" si="17"/>
        <v>0</v>
      </c>
      <c r="X167" s="5">
        <f t="shared" si="18"/>
        <v>0</v>
      </c>
    </row>
    <row r="168" spans="21:24" x14ac:dyDescent="0.25">
      <c r="U168" s="5">
        <f t="shared" si="16"/>
        <v>0</v>
      </c>
      <c r="V168" s="10">
        <f t="shared" si="19"/>
        <v>0</v>
      </c>
      <c r="W168" s="5">
        <f t="shared" si="17"/>
        <v>0</v>
      </c>
      <c r="X168" s="5">
        <f t="shared" si="18"/>
        <v>0</v>
      </c>
    </row>
    <row r="169" spans="21:24" x14ac:dyDescent="0.25">
      <c r="U169" s="5">
        <f t="shared" si="16"/>
        <v>0</v>
      </c>
      <c r="V169" s="10">
        <f t="shared" si="19"/>
        <v>0</v>
      </c>
      <c r="W169" s="5">
        <f t="shared" si="17"/>
        <v>0</v>
      </c>
      <c r="X169" s="5">
        <f t="shared" si="18"/>
        <v>0</v>
      </c>
    </row>
    <row r="170" spans="21:24" x14ac:dyDescent="0.25">
      <c r="U170" s="5">
        <f t="shared" si="16"/>
        <v>0</v>
      </c>
      <c r="V170" s="10">
        <f t="shared" si="19"/>
        <v>0</v>
      </c>
      <c r="W170" s="5">
        <f t="shared" si="17"/>
        <v>0</v>
      </c>
      <c r="X170" s="5">
        <f t="shared" si="18"/>
        <v>0</v>
      </c>
    </row>
    <row r="171" spans="21:24" x14ac:dyDescent="0.25">
      <c r="U171" s="5">
        <f t="shared" si="16"/>
        <v>0</v>
      </c>
      <c r="V171" s="10">
        <f t="shared" si="19"/>
        <v>0</v>
      </c>
      <c r="W171" s="5">
        <f t="shared" si="17"/>
        <v>0</v>
      </c>
      <c r="X171" s="5">
        <f t="shared" si="18"/>
        <v>0</v>
      </c>
    </row>
    <row r="172" spans="21:24" x14ac:dyDescent="0.25">
      <c r="U172" s="5">
        <f t="shared" si="16"/>
        <v>0</v>
      </c>
      <c r="V172" s="10">
        <f t="shared" si="19"/>
        <v>0</v>
      </c>
      <c r="W172" s="5">
        <f t="shared" si="17"/>
        <v>0</v>
      </c>
      <c r="X172" s="5">
        <f t="shared" si="18"/>
        <v>0</v>
      </c>
    </row>
    <row r="173" spans="21:24" x14ac:dyDescent="0.25">
      <c r="U173" s="5">
        <f t="shared" si="16"/>
        <v>0</v>
      </c>
      <c r="V173" s="10">
        <f t="shared" si="19"/>
        <v>0</v>
      </c>
      <c r="W173" s="5">
        <f t="shared" si="17"/>
        <v>0</v>
      </c>
      <c r="X173" s="5">
        <f t="shared" si="18"/>
        <v>0</v>
      </c>
    </row>
    <row r="174" spans="21:24" x14ac:dyDescent="0.25">
      <c r="U174" s="5">
        <f t="shared" si="16"/>
        <v>0</v>
      </c>
      <c r="V174" s="10">
        <f t="shared" si="19"/>
        <v>0</v>
      </c>
      <c r="W174" s="5">
        <f t="shared" si="17"/>
        <v>0</v>
      </c>
      <c r="X174" s="5">
        <f t="shared" si="18"/>
        <v>0</v>
      </c>
    </row>
    <row r="175" spans="21:24" x14ac:dyDescent="0.25">
      <c r="U175" s="5">
        <f t="shared" si="16"/>
        <v>0</v>
      </c>
      <c r="V175" s="10">
        <f t="shared" si="19"/>
        <v>0</v>
      </c>
      <c r="W175" s="5">
        <f t="shared" si="17"/>
        <v>0</v>
      </c>
      <c r="X175" s="5">
        <f t="shared" si="18"/>
        <v>0</v>
      </c>
    </row>
    <row r="176" spans="21:24" x14ac:dyDescent="0.25">
      <c r="U176" s="5">
        <f t="shared" si="16"/>
        <v>0</v>
      </c>
      <c r="V176" s="10">
        <f t="shared" si="19"/>
        <v>0</v>
      </c>
      <c r="W176" s="5">
        <f t="shared" si="17"/>
        <v>0</v>
      </c>
      <c r="X176" s="5">
        <f t="shared" si="18"/>
        <v>0</v>
      </c>
    </row>
    <row r="177" spans="21:24" x14ac:dyDescent="0.25">
      <c r="U177" s="5" t="e">
        <f>+#REF!-V177</f>
        <v>#REF!</v>
      </c>
      <c r="V177" s="10">
        <f t="shared" ref="V177:V196" si="20">SUM(D177:S177)</f>
        <v>0</v>
      </c>
      <c r="W177" s="5" t="e">
        <f t="shared" ref="W177:W208" si="21">IF(X177=0,,B177-X177)</f>
        <v>#REF!</v>
      </c>
      <c r="X177" s="5" t="e">
        <f t="shared" ref="X177:X199" si="22">IF(U177=0,,B177/1.2)</f>
        <v>#REF!</v>
      </c>
    </row>
    <row r="178" spans="21:24" x14ac:dyDescent="0.25">
      <c r="U178" s="5" t="e">
        <f>+#REF!-V178</f>
        <v>#REF!</v>
      </c>
      <c r="V178" s="10">
        <f t="shared" si="20"/>
        <v>0</v>
      </c>
      <c r="W178" s="5" t="e">
        <f t="shared" si="21"/>
        <v>#REF!</v>
      </c>
      <c r="X178" s="5" t="e">
        <f t="shared" si="22"/>
        <v>#REF!</v>
      </c>
    </row>
    <row r="179" spans="21:24" x14ac:dyDescent="0.25">
      <c r="U179" s="5" t="e">
        <f>+#REF!-V179</f>
        <v>#REF!</v>
      </c>
      <c r="V179" s="10">
        <f t="shared" si="20"/>
        <v>0</v>
      </c>
      <c r="W179" s="5" t="e">
        <f t="shared" si="21"/>
        <v>#REF!</v>
      </c>
      <c r="X179" s="5" t="e">
        <f t="shared" si="22"/>
        <v>#REF!</v>
      </c>
    </row>
    <row r="180" spans="21:24" x14ac:dyDescent="0.25">
      <c r="U180" s="5" t="e">
        <f>+#REF!-V180</f>
        <v>#REF!</v>
      </c>
      <c r="V180" s="10">
        <f t="shared" si="20"/>
        <v>0</v>
      </c>
      <c r="W180" s="5" t="e">
        <f t="shared" si="21"/>
        <v>#REF!</v>
      </c>
      <c r="X180" s="5" t="e">
        <f t="shared" si="22"/>
        <v>#REF!</v>
      </c>
    </row>
    <row r="181" spans="21:24" x14ac:dyDescent="0.25">
      <c r="U181" s="5" t="e">
        <f>+#REF!-V181</f>
        <v>#REF!</v>
      </c>
      <c r="V181" s="10">
        <f t="shared" si="20"/>
        <v>0</v>
      </c>
      <c r="W181" s="5" t="e">
        <f t="shared" si="21"/>
        <v>#REF!</v>
      </c>
      <c r="X181" s="5" t="e">
        <f t="shared" si="22"/>
        <v>#REF!</v>
      </c>
    </row>
    <row r="182" spans="21:24" x14ac:dyDescent="0.25">
      <c r="U182" s="5" t="e">
        <f>+#REF!-V182</f>
        <v>#REF!</v>
      </c>
      <c r="V182" s="10">
        <f t="shared" si="20"/>
        <v>0</v>
      </c>
      <c r="W182" s="5" t="e">
        <f t="shared" si="21"/>
        <v>#REF!</v>
      </c>
      <c r="X182" s="5" t="e">
        <f t="shared" si="22"/>
        <v>#REF!</v>
      </c>
    </row>
    <row r="183" spans="21:24" x14ac:dyDescent="0.25">
      <c r="U183" s="5" t="e">
        <f>+#REF!-V183</f>
        <v>#REF!</v>
      </c>
      <c r="V183" s="10">
        <f t="shared" si="20"/>
        <v>0</v>
      </c>
      <c r="W183" s="5" t="e">
        <f t="shared" si="21"/>
        <v>#REF!</v>
      </c>
      <c r="X183" s="5" t="e">
        <f t="shared" si="22"/>
        <v>#REF!</v>
      </c>
    </row>
    <row r="184" spans="21:24" x14ac:dyDescent="0.25">
      <c r="U184" s="5" t="e">
        <f>+#REF!-V184</f>
        <v>#REF!</v>
      </c>
      <c r="V184" s="10">
        <f t="shared" si="20"/>
        <v>0</v>
      </c>
      <c r="W184" s="5" t="e">
        <f t="shared" si="21"/>
        <v>#REF!</v>
      </c>
      <c r="X184" s="5" t="e">
        <f t="shared" si="22"/>
        <v>#REF!</v>
      </c>
    </row>
    <row r="185" spans="21:24" x14ac:dyDescent="0.25">
      <c r="U185" s="5" t="e">
        <f>+#REF!-V185</f>
        <v>#REF!</v>
      </c>
      <c r="V185" s="10">
        <f t="shared" si="20"/>
        <v>0</v>
      </c>
      <c r="W185" s="5" t="e">
        <f t="shared" si="21"/>
        <v>#REF!</v>
      </c>
      <c r="X185" s="5" t="e">
        <f t="shared" si="22"/>
        <v>#REF!</v>
      </c>
    </row>
    <row r="186" spans="21:24" x14ac:dyDescent="0.25">
      <c r="U186" s="5" t="e">
        <f>+#REF!-V186</f>
        <v>#REF!</v>
      </c>
      <c r="V186" s="10">
        <f t="shared" si="20"/>
        <v>0</v>
      </c>
      <c r="W186" s="5" t="e">
        <f t="shared" si="21"/>
        <v>#REF!</v>
      </c>
      <c r="X186" s="5" t="e">
        <f t="shared" si="22"/>
        <v>#REF!</v>
      </c>
    </row>
    <row r="187" spans="21:24" x14ac:dyDescent="0.25">
      <c r="U187" s="5" t="e">
        <f>+#REF!-V187</f>
        <v>#REF!</v>
      </c>
      <c r="V187" s="10">
        <f t="shared" si="20"/>
        <v>0</v>
      </c>
      <c r="W187" s="5" t="e">
        <f t="shared" si="21"/>
        <v>#REF!</v>
      </c>
      <c r="X187" s="5" t="e">
        <f t="shared" si="22"/>
        <v>#REF!</v>
      </c>
    </row>
    <row r="188" spans="21:24" x14ac:dyDescent="0.25">
      <c r="U188" s="5" t="e">
        <f>+#REF!-V188</f>
        <v>#REF!</v>
      </c>
      <c r="V188" s="10">
        <f t="shared" si="20"/>
        <v>0</v>
      </c>
      <c r="W188" s="5" t="e">
        <f t="shared" si="21"/>
        <v>#REF!</v>
      </c>
      <c r="X188" s="5" t="e">
        <f t="shared" si="22"/>
        <v>#REF!</v>
      </c>
    </row>
    <row r="189" spans="21:24" x14ac:dyDescent="0.25">
      <c r="U189" s="5" t="e">
        <f>+#REF!-V189</f>
        <v>#REF!</v>
      </c>
      <c r="V189" s="10">
        <f t="shared" si="20"/>
        <v>0</v>
      </c>
      <c r="W189" s="5" t="e">
        <f t="shared" si="21"/>
        <v>#REF!</v>
      </c>
      <c r="X189" s="5" t="e">
        <f t="shared" si="22"/>
        <v>#REF!</v>
      </c>
    </row>
    <row r="190" spans="21:24" x14ac:dyDescent="0.25">
      <c r="U190" s="5" t="e">
        <f>+#REF!-V190</f>
        <v>#REF!</v>
      </c>
      <c r="V190" s="10">
        <f t="shared" si="20"/>
        <v>0</v>
      </c>
      <c r="W190" s="5" t="e">
        <f t="shared" si="21"/>
        <v>#REF!</v>
      </c>
      <c r="X190" s="5" t="e">
        <f t="shared" si="22"/>
        <v>#REF!</v>
      </c>
    </row>
    <row r="191" spans="21:24" x14ac:dyDescent="0.25">
      <c r="U191" s="5" t="e">
        <f>+#REF!-V191</f>
        <v>#REF!</v>
      </c>
      <c r="V191" s="10">
        <f t="shared" si="20"/>
        <v>0</v>
      </c>
      <c r="W191" s="5" t="e">
        <f t="shared" si="21"/>
        <v>#REF!</v>
      </c>
      <c r="X191" s="5" t="e">
        <f t="shared" si="22"/>
        <v>#REF!</v>
      </c>
    </row>
    <row r="192" spans="21:24" x14ac:dyDescent="0.25">
      <c r="U192" s="5" t="e">
        <f>+#REF!-V192</f>
        <v>#REF!</v>
      </c>
      <c r="V192" s="10">
        <f t="shared" si="20"/>
        <v>0</v>
      </c>
      <c r="W192" s="5" t="e">
        <f t="shared" si="21"/>
        <v>#REF!</v>
      </c>
      <c r="X192" s="5" t="e">
        <f t="shared" si="22"/>
        <v>#REF!</v>
      </c>
    </row>
    <row r="193" spans="21:24" x14ac:dyDescent="0.25">
      <c r="U193" s="5" t="e">
        <f>+#REF!-V193</f>
        <v>#REF!</v>
      </c>
      <c r="V193" s="10">
        <f t="shared" si="20"/>
        <v>0</v>
      </c>
      <c r="W193" s="5" t="e">
        <f t="shared" si="21"/>
        <v>#REF!</v>
      </c>
      <c r="X193" s="5" t="e">
        <f t="shared" si="22"/>
        <v>#REF!</v>
      </c>
    </row>
    <row r="194" spans="21:24" x14ac:dyDescent="0.25">
      <c r="U194" s="5" t="e">
        <f>+#REF!-V194</f>
        <v>#REF!</v>
      </c>
      <c r="V194" s="10">
        <f t="shared" si="20"/>
        <v>0</v>
      </c>
      <c r="W194" s="5" t="e">
        <f t="shared" si="21"/>
        <v>#REF!</v>
      </c>
      <c r="X194" s="5" t="e">
        <f t="shared" si="22"/>
        <v>#REF!</v>
      </c>
    </row>
    <row r="195" spans="21:24" x14ac:dyDescent="0.25">
      <c r="U195" s="5" t="e">
        <f>+#REF!-V195</f>
        <v>#REF!</v>
      </c>
      <c r="V195" s="10">
        <f t="shared" si="20"/>
        <v>0</v>
      </c>
      <c r="W195" s="5" t="e">
        <f t="shared" si="21"/>
        <v>#REF!</v>
      </c>
      <c r="X195" s="5" t="e">
        <f t="shared" si="22"/>
        <v>#REF!</v>
      </c>
    </row>
    <row r="196" spans="21:24" x14ac:dyDescent="0.25">
      <c r="U196" s="5" t="e">
        <f>+#REF!-V196</f>
        <v>#REF!</v>
      </c>
      <c r="V196" s="10">
        <f t="shared" si="20"/>
        <v>0</v>
      </c>
      <c r="W196" s="5" t="e">
        <f t="shared" si="21"/>
        <v>#REF!</v>
      </c>
      <c r="X196" s="5" t="e">
        <f t="shared" si="22"/>
        <v>#REF!</v>
      </c>
    </row>
    <row r="197" spans="21:24" x14ac:dyDescent="0.25">
      <c r="U197" s="5" t="e">
        <f>+#REF!-V197</f>
        <v>#REF!</v>
      </c>
      <c r="V197" s="10">
        <f t="shared" ref="V197:V199" si="23">SUM(D197:S197)</f>
        <v>0</v>
      </c>
      <c r="W197" s="5" t="e">
        <f t="shared" si="21"/>
        <v>#REF!</v>
      </c>
      <c r="X197" s="5" t="e">
        <f t="shared" si="22"/>
        <v>#REF!</v>
      </c>
    </row>
    <row r="198" spans="21:24" x14ac:dyDescent="0.25">
      <c r="U198" s="5" t="e">
        <f>+#REF!-V198</f>
        <v>#REF!</v>
      </c>
      <c r="V198" s="10">
        <f t="shared" si="23"/>
        <v>0</v>
      </c>
      <c r="W198" s="5" t="e">
        <f t="shared" si="21"/>
        <v>#REF!</v>
      </c>
      <c r="X198" s="5" t="e">
        <f t="shared" si="22"/>
        <v>#REF!</v>
      </c>
    </row>
    <row r="199" spans="21:24" x14ac:dyDescent="0.25">
      <c r="U199" s="5" t="e">
        <f>+#REF!-V199</f>
        <v>#REF!</v>
      </c>
      <c r="V199" s="10">
        <f t="shared" si="23"/>
        <v>0</v>
      </c>
      <c r="W199" s="5" t="e">
        <f t="shared" si="21"/>
        <v>#REF!</v>
      </c>
      <c r="X199" s="5" t="e">
        <f t="shared" si="22"/>
        <v>#REF!</v>
      </c>
    </row>
  </sheetData>
  <mergeCells count="4">
    <mergeCell ref="E20:G23"/>
    <mergeCell ref="F30:H33"/>
    <mergeCell ref="F34:H36"/>
    <mergeCell ref="F37:H39"/>
  </mergeCells>
  <pageMargins left="0.25" right="0.25" top="0.75" bottom="0.75" header="0.3" footer="0.3"/>
  <pageSetup paperSize="9" scale="52" fitToHeight="9" orientation="landscape" r:id="rId2"/>
  <colBreaks count="1" manualBreakCount="1">
    <brk id="19" max="1048575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18413-CDAE-413C-999D-6F7CA02B895D}">
  <dimension ref="A1:N195"/>
  <sheetViews>
    <sheetView workbookViewId="0">
      <selection activeCell="L20" sqref="L20"/>
    </sheetView>
  </sheetViews>
  <sheetFormatPr baseColWidth="10" defaultRowHeight="15" x14ac:dyDescent="0.25"/>
  <cols>
    <col min="1" max="1" width="25.42578125" bestFit="1" customWidth="1"/>
    <col min="2" max="2" width="13.5703125" bestFit="1" customWidth="1"/>
    <col min="3" max="3" width="18.42578125" bestFit="1" customWidth="1"/>
    <col min="4" max="4" width="18.85546875" bestFit="1" customWidth="1"/>
    <col min="5" max="5" width="14.85546875" bestFit="1" customWidth="1"/>
    <col min="6" max="6" width="3.7109375" customWidth="1"/>
    <col min="7" max="7" width="24.28515625" customWidth="1"/>
    <col min="8" max="8" width="16.140625" bestFit="1" customWidth="1"/>
    <col min="9" max="9" width="16.28515625" bestFit="1" customWidth="1"/>
    <col min="10" max="10" width="16.28515625" customWidth="1"/>
    <col min="11" max="11" width="11.2851562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4" x14ac:dyDescent="0.25">
      <c r="A2" t="s">
        <v>90</v>
      </c>
      <c r="B2">
        <v>88</v>
      </c>
      <c r="C2" t="s">
        <v>9</v>
      </c>
      <c r="D2" s="1">
        <v>43490</v>
      </c>
      <c r="E2" s="1">
        <v>43495</v>
      </c>
      <c r="F2" t="s">
        <v>10</v>
      </c>
      <c r="G2" t="s">
        <v>11</v>
      </c>
      <c r="H2" t="s">
        <v>12</v>
      </c>
      <c r="I2">
        <v>101.47</v>
      </c>
    </row>
    <row r="3" spans="1:14" x14ac:dyDescent="0.25">
      <c r="A3" t="s">
        <v>90</v>
      </c>
      <c r="B3">
        <v>88</v>
      </c>
      <c r="C3" t="s">
        <v>9</v>
      </c>
      <c r="D3" s="1">
        <v>43493</v>
      </c>
      <c r="E3" s="1">
        <v>43495</v>
      </c>
      <c r="F3" t="s">
        <v>10</v>
      </c>
      <c r="G3" t="s">
        <v>11</v>
      </c>
      <c r="H3" t="s">
        <v>12</v>
      </c>
      <c r="I3">
        <v>26.99</v>
      </c>
    </row>
    <row r="4" spans="1:14" x14ac:dyDescent="0.25">
      <c r="A4" t="s">
        <v>90</v>
      </c>
      <c r="B4">
        <v>88</v>
      </c>
      <c r="C4" t="s">
        <v>9</v>
      </c>
      <c r="D4" s="1">
        <v>43488</v>
      </c>
      <c r="E4" s="1">
        <v>43495</v>
      </c>
      <c r="F4" t="s">
        <v>10</v>
      </c>
      <c r="G4" t="s">
        <v>13</v>
      </c>
      <c r="H4" t="s">
        <v>14</v>
      </c>
      <c r="I4">
        <v>249.9</v>
      </c>
    </row>
    <row r="5" spans="1:14" x14ac:dyDescent="0.25">
      <c r="A5" s="39" t="s">
        <v>90</v>
      </c>
      <c r="B5" s="39">
        <v>88</v>
      </c>
      <c r="C5" s="39" t="s">
        <v>9</v>
      </c>
      <c r="D5" s="38">
        <v>43489</v>
      </c>
      <c r="E5" s="38">
        <v>43495</v>
      </c>
      <c r="F5" s="39" t="s">
        <v>10</v>
      </c>
      <c r="G5" s="39" t="s">
        <v>15</v>
      </c>
      <c r="H5" s="39" t="s">
        <v>16</v>
      </c>
      <c r="I5" s="39">
        <v>82.05</v>
      </c>
      <c r="L5" s="40" t="s">
        <v>102</v>
      </c>
      <c r="M5" s="40"/>
      <c r="N5" s="40"/>
    </row>
    <row r="6" spans="1:14" x14ac:dyDescent="0.25">
      <c r="A6" t="s">
        <v>90</v>
      </c>
      <c r="B6">
        <v>88</v>
      </c>
      <c r="C6" t="s">
        <v>9</v>
      </c>
      <c r="D6" s="1">
        <v>43493</v>
      </c>
      <c r="E6" s="1">
        <v>43495</v>
      </c>
      <c r="F6" t="s">
        <v>10</v>
      </c>
      <c r="G6" t="s">
        <v>69</v>
      </c>
      <c r="H6" t="s">
        <v>70</v>
      </c>
      <c r="I6">
        <v>118.16</v>
      </c>
      <c r="L6" s="40"/>
      <c r="M6" s="40"/>
      <c r="N6" s="40"/>
    </row>
    <row r="7" spans="1:14" x14ac:dyDescent="0.25">
      <c r="A7" s="39" t="s">
        <v>90</v>
      </c>
      <c r="B7" s="39">
        <v>88</v>
      </c>
      <c r="C7" s="39" t="s">
        <v>9</v>
      </c>
      <c r="D7" s="38">
        <v>43494</v>
      </c>
      <c r="E7" s="38">
        <v>43495</v>
      </c>
      <c r="F7" s="39" t="s">
        <v>10</v>
      </c>
      <c r="G7" s="39" t="s">
        <v>15</v>
      </c>
      <c r="H7" s="39" t="s">
        <v>16</v>
      </c>
      <c r="I7" s="39">
        <v>98.55</v>
      </c>
      <c r="L7" s="40"/>
      <c r="M7" s="40"/>
      <c r="N7" s="40"/>
    </row>
    <row r="8" spans="1:14" x14ac:dyDescent="0.25">
      <c r="A8" t="s">
        <v>90</v>
      </c>
      <c r="B8">
        <v>88</v>
      </c>
      <c r="C8" t="s">
        <v>9</v>
      </c>
      <c r="D8" s="1">
        <v>43495</v>
      </c>
      <c r="E8" s="1">
        <v>43495</v>
      </c>
      <c r="F8" t="s">
        <v>10</v>
      </c>
      <c r="G8" t="s">
        <v>71</v>
      </c>
      <c r="H8" t="s">
        <v>17</v>
      </c>
      <c r="I8">
        <v>15.3</v>
      </c>
      <c r="L8" s="40"/>
      <c r="M8" s="40"/>
      <c r="N8" s="40"/>
    </row>
    <row r="9" spans="1:14" x14ac:dyDescent="0.25">
      <c r="A9" t="s">
        <v>90</v>
      </c>
      <c r="B9">
        <v>88</v>
      </c>
      <c r="C9" t="s">
        <v>9</v>
      </c>
      <c r="D9" s="1">
        <v>43495</v>
      </c>
      <c r="E9" s="1">
        <v>43495</v>
      </c>
      <c r="F9" t="s">
        <v>10</v>
      </c>
      <c r="G9" t="s">
        <v>72</v>
      </c>
      <c r="H9" t="s">
        <v>14</v>
      </c>
      <c r="I9">
        <v>11.9</v>
      </c>
    </row>
    <row r="10" spans="1:14" ht="12.75" customHeight="1" x14ac:dyDescent="0.25">
      <c r="A10" t="s">
        <v>91</v>
      </c>
      <c r="B10">
        <v>141</v>
      </c>
      <c r="C10" t="s">
        <v>18</v>
      </c>
      <c r="D10" s="1">
        <v>43489</v>
      </c>
      <c r="E10" s="1">
        <v>43495</v>
      </c>
      <c r="F10" t="s">
        <v>10</v>
      </c>
      <c r="G10" t="s">
        <v>19</v>
      </c>
      <c r="H10" t="s">
        <v>17</v>
      </c>
      <c r="I10">
        <v>83.04</v>
      </c>
    </row>
    <row r="11" spans="1:14" x14ac:dyDescent="0.25">
      <c r="A11" t="s">
        <v>91</v>
      </c>
      <c r="B11">
        <v>141</v>
      </c>
      <c r="C11" t="s">
        <v>18</v>
      </c>
      <c r="D11" s="1">
        <v>43488</v>
      </c>
      <c r="E11" s="1">
        <v>43495</v>
      </c>
      <c r="F11" t="s">
        <v>10</v>
      </c>
      <c r="G11" t="s">
        <v>20</v>
      </c>
      <c r="H11" t="s">
        <v>21</v>
      </c>
      <c r="I11">
        <v>75.56</v>
      </c>
    </row>
    <row r="12" spans="1:14" x14ac:dyDescent="0.25">
      <c r="A12" t="s">
        <v>92</v>
      </c>
      <c r="B12">
        <v>95</v>
      </c>
      <c r="C12" t="s">
        <v>22</v>
      </c>
      <c r="D12" s="1">
        <v>43486</v>
      </c>
      <c r="E12" s="1">
        <v>43495</v>
      </c>
      <c r="F12" t="s">
        <v>10</v>
      </c>
      <c r="G12" t="s">
        <v>13</v>
      </c>
      <c r="H12" t="s">
        <v>14</v>
      </c>
      <c r="I12">
        <v>97.36</v>
      </c>
    </row>
    <row r="13" spans="1:14" x14ac:dyDescent="0.25">
      <c r="A13" t="s">
        <v>92</v>
      </c>
      <c r="B13">
        <v>95</v>
      </c>
      <c r="C13" t="s">
        <v>22</v>
      </c>
      <c r="D13" s="1">
        <v>43489</v>
      </c>
      <c r="E13" s="1">
        <v>43495</v>
      </c>
      <c r="F13" t="s">
        <v>10</v>
      </c>
      <c r="G13" t="s">
        <v>13</v>
      </c>
      <c r="H13" t="s">
        <v>14</v>
      </c>
      <c r="I13">
        <v>51.8</v>
      </c>
    </row>
    <row r="14" spans="1:14" x14ac:dyDescent="0.25">
      <c r="A14" t="s">
        <v>92</v>
      </c>
      <c r="B14">
        <v>95</v>
      </c>
      <c r="C14" t="s">
        <v>22</v>
      </c>
      <c r="D14" s="1">
        <v>43489</v>
      </c>
      <c r="E14" s="1">
        <v>43495</v>
      </c>
      <c r="F14" t="s">
        <v>10</v>
      </c>
      <c r="G14" t="s">
        <v>13</v>
      </c>
      <c r="H14" t="s">
        <v>14</v>
      </c>
      <c r="I14">
        <v>-14</v>
      </c>
    </row>
    <row r="15" spans="1:14" x14ac:dyDescent="0.25">
      <c r="A15" t="s">
        <v>92</v>
      </c>
      <c r="B15">
        <v>95</v>
      </c>
      <c r="C15" t="s">
        <v>22</v>
      </c>
      <c r="D15" s="1">
        <v>43490</v>
      </c>
      <c r="E15" s="1">
        <v>43495</v>
      </c>
      <c r="F15" t="s">
        <v>10</v>
      </c>
      <c r="G15" t="s">
        <v>13</v>
      </c>
      <c r="H15" t="s">
        <v>14</v>
      </c>
      <c r="I15">
        <v>20.170000000000002</v>
      </c>
    </row>
    <row r="16" spans="1:14" x14ac:dyDescent="0.25">
      <c r="A16" t="s">
        <v>92</v>
      </c>
      <c r="B16">
        <v>95</v>
      </c>
      <c r="C16" t="s">
        <v>22</v>
      </c>
      <c r="D16" s="1">
        <v>43493</v>
      </c>
      <c r="E16" s="1">
        <v>43495</v>
      </c>
      <c r="F16" t="s">
        <v>10</v>
      </c>
      <c r="G16" t="s">
        <v>20</v>
      </c>
      <c r="H16" t="s">
        <v>21</v>
      </c>
      <c r="I16">
        <v>107.43</v>
      </c>
    </row>
    <row r="17" spans="1:9" x14ac:dyDescent="0.25">
      <c r="A17" t="s">
        <v>92</v>
      </c>
      <c r="B17">
        <v>95</v>
      </c>
      <c r="C17" t="s">
        <v>22</v>
      </c>
      <c r="D17" s="1">
        <v>43493</v>
      </c>
      <c r="E17" s="1">
        <v>43495</v>
      </c>
      <c r="F17" t="s">
        <v>10</v>
      </c>
      <c r="G17" t="s">
        <v>73</v>
      </c>
      <c r="H17" t="s">
        <v>21</v>
      </c>
      <c r="I17">
        <v>15.6</v>
      </c>
    </row>
    <row r="18" spans="1:9" x14ac:dyDescent="0.25">
      <c r="A18" t="s">
        <v>92</v>
      </c>
      <c r="B18">
        <v>95</v>
      </c>
      <c r="C18" t="s">
        <v>22</v>
      </c>
      <c r="D18" s="1">
        <v>43495</v>
      </c>
      <c r="E18" s="1">
        <v>43495</v>
      </c>
      <c r="F18" t="s">
        <v>10</v>
      </c>
      <c r="G18" t="s">
        <v>13</v>
      </c>
      <c r="H18" t="s">
        <v>14</v>
      </c>
      <c r="I18">
        <v>37.950000000000003</v>
      </c>
    </row>
    <row r="19" spans="1:9" x14ac:dyDescent="0.25">
      <c r="A19" t="s">
        <v>93</v>
      </c>
      <c r="B19">
        <v>0</v>
      </c>
      <c r="C19" t="s">
        <v>23</v>
      </c>
      <c r="D19" s="1">
        <v>43493</v>
      </c>
      <c r="E19" s="1">
        <v>43495</v>
      </c>
      <c r="F19" t="s">
        <v>10</v>
      </c>
      <c r="G19" t="s">
        <v>74</v>
      </c>
      <c r="H19" t="s">
        <v>14</v>
      </c>
      <c r="I19">
        <v>21.59</v>
      </c>
    </row>
    <row r="20" spans="1:9" x14ac:dyDescent="0.25">
      <c r="A20" t="s">
        <v>93</v>
      </c>
      <c r="B20">
        <v>0</v>
      </c>
      <c r="C20" t="s">
        <v>23</v>
      </c>
      <c r="D20" s="1">
        <v>43493</v>
      </c>
      <c r="E20" s="1">
        <v>43495</v>
      </c>
      <c r="F20" t="s">
        <v>10</v>
      </c>
      <c r="G20" t="s">
        <v>24</v>
      </c>
      <c r="H20" t="s">
        <v>14</v>
      </c>
      <c r="I20">
        <v>49.28</v>
      </c>
    </row>
    <row r="21" spans="1:9" x14ac:dyDescent="0.25">
      <c r="A21" t="s">
        <v>94</v>
      </c>
      <c r="C21" t="s">
        <v>25</v>
      </c>
      <c r="D21" s="1">
        <v>43495</v>
      </c>
      <c r="E21" s="1">
        <v>43495</v>
      </c>
      <c r="F21" t="s">
        <v>10</v>
      </c>
      <c r="G21" t="s">
        <v>24</v>
      </c>
      <c r="H21" t="s">
        <v>14</v>
      </c>
      <c r="I21">
        <v>78.069999999999993</v>
      </c>
    </row>
    <row r="22" spans="1:9" x14ac:dyDescent="0.25">
      <c r="A22" t="s">
        <v>95</v>
      </c>
      <c r="B22">
        <v>50</v>
      </c>
      <c r="C22" t="s">
        <v>26</v>
      </c>
      <c r="D22" s="1">
        <v>43494</v>
      </c>
      <c r="E22" s="1">
        <v>43495</v>
      </c>
      <c r="F22" t="s">
        <v>10</v>
      </c>
      <c r="G22" t="s">
        <v>15</v>
      </c>
      <c r="H22" t="s">
        <v>16</v>
      </c>
      <c r="I22">
        <v>87.4</v>
      </c>
    </row>
    <row r="23" spans="1:9" x14ac:dyDescent="0.25">
      <c r="A23" t="s">
        <v>96</v>
      </c>
      <c r="B23">
        <v>148</v>
      </c>
      <c r="C23" t="s">
        <v>27</v>
      </c>
      <c r="D23" s="1">
        <v>43489</v>
      </c>
      <c r="E23" s="1">
        <v>43495</v>
      </c>
      <c r="F23" t="s">
        <v>10</v>
      </c>
      <c r="G23" t="s">
        <v>75</v>
      </c>
      <c r="H23" t="s">
        <v>76</v>
      </c>
      <c r="I23">
        <v>35.99</v>
      </c>
    </row>
    <row r="24" spans="1:9" x14ac:dyDescent="0.25">
      <c r="A24" t="s">
        <v>96</v>
      </c>
      <c r="B24">
        <v>148</v>
      </c>
      <c r="C24" t="s">
        <v>27</v>
      </c>
      <c r="D24" s="1">
        <v>43489</v>
      </c>
      <c r="E24" s="1">
        <v>43495</v>
      </c>
      <c r="F24" t="s">
        <v>10</v>
      </c>
      <c r="G24" t="s">
        <v>77</v>
      </c>
      <c r="H24" t="s">
        <v>76</v>
      </c>
      <c r="I24">
        <v>6.8</v>
      </c>
    </row>
    <row r="25" spans="1:9" x14ac:dyDescent="0.25">
      <c r="A25" t="s">
        <v>96</v>
      </c>
      <c r="B25">
        <v>148</v>
      </c>
      <c r="C25" t="s">
        <v>27</v>
      </c>
      <c r="D25" s="1">
        <v>43494</v>
      </c>
      <c r="E25" s="1">
        <v>43495</v>
      </c>
      <c r="F25" t="s">
        <v>10</v>
      </c>
      <c r="G25" t="s">
        <v>28</v>
      </c>
      <c r="H25" t="s">
        <v>29</v>
      </c>
      <c r="I25">
        <v>93.19</v>
      </c>
    </row>
    <row r="26" spans="1:9" x14ac:dyDescent="0.25">
      <c r="A26" t="s">
        <v>96</v>
      </c>
      <c r="B26">
        <v>148</v>
      </c>
      <c r="C26" t="s">
        <v>27</v>
      </c>
      <c r="D26" s="1">
        <v>43495</v>
      </c>
      <c r="E26" s="1">
        <v>43495</v>
      </c>
      <c r="F26" t="s">
        <v>10</v>
      </c>
      <c r="G26" t="s">
        <v>30</v>
      </c>
      <c r="H26" t="s">
        <v>31</v>
      </c>
      <c r="I26">
        <v>49.86</v>
      </c>
    </row>
    <row r="27" spans="1:9" x14ac:dyDescent="0.25">
      <c r="A27" t="s">
        <v>96</v>
      </c>
      <c r="B27">
        <v>148</v>
      </c>
      <c r="C27" t="s">
        <v>27</v>
      </c>
      <c r="D27" s="1">
        <v>43488</v>
      </c>
      <c r="E27" s="1">
        <v>43495</v>
      </c>
      <c r="F27" t="s">
        <v>10</v>
      </c>
      <c r="G27" t="s">
        <v>32</v>
      </c>
      <c r="H27" t="s">
        <v>33</v>
      </c>
      <c r="I27">
        <v>15.95</v>
      </c>
    </row>
    <row r="28" spans="1:9" x14ac:dyDescent="0.25">
      <c r="A28" t="s">
        <v>96</v>
      </c>
      <c r="B28">
        <v>148</v>
      </c>
      <c r="C28" t="s">
        <v>27</v>
      </c>
      <c r="D28" s="1">
        <v>43494</v>
      </c>
      <c r="E28" s="1">
        <v>43495</v>
      </c>
      <c r="F28" t="s">
        <v>10</v>
      </c>
      <c r="G28" t="s">
        <v>78</v>
      </c>
      <c r="H28" t="s">
        <v>79</v>
      </c>
      <c r="I28">
        <v>16.8</v>
      </c>
    </row>
    <row r="29" spans="1:9" x14ac:dyDescent="0.25">
      <c r="A29" t="s">
        <v>96</v>
      </c>
      <c r="B29">
        <v>148</v>
      </c>
      <c r="C29" t="s">
        <v>27</v>
      </c>
      <c r="D29" s="1">
        <v>43487</v>
      </c>
      <c r="E29" s="1">
        <v>43495</v>
      </c>
      <c r="F29" t="s">
        <v>10</v>
      </c>
      <c r="G29" t="s">
        <v>80</v>
      </c>
      <c r="H29" t="s">
        <v>14</v>
      </c>
      <c r="I29">
        <v>13.55</v>
      </c>
    </row>
    <row r="30" spans="1:9" x14ac:dyDescent="0.25">
      <c r="A30" t="s">
        <v>96</v>
      </c>
      <c r="B30">
        <v>148</v>
      </c>
      <c r="C30" t="s">
        <v>27</v>
      </c>
      <c r="D30" s="1">
        <v>43488</v>
      </c>
      <c r="E30" s="1">
        <v>43495</v>
      </c>
      <c r="F30" t="s">
        <v>10</v>
      </c>
      <c r="G30" t="s">
        <v>81</v>
      </c>
      <c r="H30" t="s">
        <v>82</v>
      </c>
      <c r="I30">
        <v>53.17</v>
      </c>
    </row>
    <row r="31" spans="1:9" x14ac:dyDescent="0.25">
      <c r="A31" t="s">
        <v>96</v>
      </c>
      <c r="B31">
        <v>148</v>
      </c>
      <c r="C31" t="s">
        <v>27</v>
      </c>
      <c r="D31" s="1">
        <v>43489</v>
      </c>
      <c r="E31" s="1">
        <v>43495</v>
      </c>
      <c r="F31" t="s">
        <v>10</v>
      </c>
      <c r="G31" t="s">
        <v>34</v>
      </c>
      <c r="H31" t="s">
        <v>83</v>
      </c>
      <c r="I31">
        <v>14.75</v>
      </c>
    </row>
    <row r="32" spans="1:9" x14ac:dyDescent="0.25">
      <c r="A32" t="s">
        <v>96</v>
      </c>
      <c r="B32">
        <v>148</v>
      </c>
      <c r="C32" t="s">
        <v>27</v>
      </c>
      <c r="D32" s="1">
        <v>43493</v>
      </c>
      <c r="E32" s="1">
        <v>43495</v>
      </c>
      <c r="F32" t="s">
        <v>10</v>
      </c>
      <c r="G32" t="s">
        <v>35</v>
      </c>
      <c r="H32" t="s">
        <v>14</v>
      </c>
      <c r="I32">
        <v>8.01</v>
      </c>
    </row>
    <row r="33" spans="1:9" x14ac:dyDescent="0.25">
      <c r="A33" t="s">
        <v>96</v>
      </c>
      <c r="B33">
        <v>148</v>
      </c>
      <c r="C33" t="s">
        <v>27</v>
      </c>
      <c r="D33" s="1">
        <v>43495</v>
      </c>
      <c r="E33" s="1">
        <v>43495</v>
      </c>
      <c r="F33" t="s">
        <v>10</v>
      </c>
      <c r="G33" t="s">
        <v>84</v>
      </c>
      <c r="H33" t="s">
        <v>85</v>
      </c>
      <c r="I33">
        <v>23.6</v>
      </c>
    </row>
    <row r="34" spans="1:9" x14ac:dyDescent="0.25">
      <c r="A34" t="s">
        <v>97</v>
      </c>
      <c r="B34">
        <v>3</v>
      </c>
      <c r="C34" t="s">
        <v>36</v>
      </c>
      <c r="D34" s="1">
        <v>43493</v>
      </c>
      <c r="E34" s="1">
        <v>43495</v>
      </c>
      <c r="F34" t="s">
        <v>10</v>
      </c>
      <c r="G34" t="s">
        <v>86</v>
      </c>
      <c r="H34" t="s">
        <v>87</v>
      </c>
      <c r="I34">
        <v>111.7</v>
      </c>
    </row>
    <row r="35" spans="1:9" x14ac:dyDescent="0.25">
      <c r="A35" t="s">
        <v>97</v>
      </c>
      <c r="B35">
        <v>3</v>
      </c>
      <c r="C35" t="s">
        <v>36</v>
      </c>
      <c r="D35" s="1">
        <v>43495</v>
      </c>
      <c r="E35" s="1">
        <v>43495</v>
      </c>
      <c r="F35" t="s">
        <v>10</v>
      </c>
      <c r="G35" t="s">
        <v>37</v>
      </c>
      <c r="H35" t="s">
        <v>38</v>
      </c>
      <c r="I35">
        <v>78.09</v>
      </c>
    </row>
    <row r="36" spans="1:9" x14ac:dyDescent="0.25">
      <c r="A36" t="s">
        <v>97</v>
      </c>
      <c r="B36">
        <v>3</v>
      </c>
      <c r="C36" t="s">
        <v>36</v>
      </c>
      <c r="D36" s="1">
        <v>43490</v>
      </c>
      <c r="E36" s="1">
        <v>43495</v>
      </c>
      <c r="F36" t="s">
        <v>10</v>
      </c>
      <c r="G36" t="s">
        <v>15</v>
      </c>
      <c r="H36" t="s">
        <v>16</v>
      </c>
      <c r="I36">
        <v>98.55</v>
      </c>
    </row>
    <row r="37" spans="1:9" x14ac:dyDescent="0.25">
      <c r="A37" t="s">
        <v>97</v>
      </c>
      <c r="B37">
        <v>3</v>
      </c>
      <c r="C37" t="s">
        <v>36</v>
      </c>
      <c r="D37" s="1">
        <v>43493</v>
      </c>
      <c r="E37" s="1">
        <v>43495</v>
      </c>
      <c r="F37" t="s">
        <v>10</v>
      </c>
      <c r="G37" t="s">
        <v>39</v>
      </c>
      <c r="H37" t="s">
        <v>40</v>
      </c>
      <c r="I37">
        <v>37.35</v>
      </c>
    </row>
    <row r="38" spans="1:9" x14ac:dyDescent="0.25">
      <c r="A38" t="s">
        <v>97</v>
      </c>
      <c r="B38">
        <v>3</v>
      </c>
      <c r="C38" t="s">
        <v>36</v>
      </c>
      <c r="D38" s="1">
        <v>43493</v>
      </c>
      <c r="E38" s="1">
        <v>43495</v>
      </c>
      <c r="F38" t="s">
        <v>10</v>
      </c>
      <c r="G38" t="s">
        <v>39</v>
      </c>
      <c r="H38" t="s">
        <v>40</v>
      </c>
      <c r="I38">
        <v>47.75</v>
      </c>
    </row>
    <row r="39" spans="1:9" x14ac:dyDescent="0.25">
      <c r="A39" t="s">
        <v>97</v>
      </c>
      <c r="B39">
        <v>3</v>
      </c>
      <c r="C39" t="s">
        <v>36</v>
      </c>
      <c r="D39" s="1">
        <v>43495</v>
      </c>
      <c r="E39" s="1">
        <v>43495</v>
      </c>
      <c r="F39" t="s">
        <v>10</v>
      </c>
      <c r="G39" t="s">
        <v>41</v>
      </c>
      <c r="H39" t="s">
        <v>42</v>
      </c>
      <c r="I39">
        <v>134.86000000000001</v>
      </c>
    </row>
    <row r="40" spans="1:9" x14ac:dyDescent="0.25">
      <c r="A40" t="s">
        <v>98</v>
      </c>
      <c r="B40">
        <v>110</v>
      </c>
      <c r="C40" t="s">
        <v>43</v>
      </c>
      <c r="D40" s="1">
        <v>43488</v>
      </c>
      <c r="E40" s="1">
        <v>43495</v>
      </c>
      <c r="F40" t="s">
        <v>10</v>
      </c>
      <c r="G40" t="s">
        <v>88</v>
      </c>
      <c r="H40" t="s">
        <v>40</v>
      </c>
      <c r="I40">
        <v>123.74</v>
      </c>
    </row>
    <row r="41" spans="1:9" x14ac:dyDescent="0.25">
      <c r="D41" s="1"/>
      <c r="E41" s="1"/>
    </row>
    <row r="42" spans="1:9" x14ac:dyDescent="0.25">
      <c r="D42" s="1"/>
      <c r="E42" s="1"/>
    </row>
    <row r="43" spans="1:9" x14ac:dyDescent="0.25">
      <c r="D43" s="1"/>
      <c r="E43" s="1"/>
    </row>
    <row r="44" spans="1:9" x14ac:dyDescent="0.25">
      <c r="D44" s="1"/>
      <c r="E44" s="1"/>
    </row>
    <row r="45" spans="1:9" x14ac:dyDescent="0.25">
      <c r="D45" s="1"/>
      <c r="E45" s="1"/>
    </row>
    <row r="46" spans="1:9" x14ac:dyDescent="0.25">
      <c r="D46" s="1"/>
      <c r="E46" s="1"/>
    </row>
    <row r="47" spans="1:9" x14ac:dyDescent="0.25">
      <c r="D47" s="1"/>
      <c r="E47" s="1"/>
    </row>
    <row r="48" spans="1:9" x14ac:dyDescent="0.25">
      <c r="D48" s="1"/>
      <c r="E48" s="1"/>
    </row>
    <row r="49" spans="4:5" x14ac:dyDescent="0.25">
      <c r="D49" s="1"/>
      <c r="E49" s="1"/>
    </row>
    <row r="50" spans="4:5" x14ac:dyDescent="0.25">
      <c r="D50" s="1"/>
      <c r="E50" s="1"/>
    </row>
    <row r="51" spans="4:5" x14ac:dyDescent="0.25">
      <c r="D51" s="1"/>
      <c r="E51" s="1"/>
    </row>
    <row r="52" spans="4:5" x14ac:dyDescent="0.25">
      <c r="D52" s="1"/>
      <c r="E52" s="1"/>
    </row>
    <row r="53" spans="4:5" x14ac:dyDescent="0.25">
      <c r="D53" s="1"/>
      <c r="E53" s="1"/>
    </row>
    <row r="54" spans="4:5" x14ac:dyDescent="0.25">
      <c r="D54" s="1"/>
      <c r="E54" s="1"/>
    </row>
    <row r="55" spans="4:5" x14ac:dyDescent="0.25">
      <c r="D55" s="1"/>
      <c r="E55" s="1"/>
    </row>
    <row r="56" spans="4:5" x14ac:dyDescent="0.25">
      <c r="D56" s="1"/>
      <c r="E56" s="1"/>
    </row>
    <row r="57" spans="4:5" x14ac:dyDescent="0.25">
      <c r="D57" s="1"/>
      <c r="E57" s="1"/>
    </row>
    <row r="58" spans="4:5" x14ac:dyDescent="0.25">
      <c r="D58" s="1"/>
      <c r="E58" s="1"/>
    </row>
    <row r="59" spans="4:5" x14ac:dyDescent="0.25">
      <c r="D59" s="1"/>
      <c r="E59" s="1"/>
    </row>
    <row r="60" spans="4:5" x14ac:dyDescent="0.25">
      <c r="D60" s="1"/>
      <c r="E60" s="1"/>
    </row>
    <row r="61" spans="4:5" x14ac:dyDescent="0.25">
      <c r="D61" s="1"/>
      <c r="E61" s="1"/>
    </row>
    <row r="62" spans="4:5" x14ac:dyDescent="0.25">
      <c r="D62" s="1"/>
      <c r="E62" s="1"/>
    </row>
    <row r="63" spans="4:5" x14ac:dyDescent="0.25">
      <c r="D63" s="1"/>
      <c r="E63" s="1"/>
    </row>
    <row r="64" spans="4:5" x14ac:dyDescent="0.25">
      <c r="D64" s="1"/>
      <c r="E64" s="1"/>
    </row>
    <row r="65" spans="4:5" x14ac:dyDescent="0.25">
      <c r="D65" s="1"/>
      <c r="E65" s="1"/>
    </row>
    <row r="66" spans="4:5" x14ac:dyDescent="0.25">
      <c r="D66" s="1"/>
      <c r="E66" s="1"/>
    </row>
    <row r="67" spans="4:5" x14ac:dyDescent="0.25">
      <c r="D67" s="1"/>
      <c r="E67" s="1"/>
    </row>
    <row r="68" spans="4:5" x14ac:dyDescent="0.25">
      <c r="D68" s="1"/>
      <c r="E68" s="1"/>
    </row>
    <row r="69" spans="4:5" x14ac:dyDescent="0.25">
      <c r="D69" s="1"/>
      <c r="E69" s="1"/>
    </row>
    <row r="70" spans="4:5" x14ac:dyDescent="0.25">
      <c r="D70" s="1"/>
      <c r="E70" s="1"/>
    </row>
    <row r="71" spans="4:5" x14ac:dyDescent="0.25">
      <c r="D71" s="1"/>
      <c r="E71" s="1"/>
    </row>
    <row r="72" spans="4:5" x14ac:dyDescent="0.25">
      <c r="D72" s="1"/>
      <c r="E72" s="1"/>
    </row>
    <row r="73" spans="4:5" x14ac:dyDescent="0.25">
      <c r="D73" s="1"/>
      <c r="E73" s="1"/>
    </row>
    <row r="74" spans="4:5" x14ac:dyDescent="0.25">
      <c r="D74" s="1"/>
      <c r="E74" s="1"/>
    </row>
    <row r="75" spans="4:5" x14ac:dyDescent="0.25">
      <c r="D75" s="1"/>
      <c r="E75" s="1"/>
    </row>
    <row r="76" spans="4:5" x14ac:dyDescent="0.25">
      <c r="D76" s="1"/>
      <c r="E76" s="1"/>
    </row>
    <row r="77" spans="4:5" x14ac:dyDescent="0.25">
      <c r="D77" s="1"/>
      <c r="E77" s="1"/>
    </row>
    <row r="78" spans="4:5" x14ac:dyDescent="0.25">
      <c r="D78" s="1"/>
      <c r="E78" s="1"/>
    </row>
    <row r="79" spans="4:5" x14ac:dyDescent="0.25">
      <c r="D79" s="1"/>
      <c r="E79" s="1"/>
    </row>
    <row r="80" spans="4:5" x14ac:dyDescent="0.25">
      <c r="D80" s="1"/>
      <c r="E80" s="1"/>
    </row>
    <row r="81" spans="4:5" x14ac:dyDescent="0.25">
      <c r="D81" s="1"/>
      <c r="E81" s="1"/>
    </row>
    <row r="82" spans="4:5" x14ac:dyDescent="0.25">
      <c r="D82" s="1"/>
      <c r="E82" s="1"/>
    </row>
    <row r="83" spans="4:5" x14ac:dyDescent="0.25">
      <c r="D83" s="1"/>
      <c r="E83" s="1"/>
    </row>
    <row r="84" spans="4:5" x14ac:dyDescent="0.25">
      <c r="D84" s="1"/>
      <c r="E84" s="1"/>
    </row>
    <row r="85" spans="4:5" x14ac:dyDescent="0.25">
      <c r="D85" s="1"/>
      <c r="E85" s="1"/>
    </row>
    <row r="86" spans="4:5" x14ac:dyDescent="0.25">
      <c r="D86" s="1"/>
      <c r="E86" s="1"/>
    </row>
    <row r="87" spans="4:5" x14ac:dyDescent="0.25">
      <c r="D87" s="1"/>
      <c r="E87" s="1"/>
    </row>
    <row r="88" spans="4:5" x14ac:dyDescent="0.25">
      <c r="D88" s="1"/>
      <c r="E88" s="1"/>
    </row>
    <row r="89" spans="4:5" x14ac:dyDescent="0.25">
      <c r="D89" s="1"/>
      <c r="E89" s="1"/>
    </row>
    <row r="90" spans="4:5" x14ac:dyDescent="0.25">
      <c r="D90" s="1"/>
      <c r="E90" s="1"/>
    </row>
    <row r="91" spans="4:5" x14ac:dyDescent="0.25">
      <c r="D91" s="1"/>
      <c r="E91" s="1"/>
    </row>
    <row r="92" spans="4:5" x14ac:dyDescent="0.25">
      <c r="D92" s="1"/>
      <c r="E92" s="1"/>
    </row>
    <row r="93" spans="4:5" x14ac:dyDescent="0.25">
      <c r="D93" s="1"/>
      <c r="E93" s="1"/>
    </row>
    <row r="94" spans="4:5" x14ac:dyDescent="0.25">
      <c r="D94" s="1"/>
      <c r="E94" s="1"/>
    </row>
    <row r="95" spans="4:5" x14ac:dyDescent="0.25">
      <c r="D95" s="1"/>
      <c r="E95" s="1"/>
    </row>
    <row r="96" spans="4:5" x14ac:dyDescent="0.25">
      <c r="D96" s="1"/>
      <c r="E96" s="1"/>
    </row>
    <row r="97" spans="4:5" x14ac:dyDescent="0.25">
      <c r="D97" s="1"/>
      <c r="E97" s="1"/>
    </row>
    <row r="98" spans="4:5" x14ac:dyDescent="0.25">
      <c r="D98" s="1"/>
      <c r="E98" s="1"/>
    </row>
    <row r="99" spans="4:5" x14ac:dyDescent="0.25">
      <c r="D99" s="1"/>
      <c r="E99" s="1"/>
    </row>
    <row r="100" spans="4:5" x14ac:dyDescent="0.25">
      <c r="D100" s="1"/>
      <c r="E100" s="1"/>
    </row>
    <row r="101" spans="4:5" x14ac:dyDescent="0.25">
      <c r="D101" s="1"/>
      <c r="E101" s="1"/>
    </row>
    <row r="102" spans="4:5" x14ac:dyDescent="0.25">
      <c r="D102" s="1"/>
      <c r="E102" s="1"/>
    </row>
    <row r="103" spans="4:5" x14ac:dyDescent="0.25">
      <c r="D103" s="1"/>
      <c r="E103" s="1"/>
    </row>
    <row r="104" spans="4:5" x14ac:dyDescent="0.25">
      <c r="D104" s="1"/>
      <c r="E104" s="1"/>
    </row>
    <row r="105" spans="4:5" x14ac:dyDescent="0.25">
      <c r="D105" s="1"/>
      <c r="E105" s="1"/>
    </row>
    <row r="106" spans="4:5" x14ac:dyDescent="0.25">
      <c r="D106" s="1"/>
      <c r="E106" s="1"/>
    </row>
    <row r="107" spans="4:5" x14ac:dyDescent="0.25">
      <c r="D107" s="1"/>
      <c r="E107" s="1"/>
    </row>
    <row r="108" spans="4:5" x14ac:dyDescent="0.25">
      <c r="D108" s="1"/>
      <c r="E108" s="1"/>
    </row>
    <row r="109" spans="4:5" x14ac:dyDescent="0.25">
      <c r="D109" s="1"/>
      <c r="E109" s="1"/>
    </row>
    <row r="110" spans="4:5" x14ac:dyDescent="0.25">
      <c r="D110" s="1"/>
      <c r="E110" s="1"/>
    </row>
    <row r="111" spans="4:5" x14ac:dyDescent="0.25">
      <c r="D111" s="1"/>
      <c r="E111" s="1"/>
    </row>
    <row r="112" spans="4:5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</sheetData>
  <mergeCells count="1">
    <mergeCell ref="L5:N8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E7E53-C65C-4A79-BBFE-41972DE30E34}">
  <dimension ref="A1"/>
  <sheetViews>
    <sheetView workbookViewId="0">
      <selection activeCell="N14" sqref="N14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7D9534-14F5-4646-A331-EFD51F04CD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Feuil2</vt:lpstr>
      <vt:lpstr>Feuil1</vt:lpstr>
      <vt:lpstr>Feuil3!Zone_d_impression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</dc:creator>
  <cp:lastModifiedBy>Marie</cp:lastModifiedBy>
  <cp:lastPrinted>2019-03-25T16:12:24Z</cp:lastPrinted>
  <dcterms:created xsi:type="dcterms:W3CDTF">2019-02-15T16:36:02Z</dcterms:created>
  <dcterms:modified xsi:type="dcterms:W3CDTF">2019-03-27T10:07:16Z</dcterms:modified>
</cp:coreProperties>
</file>