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Laurent/Desktop/"/>
    </mc:Choice>
  </mc:AlternateContent>
  <bookViews>
    <workbookView xWindow="0" yWindow="460" windowWidth="28800" windowHeight="15940" tabRatio="500"/>
  </bookViews>
  <sheets>
    <sheet name="EVALUATION 2x50" sheetId="1" r:id="rId1"/>
    <sheet name="Barême 2x50" sheetId="2" r:id="rId2"/>
  </sheets>
  <definedNames>
    <definedName name="Indice">'Barême 2x50'!$F$4:$F$32</definedName>
    <definedName name="Note50">'Barême 2x50'!$C$4:$C$37</definedName>
    <definedName name="NoteIndice">'Barême 2x50'!$G$4:$G$32</definedName>
    <definedName name="TFille50">'Barême 2x50'!$B$4:$B$37</definedName>
    <definedName name="TGarcon50">'Barême 2x50'!$D$4:$D$37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1" l="1"/>
  <c r="I9" i="1"/>
  <c r="J9" i="1"/>
  <c r="G36" i="1"/>
  <c r="K36" i="1"/>
  <c r="M36" i="1"/>
  <c r="N36" i="1"/>
  <c r="I36" i="1"/>
  <c r="J36" i="1"/>
  <c r="F37" i="1"/>
  <c r="P37" i="1"/>
  <c r="F36" i="1"/>
  <c r="P36" i="1"/>
  <c r="G34" i="1"/>
  <c r="K34" i="1"/>
  <c r="M34" i="1"/>
  <c r="N34" i="1"/>
  <c r="I34" i="1"/>
  <c r="J34" i="1"/>
  <c r="F35" i="1"/>
  <c r="P35" i="1"/>
  <c r="F34" i="1"/>
  <c r="P34" i="1"/>
  <c r="G32" i="1"/>
  <c r="K32" i="1"/>
  <c r="M32" i="1"/>
  <c r="N32" i="1"/>
  <c r="I32" i="1"/>
  <c r="J32" i="1"/>
  <c r="F33" i="1"/>
  <c r="P33" i="1"/>
  <c r="F32" i="1"/>
  <c r="P32" i="1"/>
  <c r="G30" i="1"/>
  <c r="K30" i="1"/>
  <c r="M30" i="1"/>
  <c r="N30" i="1"/>
  <c r="I30" i="1"/>
  <c r="J30" i="1"/>
  <c r="F31" i="1"/>
  <c r="P31" i="1"/>
  <c r="F30" i="1"/>
  <c r="P30" i="1"/>
  <c r="G28" i="1"/>
  <c r="K28" i="1"/>
  <c r="M28" i="1"/>
  <c r="N28" i="1"/>
  <c r="I28" i="1"/>
  <c r="J28" i="1"/>
  <c r="F29" i="1"/>
  <c r="P29" i="1"/>
  <c r="F28" i="1"/>
  <c r="P28" i="1"/>
  <c r="G26" i="1"/>
  <c r="K26" i="1"/>
  <c r="M26" i="1"/>
  <c r="N26" i="1"/>
  <c r="I26" i="1"/>
  <c r="J26" i="1"/>
  <c r="F27" i="1"/>
  <c r="P27" i="1"/>
  <c r="F26" i="1"/>
  <c r="P26" i="1"/>
  <c r="G24" i="1"/>
  <c r="K24" i="1"/>
  <c r="M24" i="1"/>
  <c r="N24" i="1"/>
  <c r="I24" i="1"/>
  <c r="J24" i="1"/>
  <c r="F25" i="1"/>
  <c r="P25" i="1"/>
  <c r="F24" i="1"/>
  <c r="P24" i="1"/>
  <c r="G21" i="1"/>
  <c r="K21" i="1"/>
  <c r="M21" i="1"/>
  <c r="N21" i="1"/>
  <c r="I21" i="1"/>
  <c r="J21" i="1"/>
  <c r="F22" i="1"/>
  <c r="P22" i="1"/>
  <c r="F21" i="1"/>
  <c r="P21" i="1"/>
  <c r="G19" i="1"/>
  <c r="K19" i="1"/>
  <c r="M19" i="1"/>
  <c r="N19" i="1"/>
  <c r="I19" i="1"/>
  <c r="J19" i="1"/>
  <c r="F20" i="1"/>
  <c r="P20" i="1"/>
  <c r="F19" i="1"/>
  <c r="P19" i="1"/>
  <c r="G17" i="1"/>
  <c r="K17" i="1"/>
  <c r="M17" i="1"/>
  <c r="N17" i="1"/>
  <c r="I17" i="1"/>
  <c r="J17" i="1"/>
  <c r="F18" i="1"/>
  <c r="P18" i="1"/>
  <c r="F17" i="1"/>
  <c r="P17" i="1"/>
  <c r="G15" i="1"/>
  <c r="K15" i="1"/>
  <c r="M15" i="1"/>
  <c r="N15" i="1"/>
  <c r="I15" i="1"/>
  <c r="J15" i="1"/>
  <c r="F16" i="1"/>
  <c r="P16" i="1"/>
  <c r="F15" i="1"/>
  <c r="P15" i="1"/>
  <c r="G13" i="1"/>
  <c r="K13" i="1"/>
  <c r="M13" i="1"/>
  <c r="N13" i="1"/>
  <c r="I13" i="1"/>
  <c r="J13" i="1"/>
  <c r="F14" i="1"/>
  <c r="P14" i="1"/>
  <c r="F13" i="1"/>
  <c r="P13" i="1"/>
  <c r="G11" i="1"/>
  <c r="K11" i="1"/>
  <c r="M11" i="1"/>
  <c r="N11" i="1"/>
  <c r="I11" i="1"/>
  <c r="J11" i="1"/>
  <c r="F12" i="1"/>
  <c r="P12" i="1"/>
  <c r="F11" i="1"/>
  <c r="P11" i="1"/>
  <c r="K9" i="1"/>
  <c r="M9" i="1"/>
  <c r="N9" i="1"/>
  <c r="F10" i="1"/>
  <c r="P10" i="1"/>
  <c r="F9" i="1"/>
  <c r="P9" i="1"/>
</calcChain>
</file>

<file path=xl/sharedStrings.xml><?xml version="1.0" encoding="utf-8"?>
<sst xmlns="http://schemas.openxmlformats.org/spreadsheetml/2006/main" count="67" uniqueCount="49">
  <si>
    <t>NOM</t>
  </si>
  <si>
    <t>Prénom</t>
  </si>
  <si>
    <t>Sexe</t>
  </si>
  <si>
    <t>50m</t>
  </si>
  <si>
    <t>Temps cumulé 2x50 Prévu</t>
  </si>
  <si>
    <t>Temps 2x50 Réalisé</t>
  </si>
  <si>
    <t>Indice de trnasmission</t>
  </si>
  <si>
    <t>A donne à B</t>
  </si>
  <si>
    <t>B donne à A</t>
  </si>
  <si>
    <t>Relais 1</t>
  </si>
  <si>
    <t>Relais 2</t>
  </si>
  <si>
    <t>Relais 3</t>
  </si>
  <si>
    <t>Relais 4</t>
  </si>
  <si>
    <t>Relais 5</t>
  </si>
  <si>
    <t>Relais 6</t>
  </si>
  <si>
    <t>Relais 7</t>
  </si>
  <si>
    <t>Relais 8</t>
  </si>
  <si>
    <t>Relais 9</t>
  </si>
  <si>
    <t>Relais 10</t>
  </si>
  <si>
    <t>Relais 11</t>
  </si>
  <si>
    <t>Relais 12</t>
  </si>
  <si>
    <t>Relais 13</t>
  </si>
  <si>
    <t>Relais 14</t>
  </si>
  <si>
    <t>Coureur</t>
  </si>
  <si>
    <t>Perf Ind</t>
  </si>
  <si>
    <t>Performance individuelle</t>
  </si>
  <si>
    <t>NOTE /5</t>
  </si>
  <si>
    <t>Filles</t>
  </si>
  <si>
    <t>Garçons</t>
  </si>
  <si>
    <t>F</t>
  </si>
  <si>
    <t>G</t>
  </si>
  <si>
    <t>Indice Transmission</t>
  </si>
  <si>
    <t>Indice</t>
  </si>
  <si>
    <t>Eléments de transmission</t>
  </si>
  <si>
    <t>Note /5</t>
  </si>
  <si>
    <t>Eléments de transmission /5</t>
  </si>
  <si>
    <t>NOTE/5</t>
  </si>
  <si>
    <t>Passage non réussi</t>
  </si>
  <si>
    <t>Passage ok mais hors zone</t>
  </si>
  <si>
    <t>Passage zone milieu</t>
  </si>
  <si>
    <t>1 élément</t>
  </si>
  <si>
    <t>2 éléments</t>
  </si>
  <si>
    <t>3 éléments</t>
  </si>
  <si>
    <t>Eléments : Place dans le couloir, signal sonore, main D main G</t>
  </si>
  <si>
    <t>Note /20</t>
  </si>
  <si>
    <t>EVALUATION RELAIS 2x50m</t>
  </si>
  <si>
    <t>Inscrire mes temps sous la forme 6,4 pour 6 secondes et 4 dixième</t>
  </si>
  <si>
    <t>Ne pas toucher aux cases colorées</t>
  </si>
  <si>
    <r>
      <rPr>
        <b/>
        <sz val="12"/>
        <color theme="1"/>
        <rFont val="Calibri"/>
        <family val="2"/>
        <scheme val="minor"/>
      </rPr>
      <t>Classe :</t>
    </r>
    <r>
      <rPr>
        <sz val="12"/>
        <color theme="1"/>
        <rFont val="Calibri"/>
        <family val="2"/>
        <scheme val="minor"/>
      </rPr>
      <t xml:space="preserve">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</si>
</sst>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5" fontId="0" fillId="9" borderId="1" xfId="0" applyNumberForma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9" borderId="0" xfId="0" applyFont="1" applyFill="1" applyAlignment="1">
      <alignment horizontal="center"/>
    </xf>
    <xf numFmtId="165" fontId="0" fillId="11" borderId="1" xfId="0" applyNumberFormat="1" applyFill="1" applyBorder="1" applyAlignment="1">
      <alignment horizontal="center" vertical="center"/>
    </xf>
    <xf numFmtId="165" fontId="0" fillId="6" borderId="1" xfId="0" applyNumberFormat="1" applyFill="1" applyBorder="1" applyAlignment="1">
      <alignment horizontal="center"/>
    </xf>
    <xf numFmtId="165" fontId="0" fillId="7" borderId="1" xfId="0" applyNumberFormat="1" applyFill="1" applyBorder="1" applyAlignment="1">
      <alignment horizontal="center"/>
    </xf>
    <xf numFmtId="49" fontId="0" fillId="10" borderId="1" xfId="0" applyNumberFormat="1" applyFill="1" applyBorder="1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9"/>
  <sheetViews>
    <sheetView tabSelected="1" workbookViewId="0">
      <pane ySplit="7" topLeftCell="A8" activePane="bottomLeft" state="frozen"/>
      <selection pane="bottomLeft" activeCell="H9" sqref="H9:H10"/>
    </sheetView>
  </sheetViews>
  <sheetFormatPr baseColWidth="10" defaultColWidth="10.6640625" defaultRowHeight="16" x14ac:dyDescent="0.2"/>
  <cols>
    <col min="1" max="1" width="8.6640625" customWidth="1"/>
    <col min="2" max="2" width="16.1640625" customWidth="1"/>
    <col min="3" max="3" width="15.1640625" customWidth="1"/>
    <col min="4" max="15" width="11.83203125" customWidth="1"/>
  </cols>
  <sheetData>
    <row r="2" spans="1:17" ht="19" x14ac:dyDescent="0.25">
      <c r="B2" s="37" t="s">
        <v>45</v>
      </c>
      <c r="C2" s="37"/>
      <c r="D2" s="38" t="s">
        <v>46</v>
      </c>
      <c r="E2" s="38"/>
      <c r="F2" s="38"/>
      <c r="G2" s="38"/>
      <c r="H2" s="38"/>
      <c r="J2" s="39" t="s">
        <v>47</v>
      </c>
      <c r="K2" s="39"/>
      <c r="L2" s="39"/>
    </row>
    <row r="4" spans="1:17" x14ac:dyDescent="0.2">
      <c r="B4" s="23" t="s">
        <v>48</v>
      </c>
      <c r="C4" s="23"/>
    </row>
    <row r="6" spans="1:17" x14ac:dyDescent="0.2">
      <c r="A6" s="5"/>
      <c r="B6" s="6" t="s">
        <v>23</v>
      </c>
      <c r="C6" s="6"/>
      <c r="D6" s="6"/>
      <c r="E6" s="6" t="s">
        <v>24</v>
      </c>
      <c r="F6" s="6"/>
      <c r="G6" s="6" t="s">
        <v>7</v>
      </c>
      <c r="H6" s="6"/>
      <c r="I6" s="6"/>
      <c r="J6" s="6"/>
      <c r="K6" s="6" t="s">
        <v>8</v>
      </c>
      <c r="L6" s="6"/>
      <c r="M6" s="6"/>
      <c r="N6" s="6"/>
      <c r="O6" s="5"/>
      <c r="P6" s="5"/>
    </row>
    <row r="7" spans="1:17" ht="50" customHeight="1" x14ac:dyDescent="0.2">
      <c r="A7" s="7"/>
      <c r="B7" s="8" t="s">
        <v>0</v>
      </c>
      <c r="C7" s="8" t="s">
        <v>1</v>
      </c>
      <c r="D7" s="8" t="s">
        <v>2</v>
      </c>
      <c r="E7" s="8" t="s">
        <v>3</v>
      </c>
      <c r="F7" s="8" t="s">
        <v>34</v>
      </c>
      <c r="G7" s="8" t="s">
        <v>4</v>
      </c>
      <c r="H7" s="8" t="s">
        <v>5</v>
      </c>
      <c r="I7" s="8" t="s">
        <v>6</v>
      </c>
      <c r="J7" s="8" t="s">
        <v>34</v>
      </c>
      <c r="K7" s="8" t="s">
        <v>4</v>
      </c>
      <c r="L7" s="8" t="s">
        <v>5</v>
      </c>
      <c r="M7" s="8" t="s">
        <v>6</v>
      </c>
      <c r="N7" s="8" t="s">
        <v>34</v>
      </c>
      <c r="O7" s="8" t="s">
        <v>35</v>
      </c>
      <c r="P7" s="8" t="s">
        <v>44</v>
      </c>
      <c r="Q7" s="1"/>
    </row>
    <row r="8" spans="1:17" ht="16" customHeight="1" x14ac:dyDescent="0.2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1"/>
    </row>
    <row r="9" spans="1:17" ht="20" customHeight="1" x14ac:dyDescent="0.2">
      <c r="A9" s="4" t="s">
        <v>9</v>
      </c>
      <c r="B9" s="9"/>
      <c r="C9" s="9"/>
      <c r="D9" s="36" t="s">
        <v>29</v>
      </c>
      <c r="E9" s="22"/>
      <c r="F9" s="33">
        <f>IF(E9&lt;8,5,IF(AND(8&lt;=E9,E9&lt;=11),INDEX(Note50,MATCH(E9,TFille50,0)),IF(11&lt;E9,0,0)))</f>
        <v>5</v>
      </c>
      <c r="G9" s="32">
        <f>SUM(E9:E10)</f>
        <v>0</v>
      </c>
      <c r="H9" s="20"/>
      <c r="I9" s="32">
        <f>H9-G9</f>
        <v>0</v>
      </c>
      <c r="J9" s="43">
        <f>IF(I9&lt;=-2,5,IF(AND(-2&lt;I9,I9&lt;0.9),INDEX(NoteIndice,(MATCH(I9,Indice,0)),IF(I9&gt;=0.9,0))))</f>
        <v>1</v>
      </c>
      <c r="K9" s="32">
        <f>G9</f>
        <v>0</v>
      </c>
      <c r="L9" s="28"/>
      <c r="M9" s="32">
        <f>L9-K9</f>
        <v>0</v>
      </c>
      <c r="N9" s="34">
        <f>IF(M9&lt;=-2,5,IF(AND(-1.9&lt;=M9,M9&lt;=0.8),INDEX(NoteIndice,(MATCH(M9,Indice,0)),IF(M9&gt;=0.9,0))))</f>
        <v>1</v>
      </c>
      <c r="O9" s="9"/>
      <c r="P9" s="40">
        <f>SUM(O9,N9,J9,F9)</f>
        <v>7</v>
      </c>
    </row>
    <row r="10" spans="1:17" ht="20" customHeight="1" x14ac:dyDescent="0.2">
      <c r="A10" s="4"/>
      <c r="B10" s="9"/>
      <c r="C10" s="9"/>
      <c r="D10" s="36"/>
      <c r="E10" s="22"/>
      <c r="F10" s="33">
        <f>IF(E10&lt;8,5,IF(AND(8&lt;=E10,E10&lt;=11),INDEX(Note50,MATCH(E10,TFille50,0)),IF(11&lt;E10,0,0)))</f>
        <v>5</v>
      </c>
      <c r="G10" s="32"/>
      <c r="H10" s="20"/>
      <c r="I10" s="32"/>
      <c r="J10" s="43"/>
      <c r="K10" s="32"/>
      <c r="L10" s="29"/>
      <c r="M10" s="32"/>
      <c r="N10" s="34"/>
      <c r="O10" s="9"/>
      <c r="P10" s="40">
        <f>SUM(O10,N9,J9,F10)</f>
        <v>7</v>
      </c>
    </row>
    <row r="11" spans="1:17" ht="20" customHeight="1" x14ac:dyDescent="0.2">
      <c r="A11" s="4" t="s">
        <v>10</v>
      </c>
      <c r="B11" s="9"/>
      <c r="C11" s="9"/>
      <c r="D11" s="36" t="s">
        <v>29</v>
      </c>
      <c r="E11" s="22"/>
      <c r="F11" s="33">
        <f>IF(E11&lt;8,5,IF(AND(8&lt;=E11,E11&lt;=11),INDEX(Note50,MATCH(E11,TFille50,0)),IF(11&lt;E11,0,0)))</f>
        <v>5</v>
      </c>
      <c r="G11" s="32">
        <f t="shared" ref="G11:G22" si="0">SUM(E11:E12)</f>
        <v>0</v>
      </c>
      <c r="H11" s="18"/>
      <c r="I11" s="32">
        <f t="shared" ref="I11" si="1">H11-G11</f>
        <v>0</v>
      </c>
      <c r="J11" s="43">
        <f>IF(I11&lt;=-2,5,IF(AND(-1.9&lt;=I11,I11&lt;=0.8),INDEX(NoteIndice,(MATCH(I11,Indice,0)),IF(I11&gt;=0.9,0))))</f>
        <v>1</v>
      </c>
      <c r="K11" s="32">
        <f t="shared" ref="K11:K22" si="2">G11</f>
        <v>0</v>
      </c>
      <c r="L11" s="20"/>
      <c r="M11" s="32">
        <f t="shared" ref="M11" si="3">L11-K11</f>
        <v>0</v>
      </c>
      <c r="N11" s="34">
        <f>IF(M11&lt;=-2,5,IF(AND(-1.9&lt;=M11,M11&lt;=0.8),INDEX(NoteIndice,(MATCH(M11,Indice,0)),IF(M11&gt;=0.9,0))))</f>
        <v>1</v>
      </c>
      <c r="O11" s="9"/>
      <c r="P11" s="40">
        <f>SUM(O11,N11,J11,F11)</f>
        <v>7</v>
      </c>
    </row>
    <row r="12" spans="1:17" ht="20" customHeight="1" x14ac:dyDescent="0.2">
      <c r="A12" s="4"/>
      <c r="B12" s="9"/>
      <c r="C12" s="9"/>
      <c r="D12" s="36"/>
      <c r="E12" s="22"/>
      <c r="F12" s="33">
        <f>IF(E12&lt;8,5,IF(AND(8&lt;=E12,E12&lt;=11),INDEX(Note50,MATCH(E12,TFille50,0)),IF(11&lt;E12,0,0)))</f>
        <v>5</v>
      </c>
      <c r="G12" s="32"/>
      <c r="H12" s="18"/>
      <c r="I12" s="32"/>
      <c r="J12" s="43"/>
      <c r="K12" s="32"/>
      <c r="L12" s="20"/>
      <c r="M12" s="32"/>
      <c r="N12" s="34"/>
      <c r="O12" s="9"/>
      <c r="P12" s="40">
        <f>SUM(O12,N11,J11,F12)</f>
        <v>7</v>
      </c>
    </row>
    <row r="13" spans="1:17" ht="20" customHeight="1" x14ac:dyDescent="0.2">
      <c r="A13" s="4" t="s">
        <v>11</v>
      </c>
      <c r="B13" s="9"/>
      <c r="C13" s="9"/>
      <c r="D13" s="36" t="s">
        <v>29</v>
      </c>
      <c r="E13" s="22"/>
      <c r="F13" s="33">
        <f>IF(E13&lt;8,5,IF(AND(8&lt;=E13,E13&lt;=11),INDEX(Note50,MATCH(E13,TFille50,0)),IF(11&lt;E13,0,0)))</f>
        <v>5</v>
      </c>
      <c r="G13" s="32">
        <f t="shared" ref="G13:G22" si="4">SUM(E13:E14)</f>
        <v>0</v>
      </c>
      <c r="H13" s="18"/>
      <c r="I13" s="32">
        <f t="shared" ref="I13" si="5">H13-G13</f>
        <v>0</v>
      </c>
      <c r="J13" s="43">
        <f>IF(I13&lt;=-2,5,IF(AND(-1.9&lt;=I13,I13&lt;=0.8),INDEX(NoteIndice,(MATCH(I13,Indice,0)),IF(I13&gt;=0.9,0))))</f>
        <v>1</v>
      </c>
      <c r="K13" s="32">
        <f t="shared" ref="K13:K22" si="6">G13</f>
        <v>0</v>
      </c>
      <c r="L13" s="20"/>
      <c r="M13" s="32">
        <f t="shared" ref="M13" si="7">L13-K13</f>
        <v>0</v>
      </c>
      <c r="N13" s="34">
        <f>IF(M13&lt;=-2,5,IF(AND(-1.9&lt;=M13,M13&lt;=0.8),INDEX(NoteIndice,(MATCH(M13,Indice,0)),IF(M13&gt;=0.9,0))))</f>
        <v>1</v>
      </c>
      <c r="O13" s="9"/>
      <c r="P13" s="40">
        <f>SUM(O13,N13,J13,F13)</f>
        <v>7</v>
      </c>
    </row>
    <row r="14" spans="1:17" ht="20" customHeight="1" x14ac:dyDescent="0.2">
      <c r="A14" s="4"/>
      <c r="B14" s="9"/>
      <c r="C14" s="9"/>
      <c r="D14" s="36"/>
      <c r="E14" s="22"/>
      <c r="F14" s="33">
        <f>IF(E14&lt;8,5,IF(AND(8&lt;=E14,E14&lt;=11),INDEX(Note50,MATCH(E14,TFille50,0)),IF(11&lt;E14,0,0)))</f>
        <v>5</v>
      </c>
      <c r="G14" s="32"/>
      <c r="H14" s="18"/>
      <c r="I14" s="32"/>
      <c r="J14" s="43"/>
      <c r="K14" s="32"/>
      <c r="L14" s="20"/>
      <c r="M14" s="32"/>
      <c r="N14" s="34"/>
      <c r="O14" s="9"/>
      <c r="P14" s="40">
        <f>SUM(O14,N13,J13,F14)</f>
        <v>7</v>
      </c>
    </row>
    <row r="15" spans="1:17" ht="20" customHeight="1" x14ac:dyDescent="0.2">
      <c r="A15" s="4" t="s">
        <v>12</v>
      </c>
      <c r="B15" s="9"/>
      <c r="C15" s="9"/>
      <c r="D15" s="36" t="s">
        <v>29</v>
      </c>
      <c r="E15" s="22"/>
      <c r="F15" s="33">
        <f>IF(E15&lt;8,5,IF(AND(8&lt;=E15,E15&lt;=11),INDEX(Note50,MATCH(E15,TFille50,0)),IF(11&lt;E15,0,0)))</f>
        <v>5</v>
      </c>
      <c r="G15" s="32">
        <f t="shared" ref="G15:G22" si="8">SUM(E15:E16)</f>
        <v>0</v>
      </c>
      <c r="H15" s="18"/>
      <c r="I15" s="32">
        <f t="shared" ref="I15" si="9">H15-G15</f>
        <v>0</v>
      </c>
      <c r="J15" s="43">
        <f>IF(I15&lt;=-2,5,IF(AND(-1.9&lt;=I15,I15&lt;=0.8),INDEX(NoteIndice,(MATCH(I15,Indice,0)),IF(I15&gt;=0.9,0))))</f>
        <v>1</v>
      </c>
      <c r="K15" s="32">
        <f t="shared" ref="K15:K22" si="10">G15</f>
        <v>0</v>
      </c>
      <c r="L15" s="20"/>
      <c r="M15" s="32">
        <f t="shared" ref="M15" si="11">L15-K15</f>
        <v>0</v>
      </c>
      <c r="N15" s="34">
        <f>IF(M15&lt;=-2,5,IF(AND(-1.9&lt;=M15,M15&lt;=0.8),INDEX(NoteIndice,(MATCH(M15,Indice,0)),IF(M15&gt;=0.9,0))))</f>
        <v>1</v>
      </c>
      <c r="O15" s="9"/>
      <c r="P15" s="40">
        <f>SUM(O15,N15,J15,F15)</f>
        <v>7</v>
      </c>
    </row>
    <row r="16" spans="1:17" ht="20" customHeight="1" x14ac:dyDescent="0.2">
      <c r="A16" s="4"/>
      <c r="B16" s="9"/>
      <c r="C16" s="9"/>
      <c r="D16" s="36"/>
      <c r="E16" s="22"/>
      <c r="F16" s="33">
        <f>IF(E16&lt;8,5,IF(AND(8&lt;=E16,E16&lt;=11),INDEX(Note50,MATCH(E16,TFille50,0)),IF(11&lt;E16,0,0)))</f>
        <v>5</v>
      </c>
      <c r="G16" s="32"/>
      <c r="H16" s="18"/>
      <c r="I16" s="32"/>
      <c r="J16" s="43"/>
      <c r="K16" s="32"/>
      <c r="L16" s="20"/>
      <c r="M16" s="32"/>
      <c r="N16" s="34"/>
      <c r="O16" s="9"/>
      <c r="P16" s="40">
        <f>SUM(O16,N15,J15,F16)</f>
        <v>7</v>
      </c>
    </row>
    <row r="17" spans="1:16" ht="20" customHeight="1" x14ac:dyDescent="0.2">
      <c r="A17" s="4" t="s">
        <v>13</v>
      </c>
      <c r="B17" s="9"/>
      <c r="C17" s="9"/>
      <c r="D17" s="36" t="s">
        <v>29</v>
      </c>
      <c r="E17" s="22"/>
      <c r="F17" s="33">
        <f>IF(E17&lt;8,5,IF(AND(8&lt;=E17,E17&lt;=11),INDEX(Note50,MATCH(E17,TFille50,0)),IF(11&lt;E17,0,0)))</f>
        <v>5</v>
      </c>
      <c r="G17" s="32">
        <f t="shared" ref="G17:G22" si="12">SUM(E17:E18)</f>
        <v>0</v>
      </c>
      <c r="H17" s="18"/>
      <c r="I17" s="32">
        <f t="shared" ref="I17" si="13">H17-G17</f>
        <v>0</v>
      </c>
      <c r="J17" s="43">
        <f>IF(I17&lt;=-2,5,IF(AND(-1.9&lt;=I17,I17&lt;=0.8),INDEX(NoteIndice,(MATCH(I17,Indice,0)),IF(I17&gt;=0.9,0))))</f>
        <v>1</v>
      </c>
      <c r="K17" s="32">
        <f t="shared" ref="K17:K22" si="14">G17</f>
        <v>0</v>
      </c>
      <c r="L17" s="20"/>
      <c r="M17" s="32">
        <f t="shared" ref="M17" si="15">L17-K17</f>
        <v>0</v>
      </c>
      <c r="N17" s="34">
        <f>IF(M17&lt;=-2,5,IF(AND(-1.9&lt;=M17,M17&lt;=0.8),INDEX(NoteIndice,(MATCH(M17,Indice,0)),IF(M17&gt;=0.9,0))))</f>
        <v>1</v>
      </c>
      <c r="O17" s="9"/>
      <c r="P17" s="40">
        <f>SUM(O17,N17,J17,F17)</f>
        <v>7</v>
      </c>
    </row>
    <row r="18" spans="1:16" ht="20" customHeight="1" x14ac:dyDescent="0.2">
      <c r="A18" s="4"/>
      <c r="B18" s="9"/>
      <c r="C18" s="9"/>
      <c r="D18" s="36"/>
      <c r="E18" s="22"/>
      <c r="F18" s="33">
        <f>IF(E18&lt;8,5,IF(AND(8&lt;=E18,E18&lt;=11),INDEX(Note50,MATCH(E18,TFille50,0)),IF(11&lt;E18,0,0)))</f>
        <v>5</v>
      </c>
      <c r="G18" s="32"/>
      <c r="H18" s="18"/>
      <c r="I18" s="32"/>
      <c r="J18" s="43"/>
      <c r="K18" s="32"/>
      <c r="L18" s="20"/>
      <c r="M18" s="32"/>
      <c r="N18" s="34"/>
      <c r="O18" s="9"/>
      <c r="P18" s="40">
        <f>SUM(O18,N17,J17,F18)</f>
        <v>7</v>
      </c>
    </row>
    <row r="19" spans="1:16" ht="20" customHeight="1" x14ac:dyDescent="0.2">
      <c r="A19" s="4" t="s">
        <v>14</v>
      </c>
      <c r="B19" s="9"/>
      <c r="C19" s="9"/>
      <c r="D19" s="36" t="s">
        <v>29</v>
      </c>
      <c r="E19" s="22"/>
      <c r="F19" s="33">
        <f>IF(E19&lt;8,5,IF(AND(8&lt;=E19,E19&lt;=11),INDEX(Note50,MATCH(E19,TFille50,0)),IF(11&lt;E19,0,0)))</f>
        <v>5</v>
      </c>
      <c r="G19" s="32">
        <f t="shared" ref="G19:G22" si="16">SUM(E19:E20)</f>
        <v>0</v>
      </c>
      <c r="H19" s="18"/>
      <c r="I19" s="32">
        <f t="shared" ref="I19" si="17">H19-G19</f>
        <v>0</v>
      </c>
      <c r="J19" s="43">
        <f>IF(I19&lt;=-2,5,IF(AND(-1.9&lt;=I19,I19&lt;=0.8),INDEX(NoteIndice,(MATCH(I19,Indice,0)),IF(I19&gt;=0.9,0))))</f>
        <v>1</v>
      </c>
      <c r="K19" s="32">
        <f t="shared" ref="K19:K22" si="18">G19</f>
        <v>0</v>
      </c>
      <c r="L19" s="20"/>
      <c r="M19" s="32">
        <f t="shared" ref="M19" si="19">L19-K19</f>
        <v>0</v>
      </c>
      <c r="N19" s="34">
        <f>IF(M19&lt;=-2,5,IF(AND(-1.9&lt;=M19,M19&lt;=0.8),INDEX(NoteIndice,(MATCH(M19,Indice,0)),IF(M19&gt;=0.9,0))))</f>
        <v>1</v>
      </c>
      <c r="O19" s="9"/>
      <c r="P19" s="40">
        <f>SUM(O19,N19,J19,F19)</f>
        <v>7</v>
      </c>
    </row>
    <row r="20" spans="1:16" ht="20" customHeight="1" x14ac:dyDescent="0.2">
      <c r="A20" s="4"/>
      <c r="B20" s="9"/>
      <c r="C20" s="9"/>
      <c r="D20" s="36"/>
      <c r="E20" s="22"/>
      <c r="F20" s="33">
        <f>IF(E20&lt;8,5,IF(AND(8&lt;=E20,E20&lt;=11),INDEX(Note50,MATCH(E20,TFille50,0)),IF(11&lt;E20,0,0)))</f>
        <v>5</v>
      </c>
      <c r="G20" s="32"/>
      <c r="H20" s="18"/>
      <c r="I20" s="32"/>
      <c r="J20" s="43"/>
      <c r="K20" s="32"/>
      <c r="L20" s="20"/>
      <c r="M20" s="32"/>
      <c r="N20" s="34"/>
      <c r="O20" s="9"/>
      <c r="P20" s="40">
        <f>SUM(O20,N19,J19,F20)</f>
        <v>7</v>
      </c>
    </row>
    <row r="21" spans="1:16" ht="20" customHeight="1" x14ac:dyDescent="0.2">
      <c r="A21" s="4" t="s">
        <v>15</v>
      </c>
      <c r="B21" s="9"/>
      <c r="C21" s="9"/>
      <c r="D21" s="36" t="s">
        <v>29</v>
      </c>
      <c r="E21" s="22"/>
      <c r="F21" s="33">
        <f>IF(E21&lt;8,5,IF(AND(8&lt;=E21,E21&lt;=11),INDEX(Note50,MATCH(E21,TFille50,0)),IF(11&lt;E21,0,0)))</f>
        <v>5</v>
      </c>
      <c r="G21" s="32">
        <f t="shared" ref="G21:G22" si="20">SUM(E21:E22)</f>
        <v>0</v>
      </c>
      <c r="H21" s="18"/>
      <c r="I21" s="32">
        <f t="shared" ref="I21" si="21">H21-G21</f>
        <v>0</v>
      </c>
      <c r="J21" s="43">
        <f>IF(I21&lt;=-2,5,IF(AND(-1.9&lt;=I21,I21&lt;=0.8),INDEX(NoteIndice,(MATCH(I21,Indice,0)),IF(I21&gt;=0.9,0))))</f>
        <v>1</v>
      </c>
      <c r="K21" s="32">
        <f t="shared" ref="K21:K22" si="22">G21</f>
        <v>0</v>
      </c>
      <c r="L21" s="20"/>
      <c r="M21" s="32">
        <f t="shared" ref="M21" si="23">L21-K21</f>
        <v>0</v>
      </c>
      <c r="N21" s="34">
        <f>IF(M21&lt;=-2,5,IF(AND(-1.9&lt;=M21,M21&lt;=0.8),INDEX(NoteIndice,(MATCH(M21,Indice,0)),IF(M21&gt;=0.9,0))))</f>
        <v>1</v>
      </c>
      <c r="O21" s="9"/>
      <c r="P21" s="40">
        <f>SUM(O21,N21,J21,F21)</f>
        <v>7</v>
      </c>
    </row>
    <row r="22" spans="1:16" ht="20" customHeight="1" x14ac:dyDescent="0.2">
      <c r="A22" s="4"/>
      <c r="B22" s="9"/>
      <c r="C22" s="9"/>
      <c r="D22" s="36"/>
      <c r="E22" s="22"/>
      <c r="F22" s="33">
        <f>IF(E22&lt;8,5,IF(AND(8&lt;=E22,E22&lt;=11),INDEX(Note50,MATCH(E22,TFille50,0)),IF(11&lt;E22,0,0)))</f>
        <v>5</v>
      </c>
      <c r="G22" s="32"/>
      <c r="H22" s="18"/>
      <c r="I22" s="32"/>
      <c r="J22" s="43"/>
      <c r="K22" s="32"/>
      <c r="L22" s="20"/>
      <c r="M22" s="32"/>
      <c r="N22" s="34"/>
      <c r="O22" s="9"/>
      <c r="P22" s="40">
        <f>SUM(O22,N21,J21,F22)</f>
        <v>7</v>
      </c>
    </row>
    <row r="23" spans="1:16" ht="20" customHeight="1" x14ac:dyDescent="0.2">
      <c r="A23" s="17"/>
      <c r="B23" s="17"/>
      <c r="C23" s="17"/>
      <c r="D23" s="17"/>
      <c r="E23" s="21"/>
      <c r="F23" s="17"/>
      <c r="G23" s="21"/>
      <c r="H23" s="19"/>
      <c r="I23" s="19"/>
      <c r="J23" s="17"/>
      <c r="K23" s="21"/>
      <c r="L23" s="21"/>
      <c r="M23" s="21"/>
      <c r="N23" s="17"/>
      <c r="O23" s="17"/>
      <c r="P23" s="17"/>
    </row>
    <row r="24" spans="1:16" ht="20" customHeight="1" x14ac:dyDescent="0.2">
      <c r="A24" s="4" t="s">
        <v>16</v>
      </c>
      <c r="B24" s="9"/>
      <c r="C24" s="9"/>
      <c r="D24" s="36" t="s">
        <v>30</v>
      </c>
      <c r="E24" s="22"/>
      <c r="F24" s="33">
        <f>IF(E24&lt;=6.5,5,IF(AND(6.6&lt;=E24,E24&lt;=9.9),INDEX(Note50,MATCH(E24,TGarcon50,0)),IF(10&lt;=E24,0,0)))</f>
        <v>5</v>
      </c>
      <c r="G24" s="32">
        <f>SUM(E24:E25)</f>
        <v>0</v>
      </c>
      <c r="H24" s="18"/>
      <c r="I24" s="32">
        <f>H24-G24</f>
        <v>0</v>
      </c>
      <c r="J24" s="34">
        <f>IF(I24&lt;=-2,5,IF(AND(-1.9&lt;=I24,I24&lt;=0.8),INDEX(NoteIndice,(MATCH(I24,Indice,0)),IF(I24&gt;=0.9,0))))</f>
        <v>1</v>
      </c>
      <c r="K24" s="32">
        <f>G24</f>
        <v>0</v>
      </c>
      <c r="L24" s="20"/>
      <c r="M24" s="32">
        <f>L24-K24</f>
        <v>0</v>
      </c>
      <c r="N24" s="34">
        <f>IF(M24&lt;=-2,5,IF(AND(-1.9&lt;=M24,M24&lt;=0.8),INDEX(NoteIndice,(MATCH(M24,Indice,0)),IF(M24&gt;=0.9,0))))</f>
        <v>1</v>
      </c>
      <c r="O24" s="9"/>
      <c r="P24" s="35">
        <f>SUM(O24,N24,J24,F24)</f>
        <v>7</v>
      </c>
    </row>
    <row r="25" spans="1:16" ht="20" customHeight="1" x14ac:dyDescent="0.2">
      <c r="A25" s="4"/>
      <c r="B25" s="9"/>
      <c r="C25" s="9"/>
      <c r="D25" s="36"/>
      <c r="E25" s="22"/>
      <c r="F25" s="33">
        <f>IF(E25&lt;=6.5,5,IF(AND(6.6&lt;=E25,E25&lt;=9.9),INDEX(Note50,MATCH(E25,TGarcon50,0)),IF(10&lt;=E25,0,0)))</f>
        <v>5</v>
      </c>
      <c r="G25" s="32"/>
      <c r="H25" s="18"/>
      <c r="I25" s="32"/>
      <c r="J25" s="34"/>
      <c r="K25" s="32"/>
      <c r="L25" s="20"/>
      <c r="M25" s="32"/>
      <c r="N25" s="34"/>
      <c r="O25" s="9"/>
      <c r="P25" s="35">
        <f>SUM(O25,N24,J24,F25)</f>
        <v>7</v>
      </c>
    </row>
    <row r="26" spans="1:16" ht="20" customHeight="1" x14ac:dyDescent="0.2">
      <c r="A26" s="4" t="s">
        <v>17</v>
      </c>
      <c r="B26" s="9"/>
      <c r="C26" s="9"/>
      <c r="D26" s="36" t="s">
        <v>30</v>
      </c>
      <c r="E26" s="22"/>
      <c r="F26" s="33">
        <f>IF(E26&lt;=6.5,5,IF(AND(6.6&lt;=E26,E26&lt;=9.9),INDEX(Note50,MATCH(E26,TGarcon50,0)),IF(10&lt;=E26,0,0)))</f>
        <v>5</v>
      </c>
      <c r="G26" s="32">
        <f t="shared" ref="G26:G37" si="24">SUM(E26:E27)</f>
        <v>0</v>
      </c>
      <c r="H26" s="18"/>
      <c r="I26" s="32">
        <f t="shared" ref="I26" si="25">H26-G26</f>
        <v>0</v>
      </c>
      <c r="J26" s="34">
        <f>IF(I26&lt;=-2,5,IF(AND(-1.9&lt;=I26,I26&lt;=0.8),INDEX(NoteIndice,(MATCH(I26,Indice,0)),IF(I26&gt;=0.9,0))))</f>
        <v>1</v>
      </c>
      <c r="K26" s="32">
        <f t="shared" ref="K26:K37" si="26">G26</f>
        <v>0</v>
      </c>
      <c r="L26" s="20"/>
      <c r="M26" s="32">
        <f t="shared" ref="M26" si="27">L26-K26</f>
        <v>0</v>
      </c>
      <c r="N26" s="34">
        <f>IF(M26&lt;=-2,5,IF(AND(-1.9&lt;=M26,M26&lt;=0.8),INDEX(NoteIndice,(MATCH(M26,Indice,0)),IF(M26&gt;=0.9,0))))</f>
        <v>1</v>
      </c>
      <c r="O26" s="9"/>
      <c r="P26" s="35">
        <f>SUM(O26,N26,J26,F26)</f>
        <v>7</v>
      </c>
    </row>
    <row r="27" spans="1:16" ht="20" customHeight="1" x14ac:dyDescent="0.2">
      <c r="A27" s="4"/>
      <c r="B27" s="9"/>
      <c r="C27" s="9"/>
      <c r="D27" s="36"/>
      <c r="E27" s="22"/>
      <c r="F27" s="33">
        <f>IF(E27&lt;=6.5,5,IF(AND(6.6&lt;=E27,E27&lt;=9.9),INDEX(Note50,MATCH(E27,TGarcon50,0)),IF(10&lt;=E27,0,0)))</f>
        <v>5</v>
      </c>
      <c r="G27" s="32"/>
      <c r="H27" s="18"/>
      <c r="I27" s="32"/>
      <c r="J27" s="34"/>
      <c r="K27" s="32"/>
      <c r="L27" s="20"/>
      <c r="M27" s="32"/>
      <c r="N27" s="34"/>
      <c r="O27" s="9"/>
      <c r="P27" s="35">
        <f>SUM(O27,N26,J26,F27)</f>
        <v>7</v>
      </c>
    </row>
    <row r="28" spans="1:16" ht="20" customHeight="1" x14ac:dyDescent="0.2">
      <c r="A28" s="4" t="s">
        <v>18</v>
      </c>
      <c r="B28" s="9"/>
      <c r="C28" s="9"/>
      <c r="D28" s="36" t="s">
        <v>30</v>
      </c>
      <c r="E28" s="22"/>
      <c r="F28" s="33">
        <f>IF(E28&lt;=6.5,5,IF(AND(6.6&lt;=E28,E28&lt;=9.9),INDEX(Note50,MATCH(E28,TGarcon50,0)),IF(10&lt;=E28,0,0)))</f>
        <v>5</v>
      </c>
      <c r="G28" s="32">
        <f t="shared" ref="G28:G37" si="28">SUM(E28:E29)</f>
        <v>0</v>
      </c>
      <c r="H28" s="18"/>
      <c r="I28" s="32">
        <f t="shared" ref="I28" si="29">H28-G28</f>
        <v>0</v>
      </c>
      <c r="J28" s="34">
        <f>IF(I28&lt;=-2,5,IF(AND(-1.9&lt;=I28,I28&lt;=0.8),INDEX(NoteIndice,(MATCH(I28,Indice,0)),IF(I28&gt;=0.9,0))))</f>
        <v>1</v>
      </c>
      <c r="K28" s="32">
        <f t="shared" ref="K28:K37" si="30">G28</f>
        <v>0</v>
      </c>
      <c r="L28" s="20"/>
      <c r="M28" s="32">
        <f t="shared" ref="M28" si="31">L28-K28</f>
        <v>0</v>
      </c>
      <c r="N28" s="34">
        <f>IF(M28&lt;=-2,5,IF(AND(-1.9&lt;=M28,M28&lt;=0.8),INDEX(NoteIndice,(MATCH(M28,Indice,0)),IF(M28&gt;=0.9,0))))</f>
        <v>1</v>
      </c>
      <c r="O28" s="9"/>
      <c r="P28" s="35">
        <f>SUM(O28,N28,J28,F28)</f>
        <v>7</v>
      </c>
    </row>
    <row r="29" spans="1:16" ht="20" customHeight="1" x14ac:dyDescent="0.2">
      <c r="A29" s="4"/>
      <c r="B29" s="9"/>
      <c r="C29" s="9"/>
      <c r="D29" s="36"/>
      <c r="E29" s="22"/>
      <c r="F29" s="33">
        <f>IF(E29&lt;=6.5,5,IF(AND(6.6&lt;=E29,E29&lt;=9.9),INDEX(Note50,MATCH(E29,TGarcon50,0)),IF(10&lt;=E29,0,0)))</f>
        <v>5</v>
      </c>
      <c r="G29" s="32"/>
      <c r="H29" s="18"/>
      <c r="I29" s="32"/>
      <c r="J29" s="34"/>
      <c r="K29" s="32"/>
      <c r="L29" s="20"/>
      <c r="M29" s="32"/>
      <c r="N29" s="34"/>
      <c r="O29" s="9"/>
      <c r="P29" s="35">
        <f>SUM(O29,N28,J28,F29)</f>
        <v>7</v>
      </c>
    </row>
    <row r="30" spans="1:16" ht="20" customHeight="1" x14ac:dyDescent="0.2">
      <c r="A30" s="4" t="s">
        <v>19</v>
      </c>
      <c r="B30" s="9"/>
      <c r="C30" s="9"/>
      <c r="D30" s="36" t="s">
        <v>30</v>
      </c>
      <c r="E30" s="22"/>
      <c r="F30" s="33">
        <f>IF(E30&lt;=6.5,5,IF(AND(6.6&lt;=E30,E30&lt;=9.9),INDEX(Note50,MATCH(E30,TGarcon50,0)),IF(10&lt;=E30,0,0)))</f>
        <v>5</v>
      </c>
      <c r="G30" s="32">
        <f t="shared" ref="G30:G37" si="32">SUM(E30:E31)</f>
        <v>0</v>
      </c>
      <c r="H30" s="18"/>
      <c r="I30" s="32">
        <f t="shared" ref="I30" si="33">H30-G30</f>
        <v>0</v>
      </c>
      <c r="J30" s="34">
        <f>IF(I30&lt;=-2,5,IF(AND(-1.9&lt;=I30,I30&lt;=0.8),INDEX(NoteIndice,(MATCH(I30,Indice,0)),IF(I30&gt;=0.9,0))))</f>
        <v>1</v>
      </c>
      <c r="K30" s="32">
        <f t="shared" ref="K30:K37" si="34">G30</f>
        <v>0</v>
      </c>
      <c r="L30" s="20"/>
      <c r="M30" s="32">
        <f t="shared" ref="M30" si="35">L30-K30</f>
        <v>0</v>
      </c>
      <c r="N30" s="34">
        <f>IF(M30&lt;=-2,5,IF(AND(-1.9&lt;=M30,M30&lt;=0.8),INDEX(NoteIndice,(MATCH(M30,Indice,0)),IF(M30&gt;=0.9,0))))</f>
        <v>1</v>
      </c>
      <c r="O30" s="9"/>
      <c r="P30" s="35">
        <f>SUM(O30,N30,J30,F30)</f>
        <v>7</v>
      </c>
    </row>
    <row r="31" spans="1:16" ht="20" customHeight="1" x14ac:dyDescent="0.2">
      <c r="A31" s="4"/>
      <c r="B31" s="9"/>
      <c r="C31" s="9"/>
      <c r="D31" s="36"/>
      <c r="E31" s="22"/>
      <c r="F31" s="33">
        <f>IF(E31&lt;=6.5,5,IF(AND(6.6&lt;=E31,E31&lt;=9.9),INDEX(Note50,MATCH(E31,TGarcon50,0)),IF(10&lt;=E31,0,0)))</f>
        <v>5</v>
      </c>
      <c r="G31" s="32"/>
      <c r="H31" s="18"/>
      <c r="I31" s="32"/>
      <c r="J31" s="34"/>
      <c r="K31" s="32"/>
      <c r="L31" s="20"/>
      <c r="M31" s="32"/>
      <c r="N31" s="34"/>
      <c r="O31" s="9"/>
      <c r="P31" s="35">
        <f>SUM(O31,N30,J30,F31)</f>
        <v>7</v>
      </c>
    </row>
    <row r="32" spans="1:16" ht="20" customHeight="1" x14ac:dyDescent="0.2">
      <c r="A32" s="4" t="s">
        <v>20</v>
      </c>
      <c r="B32" s="9"/>
      <c r="C32" s="9"/>
      <c r="D32" s="36" t="s">
        <v>30</v>
      </c>
      <c r="E32" s="22"/>
      <c r="F32" s="33">
        <f>IF(E32&lt;=6.5,5,IF(AND(6.6&lt;=E32,E32&lt;=9.9),INDEX(Note50,MATCH(E32,TGarcon50,0)),IF(10&lt;=E32,0,0)))</f>
        <v>5</v>
      </c>
      <c r="G32" s="32">
        <f t="shared" ref="G32:G37" si="36">SUM(E32:E33)</f>
        <v>0</v>
      </c>
      <c r="H32" s="18"/>
      <c r="I32" s="32">
        <f t="shared" ref="I32" si="37">H32-G32</f>
        <v>0</v>
      </c>
      <c r="J32" s="34">
        <f>IF(I32&lt;=-2,5,IF(AND(-1.9&lt;=I32,I32&lt;=0.8),INDEX(NoteIndice,(MATCH(I32,Indice,0)),IF(I32&gt;=0.9,0))))</f>
        <v>1</v>
      </c>
      <c r="K32" s="32">
        <f t="shared" ref="K32:K37" si="38">G32</f>
        <v>0</v>
      </c>
      <c r="L32" s="20"/>
      <c r="M32" s="32">
        <f t="shared" ref="M32" si="39">L32-K32</f>
        <v>0</v>
      </c>
      <c r="N32" s="34">
        <f>IF(M32&lt;=-2,5,IF(AND(-1.9&lt;=M32,M32&lt;=0.8),INDEX(NoteIndice,(MATCH(M32,Indice,0)),IF(M32&gt;=0.9,0))))</f>
        <v>1</v>
      </c>
      <c r="O32" s="9"/>
      <c r="P32" s="35">
        <f>SUM(O32,N32,J32,F32)</f>
        <v>7</v>
      </c>
    </row>
    <row r="33" spans="1:16" ht="20" customHeight="1" x14ac:dyDescent="0.2">
      <c r="A33" s="4"/>
      <c r="B33" s="9"/>
      <c r="C33" s="9"/>
      <c r="D33" s="36"/>
      <c r="E33" s="22"/>
      <c r="F33" s="33">
        <f>IF(E33&lt;=6.5,5,IF(AND(6.6&lt;=E33,E33&lt;=9.9),INDEX(Note50,MATCH(E33,TGarcon50,0)),IF(10&lt;=E33,0,0)))</f>
        <v>5</v>
      </c>
      <c r="G33" s="32"/>
      <c r="H33" s="18"/>
      <c r="I33" s="32"/>
      <c r="J33" s="34"/>
      <c r="K33" s="32"/>
      <c r="L33" s="20"/>
      <c r="M33" s="32"/>
      <c r="N33" s="34"/>
      <c r="O33" s="9"/>
      <c r="P33" s="35">
        <f>SUM(O33,N32,J32,F33)</f>
        <v>7</v>
      </c>
    </row>
    <row r="34" spans="1:16" ht="20" customHeight="1" x14ac:dyDescent="0.2">
      <c r="A34" s="4" t="s">
        <v>21</v>
      </c>
      <c r="B34" s="9"/>
      <c r="C34" s="9"/>
      <c r="D34" s="36" t="s">
        <v>30</v>
      </c>
      <c r="E34" s="22"/>
      <c r="F34" s="33">
        <f>IF(E34&lt;=6.5,5,IF(AND(6.6&lt;=E34,E34&lt;=9.9),INDEX(Note50,MATCH(E34,TGarcon50,0)),IF(10&lt;=E34,0,0)))</f>
        <v>5</v>
      </c>
      <c r="G34" s="32">
        <f t="shared" ref="G34:G37" si="40">SUM(E34:E35)</f>
        <v>0</v>
      </c>
      <c r="H34" s="18"/>
      <c r="I34" s="32">
        <f t="shared" ref="I34" si="41">H34-G34</f>
        <v>0</v>
      </c>
      <c r="J34" s="34">
        <f>IF(I34&lt;=-2,5,IF(AND(-1.9&lt;=I34,I34&lt;=0.8),INDEX(NoteIndice,(MATCH(I34,Indice,0)),IF(I34&gt;=0.9,0))))</f>
        <v>1</v>
      </c>
      <c r="K34" s="32">
        <f t="shared" ref="K34:K37" si="42">G34</f>
        <v>0</v>
      </c>
      <c r="L34" s="20"/>
      <c r="M34" s="32">
        <f t="shared" ref="M34" si="43">L34-K34</f>
        <v>0</v>
      </c>
      <c r="N34" s="34">
        <f>IF(M34&lt;=-2,5,IF(AND(-1.9&lt;=M34,M34&lt;=0.8),INDEX(NoteIndice,(MATCH(M34,Indice,0)),IF(M34&gt;=0.9,0))))</f>
        <v>1</v>
      </c>
      <c r="O34" s="9"/>
      <c r="P34" s="35">
        <f>SUM(O34,N34,J34,F34)</f>
        <v>7</v>
      </c>
    </row>
    <row r="35" spans="1:16" ht="20" customHeight="1" x14ac:dyDescent="0.2">
      <c r="A35" s="4"/>
      <c r="B35" s="9"/>
      <c r="C35" s="9"/>
      <c r="D35" s="36"/>
      <c r="E35" s="22"/>
      <c r="F35" s="33">
        <f>IF(E35&lt;=6.5,5,IF(AND(6.6&lt;=E35,E35&lt;=9.9),INDEX(Note50,MATCH(E35,TGarcon50,0)),IF(10&lt;=E35,0,0)))</f>
        <v>5</v>
      </c>
      <c r="G35" s="32"/>
      <c r="H35" s="18"/>
      <c r="I35" s="32"/>
      <c r="J35" s="34"/>
      <c r="K35" s="32"/>
      <c r="L35" s="20"/>
      <c r="M35" s="32"/>
      <c r="N35" s="34"/>
      <c r="O35" s="9"/>
      <c r="P35" s="35">
        <f>SUM(O35,N34,J34,F35)</f>
        <v>7</v>
      </c>
    </row>
    <row r="36" spans="1:16" ht="20" customHeight="1" x14ac:dyDescent="0.2">
      <c r="A36" s="4" t="s">
        <v>22</v>
      </c>
      <c r="B36" s="9"/>
      <c r="C36" s="9"/>
      <c r="D36" s="36" t="s">
        <v>30</v>
      </c>
      <c r="E36" s="22"/>
      <c r="F36" s="33">
        <f>IF(E36&lt;=6.5,5,IF(AND(6.6&lt;=E36,E36&lt;=9.9),INDEX(Note50,MATCH(E36,TGarcon50,0)),IF(10&lt;=E36,0,0)))</f>
        <v>5</v>
      </c>
      <c r="G36" s="32">
        <f t="shared" ref="G36:G37" si="44">SUM(E36:E37)</f>
        <v>0</v>
      </c>
      <c r="H36" s="18"/>
      <c r="I36" s="32">
        <f t="shared" ref="I36" si="45">H36-G36</f>
        <v>0</v>
      </c>
      <c r="J36" s="34">
        <f>IF(I36&lt;=-2,5,IF(AND(-1.9&lt;=I36,I36&lt;=0.8),INDEX(NoteIndice,(MATCH(I36,Indice,0)),IF(I36&gt;=0.9,0))))</f>
        <v>1</v>
      </c>
      <c r="K36" s="32">
        <f t="shared" ref="K36:K37" si="46">G36</f>
        <v>0</v>
      </c>
      <c r="L36" s="20"/>
      <c r="M36" s="32">
        <f t="shared" ref="M36" si="47">L36-K36</f>
        <v>0</v>
      </c>
      <c r="N36" s="34">
        <f>IF(M36&lt;=-2,5,IF(AND(-1.9&lt;=M36,M36&lt;=0.8),INDEX(NoteIndice,(MATCH(M36,Indice,0)),IF(M36&gt;=0.9,0))))</f>
        <v>1</v>
      </c>
      <c r="O36" s="9"/>
      <c r="P36" s="35">
        <f>SUM(O36,N36,J36,F36)</f>
        <v>7</v>
      </c>
    </row>
    <row r="37" spans="1:16" ht="20" customHeight="1" x14ac:dyDescent="0.2">
      <c r="A37" s="4"/>
      <c r="B37" s="9"/>
      <c r="C37" s="9"/>
      <c r="D37" s="36"/>
      <c r="E37" s="22"/>
      <c r="F37" s="33">
        <f>IF(E37&lt;=6.5,5,IF(AND(6.6&lt;=E37,E37&lt;=9.9),INDEX(Note50,MATCH(E37,TGarcon50,0)),IF(10&lt;=E37,0,0)))</f>
        <v>5</v>
      </c>
      <c r="G37" s="32"/>
      <c r="H37" s="18"/>
      <c r="I37" s="32"/>
      <c r="J37" s="34"/>
      <c r="K37" s="32"/>
      <c r="L37" s="20"/>
      <c r="M37" s="32"/>
      <c r="N37" s="34"/>
      <c r="O37" s="9"/>
      <c r="P37" s="35">
        <f>SUM(O37,N36,J36,F37)</f>
        <v>7</v>
      </c>
    </row>
    <row r="38" spans="1:16" ht="20" customHeight="1" x14ac:dyDescent="0.2"/>
    <row r="39" spans="1:16" ht="20" customHeight="1" x14ac:dyDescent="0.2"/>
  </sheetData>
  <mergeCells count="148">
    <mergeCell ref="B2:C2"/>
    <mergeCell ref="D2:H2"/>
    <mergeCell ref="J2:L2"/>
    <mergeCell ref="B4:C4"/>
    <mergeCell ref="M36:M37"/>
    <mergeCell ref="N36:N37"/>
    <mergeCell ref="G36:G37"/>
    <mergeCell ref="H36:H37"/>
    <mergeCell ref="I36:I37"/>
    <mergeCell ref="J36:J37"/>
    <mergeCell ref="K36:K37"/>
    <mergeCell ref="L36:L37"/>
    <mergeCell ref="M32:M33"/>
    <mergeCell ref="N32:N33"/>
    <mergeCell ref="G34:G35"/>
    <mergeCell ref="H34:H35"/>
    <mergeCell ref="I34:I35"/>
    <mergeCell ref="J34:J35"/>
    <mergeCell ref="K34:K35"/>
    <mergeCell ref="L34:L35"/>
    <mergeCell ref="M34:M35"/>
    <mergeCell ref="N34:N35"/>
    <mergeCell ref="G32:G33"/>
    <mergeCell ref="H32:H33"/>
    <mergeCell ref="I32:I33"/>
    <mergeCell ref="J32:J33"/>
    <mergeCell ref="K32:K33"/>
    <mergeCell ref="L32:L33"/>
    <mergeCell ref="N28:N29"/>
    <mergeCell ref="G30:G31"/>
    <mergeCell ref="H30:H31"/>
    <mergeCell ref="I30:I31"/>
    <mergeCell ref="J30:J31"/>
    <mergeCell ref="K30:K31"/>
    <mergeCell ref="L30:L31"/>
    <mergeCell ref="M30:M31"/>
    <mergeCell ref="N30:N31"/>
    <mergeCell ref="H28:H29"/>
    <mergeCell ref="I28:I29"/>
    <mergeCell ref="J28:J29"/>
    <mergeCell ref="K28:K29"/>
    <mergeCell ref="L28:L29"/>
    <mergeCell ref="M28:M29"/>
    <mergeCell ref="N24:N25"/>
    <mergeCell ref="G26:G27"/>
    <mergeCell ref="H26:H27"/>
    <mergeCell ref="I26:I27"/>
    <mergeCell ref="J26:J27"/>
    <mergeCell ref="K26:K27"/>
    <mergeCell ref="L26:L27"/>
    <mergeCell ref="M26:M27"/>
    <mergeCell ref="N26:N27"/>
    <mergeCell ref="H24:H25"/>
    <mergeCell ref="I24:I25"/>
    <mergeCell ref="J24:J25"/>
    <mergeCell ref="K24:K25"/>
    <mergeCell ref="L24:L25"/>
    <mergeCell ref="M24:M25"/>
    <mergeCell ref="N19:N20"/>
    <mergeCell ref="G21:G22"/>
    <mergeCell ref="H21:H22"/>
    <mergeCell ref="I21:I22"/>
    <mergeCell ref="J21:J22"/>
    <mergeCell ref="K21:K22"/>
    <mergeCell ref="L21:L22"/>
    <mergeCell ref="M21:M22"/>
    <mergeCell ref="N21:N22"/>
    <mergeCell ref="H19:H20"/>
    <mergeCell ref="I19:I20"/>
    <mergeCell ref="J19:J20"/>
    <mergeCell ref="K19:K20"/>
    <mergeCell ref="L19:L20"/>
    <mergeCell ref="M19:M20"/>
    <mergeCell ref="N15:N16"/>
    <mergeCell ref="G17:G18"/>
    <mergeCell ref="H17:H18"/>
    <mergeCell ref="I17:I18"/>
    <mergeCell ref="J17:J18"/>
    <mergeCell ref="K17:K18"/>
    <mergeCell ref="L17:L18"/>
    <mergeCell ref="M17:M18"/>
    <mergeCell ref="N17:N18"/>
    <mergeCell ref="H15:H16"/>
    <mergeCell ref="I15:I16"/>
    <mergeCell ref="J15:J16"/>
    <mergeCell ref="K15:K16"/>
    <mergeCell ref="L15:L16"/>
    <mergeCell ref="M15:M16"/>
    <mergeCell ref="M11:M12"/>
    <mergeCell ref="N11:N12"/>
    <mergeCell ref="G13:G14"/>
    <mergeCell ref="H13:H14"/>
    <mergeCell ref="I13:I14"/>
    <mergeCell ref="J13:J14"/>
    <mergeCell ref="K13:K14"/>
    <mergeCell ref="L13:L14"/>
    <mergeCell ref="M13:M14"/>
    <mergeCell ref="N13:N14"/>
    <mergeCell ref="K9:K10"/>
    <mergeCell ref="L9:L10"/>
    <mergeCell ref="M9:M10"/>
    <mergeCell ref="N9:N10"/>
    <mergeCell ref="G11:G12"/>
    <mergeCell ref="H11:H12"/>
    <mergeCell ref="I11:I12"/>
    <mergeCell ref="J11:J12"/>
    <mergeCell ref="K11:K12"/>
    <mergeCell ref="L11:L12"/>
    <mergeCell ref="D30:D31"/>
    <mergeCell ref="D32:D33"/>
    <mergeCell ref="D34:D35"/>
    <mergeCell ref="D36:D37"/>
    <mergeCell ref="G9:G10"/>
    <mergeCell ref="G15:G16"/>
    <mergeCell ref="G19:G20"/>
    <mergeCell ref="G24:G25"/>
    <mergeCell ref="G28:G29"/>
    <mergeCell ref="D17:D18"/>
    <mergeCell ref="D19:D20"/>
    <mergeCell ref="D21:D22"/>
    <mergeCell ref="D24:D25"/>
    <mergeCell ref="D26:D27"/>
    <mergeCell ref="D28:D29"/>
    <mergeCell ref="A30:A31"/>
    <mergeCell ref="A32:A33"/>
    <mergeCell ref="A34:A35"/>
    <mergeCell ref="A36:A37"/>
    <mergeCell ref="B6:D6"/>
    <mergeCell ref="D9:D10"/>
    <mergeCell ref="D11:D12"/>
    <mergeCell ref="D13:D14"/>
    <mergeCell ref="D15:D16"/>
    <mergeCell ref="A17:A18"/>
    <mergeCell ref="A19:A20"/>
    <mergeCell ref="A21:A22"/>
    <mergeCell ref="A24:A25"/>
    <mergeCell ref="A26:A27"/>
    <mergeCell ref="A28:A29"/>
    <mergeCell ref="G6:J6"/>
    <mergeCell ref="K6:N6"/>
    <mergeCell ref="A9:A10"/>
    <mergeCell ref="A11:A12"/>
    <mergeCell ref="A13:A14"/>
    <mergeCell ref="A15:A16"/>
    <mergeCell ref="E6:F6"/>
    <mergeCell ref="H9:H10"/>
    <mergeCell ref="I9:I10"/>
    <mergeCell ref="J9:J1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'Barême 2x50'!$I$4:$I$9</xm:f>
          </x14:formula1>
          <xm:sqref>O9:O22 O24:O37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7"/>
  <sheetViews>
    <sheetView zoomScale="85" workbookViewId="0">
      <selection activeCell="G32" sqref="G4:G32"/>
    </sheetView>
  </sheetViews>
  <sheetFormatPr baseColWidth="10" defaultRowHeight="16" x14ac:dyDescent="0.2"/>
  <cols>
    <col min="10" max="10" width="32.33203125" customWidth="1"/>
  </cols>
  <sheetData>
    <row r="2" spans="2:11" x14ac:dyDescent="0.2">
      <c r="B2" s="13" t="s">
        <v>25</v>
      </c>
      <c r="C2" s="13"/>
      <c r="D2" s="13"/>
      <c r="F2" s="6" t="s">
        <v>31</v>
      </c>
      <c r="G2" s="6"/>
      <c r="I2" s="6" t="s">
        <v>33</v>
      </c>
      <c r="J2" s="6"/>
    </row>
    <row r="3" spans="2:11" x14ac:dyDescent="0.2">
      <c r="B3" s="14" t="s">
        <v>27</v>
      </c>
      <c r="C3" s="15" t="s">
        <v>26</v>
      </c>
      <c r="D3" s="16" t="s">
        <v>28</v>
      </c>
      <c r="F3" s="25" t="s">
        <v>32</v>
      </c>
      <c r="G3" s="26" t="s">
        <v>26</v>
      </c>
      <c r="I3" s="26" t="s">
        <v>36</v>
      </c>
      <c r="J3" s="24"/>
    </row>
    <row r="4" spans="2:11" x14ac:dyDescent="0.2">
      <c r="B4" s="12">
        <v>11</v>
      </c>
      <c r="C4" s="10">
        <v>0</v>
      </c>
      <c r="D4" s="11">
        <v>9.9</v>
      </c>
      <c r="F4" s="41">
        <v>-2</v>
      </c>
      <c r="G4" s="42">
        <v>5</v>
      </c>
      <c r="I4" s="27">
        <v>0</v>
      </c>
      <c r="J4" s="30" t="s">
        <v>37</v>
      </c>
    </row>
    <row r="5" spans="2:11" x14ac:dyDescent="0.2">
      <c r="B5" s="12">
        <v>10.9</v>
      </c>
      <c r="C5" s="10">
        <v>0.1</v>
      </c>
      <c r="D5" s="11">
        <v>9.8000000000000007</v>
      </c>
      <c r="F5" s="41">
        <v>-1.9</v>
      </c>
      <c r="G5" s="42">
        <v>4.7</v>
      </c>
      <c r="I5" s="27">
        <v>1</v>
      </c>
      <c r="J5" s="30" t="s">
        <v>38</v>
      </c>
    </row>
    <row r="6" spans="2:11" x14ac:dyDescent="0.2">
      <c r="B6" s="12">
        <v>10.8</v>
      </c>
      <c r="C6" s="10">
        <v>0.2</v>
      </c>
      <c r="D6" s="11">
        <v>9.6999999999999993</v>
      </c>
      <c r="F6" s="41">
        <v>-1.8</v>
      </c>
      <c r="G6" s="42">
        <v>4.5</v>
      </c>
      <c r="I6" s="27">
        <v>2</v>
      </c>
      <c r="J6" s="30" t="s">
        <v>40</v>
      </c>
    </row>
    <row r="7" spans="2:11" x14ac:dyDescent="0.2">
      <c r="B7" s="12">
        <v>10.7</v>
      </c>
      <c r="C7" s="10">
        <v>0.2</v>
      </c>
      <c r="D7" s="11">
        <v>9.6</v>
      </c>
      <c r="F7" s="41">
        <v>-1.7</v>
      </c>
      <c r="G7" s="42">
        <v>4.3</v>
      </c>
      <c r="I7" s="27">
        <v>3</v>
      </c>
      <c r="J7" s="30" t="s">
        <v>41</v>
      </c>
    </row>
    <row r="8" spans="2:11" x14ac:dyDescent="0.2">
      <c r="B8" s="12">
        <v>10.6</v>
      </c>
      <c r="C8" s="10">
        <v>0.3</v>
      </c>
      <c r="D8" s="11">
        <v>9.5</v>
      </c>
      <c r="F8" s="41">
        <v>-1.6</v>
      </c>
      <c r="G8" s="42">
        <v>4</v>
      </c>
      <c r="I8" s="27">
        <v>4</v>
      </c>
      <c r="J8" s="30" t="s">
        <v>42</v>
      </c>
    </row>
    <row r="9" spans="2:11" x14ac:dyDescent="0.2">
      <c r="B9" s="12"/>
      <c r="C9" s="10">
        <v>0.3</v>
      </c>
      <c r="D9" s="11">
        <v>9.4</v>
      </c>
      <c r="F9" s="41">
        <v>-1.5</v>
      </c>
      <c r="G9" s="42">
        <v>3.5</v>
      </c>
      <c r="I9" s="27">
        <v>5</v>
      </c>
      <c r="J9" s="30" t="s">
        <v>39</v>
      </c>
    </row>
    <row r="10" spans="2:11" x14ac:dyDescent="0.2">
      <c r="B10" s="12">
        <v>10.5</v>
      </c>
      <c r="C10" s="10">
        <v>0.3</v>
      </c>
      <c r="D10" s="11">
        <v>9.3000000000000007</v>
      </c>
      <c r="F10" s="41">
        <v>-1.4</v>
      </c>
      <c r="G10" s="42">
        <v>3.3</v>
      </c>
    </row>
    <row r="11" spans="2:11" x14ac:dyDescent="0.2">
      <c r="B11" s="12">
        <v>10.4</v>
      </c>
      <c r="C11" s="10">
        <v>0.4</v>
      </c>
      <c r="D11" s="11">
        <v>9.1999999999999993</v>
      </c>
      <c r="F11" s="41">
        <v>-1.3</v>
      </c>
      <c r="G11" s="42">
        <v>3</v>
      </c>
      <c r="I11" s="31" t="s">
        <v>43</v>
      </c>
      <c r="J11" s="31"/>
      <c r="K11" s="31"/>
    </row>
    <row r="12" spans="2:11" x14ac:dyDescent="0.2">
      <c r="B12" s="12">
        <v>10.3</v>
      </c>
      <c r="C12" s="10">
        <v>0.4</v>
      </c>
      <c r="D12" s="11">
        <v>9.1</v>
      </c>
      <c r="F12" s="41">
        <v>-1.2</v>
      </c>
      <c r="G12" s="42">
        <v>2.9</v>
      </c>
    </row>
    <row r="13" spans="2:11" x14ac:dyDescent="0.2">
      <c r="B13" s="12">
        <v>10.199999999999999</v>
      </c>
      <c r="C13" s="10">
        <v>0.5</v>
      </c>
      <c r="D13" s="11">
        <v>9</v>
      </c>
      <c r="F13" s="41">
        <v>-1.1000000000000001</v>
      </c>
      <c r="G13" s="42">
        <v>2.7</v>
      </c>
    </row>
    <row r="14" spans="2:11" x14ac:dyDescent="0.2">
      <c r="B14" s="12">
        <v>10.1</v>
      </c>
      <c r="C14" s="10">
        <v>0.6</v>
      </c>
      <c r="D14" s="11">
        <v>8.9</v>
      </c>
      <c r="F14" s="41">
        <v>-1</v>
      </c>
      <c r="G14" s="42">
        <v>2.5</v>
      </c>
    </row>
    <row r="15" spans="2:11" x14ac:dyDescent="0.2">
      <c r="B15" s="12">
        <v>10</v>
      </c>
      <c r="C15" s="10">
        <v>0.7</v>
      </c>
      <c r="D15" s="11">
        <v>8.8000000000000007</v>
      </c>
      <c r="F15" s="41">
        <v>-0.9</v>
      </c>
      <c r="G15" s="42">
        <v>2.2999999999999998</v>
      </c>
    </row>
    <row r="16" spans="2:11" x14ac:dyDescent="0.2">
      <c r="B16" s="12">
        <v>9.9</v>
      </c>
      <c r="C16" s="10">
        <v>0.7</v>
      </c>
      <c r="D16" s="11">
        <v>8.6999999999999993</v>
      </c>
      <c r="F16" s="41">
        <v>-0.8</v>
      </c>
      <c r="G16" s="42">
        <v>2</v>
      </c>
    </row>
    <row r="17" spans="2:7" x14ac:dyDescent="0.2">
      <c r="B17" s="12">
        <v>9.8000000000000007</v>
      </c>
      <c r="C17" s="10">
        <v>0.8</v>
      </c>
      <c r="D17" s="11">
        <v>8.6</v>
      </c>
      <c r="F17" s="41">
        <v>-0.7</v>
      </c>
      <c r="G17" s="42">
        <v>1.8</v>
      </c>
    </row>
    <row r="18" spans="2:7" x14ac:dyDescent="0.2">
      <c r="B18" s="12"/>
      <c r="C18" s="10">
        <v>0.9</v>
      </c>
      <c r="D18" s="11">
        <v>8.5</v>
      </c>
      <c r="F18" s="41">
        <v>-0.6</v>
      </c>
      <c r="G18" s="42">
        <v>1.7</v>
      </c>
    </row>
    <row r="19" spans="2:7" x14ac:dyDescent="0.2">
      <c r="B19" s="12">
        <v>9.6999999999999993</v>
      </c>
      <c r="C19" s="10">
        <v>0.9</v>
      </c>
      <c r="D19" s="11">
        <v>8.4</v>
      </c>
      <c r="F19" s="41">
        <v>-0.5</v>
      </c>
      <c r="G19" s="42">
        <v>1.6</v>
      </c>
    </row>
    <row r="20" spans="2:7" x14ac:dyDescent="0.2">
      <c r="B20" s="12">
        <v>9.6</v>
      </c>
      <c r="C20" s="10">
        <v>1</v>
      </c>
      <c r="D20" s="11">
        <v>8.3000000000000007</v>
      </c>
      <c r="F20" s="41">
        <v>-0.4</v>
      </c>
      <c r="G20" s="42">
        <v>1.5</v>
      </c>
    </row>
    <row r="21" spans="2:7" x14ac:dyDescent="0.2">
      <c r="B21" s="12"/>
      <c r="C21" s="10">
        <v>1.1000000000000001</v>
      </c>
      <c r="D21" s="11">
        <v>8.1999999999999993</v>
      </c>
      <c r="F21" s="41">
        <v>-0.3</v>
      </c>
      <c r="G21" s="42">
        <v>1.4</v>
      </c>
    </row>
    <row r="22" spans="2:7" x14ac:dyDescent="0.2">
      <c r="B22" s="12">
        <v>9.5</v>
      </c>
      <c r="C22" s="10">
        <v>1.3</v>
      </c>
      <c r="D22" s="11">
        <v>8.1</v>
      </c>
      <c r="F22" s="41">
        <v>-0.2</v>
      </c>
      <c r="G22" s="42">
        <v>1.3</v>
      </c>
    </row>
    <row r="23" spans="2:7" x14ac:dyDescent="0.2">
      <c r="B23" s="12">
        <v>9.4</v>
      </c>
      <c r="C23" s="10">
        <v>1.5</v>
      </c>
      <c r="D23" s="11">
        <v>8</v>
      </c>
      <c r="F23" s="41">
        <v>-0.1</v>
      </c>
      <c r="G23" s="42">
        <v>1.2</v>
      </c>
    </row>
    <row r="24" spans="2:7" x14ac:dyDescent="0.2">
      <c r="B24" s="12">
        <v>9.3000000000000007</v>
      </c>
      <c r="C24" s="10">
        <v>1.8</v>
      </c>
      <c r="D24" s="11">
        <v>7.9</v>
      </c>
      <c r="F24" s="41">
        <v>0</v>
      </c>
      <c r="G24" s="42">
        <v>1</v>
      </c>
    </row>
    <row r="25" spans="2:7" x14ac:dyDescent="0.2">
      <c r="B25" s="12">
        <v>9.1999999999999993</v>
      </c>
      <c r="C25" s="10">
        <v>2</v>
      </c>
      <c r="D25" s="11">
        <v>7.8</v>
      </c>
      <c r="F25" s="41">
        <v>0.1</v>
      </c>
      <c r="G25" s="42">
        <v>0.8</v>
      </c>
    </row>
    <row r="26" spans="2:7" x14ac:dyDescent="0.2">
      <c r="B26" s="12">
        <v>9.1</v>
      </c>
      <c r="C26" s="10">
        <v>2.2999999999999998</v>
      </c>
      <c r="D26" s="11">
        <v>7.7</v>
      </c>
      <c r="F26" s="41">
        <v>0.2</v>
      </c>
      <c r="G26" s="42">
        <v>0.7</v>
      </c>
    </row>
    <row r="27" spans="2:7" x14ac:dyDescent="0.2">
      <c r="B27" s="12">
        <v>9</v>
      </c>
      <c r="C27" s="10">
        <v>2.5</v>
      </c>
      <c r="D27" s="11">
        <v>7.6</v>
      </c>
      <c r="F27" s="41">
        <v>0.3</v>
      </c>
      <c r="G27" s="42">
        <v>0.6</v>
      </c>
    </row>
    <row r="28" spans="2:7" x14ac:dyDescent="0.2">
      <c r="B28" s="12">
        <v>8.9</v>
      </c>
      <c r="C28" s="10">
        <v>2.8</v>
      </c>
      <c r="D28" s="11">
        <v>7.5</v>
      </c>
      <c r="F28" s="41">
        <v>0.4</v>
      </c>
      <c r="G28" s="42">
        <v>0.5</v>
      </c>
    </row>
    <row r="29" spans="2:7" x14ac:dyDescent="0.2">
      <c r="B29" s="12">
        <v>8.8000000000000007</v>
      </c>
      <c r="C29" s="10">
        <v>3</v>
      </c>
      <c r="D29" s="11">
        <v>7.4</v>
      </c>
      <c r="F29" s="41">
        <v>0.5</v>
      </c>
      <c r="G29" s="42">
        <v>0.4</v>
      </c>
    </row>
    <row r="30" spans="2:7" x14ac:dyDescent="0.2">
      <c r="B30" s="12">
        <v>8.6999999999999993</v>
      </c>
      <c r="C30" s="10">
        <v>3.3</v>
      </c>
      <c r="D30" s="11">
        <v>7.3</v>
      </c>
      <c r="F30" s="41">
        <v>0.6</v>
      </c>
      <c r="G30" s="42">
        <v>0.3</v>
      </c>
    </row>
    <row r="31" spans="2:7" x14ac:dyDescent="0.2">
      <c r="B31" s="12">
        <v>8.6</v>
      </c>
      <c r="C31" s="10">
        <v>3.5</v>
      </c>
      <c r="D31" s="11">
        <v>7.2</v>
      </c>
      <c r="F31" s="41">
        <v>0.7</v>
      </c>
      <c r="G31" s="42">
        <v>0.2</v>
      </c>
    </row>
    <row r="32" spans="2:7" x14ac:dyDescent="0.2">
      <c r="B32" s="12">
        <v>8.5</v>
      </c>
      <c r="C32" s="10">
        <v>3.8</v>
      </c>
      <c r="D32" s="11">
        <v>7.1</v>
      </c>
      <c r="F32" s="41">
        <v>0.8</v>
      </c>
      <c r="G32" s="42">
        <v>0</v>
      </c>
    </row>
    <row r="33" spans="2:4" x14ac:dyDescent="0.2">
      <c r="B33" s="12">
        <v>8.4</v>
      </c>
      <c r="C33" s="10">
        <v>4</v>
      </c>
      <c r="D33" s="11">
        <v>7</v>
      </c>
    </row>
    <row r="34" spans="2:4" x14ac:dyDescent="0.2">
      <c r="B34" s="12">
        <v>8.3000000000000007</v>
      </c>
      <c r="C34" s="10">
        <v>4.3</v>
      </c>
      <c r="D34" s="11">
        <v>6.9</v>
      </c>
    </row>
    <row r="35" spans="2:4" x14ac:dyDescent="0.2">
      <c r="B35" s="12">
        <v>8.1999999999999993</v>
      </c>
      <c r="C35" s="10">
        <v>4.5</v>
      </c>
      <c r="D35" s="11">
        <v>6.8</v>
      </c>
    </row>
    <row r="36" spans="2:4" x14ac:dyDescent="0.2">
      <c r="B36" s="12">
        <v>8.1</v>
      </c>
      <c r="C36" s="10">
        <v>4.8</v>
      </c>
      <c r="D36" s="11">
        <v>6.7</v>
      </c>
    </row>
    <row r="37" spans="2:4" x14ac:dyDescent="0.2">
      <c r="B37" s="12">
        <v>8</v>
      </c>
      <c r="C37" s="10">
        <v>5</v>
      </c>
      <c r="D37" s="11">
        <v>6.6</v>
      </c>
    </row>
  </sheetData>
  <sortState ref="F4:G32">
    <sortCondition ref="F4"/>
  </sortState>
  <mergeCells count="4">
    <mergeCell ref="B2:D2"/>
    <mergeCell ref="F2:G2"/>
    <mergeCell ref="I2:J2"/>
    <mergeCell ref="I11:K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EVALUATION 2x50</vt:lpstr>
      <vt:lpstr>Barême 2x50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Votte</dc:creator>
  <cp:lastModifiedBy>Laurent Votte</cp:lastModifiedBy>
  <dcterms:created xsi:type="dcterms:W3CDTF">2019-03-25T17:27:21Z</dcterms:created>
  <dcterms:modified xsi:type="dcterms:W3CDTF">2019-03-27T10:24:45Z</dcterms:modified>
</cp:coreProperties>
</file>