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2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ronanjaouen/Downloads/"/>
    </mc:Choice>
  </mc:AlternateContent>
  <xr:revisionPtr revIDLastSave="0" documentId="13_ncr:1_{4CFCE708-D79F-9844-BE1A-E7079F550444}" xr6:coauthVersionLast="40" xr6:coauthVersionMax="40" xr10:uidLastSave="{00000000-0000-0000-0000-000000000000}"/>
  <bookViews>
    <workbookView xWindow="620" yWindow="460" windowWidth="28180" windowHeight="16460" xr2:uid="{2E9764EB-7C0C-344B-81F9-6ED0D32DB848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9" i="1" l="1"/>
  <c r="C31" i="1" s="1"/>
  <c r="D29" i="1"/>
  <c r="D31" i="1" s="1"/>
  <c r="E29" i="1"/>
  <c r="E31" i="1" s="1"/>
  <c r="F29" i="1"/>
  <c r="H31" i="1"/>
  <c r="I31" i="1"/>
  <c r="D24" i="1"/>
  <c r="G24" i="1"/>
  <c r="H24" i="1"/>
  <c r="D23" i="1"/>
  <c r="D25" i="1" s="1"/>
  <c r="G23" i="1"/>
  <c r="G25" i="1" s="1"/>
  <c r="H23" i="1"/>
  <c r="C24" i="1"/>
  <c r="C23" i="1"/>
  <c r="C25" i="1"/>
  <c r="H25" i="1"/>
  <c r="H32" i="1"/>
  <c r="I32" i="1"/>
  <c r="L23" i="1"/>
  <c r="L22" i="1"/>
  <c r="E30" i="1"/>
  <c r="E32" i="1" s="1"/>
  <c r="H30" i="1"/>
  <c r="I30" i="1"/>
  <c r="D30" i="1"/>
  <c r="D32" i="1" s="1"/>
  <c r="F31" i="1" l="1"/>
  <c r="F30" i="1"/>
  <c r="F32" i="1" s="1"/>
  <c r="D38" i="1" l="1"/>
  <c r="E22" i="1"/>
  <c r="E24" i="1" l="1"/>
  <c r="E23" i="1"/>
  <c r="E25" i="1" s="1"/>
  <c r="I29" i="1"/>
  <c r="H29" i="1"/>
  <c r="G29" i="1"/>
  <c r="G30" i="1" l="1"/>
  <c r="G32" i="1" s="1"/>
  <c r="G31" i="1"/>
  <c r="J29" i="1"/>
  <c r="C22" i="1" l="1"/>
  <c r="D22" i="1" l="1"/>
  <c r="F22" i="1"/>
  <c r="G22" i="1"/>
  <c r="H22" i="1"/>
  <c r="I22" i="1"/>
  <c r="I23" i="1" l="1"/>
  <c r="I25" i="1" s="1"/>
  <c r="I24" i="1"/>
  <c r="F24" i="1"/>
  <c r="F23" i="1"/>
  <c r="F25" i="1" s="1"/>
  <c r="J22" i="1"/>
  <c r="C30" i="1"/>
  <c r="C32" i="1" s="1"/>
  <c r="J31" i="1" l="1"/>
  <c r="J30" i="1"/>
  <c r="J24" i="1"/>
  <c r="J23" i="1"/>
  <c r="J25" i="1" l="1"/>
  <c r="J32" i="1"/>
</calcChain>
</file>

<file path=xl/sharedStrings.xml><?xml version="1.0" encoding="utf-8"?>
<sst xmlns="http://schemas.openxmlformats.org/spreadsheetml/2006/main" count="40" uniqueCount="31">
  <si>
    <t>Monday</t>
  </si>
  <si>
    <t>Tuesday</t>
  </si>
  <si>
    <t>Wednesday</t>
  </si>
  <si>
    <t>Thursday</t>
  </si>
  <si>
    <t>Friday</t>
  </si>
  <si>
    <t>Saturday</t>
  </si>
  <si>
    <t>Sunday</t>
  </si>
  <si>
    <t>Start</t>
  </si>
  <si>
    <t>End</t>
  </si>
  <si>
    <t>Nbr Hours Worked</t>
  </si>
  <si>
    <t>Salary to pay</t>
  </si>
  <si>
    <t>Salary per hour</t>
  </si>
  <si>
    <t>Working Hours Amplitude</t>
  </si>
  <si>
    <t>Working Days Amplitude</t>
  </si>
  <si>
    <t>7/7</t>
  </si>
  <si>
    <t>Emily</t>
  </si>
  <si>
    <t>Working time per day in contract</t>
  </si>
  <si>
    <t>Key informations</t>
  </si>
  <si>
    <t>Maximum Legal Working Hour per day</t>
  </si>
  <si>
    <t>Hours worked per Day Off</t>
  </si>
  <si>
    <t>Extra Hour</t>
  </si>
  <si>
    <t>Hour due</t>
  </si>
  <si>
    <t>From 6:00 AM to 4:00 AM</t>
  </si>
  <si>
    <t>Salary per extra hour</t>
  </si>
  <si>
    <t>Total</t>
  </si>
  <si>
    <t>NA</t>
  </si>
  <si>
    <t>Working time per week</t>
  </si>
  <si>
    <t>Maximum Legal Working Hour per week</t>
  </si>
  <si>
    <t>Pierre</t>
  </si>
  <si>
    <t>Regarder car quand modification du salaire extra hour cellile E30 se modifie alors que ne devrait pas</t>
  </si>
  <si>
    <t>Timetable for employees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</si>
</sst>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£&quot;* #,##0.00_);_(&quot;£&quot;* \(#,##0.00\);_(&quot;£&quot;* &quot;-&quot;??_);_(@_)"/>
    <numFmt numFmtId="165" formatCode="h:mm;@"/>
    <numFmt numFmtId="166" formatCode="[$-409]h:mm\ AM/PM;@"/>
    <numFmt numFmtId="167" formatCode="_([$$-409]* #,##0.00_);_([$$-409]* \(#,##0.00\);_([$$-409]* &quot;-&quot;??_);_(@_)"/>
    <numFmt numFmtId="168" formatCode="[$-F400]h:mm:ss\ AM/PM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166" fontId="2" fillId="2" borderId="0" xfId="0" applyNumberFormat="1" applyFont="1" applyFill="1" applyAlignment="1">
      <alignment horizontal="center" vertical="center"/>
    </xf>
    <xf numFmtId="0" fontId="2" fillId="2" borderId="0" xfId="0" applyFont="1" applyFill="1"/>
    <xf numFmtId="0" fontId="2" fillId="2" borderId="0" xfId="0" quotePrefix="1" applyNumberFormat="1" applyFont="1" applyFill="1"/>
    <xf numFmtId="167" fontId="2" fillId="2" borderId="0" xfId="1" applyNumberFormat="1" applyFont="1" applyFill="1"/>
    <xf numFmtId="0" fontId="0" fillId="3" borderId="0" xfId="0" applyFill="1"/>
    <xf numFmtId="0" fontId="0" fillId="3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8" fontId="2" fillId="2" borderId="0" xfId="0" applyNumberFormat="1" applyFont="1" applyFill="1"/>
    <xf numFmtId="20" fontId="2" fillId="2" borderId="0" xfId="0" applyNumberFormat="1" applyFont="1" applyFill="1"/>
    <xf numFmtId="0" fontId="0" fillId="0" borderId="0" xfId="0" applyNumberFormat="1" applyAlignment="1">
      <alignment horizontal="center" vertical="center"/>
    </xf>
    <xf numFmtId="165" fontId="2" fillId="2" borderId="0" xfId="0" applyNumberFormat="1" applyFont="1" applyFill="1"/>
    <xf numFmtId="167" fontId="2" fillId="2" borderId="0" xfId="0" applyNumberFormat="1" applyFont="1" applyFill="1"/>
    <xf numFmtId="167" fontId="0" fillId="0" borderId="0" xfId="0" applyNumberFormat="1" applyAlignment="1">
      <alignment horizontal="center" vertical="center"/>
    </xf>
    <xf numFmtId="167" fontId="0" fillId="0" borderId="0" xfId="0" applyNumberFormat="1"/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167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NumberFormat="1"/>
  </cellXfs>
  <cellStyles count="2">
    <cellStyle name="Monétaire" xfId="1" builtinId="4"/>
    <cellStyle name="Normal" xfId="0" builtinId="0"/>
  </cellStyles>
  <dxfs count="2">
    <dxf>
      <font>
        <b/>
        <i val="0"/>
        <color theme="0"/>
      </font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strike val="0"/>
        <color theme="0"/>
      </font>
      <fill>
        <patternFill patternType="solid">
          <fgColor auto="1"/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colors>
    <mruColors>
      <color rgb="FFFF8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F994A6-E86F-494D-99E6-D1D1BF70FBFD}">
  <sheetPr codeName="Feuil1"/>
  <dimension ref="A1:AC38"/>
  <sheetViews>
    <sheetView tabSelected="1" workbookViewId="0">
      <selection activeCell="C29" sqref="C29:I29"/>
    </sheetView>
  </sheetViews>
  <sheetFormatPr baseColWidth="10" defaultRowHeight="16" x14ac:dyDescent="0.2"/>
  <cols>
    <col min="1" max="1" width="34.83203125" customWidth="1"/>
    <col min="2" max="2" width="23.33203125" customWidth="1"/>
    <col min="3" max="4" width="14.1640625" customWidth="1"/>
    <col min="5" max="10" width="14.1640625" style="2" customWidth="1"/>
    <col min="11" max="11" width="11.33203125" style="2" customWidth="1"/>
    <col min="12" max="23" width="9.83203125" customWidth="1"/>
  </cols>
  <sheetData>
    <row r="1" spans="1:29" x14ac:dyDescent="0.2">
      <c r="A1" s="24" t="s">
        <v>17</v>
      </c>
      <c r="B1" s="24"/>
    </row>
    <row r="2" spans="1:29" x14ac:dyDescent="0.2">
      <c r="A2" s="24"/>
      <c r="B2" s="24"/>
    </row>
    <row r="3" spans="1:29" x14ac:dyDescent="0.2">
      <c r="A3" s="7" t="s">
        <v>12</v>
      </c>
      <c r="B3" s="7" t="s">
        <v>22</v>
      </c>
    </row>
    <row r="4" spans="1:29" x14ac:dyDescent="0.2">
      <c r="A4" s="7" t="s">
        <v>13</v>
      </c>
      <c r="B4" s="8" t="s">
        <v>14</v>
      </c>
    </row>
    <row r="5" spans="1:29" x14ac:dyDescent="0.2">
      <c r="A5" s="7" t="s">
        <v>11</v>
      </c>
      <c r="B5" s="9">
        <v>5</v>
      </c>
      <c r="E5" s="21"/>
      <c r="F5" s="21"/>
      <c r="G5" s="21"/>
      <c r="H5" s="21"/>
      <c r="I5" s="21"/>
      <c r="J5" s="21"/>
    </row>
    <row r="6" spans="1:29" x14ac:dyDescent="0.2">
      <c r="A6" s="7" t="s">
        <v>23</v>
      </c>
      <c r="B6" s="17">
        <v>10</v>
      </c>
      <c r="D6" s="21"/>
      <c r="E6" s="21"/>
      <c r="F6" s="21"/>
      <c r="G6" s="21"/>
      <c r="H6" s="21"/>
      <c r="I6" s="21"/>
      <c r="J6" s="21"/>
    </row>
    <row r="7" spans="1:29" x14ac:dyDescent="0.2">
      <c r="A7" s="7" t="s">
        <v>16</v>
      </c>
      <c r="B7" s="16">
        <v>0.29166666666666669</v>
      </c>
      <c r="D7" s="21"/>
      <c r="E7" s="21"/>
      <c r="F7" s="21"/>
      <c r="G7" s="21"/>
      <c r="H7" s="21"/>
      <c r="I7" s="21"/>
      <c r="J7" s="2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</row>
    <row r="8" spans="1:29" x14ac:dyDescent="0.2">
      <c r="A8" s="7" t="s">
        <v>26</v>
      </c>
      <c r="B8" s="7">
        <v>35</v>
      </c>
      <c r="D8" s="21"/>
      <c r="E8" s="21"/>
      <c r="F8" s="21"/>
      <c r="G8" s="21"/>
      <c r="H8" s="21"/>
      <c r="I8" s="21"/>
      <c r="J8" s="21"/>
    </row>
    <row r="9" spans="1:29" x14ac:dyDescent="0.2">
      <c r="A9" s="7" t="s">
        <v>18</v>
      </c>
      <c r="B9" s="13">
        <v>0.39583333333333331</v>
      </c>
    </row>
    <row r="10" spans="1:29" x14ac:dyDescent="0.2">
      <c r="A10" s="7" t="s">
        <v>27</v>
      </c>
      <c r="B10" s="7">
        <v>50</v>
      </c>
      <c r="D10" s="25" t="s">
        <v>30</v>
      </c>
      <c r="E10" s="25"/>
      <c r="F10" s="25"/>
      <c r="G10" s="25"/>
      <c r="AA10">
        <v>6</v>
      </c>
      <c r="AC10">
        <v>0</v>
      </c>
    </row>
    <row r="11" spans="1:29" x14ac:dyDescent="0.2">
      <c r="A11" s="7" t="s">
        <v>19</v>
      </c>
      <c r="B11" s="14">
        <v>0</v>
      </c>
      <c r="D11" s="25"/>
      <c r="E11" s="25"/>
      <c r="F11" s="25"/>
      <c r="G11" s="25"/>
      <c r="AA11">
        <v>7</v>
      </c>
      <c r="AC11">
        <v>15</v>
      </c>
    </row>
    <row r="12" spans="1:29" x14ac:dyDescent="0.2">
      <c r="D12" s="25"/>
      <c r="E12" s="25"/>
      <c r="F12" s="25"/>
      <c r="G12" s="25"/>
      <c r="AA12">
        <v>8</v>
      </c>
    </row>
    <row r="13" spans="1:29" ht="18" customHeight="1" x14ac:dyDescent="0.2">
      <c r="D13" s="25"/>
      <c r="E13" s="25"/>
      <c r="F13" s="25"/>
      <c r="G13" s="25"/>
      <c r="AA13">
        <v>9</v>
      </c>
    </row>
    <row r="14" spans="1:29" x14ac:dyDescent="0.2">
      <c r="AA14">
        <v>10</v>
      </c>
    </row>
    <row r="15" spans="1:29" x14ac:dyDescent="0.2">
      <c r="AA15">
        <v>11</v>
      </c>
    </row>
    <row r="16" spans="1:29" ht="18" customHeight="1" x14ac:dyDescent="0.2">
      <c r="AA16">
        <v>12</v>
      </c>
    </row>
    <row r="17" spans="1:27" ht="18" customHeight="1" x14ac:dyDescent="0.2">
      <c r="AA17">
        <v>13</v>
      </c>
    </row>
    <row r="18" spans="1:27" ht="18" customHeight="1" x14ac:dyDescent="0.2">
      <c r="C18" s="6" t="s">
        <v>0</v>
      </c>
      <c r="D18" s="6" t="s">
        <v>1</v>
      </c>
      <c r="E18" s="6" t="s">
        <v>2</v>
      </c>
      <c r="F18" s="6" t="s">
        <v>3</v>
      </c>
      <c r="G18" s="6" t="s">
        <v>4</v>
      </c>
      <c r="H18" s="6" t="s">
        <v>5</v>
      </c>
      <c r="I18" s="6" t="s">
        <v>6</v>
      </c>
      <c r="J18" s="12" t="s">
        <v>24</v>
      </c>
      <c r="AA18">
        <v>14</v>
      </c>
    </row>
    <row r="19" spans="1:27" ht="15" customHeight="1" x14ac:dyDescent="0.2">
      <c r="A19" s="10"/>
      <c r="B19" s="10"/>
      <c r="C19" s="11"/>
      <c r="D19" s="11"/>
      <c r="E19" s="11"/>
      <c r="F19" s="11"/>
      <c r="G19" s="11"/>
      <c r="H19" s="11"/>
      <c r="I19" s="11"/>
      <c r="J19" s="11"/>
      <c r="AA19">
        <v>15</v>
      </c>
    </row>
    <row r="20" spans="1:27" ht="18" customHeight="1" x14ac:dyDescent="0.2">
      <c r="A20" s="23" t="s">
        <v>15</v>
      </c>
      <c r="B20" s="4" t="s">
        <v>7</v>
      </c>
      <c r="C20" s="3">
        <v>0</v>
      </c>
      <c r="D20" s="3">
        <v>0</v>
      </c>
      <c r="E20" s="3">
        <v>0.54166666666666663</v>
      </c>
      <c r="F20" s="3">
        <v>0.5625</v>
      </c>
      <c r="G20" s="3">
        <v>0.72916666666666663</v>
      </c>
      <c r="H20" s="3">
        <v>0.97916666666666663</v>
      </c>
      <c r="I20" s="3">
        <v>0.97916666666666663</v>
      </c>
      <c r="J20" s="2" t="s">
        <v>25</v>
      </c>
      <c r="AA20">
        <v>16</v>
      </c>
    </row>
    <row r="21" spans="1:27" ht="18" customHeight="1" x14ac:dyDescent="0.2">
      <c r="A21" s="23"/>
      <c r="B21" s="4" t="s">
        <v>8</v>
      </c>
      <c r="C21" s="3">
        <v>0</v>
      </c>
      <c r="D21" s="3">
        <v>0</v>
      </c>
      <c r="E21" s="3">
        <v>0.83333333333333337</v>
      </c>
      <c r="F21" s="3">
        <v>0.22916666666666666</v>
      </c>
      <c r="G21" s="3">
        <v>0.26041666666666669</v>
      </c>
      <c r="H21" s="3">
        <v>0.29166666666666669</v>
      </c>
      <c r="I21" s="3">
        <v>0.41666666666666669</v>
      </c>
      <c r="J21" s="2" t="s">
        <v>25</v>
      </c>
      <c r="AA21">
        <v>17</v>
      </c>
    </row>
    <row r="22" spans="1:27" ht="18" customHeight="1" x14ac:dyDescent="0.2">
      <c r="A22" s="23"/>
      <c r="B22" s="4" t="s">
        <v>9</v>
      </c>
      <c r="C22" s="3">
        <f>IF(C21&lt;C20,24-(C20*24)+(C21*24),(C21-C20)*24)/24</f>
        <v>0</v>
      </c>
      <c r="D22" s="3">
        <f t="shared" ref="D22:I22" si="0">IF(D21&lt;D20,24-(D20*24)+(D21*24),(D21-D20)*24)/24</f>
        <v>0</v>
      </c>
      <c r="E22" s="3">
        <f t="shared" si="0"/>
        <v>0.29166666666666674</v>
      </c>
      <c r="F22" s="3">
        <f t="shared" si="0"/>
        <v>0.66666666666666663</v>
      </c>
      <c r="G22" s="3">
        <f t="shared" si="0"/>
        <v>0.53125</v>
      </c>
      <c r="H22" s="3">
        <f t="shared" si="0"/>
        <v>0.3125</v>
      </c>
      <c r="I22" s="3">
        <f t="shared" si="0"/>
        <v>0.4375</v>
      </c>
      <c r="J22" s="15">
        <f>SUM(C22:I22)*24</f>
        <v>53.75</v>
      </c>
      <c r="L22" s="26">
        <f>E20-E21</f>
        <v>-0.29166666666666674</v>
      </c>
      <c r="AA22">
        <v>18</v>
      </c>
    </row>
    <row r="23" spans="1:27" ht="18" customHeight="1" x14ac:dyDescent="0.2">
      <c r="A23" s="23"/>
      <c r="B23" s="4" t="s">
        <v>20</v>
      </c>
      <c r="C23" s="3" t="str">
        <f>IF(C22-$B$7&gt;0,C22-$B$7,"0")</f>
        <v>0</v>
      </c>
      <c r="D23" s="3" t="str">
        <f t="shared" ref="D23:I23" si="1">IF(D22-$B$7&gt;0,D22-$B$7,"0")</f>
        <v>0</v>
      </c>
      <c r="E23" s="3">
        <f t="shared" si="1"/>
        <v>5.5511151231257827E-17</v>
      </c>
      <c r="F23" s="3">
        <f t="shared" si="1"/>
        <v>0.37499999999999994</v>
      </c>
      <c r="G23" s="3">
        <f t="shared" si="1"/>
        <v>0.23958333333333331</v>
      </c>
      <c r="H23" s="3">
        <f t="shared" si="1"/>
        <v>2.0833333333333315E-2</v>
      </c>
      <c r="I23" s="3">
        <f t="shared" si="1"/>
        <v>0.14583333333333331</v>
      </c>
      <c r="J23" s="15">
        <f>SUM(C23:I23)*24</f>
        <v>18.749999999999993</v>
      </c>
      <c r="L23" s="26">
        <f>E21-E20</f>
        <v>0.29166666666666674</v>
      </c>
      <c r="AA23">
        <v>19</v>
      </c>
    </row>
    <row r="24" spans="1:27" ht="18" customHeight="1" x14ac:dyDescent="0.2">
      <c r="A24" s="23"/>
      <c r="B24" s="4" t="s">
        <v>21</v>
      </c>
      <c r="C24" s="3" t="str">
        <f>IF(OR($B$7-C22=$B$7,$B$7-C22&lt;0,C22=$B$7),"0",$B$7-C22)</f>
        <v>0</v>
      </c>
      <c r="D24" s="3" t="str">
        <f t="shared" ref="D24:I24" si="2">IF(OR($B$7-D22=$B$7,$B$7-D22&lt;0,D22=$B$7),"0",$B$7-D22)</f>
        <v>0</v>
      </c>
      <c r="E24" s="3" t="str">
        <f t="shared" si="2"/>
        <v>0</v>
      </c>
      <c r="F24" s="3" t="str">
        <f t="shared" si="2"/>
        <v>0</v>
      </c>
      <c r="G24" s="3" t="str">
        <f t="shared" si="2"/>
        <v>0</v>
      </c>
      <c r="H24" s="3" t="str">
        <f t="shared" si="2"/>
        <v>0</v>
      </c>
      <c r="I24" s="3" t="str">
        <f t="shared" si="2"/>
        <v>0</v>
      </c>
      <c r="J24" s="15">
        <f>SUM(C24:I24)*24</f>
        <v>0</v>
      </c>
      <c r="AA24">
        <v>20</v>
      </c>
    </row>
    <row r="25" spans="1:27" ht="18" customHeight="1" x14ac:dyDescent="0.2">
      <c r="A25" s="23"/>
      <c r="B25" s="4" t="s">
        <v>10</v>
      </c>
      <c r="C25" s="22">
        <f t="shared" ref="C25:I25" si="3">(C22*24*$B$5)+(C23*24*$B$6)</f>
        <v>0</v>
      </c>
      <c r="D25" s="22">
        <f t="shared" si="3"/>
        <v>0</v>
      </c>
      <c r="E25" s="22">
        <f t="shared" si="3"/>
        <v>35.000000000000021</v>
      </c>
      <c r="F25" s="22">
        <f t="shared" si="3"/>
        <v>170</v>
      </c>
      <c r="G25" s="22">
        <f t="shared" si="3"/>
        <v>121.25</v>
      </c>
      <c r="H25" s="22">
        <f t="shared" si="3"/>
        <v>42.499999999999993</v>
      </c>
      <c r="I25" s="22">
        <f t="shared" si="3"/>
        <v>87.5</v>
      </c>
      <c r="J25" s="18">
        <f>(J22-J23-J24)*$B$5+(J23*$B$6)</f>
        <v>362.5</v>
      </c>
      <c r="AA25">
        <v>21</v>
      </c>
    </row>
    <row r="26" spans="1:27" ht="15" customHeight="1" x14ac:dyDescent="0.2">
      <c r="A26" s="20"/>
      <c r="B26" s="10"/>
      <c r="C26" s="11"/>
      <c r="D26" s="11"/>
      <c r="E26" s="11"/>
      <c r="F26" s="11"/>
      <c r="G26" s="11"/>
      <c r="H26" s="11"/>
      <c r="I26" s="11"/>
      <c r="J26" s="11"/>
      <c r="AA26">
        <v>22</v>
      </c>
    </row>
    <row r="27" spans="1:27" ht="18" customHeight="1" x14ac:dyDescent="0.2">
      <c r="A27" s="23" t="s">
        <v>28</v>
      </c>
      <c r="B27" s="5" t="s">
        <v>7</v>
      </c>
      <c r="C27" s="3">
        <v>0.10416666666666667</v>
      </c>
      <c r="D27" s="3">
        <v>0.70833333333333337</v>
      </c>
      <c r="E27" s="3">
        <v>0.70833333333333337</v>
      </c>
      <c r="F27" s="3">
        <v>0.41666666666666669</v>
      </c>
      <c r="G27" s="3">
        <v>0.64583333333333337</v>
      </c>
      <c r="H27" s="3">
        <v>0</v>
      </c>
      <c r="I27" s="3">
        <v>0</v>
      </c>
      <c r="J27" s="2" t="s">
        <v>25</v>
      </c>
      <c r="AA27">
        <v>23</v>
      </c>
    </row>
    <row r="28" spans="1:27" ht="18" customHeight="1" x14ac:dyDescent="0.2">
      <c r="A28" s="23"/>
      <c r="B28" s="5" t="s">
        <v>8</v>
      </c>
      <c r="C28" s="3">
        <v>0.8125</v>
      </c>
      <c r="D28" s="3">
        <v>0.94791666666666663</v>
      </c>
      <c r="E28" s="3">
        <v>8.3333333333333329E-2</v>
      </c>
      <c r="F28" s="3">
        <v>0.64583333333333337</v>
      </c>
      <c r="G28" s="3">
        <v>0.9375</v>
      </c>
      <c r="H28" s="3">
        <v>0</v>
      </c>
      <c r="I28" s="3">
        <v>0</v>
      </c>
      <c r="J28" s="2" t="s">
        <v>25</v>
      </c>
    </row>
    <row r="29" spans="1:27" ht="18" customHeight="1" x14ac:dyDescent="0.2">
      <c r="A29" s="23"/>
      <c r="B29" s="5" t="s">
        <v>9</v>
      </c>
      <c r="C29" s="3">
        <f t="shared" ref="C29:I29" si="4">IF(C28&lt;C27,24-(C27*24)+(C28*24),(C28-C27)*24)/24</f>
        <v>0.70833333333333337</v>
      </c>
      <c r="D29" s="3">
        <f t="shared" si="4"/>
        <v>0.23958333333333326</v>
      </c>
      <c r="E29" s="3">
        <f t="shared" si="4"/>
        <v>0.375</v>
      </c>
      <c r="F29" s="3">
        <f t="shared" si="4"/>
        <v>0.22916666666666666</v>
      </c>
      <c r="G29" s="3">
        <f t="shared" si="4"/>
        <v>0.29166666666666663</v>
      </c>
      <c r="H29" s="3">
        <f t="shared" si="4"/>
        <v>0</v>
      </c>
      <c r="I29" s="3">
        <f t="shared" si="4"/>
        <v>0</v>
      </c>
      <c r="J29" s="15">
        <f>SUM(C29:I29)*24</f>
        <v>44.25</v>
      </c>
    </row>
    <row r="30" spans="1:27" ht="18" customHeight="1" x14ac:dyDescent="0.2">
      <c r="A30" s="23"/>
      <c r="B30" s="4" t="s">
        <v>20</v>
      </c>
      <c r="C30" s="3">
        <f>IF(C29-$B$7&gt;0,C29-$B$7,"")</f>
        <v>0.41666666666666669</v>
      </c>
      <c r="D30" s="3" t="str">
        <f>IF(D29-$B$7&gt;0,D29-$B$7,"0")</f>
        <v>0</v>
      </c>
      <c r="E30" s="3">
        <f t="shared" ref="E30:I30" si="5">IF(E29-$B$7&gt;0,E29-$B$7,"0")</f>
        <v>8.3333333333333315E-2</v>
      </c>
      <c r="F30" s="3" t="str">
        <f t="shared" si="5"/>
        <v>0</v>
      </c>
      <c r="G30" s="3" t="str">
        <f t="shared" si="5"/>
        <v>0</v>
      </c>
      <c r="H30" s="3" t="str">
        <f t="shared" si="5"/>
        <v>0</v>
      </c>
      <c r="I30" s="3" t="str">
        <f t="shared" si="5"/>
        <v>0</v>
      </c>
      <c r="J30" s="15">
        <f>SUM(C30:I30)*24</f>
        <v>12</v>
      </c>
    </row>
    <row r="31" spans="1:27" ht="18" customHeight="1" x14ac:dyDescent="0.2">
      <c r="A31" s="23"/>
      <c r="B31" s="4" t="s">
        <v>21</v>
      </c>
      <c r="C31" s="3" t="str">
        <f>IF(OR($B$7-C29=$B$7,$B$7-C29&lt;0,C29=$B$7),"0",$B$7-C29)</f>
        <v>0</v>
      </c>
      <c r="D31" s="3">
        <f t="shared" ref="D31:I31" si="6">IF(OR($B$7-D29=$B$7,$B$7-D29&lt;0,D29=$B$7),"0",$B$7-D29)</f>
        <v>5.2083333333333426E-2</v>
      </c>
      <c r="E31" s="3" t="str">
        <f t="shared" si="6"/>
        <v>0</v>
      </c>
      <c r="F31" s="3">
        <f t="shared" si="6"/>
        <v>6.2500000000000028E-2</v>
      </c>
      <c r="G31" s="3" t="str">
        <f t="shared" si="6"/>
        <v>0</v>
      </c>
      <c r="H31" s="3" t="str">
        <f t="shared" si="6"/>
        <v>0</v>
      </c>
      <c r="I31" s="3" t="str">
        <f t="shared" si="6"/>
        <v>0</v>
      </c>
      <c r="J31" s="15">
        <f>SUM(C31:I31)*24</f>
        <v>2.7500000000000027</v>
      </c>
      <c r="M31" s="19"/>
    </row>
    <row r="32" spans="1:27" ht="18" customHeight="1" x14ac:dyDescent="0.2">
      <c r="A32" s="23"/>
      <c r="B32" s="5" t="s">
        <v>10</v>
      </c>
      <c r="C32" s="22">
        <f t="shared" ref="C32:I32" si="7">(C29*24*$B$5)+(C30*24*$B$6)</f>
        <v>185</v>
      </c>
      <c r="D32" s="22">
        <f t="shared" si="7"/>
        <v>28.749999999999993</v>
      </c>
      <c r="E32" s="22">
        <f t="shared" si="7"/>
        <v>65</v>
      </c>
      <c r="F32" s="22">
        <f t="shared" si="7"/>
        <v>27.5</v>
      </c>
      <c r="G32" s="22">
        <f t="shared" si="7"/>
        <v>34.999999999999993</v>
      </c>
      <c r="H32" s="22">
        <f t="shared" si="7"/>
        <v>0</v>
      </c>
      <c r="I32" s="22">
        <f t="shared" si="7"/>
        <v>0</v>
      </c>
      <c r="J32" s="18">
        <f>(J29-J30-J31)*$B$5+(J30*$B$6)</f>
        <v>267.5</v>
      </c>
    </row>
    <row r="33" spans="1:13" ht="15" customHeight="1" x14ac:dyDescent="0.2">
      <c r="A33" s="10"/>
      <c r="B33" s="10"/>
      <c r="C33" s="11"/>
      <c r="D33" s="11"/>
      <c r="E33" s="11"/>
      <c r="F33" s="11"/>
      <c r="G33" s="11"/>
      <c r="H33" s="11"/>
      <c r="I33" s="11"/>
      <c r="J33" s="11"/>
      <c r="M33" s="19"/>
    </row>
    <row r="36" spans="1:13" x14ac:dyDescent="0.2">
      <c r="E36" s="2" t="s">
        <v>29</v>
      </c>
      <c r="M36" s="19"/>
    </row>
    <row r="38" spans="1:13" x14ac:dyDescent="0.2">
      <c r="D38" s="19">
        <f>D29*B5*24</f>
        <v>28.749999999999993</v>
      </c>
    </row>
  </sheetData>
  <mergeCells count="4">
    <mergeCell ref="A20:A25"/>
    <mergeCell ref="A27:A32"/>
    <mergeCell ref="A1:B2"/>
    <mergeCell ref="D10:G13"/>
  </mergeCells>
  <conditionalFormatting sqref="J22 J29">
    <cfRule type="cellIs" dxfId="1" priority="5" operator="greaterThan">
      <formula>$B$10</formula>
    </cfRule>
  </conditionalFormatting>
  <conditionalFormatting sqref="C22:I22 C29:I29">
    <cfRule type="cellIs" dxfId="0" priority="6" operator="greaterThan">
      <formula>$B$9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Ronan Jaouen</dc:creator>
  <cp:lastModifiedBy>Ronan Jaouen</cp:lastModifiedBy>
  <dcterms:created xsi:type="dcterms:W3CDTF">2019-03-21T12:46:31Z</dcterms:created>
  <dcterms:modified xsi:type="dcterms:W3CDTF">2019-03-23T16:44:54Z</dcterms:modified>
</cp:coreProperties>
</file>