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idou\Documents\"/>
    </mc:Choice>
  </mc:AlternateContent>
  <xr:revisionPtr revIDLastSave="0" documentId="13_ncr:1_{6C48E950-4F4B-4CF2-B5DF-42FDE8B032F5}" xr6:coauthVersionLast="45" xr6:coauthVersionMax="45" xr10:uidLastSave="{00000000-0000-0000-0000-000000000000}"/>
  <bookViews>
    <workbookView xWindow="-120" yWindow="-120" windowWidth="29040" windowHeight="15840" activeTab="4" xr2:uid="{287BB24E-06B2-4526-BE48-84890F8FE891}"/>
  </bookViews>
  <sheets>
    <sheet name="1962" sheetId="3" r:id="rId1"/>
    <sheet name="vaches" sheetId="1" r:id="rId2"/>
    <sheet name="taureaux" sheetId="2" r:id="rId3"/>
    <sheet name="1963" sheetId="4" r:id="rId4"/>
    <sheet name="1964" sheetId="19" r:id="rId5"/>
    <sheet name="V18" sheetId="18" r:id="rId6"/>
    <sheet name="Saulnier" sheetId="17" r:id="rId7"/>
    <sheet name="1975" sheetId="16" r:id="rId8"/>
  </sheets>
  <definedNames>
    <definedName name="categorie">'1975'!$X:$X</definedName>
    <definedName name="Catégorie">'1975'!#REF!</definedName>
    <definedName name="code">'1975'!$AE:$AE</definedName>
    <definedName name="date">'1975'!$AA:$AA</definedName>
    <definedName name="frepro">'1975'!$AF:$AF</definedName>
    <definedName name="gen" localSheetId="4">'1964'!#REF!</definedName>
    <definedName name="gen">'1963'!#REF!</definedName>
    <definedName name="jumeau">'1975'!$AB:$AB</definedName>
    <definedName name="mere">'1975'!$Y:$Y</definedName>
    <definedName name="mort">'1975'!$AD:$AD</definedName>
    <definedName name="numnat">'1975'!$AH:$AH</definedName>
    <definedName name="obs">'1975'!$AG:$AG</definedName>
    <definedName name="pere">'1975'!$Z:$Z</definedName>
    <definedName name="sexe">'1975'!$AC:$AC</definedName>
    <definedName name="vache">'1975'!#REF!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" i="19" l="1"/>
  <c r="D31" i="19"/>
  <c r="D61" i="19"/>
  <c r="D91" i="19"/>
  <c r="D121" i="19"/>
  <c r="D151" i="19"/>
  <c r="D181" i="19"/>
  <c r="D211" i="19"/>
  <c r="D241" i="19"/>
  <c r="D271" i="19"/>
  <c r="D301" i="19"/>
  <c r="D331" i="19"/>
  <c r="D361" i="19"/>
  <c r="D391" i="19"/>
  <c r="D421" i="19"/>
  <c r="D451" i="19"/>
  <c r="D481" i="19"/>
  <c r="D511" i="19"/>
  <c r="D541" i="19"/>
  <c r="D571" i="19"/>
  <c r="D601" i="19"/>
  <c r="D631" i="19"/>
  <c r="D661" i="19"/>
  <c r="D691" i="19"/>
  <c r="D721" i="19"/>
  <c r="A31" i="19"/>
  <c r="A61" i="19" s="1"/>
  <c r="A91" i="19" s="1"/>
  <c r="A121" i="19" s="1"/>
  <c r="A151" i="19" s="1"/>
  <c r="A181" i="19" s="1"/>
  <c r="A211" i="19" s="1"/>
  <c r="A241" i="19" s="1"/>
  <c r="A271" i="19" s="1"/>
  <c r="A301" i="19" s="1"/>
  <c r="A331" i="19" s="1"/>
  <c r="A361" i="19" s="1"/>
  <c r="A391" i="19" s="1"/>
  <c r="A421" i="19" s="1"/>
  <c r="A451" i="19" s="1"/>
  <c r="A481" i="19" s="1"/>
  <c r="A511" i="19" s="1"/>
  <c r="A541" i="19" s="1"/>
  <c r="A571" i="19" s="1"/>
  <c r="A601" i="19" s="1"/>
  <c r="A631" i="19" s="1"/>
  <c r="A661" i="19" s="1"/>
  <c r="A691" i="19" s="1"/>
  <c r="A721" i="19" s="1"/>
  <c r="L3" i="19" a="1"/>
  <c r="L3" i="19" s="1"/>
  <c r="L1" i="19"/>
  <c r="L2" i="19"/>
  <c r="K3" i="4" a="1"/>
  <c r="L6" i="19" a="1"/>
  <c r="L6" i="19" l="1"/>
  <c r="K3" i="4"/>
  <c r="A2" i="19"/>
  <c r="K721" i="19"/>
  <c r="K691" i="19"/>
  <c r="K661" i="19"/>
  <c r="K631" i="19"/>
  <c r="K601" i="19"/>
  <c r="K571" i="19"/>
  <c r="K541" i="19"/>
  <c r="K511" i="19"/>
  <c r="K481" i="19"/>
  <c r="K451" i="19"/>
  <c r="K421" i="19"/>
  <c r="K391" i="19"/>
  <c r="K361" i="19"/>
  <c r="K331" i="19"/>
  <c r="K301" i="19"/>
  <c r="K271" i="19"/>
  <c r="K241" i="19"/>
  <c r="K211" i="19"/>
  <c r="K181" i="19"/>
  <c r="K151" i="19"/>
  <c r="K121" i="19"/>
  <c r="K91" i="19"/>
  <c r="K61" i="19"/>
  <c r="K3" i="19" l="1"/>
  <c r="N5" i="4" l="1"/>
  <c r="K31" i="19"/>
  <c r="N2" i="19"/>
  <c r="N22" i="19" s="1"/>
  <c r="D1" i="4"/>
  <c r="L3" i="4" s="1" a="1"/>
  <c r="L3" i="4" s="1"/>
  <c r="E120" i="4"/>
  <c r="E150" i="4"/>
  <c r="E180" i="4"/>
  <c r="E210" i="4"/>
  <c r="E240" i="4"/>
  <c r="E270" i="4"/>
  <c r="E300" i="4"/>
  <c r="E330" i="4"/>
  <c r="E360" i="4"/>
  <c r="E390" i="4"/>
  <c r="E420" i="4"/>
  <c r="E450" i="4"/>
  <c r="E480" i="4"/>
  <c r="E510" i="4"/>
  <c r="E540" i="4"/>
  <c r="E570" i="4"/>
  <c r="E600" i="4"/>
  <c r="E630" i="4"/>
  <c r="E660" i="4"/>
  <c r="E690" i="4"/>
  <c r="E720" i="4"/>
  <c r="E750" i="4"/>
  <c r="E81" i="4"/>
  <c r="E111" i="4"/>
  <c r="E141" i="4"/>
  <c r="E171" i="4"/>
  <c r="E201" i="4"/>
  <c r="E231" i="4"/>
  <c r="E261" i="4"/>
  <c r="E291" i="4"/>
  <c r="E321" i="4"/>
  <c r="E351" i="4"/>
  <c r="E381" i="4"/>
  <c r="E411" i="4"/>
  <c r="E441" i="4"/>
  <c r="E471" i="4"/>
  <c r="E501" i="4"/>
  <c r="E531" i="4"/>
  <c r="E561" i="4"/>
  <c r="E591" i="4"/>
  <c r="E621" i="4"/>
  <c r="E651" i="4"/>
  <c r="E681" i="4"/>
  <c r="E711" i="4"/>
  <c r="E741" i="4"/>
  <c r="E1491" i="4"/>
  <c r="K1471" i="4"/>
  <c r="E1461" i="4"/>
  <c r="K1441" i="4"/>
  <c r="E1431" i="4"/>
  <c r="K1411" i="4"/>
  <c r="E1401" i="4"/>
  <c r="K1381" i="4"/>
  <c r="E1371" i="4"/>
  <c r="K1351" i="4"/>
  <c r="E1341" i="4"/>
  <c r="K1321" i="4"/>
  <c r="E1311" i="4"/>
  <c r="K1291" i="4"/>
  <c r="E1281" i="4"/>
  <c r="K1261" i="4"/>
  <c r="E1251" i="4"/>
  <c r="K1231" i="4"/>
  <c r="E1221" i="4"/>
  <c r="K1201" i="4"/>
  <c r="E1191" i="4"/>
  <c r="K1171" i="4"/>
  <c r="E1161" i="4"/>
  <c r="K1141" i="4"/>
  <c r="E1131" i="4"/>
  <c r="K1111" i="4"/>
  <c r="E1101" i="4"/>
  <c r="K1081" i="4"/>
  <c r="E1071" i="4"/>
  <c r="K1051" i="4"/>
  <c r="E1041" i="4"/>
  <c r="K1021" i="4"/>
  <c r="E1011" i="4"/>
  <c r="K991" i="4"/>
  <c r="E981" i="4"/>
  <c r="K961" i="4"/>
  <c r="E951" i="4"/>
  <c r="K931" i="4"/>
  <c r="E921" i="4"/>
  <c r="K901" i="4"/>
  <c r="E891" i="4"/>
  <c r="K871" i="4"/>
  <c r="E861" i="4"/>
  <c r="K841" i="4"/>
  <c r="E831" i="4"/>
  <c r="K811" i="4"/>
  <c r="E801" i="4"/>
  <c r="K781" i="4"/>
  <c r="E771" i="4"/>
  <c r="K751" i="4"/>
  <c r="N2" i="4"/>
  <c r="P4" i="4" s="1"/>
  <c r="K721" i="4"/>
  <c r="K691" i="4"/>
  <c r="K661" i="4"/>
  <c r="K631" i="4"/>
  <c r="K601" i="4"/>
  <c r="K571" i="4"/>
  <c r="K541" i="4"/>
  <c r="K511" i="4"/>
  <c r="K481" i="4"/>
  <c r="K451" i="4"/>
  <c r="K421" i="4"/>
  <c r="K391" i="4"/>
  <c r="K361" i="4"/>
  <c r="K331" i="4"/>
  <c r="K301" i="4"/>
  <c r="K271" i="4"/>
  <c r="K241" i="4"/>
  <c r="K211" i="4"/>
  <c r="K181" i="4"/>
  <c r="K151" i="4"/>
  <c r="A5" i="4"/>
  <c r="A6" i="4" s="1"/>
  <c r="P15" i="19" l="1"/>
  <c r="N26" i="19"/>
  <c r="P9" i="19"/>
  <c r="P18" i="19"/>
  <c r="P7" i="19"/>
  <c r="N23" i="19"/>
  <c r="N5" i="19"/>
  <c r="N4" i="19"/>
  <c r="P11" i="19"/>
  <c r="P19" i="19"/>
  <c r="N27" i="19"/>
  <c r="P5" i="19"/>
  <c r="P13" i="19"/>
  <c r="P28" i="19"/>
  <c r="P26" i="19"/>
  <c r="P24" i="19"/>
  <c r="P22" i="19"/>
  <c r="N19" i="19"/>
  <c r="N17" i="19"/>
  <c r="N15" i="19"/>
  <c r="N14" i="19"/>
  <c r="N13" i="19"/>
  <c r="N12" i="19"/>
  <c r="N11" i="19"/>
  <c r="N10" i="19"/>
  <c r="N9" i="19"/>
  <c r="N8" i="19"/>
  <c r="N7" i="19"/>
  <c r="N6" i="19"/>
  <c r="P27" i="19"/>
  <c r="P25" i="19"/>
  <c r="P23" i="19"/>
  <c r="P21" i="19"/>
  <c r="N20" i="19"/>
  <c r="N18" i="19"/>
  <c r="N16" i="19"/>
  <c r="P4" i="19"/>
  <c r="P16" i="19"/>
  <c r="P20" i="19"/>
  <c r="N24" i="19"/>
  <c r="N28" i="19"/>
  <c r="P6" i="19"/>
  <c r="P8" i="19"/>
  <c r="P10" i="19"/>
  <c r="P12" i="19"/>
  <c r="P14" i="19"/>
  <c r="P17" i="19"/>
  <c r="N21" i="19"/>
  <c r="N25" i="19"/>
  <c r="N12" i="4"/>
  <c r="N20" i="4"/>
  <c r="N28" i="4"/>
  <c r="P12" i="4"/>
  <c r="P24" i="4"/>
  <c r="N13" i="4"/>
  <c r="N17" i="4"/>
  <c r="N25" i="4"/>
  <c r="P9" i="4"/>
  <c r="P17" i="4"/>
  <c r="P25" i="4"/>
  <c r="N6" i="4"/>
  <c r="N10" i="4"/>
  <c r="N14" i="4"/>
  <c r="N18" i="4"/>
  <c r="N22" i="4"/>
  <c r="N26" i="4"/>
  <c r="P6" i="4"/>
  <c r="P10" i="4"/>
  <c r="P14" i="4"/>
  <c r="P18" i="4"/>
  <c r="P22" i="4"/>
  <c r="P26" i="4"/>
  <c r="N7" i="4"/>
  <c r="N11" i="4"/>
  <c r="N15" i="4"/>
  <c r="N19" i="4"/>
  <c r="N23" i="4"/>
  <c r="N27" i="4"/>
  <c r="P7" i="4"/>
  <c r="P11" i="4"/>
  <c r="P15" i="4"/>
  <c r="P19" i="4"/>
  <c r="P23" i="4"/>
  <c r="P27" i="4"/>
  <c r="P20" i="4"/>
  <c r="N8" i="4"/>
  <c r="N16" i="4"/>
  <c r="N24" i="4"/>
  <c r="P8" i="4"/>
  <c r="P16" i="4"/>
  <c r="P28" i="4"/>
  <c r="N9" i="4"/>
  <c r="N21" i="4"/>
  <c r="P5" i="4"/>
  <c r="P13" i="4"/>
  <c r="P21" i="4"/>
  <c r="N4" i="4"/>
  <c r="K121" i="4"/>
  <c r="K5" i="4"/>
  <c r="G5" i="4"/>
  <c r="F5" i="4"/>
  <c r="E5" i="4"/>
  <c r="D5" i="4"/>
  <c r="C5" i="4"/>
  <c r="B5" i="4"/>
  <c r="K6" i="4" l="1"/>
  <c r="H6" i="4"/>
  <c r="G6" i="4"/>
  <c r="F6" i="4"/>
  <c r="E6" i="4"/>
  <c r="D6" i="4"/>
  <c r="C6" i="4"/>
  <c r="B6" i="4"/>
  <c r="A7" i="4"/>
  <c r="I6" i="4" l="1"/>
  <c r="E30" i="4" s="1"/>
  <c r="K7" i="4"/>
  <c r="H7" i="4"/>
  <c r="G7" i="4"/>
  <c r="F7" i="4"/>
  <c r="E7" i="4"/>
  <c r="D7" i="4"/>
  <c r="C7" i="4"/>
  <c r="B7" i="4"/>
  <c r="A8" i="4"/>
  <c r="I7" i="4" l="1"/>
  <c r="K8" i="4"/>
  <c r="H8" i="4"/>
  <c r="G8" i="4"/>
  <c r="F8" i="4"/>
  <c r="E8" i="4"/>
  <c r="D8" i="4"/>
  <c r="C8" i="4"/>
  <c r="B8" i="4"/>
  <c r="A9" i="4"/>
  <c r="I8" i="4" l="1"/>
  <c r="K9" i="4"/>
  <c r="H9" i="4"/>
  <c r="G9" i="4"/>
  <c r="F9" i="4"/>
  <c r="E9" i="4"/>
  <c r="D9" i="4"/>
  <c r="C9" i="4"/>
  <c r="B9" i="4"/>
  <c r="A10" i="4"/>
  <c r="I9" i="4" l="1"/>
  <c r="K10" i="4"/>
  <c r="H10" i="4"/>
  <c r="G10" i="4"/>
  <c r="F10" i="4"/>
  <c r="E10" i="4"/>
  <c r="D10" i="4"/>
  <c r="C10" i="4"/>
  <c r="B10" i="4"/>
  <c r="A11" i="4"/>
  <c r="I10" i="4" l="1"/>
  <c r="K11" i="4"/>
  <c r="H11" i="4"/>
  <c r="G11" i="4"/>
  <c r="F11" i="4"/>
  <c r="E11" i="4"/>
  <c r="D11" i="4"/>
  <c r="C11" i="4"/>
  <c r="B11" i="4"/>
  <c r="A12" i="4"/>
  <c r="I11" i="4" l="1"/>
  <c r="K12" i="4"/>
  <c r="H12" i="4"/>
  <c r="G12" i="4"/>
  <c r="F12" i="4"/>
  <c r="E12" i="4"/>
  <c r="D12" i="4"/>
  <c r="C12" i="4"/>
  <c r="B12" i="4"/>
  <c r="A13" i="4"/>
  <c r="I12" i="4" l="1"/>
  <c r="K13" i="4"/>
  <c r="H13" i="4"/>
  <c r="G13" i="4"/>
  <c r="F13" i="4"/>
  <c r="E13" i="4"/>
  <c r="D13" i="4"/>
  <c r="C13" i="4"/>
  <c r="B13" i="4"/>
  <c r="A14" i="4"/>
  <c r="I13" i="4" l="1"/>
  <c r="K14" i="4"/>
  <c r="H14" i="4"/>
  <c r="G14" i="4"/>
  <c r="F14" i="4"/>
  <c r="E14" i="4"/>
  <c r="D14" i="4"/>
  <c r="C14" i="4"/>
  <c r="B14" i="4"/>
  <c r="A15" i="4"/>
  <c r="E21" i="4" l="1"/>
  <c r="I14" i="4"/>
  <c r="K15" i="4"/>
  <c r="H15" i="4"/>
  <c r="G15" i="4"/>
  <c r="F15" i="4"/>
  <c r="E15" i="4"/>
  <c r="D15" i="4"/>
  <c r="C15" i="4"/>
  <c r="B15" i="4"/>
  <c r="I15" i="4" l="1"/>
  <c r="K91" i="4" l="1"/>
  <c r="K61" i="4"/>
  <c r="K31" i="4"/>
  <c r="A35" i="4"/>
  <c r="K33" i="4"/>
  <c r="C35" i="4"/>
  <c r="B35" i="4"/>
  <c r="A36" i="4"/>
  <c r="K35" i="4"/>
  <c r="A37" i="4"/>
  <c r="B36" i="4"/>
  <c r="C36" i="4"/>
  <c r="K36" i="4"/>
  <c r="C37" i="4"/>
  <c r="A38" i="4"/>
  <c r="K37" i="4"/>
  <c r="A39" i="4"/>
  <c r="C38" i="4"/>
  <c r="K38" i="4"/>
  <c r="C39" i="4"/>
  <c r="A40" i="4"/>
  <c r="K39" i="4"/>
  <c r="C40" i="4"/>
  <c r="A41" i="4"/>
  <c r="K40" i="4"/>
  <c r="C41" i="4"/>
  <c r="A42" i="4"/>
  <c r="K41" i="4"/>
  <c r="A43" i="4"/>
  <c r="C42" i="4"/>
  <c r="K42" i="4"/>
  <c r="A44" i="4"/>
  <c r="C43" i="4"/>
  <c r="K43" i="4"/>
  <c r="A45" i="4"/>
  <c r="C44" i="4"/>
  <c r="K44" i="4"/>
  <c r="C45" i="4"/>
  <c r="K45" i="4"/>
  <c r="I45" i="4" l="1"/>
  <c r="I44" i="4"/>
  <c r="I43" i="4"/>
  <c r="I42" i="4"/>
  <c r="I41" i="4"/>
  <c r="I40" i="4"/>
  <c r="I39" i="4"/>
  <c r="I38" i="4"/>
  <c r="I37" i="4"/>
  <c r="I36" i="4"/>
  <c r="E60" i="4" s="1"/>
  <c r="E51" i="4"/>
  <c r="L1" i="1"/>
  <c r="I1" i="1" s="1"/>
  <c r="K4" i="3"/>
  <c r="I4" i="3"/>
  <c r="H4" i="3"/>
  <c r="G4" i="3"/>
  <c r="E4" i="3"/>
  <c r="C4" i="3"/>
  <c r="B4" i="3"/>
  <c r="A4" i="3"/>
  <c r="J3" i="3"/>
  <c r="J2" i="3"/>
  <c r="J1" i="3"/>
  <c r="B3" i="3"/>
  <c r="B2" i="3"/>
  <c r="B1" i="3"/>
  <c r="AG3" i="16"/>
  <c r="AF3" i="16"/>
  <c r="AE3" i="16"/>
  <c r="AC3" i="16"/>
  <c r="AA3" i="16"/>
  <c r="Z3" i="16"/>
  <c r="X3" i="16"/>
  <c r="V4" i="16"/>
  <c r="T4" i="16"/>
  <c r="S4" i="16"/>
  <c r="R4" i="16"/>
  <c r="P4" i="16"/>
  <c r="N4" i="16"/>
  <c r="M4" i="16"/>
  <c r="L4" i="16"/>
  <c r="U3" i="16"/>
  <c r="U2" i="16"/>
  <c r="U1" i="16"/>
  <c r="M3" i="16"/>
  <c r="M2" i="16"/>
  <c r="M1" i="16"/>
  <c r="B5" i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D45" i="4"/>
  <c r="H43" i="4"/>
  <c r="G43" i="4"/>
  <c r="G42" i="4"/>
  <c r="H40" i="4"/>
  <c r="G40" i="4"/>
  <c r="H39" i="4"/>
  <c r="E39" i="4"/>
  <c r="B38" i="4"/>
  <c r="E37" i="4"/>
  <c r="H36" i="4"/>
  <c r="G36" i="4"/>
  <c r="F35" i="4"/>
  <c r="H44" i="4"/>
  <c r="F41" i="4"/>
  <c r="F39" i="4"/>
  <c r="E38" i="4"/>
  <c r="B37" i="4"/>
  <c r="F36" i="4"/>
  <c r="H35" i="4"/>
  <c r="D35" i="4"/>
  <c r="H45" i="4"/>
  <c r="G45" i="4"/>
  <c r="F44" i="4"/>
  <c r="G44" i="4"/>
  <c r="D43" i="4"/>
  <c r="H42" i="4"/>
  <c r="D42" i="4"/>
  <c r="D41" i="4"/>
  <c r="E41" i="4"/>
  <c r="G39" i="4"/>
  <c r="H38" i="4"/>
  <c r="D38" i="4"/>
  <c r="H37" i="4"/>
  <c r="G37" i="4"/>
  <c r="E36" i="4"/>
  <c r="G35" i="4"/>
  <c r="E45" i="4"/>
  <c r="D44" i="4"/>
  <c r="F43" i="4"/>
  <c r="E42" i="4"/>
  <c r="G41" i="4"/>
  <c r="E40" i="4"/>
  <c r="F38" i="4"/>
  <c r="G38" i="4"/>
  <c r="D37" i="4"/>
  <c r="F37" i="4"/>
  <c r="D36" i="4"/>
  <c r="E35" i="4"/>
  <c r="F45" i="4"/>
  <c r="E44" i="4"/>
  <c r="E43" i="4"/>
  <c r="F42" i="4"/>
  <c r="H41" i="4"/>
  <c r="F40" i="4"/>
  <c r="D40" i="4"/>
  <c r="D39" i="4"/>
  <c r="F1" i="1" l="1"/>
  <c r="I4" i="1"/>
  <c r="O1" i="16"/>
  <c r="L4" i="1"/>
  <c r="D1" i="3" s="1"/>
  <c r="H5" i="4"/>
  <c r="B44" i="4"/>
  <c r="B45" i="4"/>
  <c r="B43" i="4"/>
  <c r="B40" i="4"/>
  <c r="B39" i="4"/>
  <c r="B41" i="4"/>
  <c r="B42" i="4"/>
  <c r="A5" i="3"/>
  <c r="I2" i="1" l="1"/>
  <c r="L2" i="1"/>
  <c r="B5" i="3"/>
  <c r="C5" i="3"/>
  <c r="B2" i="1" l="1"/>
  <c r="G5" i="3"/>
  <c r="F5" i="3"/>
  <c r="E5" i="3"/>
  <c r="D5" i="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<sst xmlns="http://schemas.openxmlformats.org/spreadsheetml/2006/main" count="1962" uniqueCount="74">
  <si>
    <t>T 15</t>
  </si>
  <si>
    <t>Jaune</t>
  </si>
  <si>
    <t>U 17</t>
  </si>
  <si>
    <t>V 18</t>
  </si>
  <si>
    <t>V 19</t>
  </si>
  <si>
    <t>Grande</t>
  </si>
  <si>
    <t>V 21</t>
  </si>
  <si>
    <t>V 22</t>
  </si>
  <si>
    <t>Gauthier</t>
  </si>
  <si>
    <t>C 24</t>
  </si>
  <si>
    <t>E 32</t>
  </si>
  <si>
    <t>E 34</t>
  </si>
  <si>
    <t>F 43</t>
  </si>
  <si>
    <t>G 44</t>
  </si>
  <si>
    <t>G noire</t>
  </si>
  <si>
    <t>H 92</t>
  </si>
  <si>
    <t>H noire</t>
  </si>
  <si>
    <t>I 55</t>
  </si>
  <si>
    <t>I 57</t>
  </si>
  <si>
    <t>I 59</t>
  </si>
  <si>
    <t>I 60</t>
  </si>
  <si>
    <t>I 61</t>
  </si>
  <si>
    <t>I 63</t>
  </si>
  <si>
    <t>I 65</t>
  </si>
  <si>
    <t>I 66</t>
  </si>
  <si>
    <t>J 68</t>
  </si>
  <si>
    <t>J 69</t>
  </si>
  <si>
    <t>J 70</t>
  </si>
  <si>
    <t>J 72</t>
  </si>
  <si>
    <t>J 73</t>
  </si>
  <si>
    <t>J 74</t>
  </si>
  <si>
    <t>J 78</t>
  </si>
  <si>
    <t>J 86</t>
  </si>
  <si>
    <t>J 87</t>
  </si>
  <si>
    <t>J 88</t>
  </si>
  <si>
    <t>J 89</t>
  </si>
  <si>
    <t>J 91</t>
  </si>
  <si>
    <t>J grise</t>
  </si>
  <si>
    <t>Année</t>
  </si>
  <si>
    <t>Père</t>
  </si>
  <si>
    <t>Date</t>
  </si>
  <si>
    <t>Sexe</t>
  </si>
  <si>
    <t>Code</t>
  </si>
  <si>
    <t>I V V</t>
  </si>
  <si>
    <t>Période recherchée</t>
  </si>
  <si>
    <t>Mère</t>
  </si>
  <si>
    <t>Saulnier</t>
  </si>
  <si>
    <t>M</t>
  </si>
  <si>
    <t>x</t>
  </si>
  <si>
    <t>U 16</t>
  </si>
  <si>
    <t>jmf</t>
  </si>
  <si>
    <t>F</t>
  </si>
  <si>
    <t>L 16</t>
  </si>
  <si>
    <t>Num nat</t>
  </si>
  <si>
    <t>Née en</t>
  </si>
  <si>
    <t>Le</t>
  </si>
  <si>
    <t>Origine</t>
  </si>
  <si>
    <t>F repro</t>
  </si>
  <si>
    <t>IVV</t>
  </si>
  <si>
    <t>Observation</t>
  </si>
  <si>
    <t xml:space="preserve">Total </t>
  </si>
  <si>
    <t>Nombre de vêlages</t>
  </si>
  <si>
    <t>Nombre de veaux nés</t>
  </si>
  <si>
    <t>% mortalité</t>
  </si>
  <si>
    <t>% productivité</t>
  </si>
  <si>
    <t>Nombre de F repro</t>
  </si>
  <si>
    <t>% F repro</t>
  </si>
  <si>
    <t>Liste des vaches nées en</t>
  </si>
  <si>
    <t>youpi</t>
  </si>
  <si>
    <t>V 20</t>
  </si>
  <si>
    <t>V18</t>
  </si>
  <si>
    <t>V19</t>
  </si>
  <si>
    <t>ok</t>
  </si>
  <si>
    <t>% césariennes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</si>
</sst>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\-mmm;@"/>
    <numFmt numFmtId="165" formatCode=";\ ;;"/>
    <numFmt numFmtId="170" formatCode="0;\-0;;@"/>
  </numFmts>
  <fonts count="16" x14ac:knownFonts="1">
    <font>
      <sz val="10"/>
      <color theme="1"/>
      <name val="Comic Sans MS"/>
      <family val="2"/>
    </font>
    <font>
      <b/>
      <sz val="10"/>
      <color rgb="FF963232"/>
      <name val="Comic Sans MS"/>
      <family val="4"/>
    </font>
    <font>
      <sz val="10"/>
      <name val="Comic Sans MS"/>
      <family val="4"/>
    </font>
    <font>
      <sz val="10"/>
      <color theme="1"/>
      <name val="Comic Sans MS"/>
      <family val="4"/>
    </font>
    <font>
      <u/>
      <sz val="10"/>
      <color theme="10"/>
      <name val="Comic Sans MS"/>
      <family val="2"/>
    </font>
    <font>
      <sz val="10"/>
      <name val="Comic Sans MS"/>
      <family val="2"/>
    </font>
    <font>
      <b/>
      <sz val="10"/>
      <name val="Comic Sans MS"/>
      <family val="4"/>
    </font>
    <font>
      <b/>
      <sz val="10"/>
      <color rgb="FF009632"/>
      <name val="Comic Sans MS"/>
      <family val="4"/>
    </font>
    <font>
      <b/>
      <sz val="20"/>
      <color rgb="FF009632"/>
      <name val="Comic Sans MS"/>
      <family val="4"/>
    </font>
    <font>
      <sz val="9"/>
      <color theme="1"/>
      <name val="Comic Sans MS"/>
      <family val="2"/>
    </font>
    <font>
      <sz val="9"/>
      <color rgb="FF000000"/>
      <name val="Comic Sans MS"/>
      <family val="2"/>
    </font>
    <font>
      <b/>
      <u/>
      <sz val="10"/>
      <color rgb="FF009632"/>
      <name val="Comic Sans MS"/>
      <family val="4"/>
    </font>
    <font>
      <b/>
      <sz val="10"/>
      <color rgb="FF0000FF"/>
      <name val="Comic Sans MS"/>
      <family val="4"/>
    </font>
    <font>
      <b/>
      <sz val="10"/>
      <color rgb="FF78328C"/>
      <name val="Comic Sans MS"/>
      <family val="4"/>
    </font>
    <font>
      <sz val="1"/>
      <name val="Comic Sans MS"/>
      <family val="4"/>
    </font>
    <font>
      <u/>
      <sz val="10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9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7" fillId="0" borderId="0" xfId="1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2" borderId="0" xfId="1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13" fillId="0" borderId="0" xfId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0" xfId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4" fillId="0" borderId="0" xfId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4" fillId="0" borderId="0" xfId="1" quotePrefix="1" applyAlignment="1">
      <alignment horizontal="center" vertical="center"/>
    </xf>
    <xf numFmtId="0" fontId="7" fillId="0" borderId="0" xfId="1" quotePrefix="1" applyFont="1" applyAlignment="1">
      <alignment horizontal="center" vertical="center"/>
    </xf>
    <xf numFmtId="170" fontId="0" fillId="0" borderId="0" xfId="0" applyNumberFormat="1" applyFont="1" applyAlignment="1">
      <alignment horizontal="center" vertical="center"/>
    </xf>
    <xf numFmtId="170" fontId="0" fillId="0" borderId="0" xfId="0" applyNumberFormat="1" applyAlignment="1">
      <alignment horizontal="center" vertical="center"/>
    </xf>
    <xf numFmtId="170" fontId="8" fillId="0" borderId="0" xfId="0" applyNumberFormat="1" applyFont="1" applyAlignment="1">
      <alignment horizontal="center" vertical="center"/>
    </xf>
    <xf numFmtId="170" fontId="4" fillId="0" borderId="0" xfId="1" applyNumberFormat="1" applyAlignment="1">
      <alignment horizontal="center" vertical="center"/>
    </xf>
    <xf numFmtId="170" fontId="2" fillId="0" borderId="0" xfId="0" applyNumberFormat="1" applyFont="1" applyAlignment="1">
      <alignment horizontal="center" vertical="center"/>
    </xf>
    <xf numFmtId="170" fontId="3" fillId="0" borderId="0" xfId="0" applyNumberFormat="1" applyFont="1" applyAlignment="1">
      <alignment horizontal="center" vertical="center"/>
    </xf>
    <xf numFmtId="170" fontId="13" fillId="0" borderId="0" xfId="1" applyNumberFormat="1" applyFont="1" applyAlignment="1">
      <alignment horizontal="center" vertical="center"/>
    </xf>
    <xf numFmtId="170" fontId="12" fillId="0" borderId="0" xfId="1" applyNumberFormat="1" applyFont="1" applyAlignment="1">
      <alignment horizontal="center" vertical="center"/>
    </xf>
    <xf numFmtId="170" fontId="7" fillId="0" borderId="0" xfId="1" applyNumberFormat="1" applyFont="1" applyAlignment="1">
      <alignment horizontal="center" vertical="center"/>
    </xf>
    <xf numFmtId="170" fontId="14" fillId="0" borderId="0" xfId="0" applyNumberFormat="1" applyFont="1" applyFill="1" applyAlignment="1">
      <alignment horizontal="center" vertical="center"/>
    </xf>
    <xf numFmtId="170" fontId="0" fillId="0" borderId="0" xfId="0" applyNumberFormat="1" applyFill="1" applyAlignment="1">
      <alignment horizontal="center" vertical="center"/>
    </xf>
    <xf numFmtId="170" fontId="2" fillId="0" borderId="0" xfId="0" applyNumberFormat="1" applyFont="1" applyFill="1" applyAlignment="1">
      <alignment horizontal="center" vertical="center"/>
    </xf>
    <xf numFmtId="170" fontId="2" fillId="0" borderId="0" xfId="0" applyNumberFormat="1" applyFont="1" applyFill="1" applyAlignment="1">
      <alignment horizontal="center" vertical="center" wrapText="1"/>
    </xf>
    <xf numFmtId="170" fontId="0" fillId="0" borderId="0" xfId="0" applyNumberFormat="1" applyFill="1" applyAlignment="1">
      <alignment horizontal="center" vertical="center"/>
    </xf>
    <xf numFmtId="170" fontId="1" fillId="0" borderId="0" xfId="1" applyNumberFormat="1" applyFont="1" applyAlignment="1">
      <alignment horizontal="center" vertical="center"/>
    </xf>
    <xf numFmtId="170" fontId="2" fillId="0" borderId="0" xfId="1" applyNumberFormat="1" applyFont="1" applyAlignment="1">
      <alignment horizontal="center" vertical="center"/>
    </xf>
    <xf numFmtId="170" fontId="7" fillId="0" borderId="0" xfId="1" quotePrefix="1" applyNumberFormat="1" applyFont="1" applyAlignment="1">
      <alignment horizontal="center" vertical="center"/>
    </xf>
    <xf numFmtId="170" fontId="7" fillId="0" borderId="0" xfId="0" applyNumberFormat="1" applyFont="1" applyAlignment="1">
      <alignment horizontal="center" vertical="center"/>
    </xf>
    <xf numFmtId="170" fontId="15" fillId="0" borderId="0" xfId="1" applyNumberFormat="1" applyFont="1" applyAlignment="1">
      <alignment horizontal="center" vertical="center"/>
    </xf>
    <xf numFmtId="170" fontId="8" fillId="0" borderId="0" xfId="0" applyNumberFormat="1" applyFont="1" applyFill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70" fontId="2" fillId="0" borderId="0" xfId="0" quotePrefix="1" applyNumberFormat="1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colors>
    <mruColors>
      <color rgb="FFFF3399"/>
      <color rgb="FF963232"/>
      <color rgb="FF00963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7C37F5-CAA9-4227-A334-5DA6D16CD84A}">
  <sheetPr codeName="Feuil3">
    <tabColor rgb="FF00B050"/>
  </sheetPr>
  <dimension ref="A1:K15"/>
  <sheetViews>
    <sheetView view="pageLayout" zoomScaleNormal="100" workbookViewId="0"/>
  </sheetViews>
  <sheetFormatPr baseColWidth="10" defaultColWidth="10.75" defaultRowHeight="12.6" customHeight="1" x14ac:dyDescent="0.3"/>
  <cols>
    <col min="1" max="1" width="8.25" style="1" customWidth="1"/>
    <col min="2" max="2" width="8.5" style="1" customWidth="1"/>
    <col min="3" max="3" width="8.25" style="1" customWidth="1"/>
    <col min="4" max="5" width="3.5" style="1" customWidth="1"/>
    <col min="6" max="6" width="2.25" style="1" customWidth="1"/>
    <col min="7" max="9" width="8.25" style="1" customWidth="1"/>
    <col min="10" max="12" width="8.125" style="1" customWidth="1"/>
    <col min="13" max="13" width="8" style="1" customWidth="1"/>
    <col min="14" max="16384" width="10.75" style="1"/>
  </cols>
  <sheetData>
    <row r="1" spans="1:11" ht="12.6" customHeight="1" x14ac:dyDescent="0.3">
      <c r="B1" s="1" t="str">
        <f>("Num nat")</f>
        <v>Num nat</v>
      </c>
      <c r="D1" s="22" t="str">
        <f>INDEX(vaches!$4:$54,1,MATCH(K1,vaches!$1:$1,0))</f>
        <v>T 15</v>
      </c>
      <c r="E1" s="22"/>
      <c r="F1" s="22"/>
      <c r="G1" s="22"/>
      <c r="H1" s="22"/>
      <c r="I1" s="22"/>
      <c r="J1" s="1" t="str">
        <f>("Née en")</f>
        <v>Née en</v>
      </c>
      <c r="K1" s="1">
        <v>1962</v>
      </c>
    </row>
    <row r="2" spans="1:11" ht="12.6" customHeight="1" x14ac:dyDescent="0.3">
      <c r="B2" s="1" t="str">
        <f>("Mère")</f>
        <v>Mère</v>
      </c>
      <c r="D2" s="22"/>
      <c r="E2" s="22"/>
      <c r="F2" s="22"/>
      <c r="G2" s="22"/>
      <c r="H2" s="22"/>
      <c r="I2" s="22"/>
      <c r="J2" s="1" t="str">
        <f>("Le")</f>
        <v>Le</v>
      </c>
    </row>
    <row r="3" spans="1:11" ht="12.6" customHeight="1" x14ac:dyDescent="0.3">
      <c r="B3" s="1" t="str">
        <f>("Père")</f>
        <v>Père</v>
      </c>
      <c r="D3" s="22"/>
      <c r="E3" s="22"/>
      <c r="F3" s="22"/>
      <c r="G3" s="22"/>
      <c r="H3" s="22"/>
      <c r="I3" s="22"/>
      <c r="J3" s="1" t="str">
        <f>("origine")</f>
        <v>origine</v>
      </c>
    </row>
    <row r="4" spans="1:11" ht="12.6" customHeight="1" x14ac:dyDescent="0.3">
      <c r="A4" s="3" t="str">
        <f>("Année")</f>
        <v>Année</v>
      </c>
      <c r="B4" s="4" t="str">
        <f>("Père")</f>
        <v>Père</v>
      </c>
      <c r="C4" s="5" t="str">
        <f>("Date")</f>
        <v>Date</v>
      </c>
      <c r="D4" s="4"/>
      <c r="E4" s="4" t="str">
        <f>("Sexe")</f>
        <v>Sexe</v>
      </c>
      <c r="F4" s="4"/>
      <c r="G4" s="4" t="str">
        <f>("Code")</f>
        <v>Code</v>
      </c>
      <c r="H4" s="4" t="str">
        <f>("F repro")</f>
        <v>F repro</v>
      </c>
      <c r="I4" s="4" t="str">
        <f>("IVV")</f>
        <v>IVV</v>
      </c>
      <c r="K4" s="4" t="str">
        <f>("Observation")</f>
        <v>Observation</v>
      </c>
    </row>
    <row r="5" spans="1:11" ht="12.6" customHeight="1" x14ac:dyDescent="0.3">
      <c r="A5" s="17">
        <f ca="1">HYPERLINK("[genebo20.xlsm]'"&amp;((K1)+13)&amp;"'!"&amp;ADDRESS((MATCH(D1,INDIRECT(((K1)+13)&amp;"!mere"),0)),COLUMN(mere)),((K1)+13))</f>
        <v>1975</v>
      </c>
      <c r="B5" s="16" t="str">
        <f ca="1">HYPERLINK("[genebo20.xlsm]'"&amp;(INDEX(INDIRECT(A5&amp;"!pere"),MATCH($D$1,INDIRECT(A5&amp;"!mere"),0)))&amp;"'!A"&amp;(MATCH(A5,INDIRECT(INDEX(INDIRECT(A5&amp;"!pere"),MATCH(D1,INDIRECT(A5&amp;"!mere"),0))&amp;"!$a:$a"),0)),INDEX(INDIRECT(A5&amp;"!pere"),MATCH(D1,INDIRECT(A5&amp;"!mere"),0)))</f>
        <v>Saulnier</v>
      </c>
      <c r="C5" s="20">
        <f ca="1">INDEX(INDIRECT(A5&amp;"!date"),MATCH($D$1,INDIRECT(A5&amp;"!mere"),0))</f>
        <v>27467</v>
      </c>
      <c r="D5" s="1" t="str">
        <f ca="1">IF(INDEX(INDIRECT(B5&amp;"!jumeau"),MATCH($D$1,INDIRECT(B5&amp;"!mere"),0))="","",INDEX(INDIRECT(B5&amp;"!jumeau"),MATCH($D$1,INDIRECT(B5&amp;"!mere"),0)))</f>
        <v>jmf</v>
      </c>
      <c r="E5" s="1" t="str">
        <f ca="1">INDEX(INDIRECT(B5&amp;"!sexe"),MATCH($D$1,INDIRECT(B5&amp;"!mere"),0))</f>
        <v>M</v>
      </c>
      <c r="F5" s="1" t="str">
        <f ca="1">IF(INDEX(INDIRECT(B5&amp;"!mort"),MATCH($D$1,INDIRECT(B5&amp;"!mere"),0))="","",INDEX(INDIRECT(B5&amp;"!mort"),MATCH($D$1,INDIRECT(B5&amp;"!mere"),0)))</f>
        <v>x</v>
      </c>
      <c r="G5" s="1" t="str">
        <f ca="1">IF(INDEX(INDIRECT(B5&amp;"!code"),MATCH($D$1,INDIRECT(B5&amp;"!mere"),0))="","",INDEX(INDIRECT(B5&amp;"!code"),MATCH($D$1,INDIRECT(B5&amp;"!mere"),0)))</f>
        <v/>
      </c>
    </row>
    <row r="6" spans="1:11" ht="12.6" customHeight="1" x14ac:dyDescent="0.3">
      <c r="A6" s="16"/>
    </row>
    <row r="8" spans="1:11" ht="12.6" customHeight="1" x14ac:dyDescent="0.3">
      <c r="H8" s="6"/>
    </row>
    <row r="9" spans="1:11" ht="12.6" customHeight="1" x14ac:dyDescent="0.3">
      <c r="H9" s="19"/>
    </row>
    <row r="10" spans="1:11" ht="12.6" customHeight="1" x14ac:dyDescent="0.3">
      <c r="H10" s="19"/>
    </row>
    <row r="11" spans="1:11" ht="12.6" customHeight="1" x14ac:dyDescent="0.3">
      <c r="H11" s="6"/>
    </row>
    <row r="12" spans="1:11" ht="12.6" customHeight="1" x14ac:dyDescent="0.3">
      <c r="H12" s="19"/>
    </row>
    <row r="13" spans="1:11" ht="12.6" customHeight="1" x14ac:dyDescent="0.3">
      <c r="H13" s="19"/>
    </row>
    <row r="14" spans="1:11" ht="12.6" customHeight="1" x14ac:dyDescent="0.3">
      <c r="H14" s="19"/>
    </row>
    <row r="15" spans="1:11" ht="12.6" customHeight="1" x14ac:dyDescent="0.3">
      <c r="H15" s="19"/>
    </row>
  </sheetData>
  <mergeCells count="1">
    <mergeCell ref="D1:I3"/>
  </mergeCells>
  <printOptions verticalCentered="1"/>
  <pageMargins left="0.59055118110236227" right="0" top="0" bottom="0" header="0" footer="0"/>
  <pageSetup paperSize="1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E5AAD9-A5DF-49CF-86BE-B8BEF1B7E1EF}">
  <sheetPr codeName="Feuil1">
    <tabColor rgb="FFFF3399"/>
  </sheetPr>
  <dimension ref="A1:M54"/>
  <sheetViews>
    <sheetView workbookViewId="0">
      <selection activeCell="E1" sqref="E1:E1048576"/>
    </sheetView>
  </sheetViews>
  <sheetFormatPr baseColWidth="10" defaultColWidth="7.5" defaultRowHeight="15" customHeight="1" x14ac:dyDescent="0.3"/>
  <cols>
    <col min="1" max="16384" width="7.5" style="1"/>
  </cols>
  <sheetData>
    <row r="1" spans="1:13" ht="15" customHeight="1" x14ac:dyDescent="0.3">
      <c r="D1" s="1">
        <v>1975</v>
      </c>
      <c r="F1" s="7">
        <f>HYPERLINK("[genebo20.xlsm]'"&amp;((I1)+1)&amp;"'!A1",(I1)+1)</f>
        <v>1964</v>
      </c>
      <c r="G1" s="7"/>
      <c r="H1" s="7"/>
      <c r="I1" s="7">
        <f>HYPERLINK("[genebo20.xlsm]'"&amp;((L1)+1)&amp;"'!A1",(L1)+1)</f>
        <v>1963</v>
      </c>
      <c r="J1" s="7"/>
      <c r="K1" s="13"/>
      <c r="L1" s="7">
        <f>HYPERLINK("[genebo20.xlsm]'"&amp;1962&amp;"'!A1",1962)</f>
        <v>1962</v>
      </c>
      <c r="M1" s="14"/>
    </row>
    <row r="2" spans="1:13" ht="15" customHeight="1" x14ac:dyDescent="0.3">
      <c r="B2" s="1">
        <f>SUM(C2:L2)</f>
        <v>3</v>
      </c>
      <c r="I2" s="1">
        <f>COUNTA(I$4:I$54)</f>
        <v>2</v>
      </c>
      <c r="K2" s="14"/>
      <c r="L2" s="1">
        <f>COUNTA(L$4:L$54)</f>
        <v>1</v>
      </c>
      <c r="M2" s="14"/>
    </row>
    <row r="3" spans="1:13" ht="15" customHeight="1" x14ac:dyDescent="0.3">
      <c r="A3" s="14"/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</row>
    <row r="4" spans="1:13" ht="15" customHeight="1" x14ac:dyDescent="0.3">
      <c r="A4" s="2" t="s">
        <v>1</v>
      </c>
      <c r="B4" s="1">
        <v>1</v>
      </c>
      <c r="D4" s="1" t="s">
        <v>52</v>
      </c>
      <c r="F4" s="1" t="s">
        <v>3</v>
      </c>
      <c r="G4" s="2" t="s">
        <v>70</v>
      </c>
      <c r="I4" s="8" t="str">
        <f>HYPERLINK("[genebo20.xlsm]'"&amp;I$1&amp;"'!D"&amp;$B4,"U 16")</f>
        <v>U 16</v>
      </c>
      <c r="J4" s="21" t="s">
        <v>1</v>
      </c>
      <c r="K4" s="14"/>
      <c r="L4" s="8" t="str">
        <f>HYPERLINK("[genebo20.xlsm]'"&amp;L$1&amp;"'!D"&amp;$B4,"T 15")</f>
        <v>T 15</v>
      </c>
      <c r="M4" s="14"/>
    </row>
    <row r="5" spans="1:13" ht="15" customHeight="1" x14ac:dyDescent="0.3">
      <c r="A5" s="2" t="s">
        <v>2</v>
      </c>
      <c r="B5" s="1">
        <f>B4+30</f>
        <v>31</v>
      </c>
      <c r="F5" s="1" t="s">
        <v>4</v>
      </c>
      <c r="G5" s="2" t="s">
        <v>71</v>
      </c>
      <c r="I5" s="8" t="s">
        <v>2</v>
      </c>
      <c r="K5" s="14"/>
      <c r="L5" s="12"/>
      <c r="M5" s="14"/>
    </row>
    <row r="6" spans="1:13" ht="15" customHeight="1" x14ac:dyDescent="0.3">
      <c r="A6" s="2" t="s">
        <v>70</v>
      </c>
      <c r="B6" s="1">
        <f t="shared" ref="B6:B52" si="0">B5+30</f>
        <v>61</v>
      </c>
      <c r="F6" s="1" t="s">
        <v>69</v>
      </c>
      <c r="G6" s="2" t="s">
        <v>5</v>
      </c>
      <c r="K6" s="14"/>
      <c r="M6" s="14"/>
    </row>
    <row r="7" spans="1:13" ht="15" customHeight="1" x14ac:dyDescent="0.3">
      <c r="A7" s="2" t="s">
        <v>4</v>
      </c>
      <c r="B7" s="1">
        <f t="shared" si="0"/>
        <v>91</v>
      </c>
      <c r="K7" s="14"/>
      <c r="M7" s="14"/>
    </row>
    <row r="8" spans="1:13" ht="15" customHeight="1" x14ac:dyDescent="0.3">
      <c r="A8" s="2" t="s">
        <v>5</v>
      </c>
      <c r="B8" s="1">
        <f t="shared" si="0"/>
        <v>121</v>
      </c>
      <c r="K8" s="14"/>
      <c r="M8" s="14"/>
    </row>
    <row r="9" spans="1:13" ht="15" customHeight="1" x14ac:dyDescent="0.3">
      <c r="A9" s="2" t="s">
        <v>6</v>
      </c>
      <c r="B9" s="1">
        <f t="shared" si="0"/>
        <v>151</v>
      </c>
      <c r="K9" s="14"/>
      <c r="M9" s="14"/>
    </row>
    <row r="10" spans="1:13" ht="15" customHeight="1" x14ac:dyDescent="0.3">
      <c r="A10" s="2" t="s">
        <v>7</v>
      </c>
      <c r="B10" s="1">
        <f t="shared" si="0"/>
        <v>181</v>
      </c>
      <c r="K10" s="14"/>
      <c r="M10" s="14"/>
    </row>
    <row r="11" spans="1:13" ht="15" customHeight="1" x14ac:dyDescent="0.3">
      <c r="A11" s="2" t="s">
        <v>8</v>
      </c>
      <c r="B11" s="1">
        <f t="shared" si="0"/>
        <v>211</v>
      </c>
      <c r="K11" s="14"/>
      <c r="M11" s="14"/>
    </row>
    <row r="12" spans="1:13" ht="15" customHeight="1" x14ac:dyDescent="0.3">
      <c r="A12" s="2" t="s">
        <v>9</v>
      </c>
      <c r="B12" s="1">
        <f t="shared" si="0"/>
        <v>241</v>
      </c>
      <c r="K12" s="14"/>
      <c r="M12" s="14"/>
    </row>
    <row r="13" spans="1:13" ht="15" customHeight="1" x14ac:dyDescent="0.3">
      <c r="A13" s="2" t="s">
        <v>10</v>
      </c>
      <c r="B13" s="1">
        <f t="shared" si="0"/>
        <v>271</v>
      </c>
      <c r="K13" s="14"/>
      <c r="M13" s="14"/>
    </row>
    <row r="14" spans="1:13" ht="15" customHeight="1" x14ac:dyDescent="0.3">
      <c r="A14" s="2" t="s">
        <v>11</v>
      </c>
      <c r="B14" s="1">
        <f t="shared" si="0"/>
        <v>301</v>
      </c>
      <c r="K14" s="14"/>
      <c r="M14" s="14"/>
    </row>
    <row r="15" spans="1:13" ht="15" customHeight="1" x14ac:dyDescent="0.3">
      <c r="A15" s="2" t="s">
        <v>12</v>
      </c>
      <c r="B15" s="1">
        <f t="shared" si="0"/>
        <v>331</v>
      </c>
      <c r="K15" s="14"/>
      <c r="M15" s="14"/>
    </row>
    <row r="16" spans="1:13" ht="15" customHeight="1" x14ac:dyDescent="0.3">
      <c r="A16" s="2" t="s">
        <v>13</v>
      </c>
      <c r="B16" s="1">
        <f t="shared" si="0"/>
        <v>361</v>
      </c>
      <c r="K16" s="14"/>
      <c r="M16" s="14"/>
    </row>
    <row r="17" spans="1:13" ht="15" customHeight="1" x14ac:dyDescent="0.3">
      <c r="A17" s="2" t="s">
        <v>14</v>
      </c>
      <c r="B17" s="1">
        <f t="shared" si="0"/>
        <v>391</v>
      </c>
      <c r="K17" s="14"/>
      <c r="M17" s="14"/>
    </row>
    <row r="18" spans="1:13" ht="15" customHeight="1" x14ac:dyDescent="0.3">
      <c r="A18" s="2" t="s">
        <v>15</v>
      </c>
      <c r="B18" s="1">
        <f t="shared" si="0"/>
        <v>421</v>
      </c>
      <c r="F18" s="1" t="s">
        <v>72</v>
      </c>
      <c r="K18" s="14"/>
      <c r="M18" s="14"/>
    </row>
    <row r="19" spans="1:13" ht="15" customHeight="1" x14ac:dyDescent="0.3">
      <c r="A19" s="2" t="s">
        <v>16</v>
      </c>
      <c r="B19" s="1">
        <f t="shared" si="0"/>
        <v>451</v>
      </c>
      <c r="K19" s="14"/>
      <c r="M19" s="14"/>
    </row>
    <row r="20" spans="1:13" ht="15" customHeight="1" x14ac:dyDescent="0.3">
      <c r="A20" s="2" t="s">
        <v>17</v>
      </c>
      <c r="B20" s="1">
        <f t="shared" si="0"/>
        <v>481</v>
      </c>
      <c r="K20" s="14"/>
      <c r="M20" s="14"/>
    </row>
    <row r="21" spans="1:13" ht="15" customHeight="1" x14ac:dyDescent="0.3">
      <c r="A21" s="2" t="s">
        <v>18</v>
      </c>
      <c r="B21" s="1">
        <f t="shared" si="0"/>
        <v>511</v>
      </c>
      <c r="K21" s="14"/>
      <c r="M21" s="14"/>
    </row>
    <row r="22" spans="1:13" ht="15" customHeight="1" x14ac:dyDescent="0.3">
      <c r="A22" s="2" t="s">
        <v>19</v>
      </c>
      <c r="B22" s="1">
        <f t="shared" si="0"/>
        <v>541</v>
      </c>
      <c r="K22" s="14"/>
      <c r="M22" s="14"/>
    </row>
    <row r="23" spans="1:13" ht="15" customHeight="1" x14ac:dyDescent="0.3">
      <c r="A23" s="2" t="s">
        <v>20</v>
      </c>
      <c r="B23" s="1">
        <f t="shared" si="0"/>
        <v>571</v>
      </c>
      <c r="K23" s="14"/>
      <c r="M23" s="14"/>
    </row>
    <row r="24" spans="1:13" ht="15" customHeight="1" x14ac:dyDescent="0.3">
      <c r="A24" s="2" t="s">
        <v>21</v>
      </c>
      <c r="B24" s="1">
        <f t="shared" si="0"/>
        <v>601</v>
      </c>
      <c r="K24" s="14"/>
      <c r="M24" s="14"/>
    </row>
    <row r="25" spans="1:13" ht="15" customHeight="1" x14ac:dyDescent="0.3">
      <c r="A25" s="2" t="s">
        <v>22</v>
      </c>
      <c r="B25" s="1">
        <f t="shared" si="0"/>
        <v>631</v>
      </c>
      <c r="K25" s="14"/>
      <c r="M25" s="14"/>
    </row>
    <row r="26" spans="1:13" ht="15" customHeight="1" x14ac:dyDescent="0.3">
      <c r="A26" s="2" t="s">
        <v>23</v>
      </c>
      <c r="B26" s="1">
        <f t="shared" si="0"/>
        <v>661</v>
      </c>
      <c r="K26" s="14"/>
      <c r="M26" s="14"/>
    </row>
    <row r="27" spans="1:13" ht="15" customHeight="1" x14ac:dyDescent="0.3">
      <c r="A27" s="2" t="s">
        <v>24</v>
      </c>
      <c r="B27" s="1">
        <f t="shared" si="0"/>
        <v>691</v>
      </c>
      <c r="K27" s="14"/>
      <c r="M27" s="14"/>
    </row>
    <row r="28" spans="1:13" ht="15" customHeight="1" x14ac:dyDescent="0.3">
      <c r="A28" s="2" t="s">
        <v>25</v>
      </c>
      <c r="B28" s="1">
        <f t="shared" si="0"/>
        <v>721</v>
      </c>
      <c r="K28" s="14"/>
      <c r="M28" s="14"/>
    </row>
    <row r="29" spans="1:13" ht="15" customHeight="1" x14ac:dyDescent="0.3">
      <c r="A29" s="2" t="s">
        <v>26</v>
      </c>
      <c r="B29" s="1">
        <f t="shared" si="0"/>
        <v>751</v>
      </c>
      <c r="K29" s="14"/>
      <c r="M29" s="14"/>
    </row>
    <row r="30" spans="1:13" ht="15" customHeight="1" x14ac:dyDescent="0.3">
      <c r="A30" s="2" t="s">
        <v>27</v>
      </c>
      <c r="B30" s="1">
        <f t="shared" si="0"/>
        <v>781</v>
      </c>
      <c r="K30" s="14"/>
      <c r="M30" s="14"/>
    </row>
    <row r="31" spans="1:13" ht="15" customHeight="1" x14ac:dyDescent="0.3">
      <c r="A31" s="2" t="s">
        <v>28</v>
      </c>
      <c r="B31" s="1">
        <f t="shared" si="0"/>
        <v>811</v>
      </c>
      <c r="K31" s="14"/>
      <c r="M31" s="14"/>
    </row>
    <row r="32" spans="1:13" ht="15" customHeight="1" x14ac:dyDescent="0.3">
      <c r="A32" s="2" t="s">
        <v>29</v>
      </c>
      <c r="B32" s="1">
        <f t="shared" si="0"/>
        <v>841</v>
      </c>
      <c r="K32" s="14"/>
      <c r="M32" s="14"/>
    </row>
    <row r="33" spans="1:13" ht="15" customHeight="1" x14ac:dyDescent="0.3">
      <c r="A33" s="2" t="s">
        <v>30</v>
      </c>
      <c r="B33" s="1">
        <f t="shared" si="0"/>
        <v>871</v>
      </c>
      <c r="K33" s="14"/>
      <c r="M33" s="14"/>
    </row>
    <row r="34" spans="1:13" ht="15" customHeight="1" x14ac:dyDescent="0.3">
      <c r="A34" s="2" t="s">
        <v>31</v>
      </c>
      <c r="B34" s="1">
        <f t="shared" si="0"/>
        <v>901</v>
      </c>
      <c r="K34" s="14"/>
      <c r="M34" s="14"/>
    </row>
    <row r="35" spans="1:13" ht="15" customHeight="1" x14ac:dyDescent="0.3">
      <c r="A35" s="2" t="s">
        <v>32</v>
      </c>
      <c r="B35" s="1">
        <f t="shared" si="0"/>
        <v>931</v>
      </c>
      <c r="K35" s="14"/>
      <c r="M35" s="14"/>
    </row>
    <row r="36" spans="1:13" ht="15" customHeight="1" x14ac:dyDescent="0.3">
      <c r="A36" s="2" t="s">
        <v>33</v>
      </c>
      <c r="B36" s="1">
        <f t="shared" si="0"/>
        <v>961</v>
      </c>
      <c r="K36" s="14"/>
      <c r="M36" s="14"/>
    </row>
    <row r="37" spans="1:13" ht="15" customHeight="1" x14ac:dyDescent="0.3">
      <c r="A37" s="2" t="s">
        <v>34</v>
      </c>
      <c r="B37" s="1">
        <f t="shared" si="0"/>
        <v>991</v>
      </c>
      <c r="K37" s="14"/>
      <c r="M37" s="14"/>
    </row>
    <row r="38" spans="1:13" ht="15" customHeight="1" x14ac:dyDescent="0.3">
      <c r="A38" s="2" t="s">
        <v>35</v>
      </c>
      <c r="B38" s="1">
        <f t="shared" si="0"/>
        <v>1021</v>
      </c>
      <c r="K38" s="14"/>
      <c r="M38" s="14"/>
    </row>
    <row r="39" spans="1:13" ht="15" customHeight="1" x14ac:dyDescent="0.3">
      <c r="A39" s="2" t="s">
        <v>36</v>
      </c>
      <c r="B39" s="1">
        <f t="shared" si="0"/>
        <v>1051</v>
      </c>
      <c r="K39" s="14"/>
      <c r="M39" s="14"/>
    </row>
    <row r="40" spans="1:13" ht="15" customHeight="1" x14ac:dyDescent="0.3">
      <c r="A40" s="2" t="s">
        <v>37</v>
      </c>
      <c r="B40" s="1">
        <f t="shared" si="0"/>
        <v>1081</v>
      </c>
      <c r="K40" s="14"/>
      <c r="M40" s="14"/>
    </row>
    <row r="41" spans="1:13" ht="15" customHeight="1" x14ac:dyDescent="0.3">
      <c r="A41" s="2"/>
      <c r="B41" s="1">
        <f t="shared" si="0"/>
        <v>1111</v>
      </c>
      <c r="K41" s="14"/>
      <c r="M41" s="14"/>
    </row>
    <row r="42" spans="1:13" ht="15" customHeight="1" x14ac:dyDescent="0.3">
      <c r="A42" s="2"/>
      <c r="B42" s="1">
        <f t="shared" si="0"/>
        <v>1141</v>
      </c>
      <c r="K42" s="14"/>
      <c r="M42" s="14"/>
    </row>
    <row r="43" spans="1:13" ht="15" customHeight="1" x14ac:dyDescent="0.3">
      <c r="A43" s="2"/>
      <c r="B43" s="1">
        <f t="shared" si="0"/>
        <v>1171</v>
      </c>
      <c r="K43" s="14"/>
      <c r="M43" s="14"/>
    </row>
    <row r="44" spans="1:13" ht="15" customHeight="1" x14ac:dyDescent="0.3">
      <c r="A44" s="2"/>
      <c r="B44" s="1">
        <f t="shared" si="0"/>
        <v>1201</v>
      </c>
      <c r="K44" s="14"/>
      <c r="M44" s="14"/>
    </row>
    <row r="45" spans="1:13" ht="15" customHeight="1" x14ac:dyDescent="0.3">
      <c r="A45" s="2"/>
      <c r="B45" s="1">
        <f t="shared" si="0"/>
        <v>1231</v>
      </c>
      <c r="K45" s="14"/>
      <c r="M45" s="14"/>
    </row>
    <row r="46" spans="1:13" ht="15" customHeight="1" x14ac:dyDescent="0.3">
      <c r="A46" s="2"/>
      <c r="B46" s="1">
        <f t="shared" si="0"/>
        <v>1261</v>
      </c>
      <c r="K46" s="14"/>
      <c r="M46" s="14"/>
    </row>
    <row r="47" spans="1:13" ht="15" customHeight="1" x14ac:dyDescent="0.3">
      <c r="A47" s="2"/>
      <c r="B47" s="1">
        <f t="shared" si="0"/>
        <v>1291</v>
      </c>
      <c r="K47" s="14"/>
      <c r="M47" s="14"/>
    </row>
    <row r="48" spans="1:13" ht="15" customHeight="1" x14ac:dyDescent="0.3">
      <c r="A48" s="2"/>
      <c r="B48" s="1">
        <f t="shared" si="0"/>
        <v>1321</v>
      </c>
      <c r="K48" s="14"/>
      <c r="M48" s="14"/>
    </row>
    <row r="49" spans="1:13" ht="15" customHeight="1" x14ac:dyDescent="0.3">
      <c r="A49" s="2"/>
      <c r="B49" s="1">
        <f t="shared" si="0"/>
        <v>1351</v>
      </c>
      <c r="K49" s="14"/>
      <c r="M49" s="14"/>
    </row>
    <row r="50" spans="1:13" ht="15" customHeight="1" x14ac:dyDescent="0.3">
      <c r="A50" s="2"/>
      <c r="B50" s="1">
        <f t="shared" si="0"/>
        <v>1381</v>
      </c>
      <c r="K50" s="14"/>
      <c r="M50" s="14"/>
    </row>
    <row r="51" spans="1:13" ht="15" customHeight="1" x14ac:dyDescent="0.3">
      <c r="A51" s="2"/>
      <c r="B51" s="1">
        <f t="shared" si="0"/>
        <v>1411</v>
      </c>
      <c r="K51" s="14"/>
      <c r="M51" s="14"/>
    </row>
    <row r="52" spans="1:13" ht="15" customHeight="1" x14ac:dyDescent="0.3">
      <c r="A52" s="2"/>
      <c r="B52" s="1">
        <f t="shared" si="0"/>
        <v>1441</v>
      </c>
      <c r="K52" s="14"/>
      <c r="M52" s="14"/>
    </row>
    <row r="53" spans="1:13" ht="15" customHeight="1" x14ac:dyDescent="0.3">
      <c r="B53" s="1">
        <f>B52+30</f>
        <v>1471</v>
      </c>
      <c r="K53" s="14"/>
      <c r="M53" s="14"/>
    </row>
    <row r="54" spans="1:13" s="15" customFormat="1" ht="15" customHeight="1" x14ac:dyDescent="0.3"/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926A60-924F-444C-8F67-437D630DC0BB}">
  <sheetPr codeName="Feuil2">
    <tabColor rgb="FF0070C0"/>
  </sheetPr>
  <dimension ref="A1"/>
  <sheetViews>
    <sheetView workbookViewId="0"/>
  </sheetViews>
  <sheetFormatPr baseColWidth="10" defaultRowHeight="15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933113-61F2-4D21-839E-AA5DDD1D446F}">
  <sheetPr codeName="Feuil4"/>
  <dimension ref="A1:R1500"/>
  <sheetViews>
    <sheetView showWhiteSpace="0" view="pageLayout" zoomScaleNormal="100" workbookViewId="0">
      <selection activeCell="K4" sqref="K4"/>
    </sheetView>
  </sheetViews>
  <sheetFormatPr baseColWidth="10" defaultColWidth="10.75" defaultRowHeight="12.6" customHeight="1" x14ac:dyDescent="0.3"/>
  <cols>
    <col min="1" max="1" width="8.25" style="28" customWidth="1"/>
    <col min="2" max="2" width="8.5" style="28" customWidth="1"/>
    <col min="3" max="3" width="8.25" style="28" customWidth="1"/>
    <col min="4" max="5" width="3.5" style="28" customWidth="1"/>
    <col min="6" max="6" width="2.25" style="28" customWidth="1"/>
    <col min="7" max="9" width="8.25" style="28" customWidth="1"/>
    <col min="10" max="12" width="8.125" style="28" customWidth="1"/>
    <col min="13" max="13" width="8" style="1" customWidth="1"/>
    <col min="14" max="16384" width="10.75" style="1"/>
  </cols>
  <sheetData>
    <row r="1" spans="1:18" ht="12.6" customHeight="1" x14ac:dyDescent="0.3">
      <c r="A1" s="27"/>
      <c r="B1" s="28" t="s">
        <v>53</v>
      </c>
      <c r="D1" s="29" t="str">
        <f>INDEX(vaches!$4:$54,1,MATCH(K1,vaches!$1:$1,0))</f>
        <v>U 16</v>
      </c>
      <c r="E1" s="29"/>
      <c r="F1" s="29"/>
      <c r="G1" s="29"/>
      <c r="H1" s="29"/>
      <c r="I1" s="29"/>
      <c r="J1" s="28" t="s">
        <v>54</v>
      </c>
      <c r="K1" s="28">
        <v>1963</v>
      </c>
      <c r="N1" s="1" t="s">
        <v>67</v>
      </c>
    </row>
    <row r="2" spans="1:18" ht="12.6" customHeight="1" x14ac:dyDescent="0.3">
      <c r="B2" s="28" t="s">
        <v>45</v>
      </c>
      <c r="D2" s="29"/>
      <c r="E2" s="29"/>
      <c r="F2" s="29"/>
      <c r="G2" s="29"/>
      <c r="H2" s="29"/>
      <c r="I2" s="29"/>
      <c r="J2" s="28" t="s">
        <v>55</v>
      </c>
      <c r="N2" s="1">
        <f>K1</f>
        <v>1963</v>
      </c>
      <c r="R2" s="23"/>
    </row>
    <row r="3" spans="1:18" ht="12.6" customHeight="1" x14ac:dyDescent="0.3">
      <c r="B3" s="28" t="s">
        <v>39</v>
      </c>
      <c r="D3" s="29"/>
      <c r="E3" s="29"/>
      <c r="F3" s="29"/>
      <c r="G3" s="29"/>
      <c r="H3" s="29"/>
      <c r="I3" s="29"/>
      <c r="J3" s="28" t="s">
        <v>56</v>
      </c>
      <c r="K3" s="30" t="e" cm="1">
        <f t="array" aca="1" ref="K3" ca="1">HYPERLINK("[genebo20.xlsm]'"&amp;(_xlfn.SINGLE(OFFSET(INDEX(vaches!$1:$53,SUMPRODUCT(MAX((vaches!$4:$54=D1)*ROW(vaches!$4:$54))),MATCH(K1,vaches!$1:$1,)),,1)))&amp;"'!"&amp;ADDRESS(SUMPRODUCT(MAX((INDIRECT(_xlfn.SINGLE(OFFSET(INDEX(vaches!$1:$53,SUMPRODUCT(MAX((vaches!$4:$54=D1)*ROW(vaches!$4:$54))),MATCH(K1,vaches!$1:$1,)),,1))&amp;"!$2:$500")=D1)*ROW(INDIRECT(_xlfn.SINGLE(OFFSET(INDEX(vaches!$1:$53,SUMPRODUCT(MAX((vaches!$4:$54=D1)*ROW(vaches!$4:$54))),MATCH(K1,vaches!$1:$1,)),,1))&amp;"!$2:$500")))),MATCH(K1,INDIRECT(_xlfn.SINGLE(OFFSET(INDEX(vaches!$1:$53,SUMPRODUCT(MAX((vaches!$4:$54=D1)*ROW(vaches!$4:$54))),MATCH(K1,vaches!$1:$1,)),,1))&amp;"!$1:$1"))),_xlfn.SINGLE(OFFSET(INDEX(vaches!$1:$53,SUMPRODUCT(MAX((vaches!$4:$54=D1)*ROW(vaches!$4:$54))),MATCH(K1,vaches!$1:$1,)),,1)))</f>
        <v>#REF!</v>
      </c>
      <c r="L3" s="28" t="str" cm="1">
        <f t="array" aca="1" ref="L3" ca="1">OFFSET(INDEX(vaches!$1:$53,SUMPRODUCT(MAX((vaches!$4:$54=D1)*ROW(vaches!$4:$54))),MATCH(K1,vaches!$1:$1,)),,1)</f>
        <v>Jaune</v>
      </c>
    </row>
    <row r="4" spans="1:18" ht="12.6" customHeight="1" x14ac:dyDescent="0.3">
      <c r="A4" s="31" t="s">
        <v>38</v>
      </c>
      <c r="B4" s="32" t="s">
        <v>39</v>
      </c>
      <c r="C4" s="32" t="s">
        <v>40</v>
      </c>
      <c r="D4" s="32"/>
      <c r="E4" s="32" t="s">
        <v>41</v>
      </c>
      <c r="F4" s="32"/>
      <c r="G4" s="32" t="s">
        <v>42</v>
      </c>
      <c r="H4" s="32" t="s">
        <v>57</v>
      </c>
      <c r="I4" s="32" t="s">
        <v>58</v>
      </c>
      <c r="K4" s="32" t="s">
        <v>59</v>
      </c>
      <c r="N4" s="26" t="str">
        <f>HYPERLINK("[genebo20.xlsm]'"&amp;$N$2&amp;"'!d1",D1)</f>
        <v>U 16</v>
      </c>
      <c r="P4" s="25">
        <f>HYPERLINK("[genebo20.xlsm]'"&amp;$N$2&amp;"'!D751",D751)</f>
        <v>0</v>
      </c>
    </row>
    <row r="5" spans="1:18" ht="12.6" customHeight="1" x14ac:dyDescent="0.3">
      <c r="A5" s="33">
        <f ca="1">HYPERLINK("[genebo20.xlsm]'"&amp;((K1)+12)&amp;"'!"&amp;ADDRESS((MATCH($D$1,INDIRECT(((K1)+12)&amp;"!mere"),0)),COLUMN(mere)),((K1)+12))</f>
        <v>1975</v>
      </c>
      <c r="B5" s="34" t="str">
        <f t="shared" ref="B5:B15" ca="1" si="0">HYPERLINK("[genebo20.xlsm]'"&amp;(INDEX(INDIRECT(A5&amp;"!pere"),MATCH($D$1,INDIRECT(A5&amp;"!mere"),0)))&amp;"'!A"&amp;(MATCH(A5,INDIRECT(INDEX(INDIRECT(A5&amp;"!pere"),MATCH(D1,INDIRECT(A5&amp;"!mere"),0))&amp;"!$a:$a"),0)),INDEX(INDIRECT(A5&amp;"!pere"),MATCH(D1,INDIRECT(A5&amp;"!mere"),0)))</f>
        <v>Saulnier</v>
      </c>
      <c r="C5" s="28">
        <f t="shared" ref="C5:C15" ca="1" si="1">INDEX(INDIRECT(A5&amp;"!date"),MATCH($D$1,INDIRECT(A5&amp;"!mere"),0))</f>
        <v>27459</v>
      </c>
      <c r="D5" s="28">
        <f t="shared" ref="D5:D15" ca="1" si="2">INDEX(INDIRECT(A5&amp;"!jumeau"),MATCH($D$1,INDIRECT(A5&amp;"!mere"),0))</f>
        <v>0</v>
      </c>
      <c r="E5" s="28" t="str">
        <f t="shared" ref="E5:E15" ca="1" si="3">INDEX(INDIRECT(A5&amp;"!sexe"),MATCH($D$1,INDIRECT(A5&amp;"!mere"),0))</f>
        <v>F</v>
      </c>
      <c r="F5" s="28">
        <f t="shared" ref="F5:F15" ca="1" si="4">INDEX(INDIRECT(A5&amp;"!mort"),MATCH($D$1,INDIRECT(A5&amp;"!mere"),0))</f>
        <v>0</v>
      </c>
      <c r="G5" s="28">
        <f t="shared" ref="G5:G15" ca="1" si="5">INDEX(INDIRECT(A5&amp;"!code"),MATCH($D$1,INDIRECT(A5&amp;"!mere"),0))</f>
        <v>0</v>
      </c>
      <c r="H5" s="35" t="str">
        <f t="shared" ref="H5:H15" ca="1" si="6">HYPERLINK("[genebo20.xlsm]'"&amp;A5&amp;"'!O"&amp;MATCH(INDEX(INDIRECT(A5&amp;"!frepro"),MATCH($D$1,INDIRECT(A5&amp;"!mere"),0)),INDIRECT(A5&amp;"!$O:$O")),INDEX(INDIRECT(A5&amp;"!frepro"),MATCH($D$1,INDIRECT(A5&amp;"!mere"),0)))</f>
        <v>L 16</v>
      </c>
      <c r="K5" s="28">
        <f t="shared" ref="K5:K15" ca="1" si="7">INDEX(INDIRECT(A5&amp;"!obs"),MATCH($D1,INDIRECT(A5&amp;"!mere"),0))</f>
        <v>0</v>
      </c>
      <c r="N5" s="25">
        <f>HYPERLINK("[genebo20.xlsm]'"&amp;$N$2&amp;"'!D31",D31)</f>
        <v>0</v>
      </c>
      <c r="P5" s="25">
        <f>HYPERLINK("[genebo20.xlsm]'"&amp;$N$2&amp;"'!D781",D781)</f>
        <v>0</v>
      </c>
    </row>
    <row r="6" spans="1:18" ht="12.6" customHeight="1" x14ac:dyDescent="0.3">
      <c r="A6" s="33" t="e">
        <f ca="1">HYPERLINK("[genebo20.xlsm]'"&amp;((A5)+1)&amp;"'!"&amp;ADDRESS((MATCH($D$1,INDIRECT(((A5)+1)&amp;"!mere"),0)),COLUMN(mere)),((A5)+1))</f>
        <v>#REF!</v>
      </c>
      <c r="B6" s="34" t="e">
        <f t="shared" ca="1" si="0"/>
        <v>#REF!</v>
      </c>
      <c r="C6" s="28" t="e">
        <f t="shared" ca="1" si="1"/>
        <v>#REF!</v>
      </c>
      <c r="D6" s="28" t="e">
        <f t="shared" ca="1" si="2"/>
        <v>#REF!</v>
      </c>
      <c r="E6" s="28" t="e">
        <f t="shared" ca="1" si="3"/>
        <v>#REF!</v>
      </c>
      <c r="F6" s="28" t="e">
        <f t="shared" ca="1" si="4"/>
        <v>#REF!</v>
      </c>
      <c r="G6" s="28" t="e">
        <f t="shared" ca="1" si="5"/>
        <v>#REF!</v>
      </c>
      <c r="H6" s="35" t="e">
        <f t="shared" ca="1" si="6"/>
        <v>#REF!</v>
      </c>
      <c r="I6" s="28" t="e">
        <f t="shared" ref="I6:I15" ca="1" si="8">((C6)-(C5))</f>
        <v>#REF!</v>
      </c>
      <c r="K6" s="28" t="e">
        <f t="shared" ca="1" si="7"/>
        <v>#REF!</v>
      </c>
      <c r="N6" s="26" t="str">
        <f>HYPERLINK("[genebo20.xlsm]'"&amp;$N$2&amp;"'!D61",D61)</f>
        <v>youpi</v>
      </c>
      <c r="O6" s="23"/>
      <c r="P6" s="25">
        <f>HYPERLINK("[genebo20.xlsm]'"&amp;$N$2&amp;"'!D811",D811)</f>
        <v>0</v>
      </c>
    </row>
    <row r="7" spans="1:18" ht="12.6" customHeight="1" x14ac:dyDescent="0.3">
      <c r="A7" s="33" t="e">
        <f ca="1">HYPERLINK("[genebo20.xlsm]'"&amp;((A6)+1)&amp;"'!"&amp;ADDRESS((MATCH($D$1,INDIRECT(((A6)+1)&amp;"!mere"),0)),COLUMN(mere)),((A6)+1))</f>
        <v>#REF!</v>
      </c>
      <c r="B7" s="34" t="e">
        <f t="shared" ca="1" si="0"/>
        <v>#REF!</v>
      </c>
      <c r="C7" s="28" t="e">
        <f t="shared" ca="1" si="1"/>
        <v>#REF!</v>
      </c>
      <c r="D7" s="28" t="e">
        <f t="shared" ca="1" si="2"/>
        <v>#REF!</v>
      </c>
      <c r="E7" s="28" t="e">
        <f t="shared" ca="1" si="3"/>
        <v>#REF!</v>
      </c>
      <c r="F7" s="28" t="e">
        <f t="shared" ca="1" si="4"/>
        <v>#REF!</v>
      </c>
      <c r="G7" s="28" t="e">
        <f t="shared" ca="1" si="5"/>
        <v>#REF!</v>
      </c>
      <c r="H7" s="35" t="e">
        <f t="shared" ca="1" si="6"/>
        <v>#REF!</v>
      </c>
      <c r="I7" s="28" t="e">
        <f t="shared" ca="1" si="8"/>
        <v>#REF!</v>
      </c>
      <c r="K7" s="28" t="e">
        <f t="shared" ca="1" si="7"/>
        <v>#REF!</v>
      </c>
      <c r="N7" s="26">
        <f>HYPERLINK("[genebo20.xlsm]'"&amp;$N$2&amp;"'!D91",D91)</f>
        <v>0</v>
      </c>
      <c r="P7" s="25">
        <f>HYPERLINK("[genebo20.xlsm]'"&amp;$N$2&amp;"'!D841",D841)</f>
        <v>0</v>
      </c>
    </row>
    <row r="8" spans="1:18" ht="12.6" customHeight="1" x14ac:dyDescent="0.3">
      <c r="A8" s="33" t="e">
        <f ca="1">HYPERLINK("[genebo20.xlsm]'"&amp;((A7)+1)&amp;"'!"&amp;ADDRESS((MATCH($D$1,INDIRECT(((A7)+1)&amp;"!mere"),0)),COLUMN(mere)),((A7)+1))</f>
        <v>#REF!</v>
      </c>
      <c r="B8" s="34" t="e">
        <f t="shared" ca="1" si="0"/>
        <v>#REF!</v>
      </c>
      <c r="C8" s="28" t="e">
        <f t="shared" ca="1" si="1"/>
        <v>#REF!</v>
      </c>
      <c r="D8" s="28" t="e">
        <f t="shared" ca="1" si="2"/>
        <v>#REF!</v>
      </c>
      <c r="E8" s="28" t="e">
        <f t="shared" ca="1" si="3"/>
        <v>#REF!</v>
      </c>
      <c r="F8" s="28" t="e">
        <f t="shared" ca="1" si="4"/>
        <v>#REF!</v>
      </c>
      <c r="G8" s="28" t="e">
        <f t="shared" ca="1" si="5"/>
        <v>#REF!</v>
      </c>
      <c r="H8" s="35" t="e">
        <f t="shared" ca="1" si="6"/>
        <v>#REF!</v>
      </c>
      <c r="I8" s="28" t="e">
        <f t="shared" ca="1" si="8"/>
        <v>#REF!</v>
      </c>
      <c r="K8" s="28" t="e">
        <f t="shared" ca="1" si="7"/>
        <v>#REF!</v>
      </c>
      <c r="N8" s="26">
        <f>HYPERLINK("[genebo20.xlsm]'"&amp;$N$2&amp;"'!D121",D121)</f>
        <v>0</v>
      </c>
      <c r="P8" s="25">
        <f>HYPERLINK("[genebo20.xlsm]'"&amp;$N$2&amp;"'!D871",D871)</f>
        <v>0</v>
      </c>
    </row>
    <row r="9" spans="1:18" ht="12.6" customHeight="1" x14ac:dyDescent="0.3">
      <c r="A9" s="33" t="e">
        <f ca="1">HYPERLINK("[genebo20.xlsm]'"&amp;((A8)+1)&amp;"'!"&amp;ADDRESS((MATCH($D$1,INDIRECT(((A8)+1)&amp;"!mere"),0)),COLUMN(mere)),((A8)+1))</f>
        <v>#REF!</v>
      </c>
      <c r="B9" s="34" t="e">
        <f t="shared" ca="1" si="0"/>
        <v>#REF!</v>
      </c>
      <c r="C9" s="28" t="e">
        <f t="shared" ca="1" si="1"/>
        <v>#REF!</v>
      </c>
      <c r="D9" s="28" t="e">
        <f t="shared" ca="1" si="2"/>
        <v>#REF!</v>
      </c>
      <c r="E9" s="28" t="e">
        <f t="shared" ca="1" si="3"/>
        <v>#REF!</v>
      </c>
      <c r="F9" s="28" t="e">
        <f t="shared" ca="1" si="4"/>
        <v>#REF!</v>
      </c>
      <c r="G9" s="28" t="e">
        <f t="shared" ca="1" si="5"/>
        <v>#REF!</v>
      </c>
      <c r="H9" s="35" t="e">
        <f t="shared" ca="1" si="6"/>
        <v>#REF!</v>
      </c>
      <c r="I9" s="28" t="e">
        <f t="shared" ca="1" si="8"/>
        <v>#REF!</v>
      </c>
      <c r="K9" s="28" t="e">
        <f t="shared" ca="1" si="7"/>
        <v>#REF!</v>
      </c>
      <c r="N9" s="26">
        <f>HYPERLINK("[genebo20.xlsm]'"&amp;$N$2&amp;"'!D151",D151)</f>
        <v>0</v>
      </c>
      <c r="P9" s="25">
        <f>HYPERLINK("[genebo20.xlsm]'"&amp;$N$2&amp;"'!D901",D901)</f>
        <v>0</v>
      </c>
    </row>
    <row r="10" spans="1:18" ht="12.6" customHeight="1" x14ac:dyDescent="0.3">
      <c r="A10" s="33" t="e">
        <f ca="1">HYPERLINK("[genebo20.xlsm]'"&amp;((A9)+1)&amp;"'!"&amp;ADDRESS((MATCH($D$1,INDIRECT(((A9)+1)&amp;"!mere"),0)),COLUMN(mere)),((A9)+1))</f>
        <v>#REF!</v>
      </c>
      <c r="B10" s="34" t="e">
        <f t="shared" ca="1" si="0"/>
        <v>#REF!</v>
      </c>
      <c r="C10" s="28" t="e">
        <f t="shared" ca="1" si="1"/>
        <v>#REF!</v>
      </c>
      <c r="D10" s="28" t="e">
        <f t="shared" ca="1" si="2"/>
        <v>#REF!</v>
      </c>
      <c r="E10" s="28" t="e">
        <f t="shared" ca="1" si="3"/>
        <v>#REF!</v>
      </c>
      <c r="F10" s="28" t="e">
        <f t="shared" ca="1" si="4"/>
        <v>#REF!</v>
      </c>
      <c r="G10" s="28" t="e">
        <f t="shared" ca="1" si="5"/>
        <v>#REF!</v>
      </c>
      <c r="H10" s="35" t="e">
        <f t="shared" ca="1" si="6"/>
        <v>#REF!</v>
      </c>
      <c r="I10" s="28" t="e">
        <f t="shared" ca="1" si="8"/>
        <v>#REF!</v>
      </c>
      <c r="K10" s="28" t="e">
        <f t="shared" ca="1" si="7"/>
        <v>#REF!</v>
      </c>
      <c r="N10" s="26">
        <f>HYPERLINK("[genebo20.xlsm]'"&amp;$N$2&amp;"'!D181",D181)</f>
        <v>0</v>
      </c>
      <c r="P10" s="25">
        <f>HYPERLINK("[genebo20.xlsm]'"&amp;$N$2&amp;"'!D931",D931)</f>
        <v>0</v>
      </c>
    </row>
    <row r="11" spans="1:18" ht="12.6" customHeight="1" x14ac:dyDescent="0.3">
      <c r="A11" s="33" t="e">
        <f ca="1">HYPERLINK("[genebo20.xlsm]'"&amp;((A10)+1)&amp;"'!"&amp;ADDRESS((MATCH($D$1,INDIRECT(((A10)+1)&amp;"!mere"),0)),COLUMN(mere)),((A10)+1))</f>
        <v>#REF!</v>
      </c>
      <c r="B11" s="34" t="e">
        <f t="shared" ca="1" si="0"/>
        <v>#REF!</v>
      </c>
      <c r="C11" s="28" t="e">
        <f t="shared" ca="1" si="1"/>
        <v>#REF!</v>
      </c>
      <c r="D11" s="28" t="e">
        <f t="shared" ca="1" si="2"/>
        <v>#REF!</v>
      </c>
      <c r="E11" s="28" t="e">
        <f t="shared" ca="1" si="3"/>
        <v>#REF!</v>
      </c>
      <c r="F11" s="28" t="e">
        <f t="shared" ca="1" si="4"/>
        <v>#REF!</v>
      </c>
      <c r="G11" s="28" t="e">
        <f t="shared" ca="1" si="5"/>
        <v>#REF!</v>
      </c>
      <c r="H11" s="35" t="e">
        <f t="shared" ca="1" si="6"/>
        <v>#REF!</v>
      </c>
      <c r="I11" s="28" t="e">
        <f t="shared" ca="1" si="8"/>
        <v>#REF!</v>
      </c>
      <c r="K11" s="28" t="e">
        <f t="shared" ca="1" si="7"/>
        <v>#REF!</v>
      </c>
      <c r="N11" s="26">
        <f>HYPERLINK("[genebo20.xlsm]'"&amp;$N$2&amp;"'!D211",D211)</f>
        <v>0</v>
      </c>
      <c r="P11" s="25">
        <f>HYPERLINK("[genebo20.xlsm]'"&amp;$N$2&amp;"'!D961",D961)</f>
        <v>0</v>
      </c>
    </row>
    <row r="12" spans="1:18" ht="12.6" customHeight="1" x14ac:dyDescent="0.3">
      <c r="A12" s="33" t="e">
        <f ca="1">HYPERLINK("[genebo20.xlsm]'"&amp;((A11)+1)&amp;"'!"&amp;ADDRESS((MATCH($D$1,INDIRECT(((A11)+1)&amp;"!mere"),0)),COLUMN(mere)),((A11)+1))</f>
        <v>#REF!</v>
      </c>
      <c r="B12" s="34" t="e">
        <f t="shared" ca="1" si="0"/>
        <v>#REF!</v>
      </c>
      <c r="C12" s="28" t="e">
        <f t="shared" ca="1" si="1"/>
        <v>#REF!</v>
      </c>
      <c r="D12" s="28" t="e">
        <f t="shared" ca="1" si="2"/>
        <v>#REF!</v>
      </c>
      <c r="E12" s="28" t="e">
        <f t="shared" ca="1" si="3"/>
        <v>#REF!</v>
      </c>
      <c r="F12" s="28" t="e">
        <f t="shared" ca="1" si="4"/>
        <v>#REF!</v>
      </c>
      <c r="G12" s="28" t="e">
        <f t="shared" ca="1" si="5"/>
        <v>#REF!</v>
      </c>
      <c r="H12" s="35" t="e">
        <f t="shared" ca="1" si="6"/>
        <v>#REF!</v>
      </c>
      <c r="I12" s="28" t="e">
        <f t="shared" ca="1" si="8"/>
        <v>#REF!</v>
      </c>
      <c r="K12" s="28" t="e">
        <f t="shared" ca="1" si="7"/>
        <v>#REF!</v>
      </c>
      <c r="N12" s="26">
        <f>HYPERLINK("[genebo20.xlsm]'"&amp;$N$2&amp;"'!D241",D241)</f>
        <v>0</v>
      </c>
      <c r="P12" s="25">
        <f>HYPERLINK("[genebo20.xlsm]'"&amp;$N$2&amp;"'!D991",D991)</f>
        <v>0</v>
      </c>
    </row>
    <row r="13" spans="1:18" ht="12.6" customHeight="1" x14ac:dyDescent="0.3">
      <c r="A13" s="33" t="e">
        <f ca="1">HYPERLINK("[genebo20.xlsm]'"&amp;((A12)+1)&amp;"'!"&amp;ADDRESS((MATCH($D$1,INDIRECT(((A12)+1)&amp;"!mere"),0)),COLUMN(mere)),((A12)+1))</f>
        <v>#REF!</v>
      </c>
      <c r="B13" s="34" t="e">
        <f t="shared" ca="1" si="0"/>
        <v>#REF!</v>
      </c>
      <c r="C13" s="28" t="e">
        <f t="shared" ca="1" si="1"/>
        <v>#REF!</v>
      </c>
      <c r="D13" s="28" t="e">
        <f t="shared" ca="1" si="2"/>
        <v>#REF!</v>
      </c>
      <c r="E13" s="28" t="e">
        <f t="shared" ca="1" si="3"/>
        <v>#REF!</v>
      </c>
      <c r="F13" s="28" t="e">
        <f t="shared" ca="1" si="4"/>
        <v>#REF!</v>
      </c>
      <c r="G13" s="28" t="e">
        <f t="shared" ca="1" si="5"/>
        <v>#REF!</v>
      </c>
      <c r="H13" s="35" t="e">
        <f t="shared" ca="1" si="6"/>
        <v>#REF!</v>
      </c>
      <c r="I13" s="28" t="e">
        <f t="shared" ca="1" si="8"/>
        <v>#REF!</v>
      </c>
      <c r="K13" s="28" t="e">
        <f t="shared" ca="1" si="7"/>
        <v>#REF!</v>
      </c>
      <c r="N13" s="26">
        <f>HYPERLINK("[genebo20.xlsm]'"&amp;$N$2&amp;"'!D271",D271)</f>
        <v>0</v>
      </c>
      <c r="P13" s="25">
        <f>HYPERLINK("[genebo20.xlsm]'"&amp;$N$2&amp;"'!D1021",D1021)</f>
        <v>0</v>
      </c>
    </row>
    <row r="14" spans="1:18" ht="12.6" customHeight="1" x14ac:dyDescent="0.3">
      <c r="A14" s="33" t="e">
        <f ca="1">HYPERLINK("[genebo20.xlsm]'"&amp;((A13)+1)&amp;"'!"&amp;ADDRESS((MATCH($D$1,INDIRECT(((A13)+1)&amp;"!mere"),0)),COLUMN(mere)),((A13)+1))</f>
        <v>#REF!</v>
      </c>
      <c r="B14" s="34" t="e">
        <f t="shared" ca="1" si="0"/>
        <v>#REF!</v>
      </c>
      <c r="C14" s="28" t="e">
        <f t="shared" ca="1" si="1"/>
        <v>#REF!</v>
      </c>
      <c r="D14" s="28" t="e">
        <f t="shared" ca="1" si="2"/>
        <v>#REF!</v>
      </c>
      <c r="E14" s="28" t="e">
        <f t="shared" ca="1" si="3"/>
        <v>#REF!</v>
      </c>
      <c r="F14" s="28" t="e">
        <f t="shared" ca="1" si="4"/>
        <v>#REF!</v>
      </c>
      <c r="G14" s="28" t="e">
        <f t="shared" ca="1" si="5"/>
        <v>#REF!</v>
      </c>
      <c r="H14" s="35" t="e">
        <f t="shared" ca="1" si="6"/>
        <v>#REF!</v>
      </c>
      <c r="I14" s="28" t="e">
        <f t="shared" ca="1" si="8"/>
        <v>#REF!</v>
      </c>
      <c r="K14" s="28" t="e">
        <f t="shared" ca="1" si="7"/>
        <v>#REF!</v>
      </c>
      <c r="N14" s="26">
        <f>HYPERLINK("[genebo20.xlsm]'"&amp;$N$2&amp;"'!D301",D301)</f>
        <v>0</v>
      </c>
      <c r="P14" s="25">
        <f>HYPERLINK("[genebo20.xlsm]'"&amp;$N$2&amp;"'!D1051",D1051)</f>
        <v>0</v>
      </c>
    </row>
    <row r="15" spans="1:18" ht="12.6" customHeight="1" x14ac:dyDescent="0.3">
      <c r="A15" s="33" t="e">
        <f ca="1">HYPERLINK("[genebo20.xlsm]'"&amp;((A14)+1)&amp;"'!"&amp;ADDRESS((MATCH($D$1,INDIRECT(((A14)+1)&amp;"!mere"),0)),COLUMN(mere)),((A14)+1))</f>
        <v>#REF!</v>
      </c>
      <c r="B15" s="34" t="e">
        <f t="shared" ca="1" si="0"/>
        <v>#REF!</v>
      </c>
      <c r="C15" s="28" t="e">
        <f t="shared" ca="1" si="1"/>
        <v>#REF!</v>
      </c>
      <c r="D15" s="28" t="e">
        <f t="shared" ca="1" si="2"/>
        <v>#REF!</v>
      </c>
      <c r="E15" s="28" t="e">
        <f t="shared" ca="1" si="3"/>
        <v>#REF!</v>
      </c>
      <c r="F15" s="28" t="e">
        <f t="shared" ca="1" si="4"/>
        <v>#REF!</v>
      </c>
      <c r="G15" s="28" t="e">
        <f t="shared" ca="1" si="5"/>
        <v>#REF!</v>
      </c>
      <c r="H15" s="35" t="e">
        <f t="shared" ca="1" si="6"/>
        <v>#REF!</v>
      </c>
      <c r="I15" s="28" t="e">
        <f t="shared" ca="1" si="8"/>
        <v>#REF!</v>
      </c>
      <c r="K15" s="28" t="e">
        <f t="shared" ca="1" si="7"/>
        <v>#REF!</v>
      </c>
      <c r="N15" s="26">
        <f>HYPERLINK("[genebo20.xlsm]'"&amp;$N$2&amp;"'!D331",D331)</f>
        <v>0</v>
      </c>
      <c r="P15" s="25">
        <f>HYPERLINK("[genebo20.xlsm]'"&amp;$N$2&amp;"'!D1081",D1081)</f>
        <v>0</v>
      </c>
    </row>
    <row r="16" spans="1:18" ht="12.6" customHeight="1" x14ac:dyDescent="0.3">
      <c r="N16" s="26">
        <f>HYPERLINK("[genebo20.xlsm]'"&amp;$N$2&amp;"'!D361",D361)</f>
        <v>0</v>
      </c>
      <c r="P16" s="25">
        <f>HYPERLINK("[genebo20.xlsm]'"&amp;$N$2&amp;"'!D1111",D1111)</f>
        <v>0</v>
      </c>
    </row>
    <row r="17" spans="1:16" ht="12.6" customHeight="1" x14ac:dyDescent="0.3">
      <c r="N17" s="26">
        <f>HYPERLINK("[genebo20.xlsm]'"&amp;$N$2&amp;"'!D391",D391)</f>
        <v>0</v>
      </c>
      <c r="P17" s="25">
        <f>HYPERLINK("[genebo20.xlsm]'"&amp;$N$2&amp;"'!D1141",D1141)</f>
        <v>0</v>
      </c>
    </row>
    <row r="18" spans="1:16" ht="12.6" customHeight="1" x14ac:dyDescent="0.3">
      <c r="N18" s="26">
        <f>HYPERLINK("[genebo20.xlsm]'"&amp;$N$2&amp;"'!D421",D421)</f>
        <v>0</v>
      </c>
      <c r="P18" s="25">
        <f>HYPERLINK("[genebo20.xlsm]'"&amp;$N$2&amp;"'!D1171",D1171)</f>
        <v>0</v>
      </c>
    </row>
    <row r="19" spans="1:16" ht="12.6" customHeight="1" x14ac:dyDescent="0.3">
      <c r="N19" s="26">
        <f>HYPERLINK("[genebo20.xlsm]'"&amp;$N$2&amp;"'!D451",D451)</f>
        <v>0</v>
      </c>
      <c r="P19" s="25">
        <f>HYPERLINK("[genebo20.xlsm]'"&amp;$N$2&amp;"'!D1201",D1201)</f>
        <v>0</v>
      </c>
    </row>
    <row r="20" spans="1:16" ht="12.6" customHeight="1" x14ac:dyDescent="0.3">
      <c r="B20" s="36"/>
      <c r="C20" s="37"/>
      <c r="D20" s="37"/>
      <c r="E20" s="38" t="s">
        <v>60</v>
      </c>
      <c r="F20" s="37"/>
      <c r="G20" s="37"/>
      <c r="H20" s="38" t="s">
        <v>51</v>
      </c>
      <c r="J20" s="38" t="s">
        <v>47</v>
      </c>
      <c r="N20" s="26">
        <f>HYPERLINK("[genebo20.xlsm]'"&amp;$N$2&amp;"'!D481",D481)</f>
        <v>0</v>
      </c>
      <c r="P20" s="25">
        <f>HYPERLINK("[genebo20.xlsm]'"&amp;$N$2&amp;"'!D1231",D1231)</f>
        <v>0</v>
      </c>
    </row>
    <row r="21" spans="1:16" ht="12.6" customHeight="1" x14ac:dyDescent="0.3">
      <c r="B21" s="38" t="s">
        <v>61</v>
      </c>
      <c r="C21" s="37"/>
      <c r="D21" s="38"/>
      <c r="E21" s="38">
        <f ca="1">COUNTA(A5:A19)</f>
        <v>11</v>
      </c>
      <c r="F21" s="38"/>
      <c r="G21" s="38"/>
      <c r="H21" s="37"/>
      <c r="I21" s="37"/>
      <c r="J21" s="37"/>
      <c r="N21" s="26">
        <f>HYPERLINK("[genebo20.xlsm]'"&amp;$N$2&amp;"'!D511",D511)</f>
        <v>0</v>
      </c>
      <c r="P21" s="25">
        <f>HYPERLINK("[genebo20.xlsm]'"&amp;$N$2&amp;"'!D1261",D1261)</f>
        <v>0</v>
      </c>
    </row>
    <row r="22" spans="1:16" ht="12.6" customHeight="1" x14ac:dyDescent="0.3">
      <c r="B22" s="38" t="s">
        <v>62</v>
      </c>
      <c r="C22" s="37"/>
      <c r="D22" s="38"/>
      <c r="E22" s="38"/>
      <c r="F22" s="38"/>
      <c r="G22" s="38"/>
      <c r="H22" s="37"/>
      <c r="I22" s="37"/>
      <c r="J22" s="37"/>
      <c r="N22" s="26">
        <f>HYPERLINK("[genebo20.xlsm]'"&amp;$N$2&amp;"'!D541",D541)</f>
        <v>0</v>
      </c>
      <c r="P22" s="25">
        <f>HYPERLINK("[genebo20.xlsm]'"&amp;$N$2&amp;"'!D1291",D1291)</f>
        <v>0</v>
      </c>
    </row>
    <row r="23" spans="1:16" ht="12.6" customHeight="1" x14ac:dyDescent="0.3">
      <c r="B23" s="39" t="s">
        <v>48</v>
      </c>
      <c r="C23" s="37"/>
      <c r="D23" s="38"/>
      <c r="E23" s="38"/>
      <c r="F23" s="38"/>
      <c r="G23" s="38"/>
      <c r="H23" s="37"/>
      <c r="I23" s="37"/>
      <c r="J23" s="37"/>
      <c r="N23" s="26">
        <f>HYPERLINK("[genebo20.xlsm]'"&amp;$N$2&amp;"'!D571",D571)</f>
        <v>0</v>
      </c>
      <c r="P23" s="25">
        <f>HYPERLINK("[genebo20.xlsm]'"&amp;$N$2&amp;"'!D1321",D1321)</f>
        <v>0</v>
      </c>
    </row>
    <row r="24" spans="1:16" ht="12.6" customHeight="1" x14ac:dyDescent="0.3">
      <c r="B24" s="38" t="s">
        <v>63</v>
      </c>
      <c r="C24" s="37"/>
      <c r="D24" s="38"/>
      <c r="E24" s="38"/>
      <c r="F24" s="38"/>
      <c r="G24" s="38"/>
      <c r="H24" s="37"/>
      <c r="I24" s="37"/>
      <c r="J24" s="37"/>
      <c r="N24" s="26">
        <f>HYPERLINK("[genebo20.xlsm]'"&amp;$N$2&amp;"'!D601",D601)</f>
        <v>0</v>
      </c>
      <c r="P24" s="25">
        <f>HYPERLINK("[genebo20.xlsm]'"&amp;$N$2&amp;"'!D1351",D1351)</f>
        <v>0</v>
      </c>
    </row>
    <row r="25" spans="1:16" ht="12.6" customHeight="1" x14ac:dyDescent="0.3">
      <c r="B25" s="39">
        <v>4</v>
      </c>
      <c r="C25" s="37"/>
      <c r="D25" s="38"/>
      <c r="E25" s="38"/>
      <c r="F25" s="38"/>
      <c r="G25" s="38"/>
      <c r="H25" s="37"/>
      <c r="I25" s="37"/>
      <c r="J25" s="37"/>
      <c r="N25" s="26">
        <f>HYPERLINK("[genebo20.xlsm]'"&amp;$N$2&amp;"'!D631",D631)</f>
        <v>0</v>
      </c>
      <c r="P25" s="25">
        <f>HYPERLINK("[genebo20.xlsm]'"&amp;$N$2&amp;"'!D1381",D1381)</f>
        <v>0</v>
      </c>
    </row>
    <row r="26" spans="1:16" ht="12.6" customHeight="1" x14ac:dyDescent="0.3">
      <c r="B26" s="38">
        <v>0.04</v>
      </c>
      <c r="C26" s="37"/>
      <c r="D26" s="38"/>
      <c r="E26" s="38"/>
      <c r="F26" s="38"/>
      <c r="G26" s="38"/>
      <c r="H26" s="37"/>
      <c r="I26" s="37"/>
      <c r="J26" s="37"/>
      <c r="N26" s="26">
        <f>HYPERLINK("[genebo20.xlsm]'"&amp;$N$2&amp;"'!D661",D661)</f>
        <v>0</v>
      </c>
      <c r="P26" s="25">
        <f>HYPERLINK("[genebo20.xlsm]'"&amp;$N$2&amp;"'!D1411",D1411)</f>
        <v>0</v>
      </c>
    </row>
    <row r="27" spans="1:16" ht="12.6" customHeight="1" x14ac:dyDescent="0.3">
      <c r="B27" s="38" t="s">
        <v>64</v>
      </c>
      <c r="C27" s="37"/>
      <c r="D27" s="38"/>
      <c r="E27" s="38"/>
      <c r="F27" s="38"/>
      <c r="G27" s="38"/>
      <c r="H27" s="37"/>
      <c r="I27" s="37"/>
      <c r="J27" s="37"/>
      <c r="N27" s="26">
        <f>HYPERLINK("[genebo20.xlsm]'"&amp;$N$2&amp;"'!D691",D691)</f>
        <v>0</v>
      </c>
      <c r="P27" s="25">
        <f>HYPERLINK("[genebo20.xlsm]'"&amp;$N$2&amp;"'!D1441",D1441)</f>
        <v>0</v>
      </c>
    </row>
    <row r="28" spans="1:16" ht="12.6" customHeight="1" x14ac:dyDescent="0.3">
      <c r="B28" s="37" t="s">
        <v>65</v>
      </c>
      <c r="C28" s="37"/>
      <c r="D28" s="37"/>
      <c r="E28" s="37"/>
      <c r="F28" s="37"/>
      <c r="G28" s="37"/>
      <c r="H28" s="37"/>
      <c r="I28" s="37"/>
      <c r="J28" s="37"/>
      <c r="N28" s="26">
        <f>HYPERLINK("[genebo20.xlsm]'"&amp;$N$2&amp;"'!D721",D721)</f>
        <v>0</v>
      </c>
      <c r="O28" s="8"/>
      <c r="P28" s="25">
        <f>HYPERLINK("[genebo20.xlsm]'"&amp;$N$2&amp;"'!D1471",D1471)</f>
        <v>0</v>
      </c>
    </row>
    <row r="29" spans="1:16" ht="12.6" customHeight="1" x14ac:dyDescent="0.3">
      <c r="B29" s="37" t="s">
        <v>66</v>
      </c>
      <c r="C29" s="37"/>
      <c r="D29" s="37"/>
      <c r="E29" s="37"/>
      <c r="F29" s="37"/>
      <c r="G29" s="37"/>
      <c r="H29" s="37"/>
      <c r="I29" s="37"/>
      <c r="J29" s="37"/>
      <c r="N29" s="24"/>
    </row>
    <row r="30" spans="1:16" ht="12.6" customHeight="1" x14ac:dyDescent="0.3">
      <c r="B30" s="37" t="s">
        <v>43</v>
      </c>
      <c r="C30" s="37"/>
      <c r="D30" s="37"/>
      <c r="E30" s="37" t="e">
        <f ca="1">AVERAGE(I6:I19)</f>
        <v>#REF!</v>
      </c>
      <c r="F30" s="37"/>
      <c r="G30" s="37"/>
      <c r="H30" s="37"/>
      <c r="I30" s="37"/>
      <c r="J30" s="37"/>
    </row>
    <row r="31" spans="1:16" ht="12.6" customHeight="1" x14ac:dyDescent="0.3">
      <c r="A31" s="27"/>
      <c r="B31" s="28" t="s">
        <v>53</v>
      </c>
      <c r="D31" s="40"/>
      <c r="E31" s="40"/>
      <c r="F31" s="40"/>
      <c r="G31" s="40"/>
      <c r="H31" s="40"/>
      <c r="I31" s="40"/>
      <c r="J31" s="28" t="s">
        <v>54</v>
      </c>
      <c r="K31" s="28">
        <f>K$1</f>
        <v>1963</v>
      </c>
    </row>
    <row r="32" spans="1:16" ht="12.6" customHeight="1" x14ac:dyDescent="0.3">
      <c r="B32" s="28" t="s">
        <v>45</v>
      </c>
      <c r="D32" s="40"/>
      <c r="E32" s="40"/>
      <c r="F32" s="40"/>
      <c r="G32" s="40"/>
      <c r="H32" s="40"/>
      <c r="I32" s="40"/>
      <c r="J32" s="28" t="s">
        <v>55</v>
      </c>
    </row>
    <row r="33" spans="1:11" ht="12.6" customHeight="1" x14ac:dyDescent="0.3">
      <c r="B33" s="28" t="s">
        <v>39</v>
      </c>
      <c r="D33" s="40"/>
      <c r="E33" s="40"/>
      <c r="F33" s="40"/>
      <c r="G33" s="40"/>
      <c r="H33" s="40"/>
      <c r="I33" s="40"/>
      <c r="J33" s="28" t="s">
        <v>56</v>
      </c>
      <c r="K33" s="41" t="e">
        <f ca="1">HYPERLINK("[genebo20.xlsm]'"&amp;(OFFSET(INDEX(vaches!$1:$53,SUMPRODUCT(MAX((vaches!$4:$54=#REF!)*ROW(vaches!$4:$54))),MATCH(K31,vaches!$1:$1,)),,1))&amp;"'!"&amp;ADDRESS(SUMPRODUCT(MAX((INDIRECT(OFFSET(INDEX(vaches!$1:$53,SUMPRODUCT(MAX((vaches!$4:$54=#REF!)*ROW(vaches!$4:$54))),MATCH(K31,vaches!$1:$1,)),,1)&amp;"!$2:$500")=#REF!)*ROW(INDIRECT(OFFSET(INDEX(vaches!$1:$53,SUMPRODUCT(MAX((vaches!$4:$54=#REF!)*ROW(vaches!$4:$54))),MATCH(K31,vaches!$1:$1,)),,1)&amp;"!$2:$500")))),MATCH(K31,INDIRECT(OFFSET(INDEX(vaches!$1:$53,SUMPRODUCT(MAX((vaches!$4:$54=#REF!)*ROW(vaches!$4:$54))),MATCH(K31,vaches!$1:$1,)),,1)&amp;"!$1:$1"))),OFFSET(INDEX(vaches!$1:$53,SUMPRODUCT(MAX((vaches!$4:$54=#REF!)*ROW(vaches!$4:$54))),MATCH(K31,vaches!$1:$1,)),,1))</f>
        <v>#REF!</v>
      </c>
    </row>
    <row r="34" spans="1:11" ht="12.6" customHeight="1" x14ac:dyDescent="0.3">
      <c r="A34" s="31" t="s">
        <v>38</v>
      </c>
      <c r="B34" s="32" t="s">
        <v>39</v>
      </c>
      <c r="C34" s="32" t="s">
        <v>40</v>
      </c>
      <c r="D34" s="32"/>
      <c r="E34" s="32" t="s">
        <v>41</v>
      </c>
      <c r="F34" s="32"/>
      <c r="G34" s="32" t="s">
        <v>42</v>
      </c>
      <c r="H34" s="32" t="s">
        <v>57</v>
      </c>
      <c r="I34" s="32" t="s">
        <v>58</v>
      </c>
      <c r="K34" s="32" t="s">
        <v>59</v>
      </c>
    </row>
    <row r="35" spans="1:11" ht="12.6" customHeight="1" x14ac:dyDescent="0.3">
      <c r="A35" s="30" t="e">
        <f ca="1">HYPERLINK("[genebo20.xlsm]'"&amp;((K31)+12)&amp;"'!"&amp;ADDRESS((MATCH(#REF!,INDIRECT(((K31)+12)&amp;"!mere"),0)),COLUMN(mere)),((K31)+12))</f>
        <v>#REF!</v>
      </c>
      <c r="B35" s="34" t="e">
        <f ca="1">HYPERLINK("[genebo20.xlsm]'"&amp;(INDEX(INDIRECT(A35&amp;"!pere"),MATCH($D$1,INDIRECT(A35&amp;"!mere"),0)))&amp;"'!A"&amp;(MATCH(A35,INDIRECT(INDEX(INDIRECT(A35&amp;"!pere"),MATCH(#REF!,INDIRECT(A35&amp;"!mere"),0))&amp;"!$a:$a"),0)),INDEX(INDIRECT(A35&amp;"!pere"),MATCH(#REF!,INDIRECT(A35&amp;"!mere"),0)))</f>
        <v>#REF!</v>
      </c>
      <c r="C35" s="28" t="e">
        <f t="shared" ref="C35:C45" ca="1" si="9">INDEX(INDIRECT(A35&amp;"!date"),MATCH($D$1,INDIRECT(A35&amp;"!mere"),0))</f>
        <v>#REF!</v>
      </c>
      <c r="D35" s="28" t="e">
        <f ca="1">INDEX(INDIRECT(A35&amp;"!jumeau"),MATCH($D$1,INDIRECT(A35&amp;"!mere"),0))</f>
        <v>#REF!</v>
      </c>
      <c r="E35" s="28" t="e">
        <f ca="1">INDEX(INDIRECT(A35&amp;"!sexe"),MATCH($D$1,INDIRECT(A35&amp;"!mere"),0))</f>
        <v>#REF!</v>
      </c>
      <c r="F35" s="28" t="e">
        <f ca="1">INDEX(INDIRECT(A35&amp;"!mort"),MATCH($D$1,INDIRECT(A35&amp;"!mere"),0))</f>
        <v>#REF!</v>
      </c>
      <c r="G35" s="28" t="e">
        <f ca="1">INDEX(INDIRECT(A35&amp;"!code"),MATCH($D$1,INDIRECT(A35&amp;"!mere"),0))</f>
        <v>#REF!</v>
      </c>
      <c r="H35" s="35" t="e">
        <f ca="1">HYPERLINK("[genebo20.xlsm]'"&amp;A35&amp;"'!O"&amp;MATCH(INDEX(INDIRECT(A35&amp;"!frepro"),MATCH($D$1,INDIRECT(A35&amp;"!mere"),0)),INDIRECT(A35&amp;"!$O:$O")),INDEX(INDIRECT(A35&amp;"!frepro"),MATCH($D$1,INDIRECT(A35&amp;"!mere"),0)))</f>
        <v>#REF!</v>
      </c>
      <c r="K35" s="28" t="e">
        <f ca="1">INDEX(INDIRECT(A35&amp;"!obs"),MATCH(gen,INDIRECT(A35&amp;"!mere"),0))</f>
        <v>#REF!</v>
      </c>
    </row>
    <row r="36" spans="1:11" ht="12.6" customHeight="1" x14ac:dyDescent="0.3">
      <c r="A36" s="33" t="e">
        <f ca="1">HYPERLINK("[genebo20.xlsm]'"&amp;((A35)+1)&amp;"'!"&amp;ADDRESS((MATCH($D$1,INDIRECT(((A35)+1)&amp;"!mere"),0)),COLUMN(mere)),((A35)+1))</f>
        <v>#REF!</v>
      </c>
      <c r="B36" s="34" t="e">
        <f ca="1">HYPERLINK("[genebo20.xlsm]'"&amp;(INDEX(INDIRECT(A36&amp;"!pere"),MATCH($D$1,INDIRECT(A36&amp;"!mere"),0)))&amp;"'!A"&amp;(MATCH(A36,INDIRECT(INDEX(INDIRECT(A36&amp;"!pere"),MATCH(#REF!,INDIRECT(A36&amp;"!mere"),0))&amp;"!$a:$a"),0)),INDEX(INDIRECT(A36&amp;"!pere"),MATCH(#REF!,INDIRECT(A36&amp;"!mere"),0)))</f>
        <v>#REF!</v>
      </c>
      <c r="C36" s="28" t="e">
        <f t="shared" ca="1" si="9"/>
        <v>#REF!</v>
      </c>
      <c r="D36" s="28" t="e">
        <f ca="1">INDEX(INDIRECT(A36&amp;"!jumeau"),MATCH($D$1,INDIRECT(A36&amp;"!mere"),0))</f>
        <v>#REF!</v>
      </c>
      <c r="E36" s="28" t="e">
        <f ca="1">INDEX(INDIRECT(A36&amp;"!sexe"),MATCH($D$1,INDIRECT(A36&amp;"!mere"),0))</f>
        <v>#REF!</v>
      </c>
      <c r="F36" s="28" t="e">
        <f ca="1">INDEX(INDIRECT(A36&amp;"!mort"),MATCH($D$1,INDIRECT(A36&amp;"!mere"),0))</f>
        <v>#REF!</v>
      </c>
      <c r="G36" s="28" t="e">
        <f ca="1">INDEX(INDIRECT(A36&amp;"!code"),MATCH($D$1,INDIRECT(A36&amp;"!mere"),0))</f>
        <v>#REF!</v>
      </c>
      <c r="H36" s="35" t="e">
        <f ca="1">HYPERLINK("[genebo20.xlsm]'"&amp;A36&amp;"'!O"&amp;MATCH(INDEX(INDIRECT(A36&amp;"!frepro"),MATCH($D$1,INDIRECT(A36&amp;"!mere"),0)),INDIRECT(A36&amp;"!$O:$O")),INDEX(INDIRECT(A36&amp;"!frepro"),MATCH($D$1,INDIRECT(A36&amp;"!mere"),0)))</f>
        <v>#REF!</v>
      </c>
      <c r="I36" s="28" t="e">
        <f t="shared" ref="I36:I45" ca="1" si="10">((C36)-(C35))</f>
        <v>#REF!</v>
      </c>
      <c r="K36" s="28" t="e">
        <f ca="1">INDEX(INDIRECT(A36&amp;"!obs"),MATCH(gen,INDIRECT(A36&amp;"!mere"),0))</f>
        <v>#REF!</v>
      </c>
    </row>
    <row r="37" spans="1:11" ht="12.6" customHeight="1" x14ac:dyDescent="0.3">
      <c r="A37" s="33" t="e">
        <f ca="1">HYPERLINK("[genebo20.xlsm]'"&amp;((A36)+1)&amp;"'!"&amp;ADDRESS((MATCH($D$1,INDIRECT(((A36)+1)&amp;"!mere"),0)),COLUMN(mere)),((A36)+1))</f>
        <v>#REF!</v>
      </c>
      <c r="B37" s="34" t="e">
        <f ca="1">HYPERLINK("[genebo20.xlsm]'"&amp;(INDEX(INDIRECT(A37&amp;"!pere"),MATCH($D$1,INDIRECT(A37&amp;"!mere"),0)))&amp;"'!A"&amp;(MATCH(A37,INDIRECT(INDEX(INDIRECT(A37&amp;"!pere"),MATCH(D33,INDIRECT(A37&amp;"!mere"),0))&amp;"!$a:$a"),0)),INDEX(INDIRECT(A37&amp;"!pere"),MATCH(D33,INDIRECT(A37&amp;"!mere"),0)))</f>
        <v>#REF!</v>
      </c>
      <c r="C37" s="28" t="e">
        <f t="shared" ca="1" si="9"/>
        <v>#REF!</v>
      </c>
      <c r="D37" s="28" t="e">
        <f ca="1">INDEX(INDIRECT(A37&amp;"!jumeau"),MATCH($D$1,INDIRECT(A37&amp;"!mere"),0))</f>
        <v>#REF!</v>
      </c>
      <c r="E37" s="28" t="e">
        <f ca="1">INDEX(INDIRECT(A37&amp;"!sexe"),MATCH($D$1,INDIRECT(A37&amp;"!mere"),0))</f>
        <v>#REF!</v>
      </c>
      <c r="F37" s="28" t="e">
        <f ca="1">INDEX(INDIRECT(A37&amp;"!mort"),MATCH($D$1,INDIRECT(A37&amp;"!mere"),0))</f>
        <v>#REF!</v>
      </c>
      <c r="G37" s="28" t="e">
        <f ca="1">INDEX(INDIRECT(A37&amp;"!code"),MATCH($D$1,INDIRECT(A37&amp;"!mere"),0))</f>
        <v>#REF!</v>
      </c>
      <c r="H37" s="35" t="e">
        <f ca="1">HYPERLINK("[genebo20.xlsm]'"&amp;A37&amp;"'!O"&amp;MATCH(INDEX(INDIRECT(A37&amp;"!frepro"),MATCH($D$1,INDIRECT(A37&amp;"!mere"),0)),INDIRECT(A37&amp;"!$O:$O")),INDEX(INDIRECT(A37&amp;"!frepro"),MATCH($D$1,INDIRECT(A37&amp;"!mere"),0)))</f>
        <v>#REF!</v>
      </c>
      <c r="I37" s="28" t="e">
        <f t="shared" ca="1" si="10"/>
        <v>#REF!</v>
      </c>
      <c r="K37" s="28" t="e">
        <f ca="1">INDEX(INDIRECT(A37&amp;"!obs"),MATCH(gen,INDIRECT(A37&amp;"!mere"),0))</f>
        <v>#REF!</v>
      </c>
    </row>
    <row r="38" spans="1:11" ht="12.6" customHeight="1" x14ac:dyDescent="0.3">
      <c r="A38" s="33" t="e">
        <f ca="1">HYPERLINK("[genebo20.xlsm]'"&amp;((A37)+1)&amp;"'!"&amp;ADDRESS((MATCH($D$1,INDIRECT(((A37)+1)&amp;"!mere"),0)),COLUMN(mere)),((A37)+1))</f>
        <v>#REF!</v>
      </c>
      <c r="B38" s="34" t="e">
        <f ca="1">HYPERLINK("[genebo20.xlsm]'"&amp;(INDEX(INDIRECT(A38&amp;"!pere"),MATCH($D$1,INDIRECT(A38&amp;"!mere"),0)))&amp;"'!A"&amp;(MATCH(A38,INDIRECT(INDEX(INDIRECT(A38&amp;"!pere"),MATCH(D34,INDIRECT(A38&amp;"!mere"),0))&amp;"!$a:$a"),0)),INDEX(INDIRECT(A38&amp;"!pere"),MATCH(D34,INDIRECT(A38&amp;"!mere"),0)))</f>
        <v>#REF!</v>
      </c>
      <c r="C38" s="28" t="e">
        <f t="shared" ca="1" si="9"/>
        <v>#REF!</v>
      </c>
      <c r="D38" s="28" t="e">
        <f ca="1">INDEX(INDIRECT(A38&amp;"!jumeau"),MATCH($D$1,INDIRECT(A38&amp;"!mere"),0))</f>
        <v>#REF!</v>
      </c>
      <c r="E38" s="28" t="e">
        <f ca="1">INDEX(INDIRECT(A38&amp;"!sexe"),MATCH($D$1,INDIRECT(A38&amp;"!mere"),0))</f>
        <v>#REF!</v>
      </c>
      <c r="F38" s="28" t="e">
        <f ca="1">INDEX(INDIRECT(A38&amp;"!mort"),MATCH($D$1,INDIRECT(A38&amp;"!mere"),0))</f>
        <v>#REF!</v>
      </c>
      <c r="G38" s="28" t="e">
        <f ca="1">INDEX(INDIRECT(A38&amp;"!code"),MATCH($D$1,INDIRECT(A38&amp;"!mere"),0))</f>
        <v>#REF!</v>
      </c>
      <c r="H38" s="35" t="e">
        <f ca="1">HYPERLINK("[genebo20.xlsm]'"&amp;A38&amp;"'!O"&amp;MATCH(INDEX(INDIRECT(A38&amp;"!frepro"),MATCH($D$1,INDIRECT(A38&amp;"!mere"),0)),INDIRECT(A38&amp;"!$O:$O")),INDEX(INDIRECT(A38&amp;"!frepro"),MATCH($D$1,INDIRECT(A38&amp;"!mere"),0)))</f>
        <v>#REF!</v>
      </c>
      <c r="I38" s="28" t="e">
        <f t="shared" ca="1" si="10"/>
        <v>#REF!</v>
      </c>
      <c r="K38" s="28" t="e">
        <f ca="1">INDEX(INDIRECT(A38&amp;"!obs"),MATCH(gen,INDIRECT(A38&amp;"!mere"),0))</f>
        <v>#REF!</v>
      </c>
    </row>
    <row r="39" spans="1:11" ht="12.6" customHeight="1" x14ac:dyDescent="0.3">
      <c r="A39" s="33" t="e">
        <f ca="1">HYPERLINK("[genebo20.xlsm]'"&amp;((A38)+1)&amp;"'!"&amp;ADDRESS((MATCH($D$1,INDIRECT(((A38)+1)&amp;"!mere"),0)),COLUMN(mere)),((A38)+1))</f>
        <v>#REF!</v>
      </c>
      <c r="B39" s="34" t="e">
        <f ca="1">HYPERLINK("[genebo20.xlsm]'"&amp;(INDEX(INDIRECT(A39&amp;"!pere"),MATCH($D$1,INDIRECT(A39&amp;"!mere"),0)))&amp;"'!A"&amp;(MATCH(A39,INDIRECT(INDEX(INDIRECT(A39&amp;"!pere"),MATCH(D35,INDIRECT(A39&amp;"!mere"),0))&amp;"!$a:$a"),0)),INDEX(INDIRECT(A39&amp;"!pere"),MATCH(D35,INDIRECT(A39&amp;"!mere"),0)))</f>
        <v>#REF!</v>
      </c>
      <c r="C39" s="28" t="e">
        <f t="shared" ca="1" si="9"/>
        <v>#REF!</v>
      </c>
      <c r="D39" s="28" t="e">
        <f ca="1">INDEX(INDIRECT(A39&amp;"!jumeau"),MATCH($D$1,INDIRECT(A39&amp;"!mere"),0))</f>
        <v>#REF!</v>
      </c>
      <c r="E39" s="28" t="e">
        <f ca="1">INDEX(INDIRECT(A39&amp;"!sexe"),MATCH($D$1,INDIRECT(A39&amp;"!mere"),0))</f>
        <v>#REF!</v>
      </c>
      <c r="F39" s="28" t="e">
        <f ca="1">INDEX(INDIRECT(A39&amp;"!mort"),MATCH($D$1,INDIRECT(A39&amp;"!mere"),0))</f>
        <v>#REF!</v>
      </c>
      <c r="G39" s="28" t="e">
        <f ca="1">INDEX(INDIRECT(A39&amp;"!code"),MATCH($D$1,INDIRECT(A39&amp;"!mere"),0))</f>
        <v>#REF!</v>
      </c>
      <c r="H39" s="35" t="e">
        <f ca="1">HYPERLINK("[genebo20.xlsm]'"&amp;A39&amp;"'!O"&amp;MATCH(INDEX(INDIRECT(A39&amp;"!frepro"),MATCH($D$1,INDIRECT(A39&amp;"!mere"),0)),INDIRECT(A39&amp;"!$O:$O")),INDEX(INDIRECT(A39&amp;"!frepro"),MATCH($D$1,INDIRECT(A39&amp;"!mere"),0)))</f>
        <v>#REF!</v>
      </c>
      <c r="I39" s="28" t="e">
        <f t="shared" ca="1" si="10"/>
        <v>#REF!</v>
      </c>
      <c r="K39" s="28" t="e">
        <f ca="1">INDEX(INDIRECT(A39&amp;"!obs"),MATCH(gen,INDIRECT(A39&amp;"!mere"),0))</f>
        <v>#REF!</v>
      </c>
    </row>
    <row r="40" spans="1:11" ht="12.6" customHeight="1" x14ac:dyDescent="0.3">
      <c r="A40" s="33" t="e">
        <f ca="1">HYPERLINK("[genebo20.xlsm]'"&amp;((A39)+1)&amp;"'!"&amp;ADDRESS((MATCH($D$1,INDIRECT(((A39)+1)&amp;"!mere"),0)),COLUMN(mere)),((A39)+1))</f>
        <v>#REF!</v>
      </c>
      <c r="B40" s="34" t="e">
        <f ca="1">HYPERLINK("[genebo20.xlsm]'"&amp;(INDEX(INDIRECT(A40&amp;"!pere"),MATCH($D$1,INDIRECT(A40&amp;"!mere"),0)))&amp;"'!A"&amp;(MATCH(A40,INDIRECT(INDEX(INDIRECT(A40&amp;"!pere"),MATCH(D36,INDIRECT(A40&amp;"!mere"),0))&amp;"!$a:$a"),0)),INDEX(INDIRECT(A40&amp;"!pere"),MATCH(D36,INDIRECT(A40&amp;"!mere"),0)))</f>
        <v>#REF!</v>
      </c>
      <c r="C40" s="28" t="e">
        <f t="shared" ca="1" si="9"/>
        <v>#REF!</v>
      </c>
      <c r="D40" s="28" t="e">
        <f ca="1">INDEX(INDIRECT(A40&amp;"!jumeau"),MATCH($D$1,INDIRECT(A40&amp;"!mere"),0))</f>
        <v>#REF!</v>
      </c>
      <c r="E40" s="28" t="e">
        <f ca="1">INDEX(INDIRECT(A40&amp;"!sexe"),MATCH($D$1,INDIRECT(A40&amp;"!mere"),0))</f>
        <v>#REF!</v>
      </c>
      <c r="F40" s="28" t="e">
        <f ca="1">INDEX(INDIRECT(A40&amp;"!mort"),MATCH($D$1,INDIRECT(A40&amp;"!mere"),0))</f>
        <v>#REF!</v>
      </c>
      <c r="G40" s="28" t="e">
        <f ca="1">INDEX(INDIRECT(A40&amp;"!code"),MATCH($D$1,INDIRECT(A40&amp;"!mere"),0))</f>
        <v>#REF!</v>
      </c>
      <c r="H40" s="35" t="e">
        <f ca="1">HYPERLINK("[genebo20.xlsm]'"&amp;A40&amp;"'!O"&amp;MATCH(INDEX(INDIRECT(A40&amp;"!frepro"),MATCH($D$1,INDIRECT(A40&amp;"!mere"),0)),INDIRECT(A40&amp;"!$O:$O")),INDEX(INDIRECT(A40&amp;"!frepro"),MATCH($D$1,INDIRECT(A40&amp;"!mere"),0)))</f>
        <v>#REF!</v>
      </c>
      <c r="I40" s="28" t="e">
        <f t="shared" ca="1" si="10"/>
        <v>#REF!</v>
      </c>
      <c r="K40" s="28" t="e">
        <f ca="1">INDEX(INDIRECT(A40&amp;"!obs"),MATCH(gen,INDIRECT(A40&amp;"!mere"),0))</f>
        <v>#REF!</v>
      </c>
    </row>
    <row r="41" spans="1:11" ht="12.6" customHeight="1" x14ac:dyDescent="0.3">
      <c r="A41" s="33" t="e">
        <f ca="1">HYPERLINK("[genebo20.xlsm]'"&amp;((A40)+1)&amp;"'!"&amp;ADDRESS((MATCH($D$1,INDIRECT(((A40)+1)&amp;"!mere"),0)),COLUMN(mere)),((A40)+1))</f>
        <v>#REF!</v>
      </c>
      <c r="B41" s="34" t="e">
        <f ca="1">HYPERLINK("[genebo20.xlsm]'"&amp;(INDEX(INDIRECT(A41&amp;"!pere"),MATCH($D$1,INDIRECT(A41&amp;"!mere"),0)))&amp;"'!A"&amp;(MATCH(A41,INDIRECT(INDEX(INDIRECT(A41&amp;"!pere"),MATCH(D37,INDIRECT(A41&amp;"!mere"),0))&amp;"!$a:$a"),0)),INDEX(INDIRECT(A41&amp;"!pere"),MATCH(D37,INDIRECT(A41&amp;"!mere"),0)))</f>
        <v>#REF!</v>
      </c>
      <c r="C41" s="28" t="e">
        <f t="shared" ca="1" si="9"/>
        <v>#REF!</v>
      </c>
      <c r="D41" s="28" t="e">
        <f ca="1">INDEX(INDIRECT(A41&amp;"!jumeau"),MATCH($D$1,INDIRECT(A41&amp;"!mere"),0))</f>
        <v>#REF!</v>
      </c>
      <c r="E41" s="28" t="e">
        <f ca="1">INDEX(INDIRECT(A41&amp;"!sexe"),MATCH($D$1,INDIRECT(A41&amp;"!mere"),0))</f>
        <v>#REF!</v>
      </c>
      <c r="F41" s="28" t="e">
        <f ca="1">INDEX(INDIRECT(A41&amp;"!mort"),MATCH($D$1,INDIRECT(A41&amp;"!mere"),0))</f>
        <v>#REF!</v>
      </c>
      <c r="G41" s="28" t="e">
        <f ca="1">INDEX(INDIRECT(A41&amp;"!code"),MATCH($D$1,INDIRECT(A41&amp;"!mere"),0))</f>
        <v>#REF!</v>
      </c>
      <c r="H41" s="35" t="e">
        <f ca="1">HYPERLINK("[genebo20.xlsm]'"&amp;A41&amp;"'!O"&amp;MATCH(INDEX(INDIRECT(A41&amp;"!frepro"),MATCH($D$1,INDIRECT(A41&amp;"!mere"),0)),INDIRECT(A41&amp;"!$O:$O")),INDEX(INDIRECT(A41&amp;"!frepro"),MATCH($D$1,INDIRECT(A41&amp;"!mere"),0)))</f>
        <v>#REF!</v>
      </c>
      <c r="I41" s="28" t="e">
        <f t="shared" ca="1" si="10"/>
        <v>#REF!</v>
      </c>
      <c r="K41" s="28" t="e">
        <f ca="1">INDEX(INDIRECT(A41&amp;"!obs"),MATCH(gen,INDIRECT(A41&amp;"!mere"),0))</f>
        <v>#REF!</v>
      </c>
    </row>
    <row r="42" spans="1:11" ht="12.6" customHeight="1" x14ac:dyDescent="0.3">
      <c r="A42" s="33" t="e">
        <f ca="1">HYPERLINK("[genebo20.xlsm]'"&amp;((A41)+1)&amp;"'!"&amp;ADDRESS((MATCH($D$1,INDIRECT(((A41)+1)&amp;"!mere"),0)),COLUMN(mere)),((A41)+1))</f>
        <v>#REF!</v>
      </c>
      <c r="B42" s="34" t="e">
        <f ca="1">HYPERLINK("[genebo20.xlsm]'"&amp;(INDEX(INDIRECT(A42&amp;"!pere"),MATCH($D$1,INDIRECT(A42&amp;"!mere"),0)))&amp;"'!A"&amp;(MATCH(A42,INDIRECT(INDEX(INDIRECT(A42&amp;"!pere"),MATCH(D38,INDIRECT(A42&amp;"!mere"),0))&amp;"!$a:$a"),0)),INDEX(INDIRECT(A42&amp;"!pere"),MATCH(D38,INDIRECT(A42&amp;"!mere"),0)))</f>
        <v>#REF!</v>
      </c>
      <c r="C42" s="28" t="e">
        <f t="shared" ca="1" si="9"/>
        <v>#REF!</v>
      </c>
      <c r="D42" s="28" t="e">
        <f ca="1">INDEX(INDIRECT(A42&amp;"!jumeau"),MATCH($D$1,INDIRECT(A42&amp;"!mere"),0))</f>
        <v>#REF!</v>
      </c>
      <c r="E42" s="28" t="e">
        <f ca="1">INDEX(INDIRECT(A42&amp;"!sexe"),MATCH($D$1,INDIRECT(A42&amp;"!mere"),0))</f>
        <v>#REF!</v>
      </c>
      <c r="F42" s="28" t="e">
        <f ca="1">INDEX(INDIRECT(A42&amp;"!mort"),MATCH($D$1,INDIRECT(A42&amp;"!mere"),0))</f>
        <v>#REF!</v>
      </c>
      <c r="G42" s="28" t="e">
        <f ca="1">INDEX(INDIRECT(A42&amp;"!code"),MATCH($D$1,INDIRECT(A42&amp;"!mere"),0))</f>
        <v>#REF!</v>
      </c>
      <c r="H42" s="35" t="e">
        <f ca="1">HYPERLINK("[genebo20.xlsm]'"&amp;A42&amp;"'!O"&amp;MATCH(INDEX(INDIRECT(A42&amp;"!frepro"),MATCH($D$1,INDIRECT(A42&amp;"!mere"),0)),INDIRECT(A42&amp;"!$O:$O")),INDEX(INDIRECT(A42&amp;"!frepro"),MATCH($D$1,INDIRECT(A42&amp;"!mere"),0)))</f>
        <v>#REF!</v>
      </c>
      <c r="I42" s="28" t="e">
        <f t="shared" ca="1" si="10"/>
        <v>#REF!</v>
      </c>
      <c r="K42" s="28" t="e">
        <f ca="1">INDEX(INDIRECT(A42&amp;"!obs"),MATCH(gen,INDIRECT(A42&amp;"!mere"),0))</f>
        <v>#REF!</v>
      </c>
    </row>
    <row r="43" spans="1:11" ht="12.6" customHeight="1" x14ac:dyDescent="0.3">
      <c r="A43" s="33" t="e">
        <f ca="1">HYPERLINK("[genebo20.xlsm]'"&amp;((A42)+1)&amp;"'!"&amp;ADDRESS((MATCH($D$1,INDIRECT(((A42)+1)&amp;"!mere"),0)),COLUMN(mere)),((A42)+1))</f>
        <v>#REF!</v>
      </c>
      <c r="B43" s="34" t="e">
        <f ca="1">HYPERLINK("[genebo20.xlsm]'"&amp;(INDEX(INDIRECT(A43&amp;"!pere"),MATCH($D$1,INDIRECT(A43&amp;"!mere"),0)))&amp;"'!A"&amp;(MATCH(A43,INDIRECT(INDEX(INDIRECT(A43&amp;"!pere"),MATCH(D39,INDIRECT(A43&amp;"!mere"),0))&amp;"!$a:$a"),0)),INDEX(INDIRECT(A43&amp;"!pere"),MATCH(D39,INDIRECT(A43&amp;"!mere"),0)))</f>
        <v>#REF!</v>
      </c>
      <c r="C43" s="28" t="e">
        <f t="shared" ca="1" si="9"/>
        <v>#REF!</v>
      </c>
      <c r="D43" s="28" t="e">
        <f ca="1">INDEX(INDIRECT(A43&amp;"!jumeau"),MATCH($D$1,INDIRECT(A43&amp;"!mere"),0))</f>
        <v>#REF!</v>
      </c>
      <c r="E43" s="28" t="e">
        <f ca="1">INDEX(INDIRECT(A43&amp;"!sexe"),MATCH($D$1,INDIRECT(A43&amp;"!mere"),0))</f>
        <v>#REF!</v>
      </c>
      <c r="F43" s="28" t="e">
        <f ca="1">INDEX(INDIRECT(A43&amp;"!mort"),MATCH($D$1,INDIRECT(A43&amp;"!mere"),0))</f>
        <v>#REF!</v>
      </c>
      <c r="G43" s="28" t="e">
        <f ca="1">INDEX(INDIRECT(A43&amp;"!code"),MATCH($D$1,INDIRECT(A43&amp;"!mere"),0))</f>
        <v>#REF!</v>
      </c>
      <c r="H43" s="35" t="e">
        <f ca="1">HYPERLINK("[genebo20.xlsm]'"&amp;A43&amp;"'!O"&amp;MATCH(INDEX(INDIRECT(A43&amp;"!frepro"),MATCH($D$1,INDIRECT(A43&amp;"!mere"),0)),INDIRECT(A43&amp;"!$O:$O")),INDEX(INDIRECT(A43&amp;"!frepro"),MATCH($D$1,INDIRECT(A43&amp;"!mere"),0)))</f>
        <v>#REF!</v>
      </c>
      <c r="I43" s="28" t="e">
        <f t="shared" ca="1" si="10"/>
        <v>#REF!</v>
      </c>
      <c r="K43" s="28" t="e">
        <f ca="1">INDEX(INDIRECT(A43&amp;"!obs"),MATCH(gen,INDIRECT(A43&amp;"!mere"),0))</f>
        <v>#REF!</v>
      </c>
    </row>
    <row r="44" spans="1:11" ht="12.6" customHeight="1" x14ac:dyDescent="0.3">
      <c r="A44" s="33" t="e">
        <f ca="1">HYPERLINK("[genebo20.xlsm]'"&amp;((A43)+1)&amp;"'!"&amp;ADDRESS((MATCH($D$1,INDIRECT(((A43)+1)&amp;"!mere"),0)),COLUMN(mere)),((A43)+1))</f>
        <v>#REF!</v>
      </c>
      <c r="B44" s="34" t="e">
        <f ca="1">HYPERLINK("[genebo20.xlsm]'"&amp;(INDEX(INDIRECT(A44&amp;"!pere"),MATCH($D$1,INDIRECT(A44&amp;"!mere"),0)))&amp;"'!A"&amp;(MATCH(A44,INDIRECT(INDEX(INDIRECT(A44&amp;"!pere"),MATCH(D40,INDIRECT(A44&amp;"!mere"),0))&amp;"!$a:$a"),0)),INDEX(INDIRECT(A44&amp;"!pere"),MATCH(D40,INDIRECT(A44&amp;"!mere"),0)))</f>
        <v>#REF!</v>
      </c>
      <c r="C44" s="28" t="e">
        <f t="shared" ca="1" si="9"/>
        <v>#REF!</v>
      </c>
      <c r="D44" s="28" t="e">
        <f ca="1">INDEX(INDIRECT(A44&amp;"!jumeau"),MATCH($D$1,INDIRECT(A44&amp;"!mere"),0))</f>
        <v>#REF!</v>
      </c>
      <c r="E44" s="28" t="e">
        <f ca="1">INDEX(INDIRECT(A44&amp;"!sexe"),MATCH($D$1,INDIRECT(A44&amp;"!mere"),0))</f>
        <v>#REF!</v>
      </c>
      <c r="F44" s="28" t="e">
        <f ca="1">INDEX(INDIRECT(A44&amp;"!mort"),MATCH($D$1,INDIRECT(A44&amp;"!mere"),0))</f>
        <v>#REF!</v>
      </c>
      <c r="G44" s="28" t="e">
        <f ca="1">INDEX(INDIRECT(A44&amp;"!code"),MATCH($D$1,INDIRECT(A44&amp;"!mere"),0))</f>
        <v>#REF!</v>
      </c>
      <c r="H44" s="35" t="e">
        <f ca="1">HYPERLINK("[genebo20.xlsm]'"&amp;A44&amp;"'!O"&amp;MATCH(INDEX(INDIRECT(A44&amp;"!frepro"),MATCH($D$1,INDIRECT(A44&amp;"!mere"),0)),INDIRECT(A44&amp;"!$O:$O")),INDEX(INDIRECT(A44&amp;"!frepro"),MATCH($D$1,INDIRECT(A44&amp;"!mere"),0)))</f>
        <v>#REF!</v>
      </c>
      <c r="I44" s="28" t="e">
        <f t="shared" ca="1" si="10"/>
        <v>#REF!</v>
      </c>
      <c r="K44" s="28" t="e">
        <f ca="1">INDEX(INDIRECT(A44&amp;"!obs"),MATCH(gen,INDIRECT(A44&amp;"!mere"),0))</f>
        <v>#REF!</v>
      </c>
    </row>
    <row r="45" spans="1:11" ht="12.6" customHeight="1" x14ac:dyDescent="0.3">
      <c r="A45" s="33" t="e">
        <f ca="1">HYPERLINK("[genebo20.xlsm]'"&amp;((A44)+1)&amp;"'!"&amp;ADDRESS((MATCH($D$1,INDIRECT(((A44)+1)&amp;"!mere"),0)),COLUMN(mere)),((A44)+1))</f>
        <v>#REF!</v>
      </c>
      <c r="B45" s="34" t="e">
        <f ca="1">HYPERLINK("[genebo20.xlsm]'"&amp;(INDEX(INDIRECT(A45&amp;"!pere"),MATCH($D$1,INDIRECT(A45&amp;"!mere"),0)))&amp;"'!A"&amp;(MATCH(A45,INDIRECT(INDEX(INDIRECT(A45&amp;"!pere"),MATCH(D41,INDIRECT(A45&amp;"!mere"),0))&amp;"!$a:$a"),0)),INDEX(INDIRECT(A45&amp;"!pere"),MATCH(D41,INDIRECT(A45&amp;"!mere"),0)))</f>
        <v>#REF!</v>
      </c>
      <c r="C45" s="28" t="e">
        <f t="shared" ca="1" si="9"/>
        <v>#REF!</v>
      </c>
      <c r="D45" s="28" t="e">
        <f ca="1">INDEX(INDIRECT(A45&amp;"!jumeau"),MATCH($D$1,INDIRECT(A45&amp;"!mere"),0))</f>
        <v>#REF!</v>
      </c>
      <c r="E45" s="28" t="e">
        <f ca="1">INDEX(INDIRECT(A45&amp;"!sexe"),MATCH($D$1,INDIRECT(A45&amp;"!mere"),0))</f>
        <v>#REF!</v>
      </c>
      <c r="F45" s="28" t="e">
        <f ca="1">INDEX(INDIRECT(A45&amp;"!mort"),MATCH($D$1,INDIRECT(A45&amp;"!mere"),0))</f>
        <v>#REF!</v>
      </c>
      <c r="G45" s="28" t="e">
        <f ca="1">INDEX(INDIRECT(A45&amp;"!code"),MATCH($D$1,INDIRECT(A45&amp;"!mere"),0))</f>
        <v>#REF!</v>
      </c>
      <c r="H45" s="35" t="e">
        <f ca="1">HYPERLINK("[genebo20.xlsm]'"&amp;A45&amp;"'!O"&amp;MATCH(INDEX(INDIRECT(A45&amp;"!frepro"),MATCH($D$1,INDIRECT(A45&amp;"!mere"),0)),INDIRECT(A45&amp;"!$O:$O")),INDEX(INDIRECT(A45&amp;"!frepro"),MATCH($D$1,INDIRECT(A45&amp;"!mere"),0)))</f>
        <v>#REF!</v>
      </c>
      <c r="I45" s="28" t="e">
        <f t="shared" ca="1" si="10"/>
        <v>#REF!</v>
      </c>
      <c r="K45" s="28" t="e">
        <f ca="1">INDEX(INDIRECT(A45&amp;"!obs"),MATCH(gen,INDIRECT(A45&amp;"!mere"),0))</f>
        <v>#REF!</v>
      </c>
    </row>
    <row r="50" spans="1:11" ht="12.6" customHeight="1" x14ac:dyDescent="0.3">
      <c r="B50" s="36"/>
      <c r="C50" s="37"/>
      <c r="D50" s="37"/>
      <c r="E50" s="38" t="s">
        <v>60</v>
      </c>
      <c r="F50" s="37"/>
      <c r="G50" s="37"/>
      <c r="H50" s="38" t="s">
        <v>51</v>
      </c>
      <c r="J50" s="38" t="s">
        <v>47</v>
      </c>
    </row>
    <row r="51" spans="1:11" ht="12.6" customHeight="1" x14ac:dyDescent="0.3">
      <c r="B51" s="38" t="s">
        <v>61</v>
      </c>
      <c r="C51" s="37"/>
      <c r="D51" s="38"/>
      <c r="E51" s="38">
        <f ca="1">COUNTA(A35:A49)</f>
        <v>11</v>
      </c>
      <c r="F51" s="38"/>
      <c r="G51" s="38"/>
      <c r="H51" s="37"/>
      <c r="I51" s="37"/>
      <c r="J51" s="37"/>
    </row>
    <row r="52" spans="1:11" ht="12.6" customHeight="1" x14ac:dyDescent="0.3">
      <c r="B52" s="38" t="s">
        <v>62</v>
      </c>
      <c r="C52" s="37"/>
      <c r="D52" s="38"/>
      <c r="E52" s="38"/>
      <c r="F52" s="38"/>
      <c r="G52" s="38"/>
      <c r="H52" s="37"/>
      <c r="I52" s="37"/>
      <c r="J52" s="37"/>
    </row>
    <row r="53" spans="1:11" ht="12.6" customHeight="1" x14ac:dyDescent="0.3">
      <c r="B53" s="39" t="s">
        <v>48</v>
      </c>
      <c r="C53" s="37"/>
      <c r="D53" s="38"/>
      <c r="E53" s="38"/>
      <c r="F53" s="38"/>
      <c r="G53" s="38"/>
      <c r="H53" s="37"/>
      <c r="I53" s="37"/>
      <c r="J53" s="37"/>
    </row>
    <row r="54" spans="1:11" ht="12.6" customHeight="1" x14ac:dyDescent="0.3">
      <c r="B54" s="38" t="s">
        <v>63</v>
      </c>
      <c r="C54" s="37"/>
      <c r="D54" s="38"/>
      <c r="E54" s="38"/>
      <c r="F54" s="38"/>
      <c r="G54" s="38"/>
      <c r="H54" s="37"/>
      <c r="I54" s="37"/>
      <c r="J54" s="37"/>
    </row>
    <row r="55" spans="1:11" ht="12.6" customHeight="1" x14ac:dyDescent="0.3">
      <c r="B55" s="39">
        <v>4</v>
      </c>
      <c r="C55" s="37"/>
      <c r="D55" s="38"/>
      <c r="E55" s="38"/>
      <c r="F55" s="38"/>
      <c r="G55" s="38"/>
      <c r="H55" s="37"/>
      <c r="I55" s="37"/>
      <c r="J55" s="37"/>
    </row>
    <row r="56" spans="1:11" ht="12.6" customHeight="1" x14ac:dyDescent="0.3">
      <c r="B56" s="38">
        <v>0.04</v>
      </c>
      <c r="C56" s="37"/>
      <c r="D56" s="38"/>
      <c r="E56" s="38"/>
      <c r="F56" s="38"/>
      <c r="G56" s="38"/>
      <c r="H56" s="37"/>
      <c r="I56" s="37"/>
      <c r="J56" s="37"/>
    </row>
    <row r="57" spans="1:11" ht="12.6" customHeight="1" x14ac:dyDescent="0.3">
      <c r="B57" s="38" t="s">
        <v>64</v>
      </c>
      <c r="C57" s="37"/>
      <c r="D57" s="38"/>
      <c r="E57" s="38"/>
      <c r="F57" s="38"/>
      <c r="G57" s="38"/>
      <c r="H57" s="37"/>
      <c r="I57" s="37"/>
      <c r="J57" s="37"/>
    </row>
    <row r="58" spans="1:11" ht="12.6" customHeight="1" x14ac:dyDescent="0.3">
      <c r="B58" s="37" t="s">
        <v>65</v>
      </c>
      <c r="C58" s="37"/>
      <c r="D58" s="37"/>
      <c r="E58" s="37"/>
      <c r="F58" s="37"/>
      <c r="G58" s="37"/>
      <c r="H58" s="37"/>
      <c r="I58" s="37"/>
      <c r="J58" s="37"/>
    </row>
    <row r="59" spans="1:11" ht="12.6" customHeight="1" x14ac:dyDescent="0.3">
      <c r="B59" s="37" t="s">
        <v>66</v>
      </c>
      <c r="C59" s="37"/>
      <c r="D59" s="37"/>
      <c r="E59" s="37"/>
      <c r="F59" s="37"/>
      <c r="G59" s="37"/>
      <c r="H59" s="37"/>
      <c r="I59" s="37"/>
      <c r="J59" s="37"/>
    </row>
    <row r="60" spans="1:11" ht="12.6" customHeight="1" x14ac:dyDescent="0.3">
      <c r="B60" s="37" t="s">
        <v>43</v>
      </c>
      <c r="C60" s="37"/>
      <c r="D60" s="37"/>
      <c r="E60" s="37" t="e">
        <f ca="1">AVERAGE(I36:I49)</f>
        <v>#REF!</v>
      </c>
      <c r="F60" s="37"/>
      <c r="G60" s="37"/>
      <c r="H60" s="37"/>
      <c r="I60" s="37"/>
      <c r="J60" s="37"/>
    </row>
    <row r="61" spans="1:11" ht="12.6" customHeight="1" x14ac:dyDescent="0.3">
      <c r="A61" s="27"/>
      <c r="B61" s="28" t="s">
        <v>53</v>
      </c>
      <c r="D61" s="29" t="s">
        <v>68</v>
      </c>
      <c r="E61" s="29"/>
      <c r="F61" s="29"/>
      <c r="G61" s="29"/>
      <c r="H61" s="29"/>
      <c r="I61" s="29"/>
      <c r="J61" s="28" t="s">
        <v>54</v>
      </c>
      <c r="K61" s="28">
        <f>K$1</f>
        <v>1963</v>
      </c>
    </row>
    <row r="62" spans="1:11" ht="12.6" customHeight="1" x14ac:dyDescent="0.3">
      <c r="B62" s="28" t="s">
        <v>45</v>
      </c>
      <c r="D62" s="29"/>
      <c r="E62" s="29"/>
      <c r="F62" s="29"/>
      <c r="G62" s="29"/>
      <c r="H62" s="29"/>
      <c r="I62" s="29"/>
      <c r="J62" s="28" t="s">
        <v>55</v>
      </c>
    </row>
    <row r="63" spans="1:11" ht="12.6" customHeight="1" x14ac:dyDescent="0.3">
      <c r="B63" s="28" t="s">
        <v>39</v>
      </c>
      <c r="D63" s="29"/>
      <c r="E63" s="29"/>
      <c r="F63" s="29"/>
      <c r="G63" s="29"/>
      <c r="H63" s="29"/>
      <c r="I63" s="29"/>
      <c r="J63" s="28" t="s">
        <v>56</v>
      </c>
      <c r="K63" s="41"/>
    </row>
    <row r="64" spans="1:11" ht="12.6" customHeight="1" x14ac:dyDescent="0.3">
      <c r="A64" s="31" t="s">
        <v>38</v>
      </c>
      <c r="B64" s="32" t="s">
        <v>39</v>
      </c>
      <c r="C64" s="32" t="s">
        <v>40</v>
      </c>
      <c r="D64" s="32"/>
      <c r="E64" s="32" t="s">
        <v>41</v>
      </c>
      <c r="F64" s="32"/>
      <c r="G64" s="32" t="s">
        <v>42</v>
      </c>
      <c r="H64" s="32" t="s">
        <v>57</v>
      </c>
      <c r="I64" s="32" t="s">
        <v>58</v>
      </c>
      <c r="K64" s="32" t="s">
        <v>59</v>
      </c>
    </row>
    <row r="80" spans="2:10" ht="12.6" customHeight="1" x14ac:dyDescent="0.3">
      <c r="B80" s="36"/>
      <c r="C80" s="37"/>
      <c r="D80" s="37"/>
      <c r="E80" s="38" t="s">
        <v>60</v>
      </c>
      <c r="F80" s="37"/>
      <c r="G80" s="37"/>
      <c r="H80" s="38" t="s">
        <v>51</v>
      </c>
      <c r="J80" s="38" t="s">
        <v>47</v>
      </c>
    </row>
    <row r="81" spans="1:11" ht="12.6" customHeight="1" x14ac:dyDescent="0.3">
      <c r="B81" s="38" t="s">
        <v>61</v>
      </c>
      <c r="C81" s="37"/>
      <c r="D81" s="38"/>
      <c r="E81" s="38">
        <f>COUNTA(A65:A78)</f>
        <v>0</v>
      </c>
      <c r="F81" s="38"/>
      <c r="G81" s="38"/>
      <c r="H81" s="37"/>
      <c r="I81" s="37"/>
      <c r="J81" s="37"/>
    </row>
    <row r="82" spans="1:11" ht="12.6" customHeight="1" x14ac:dyDescent="0.3">
      <c r="B82" s="38" t="s">
        <v>62</v>
      </c>
      <c r="C82" s="37"/>
      <c r="D82" s="38"/>
      <c r="E82" s="38"/>
      <c r="F82" s="38"/>
      <c r="G82" s="38"/>
      <c r="H82" s="37"/>
      <c r="I82" s="37"/>
      <c r="J82" s="37"/>
    </row>
    <row r="83" spans="1:11" ht="12.6" customHeight="1" x14ac:dyDescent="0.3">
      <c r="B83" s="39" t="s">
        <v>48</v>
      </c>
      <c r="C83" s="37"/>
      <c r="D83" s="38"/>
      <c r="E83" s="38"/>
      <c r="F83" s="38"/>
      <c r="G83" s="38"/>
      <c r="H83" s="37"/>
      <c r="I83" s="37"/>
      <c r="J83" s="37"/>
    </row>
    <row r="84" spans="1:11" ht="12.6" customHeight="1" x14ac:dyDescent="0.3">
      <c r="B84" s="38" t="s">
        <v>63</v>
      </c>
      <c r="C84" s="37"/>
      <c r="D84" s="38"/>
      <c r="E84" s="38"/>
      <c r="F84" s="38"/>
      <c r="G84" s="38"/>
      <c r="H84" s="37"/>
      <c r="I84" s="37"/>
      <c r="J84" s="37"/>
    </row>
    <row r="85" spans="1:11" ht="12.6" customHeight="1" x14ac:dyDescent="0.3">
      <c r="B85" s="39">
        <v>4</v>
      </c>
      <c r="C85" s="37"/>
      <c r="D85" s="38"/>
      <c r="E85" s="38"/>
      <c r="F85" s="38"/>
      <c r="G85" s="38"/>
      <c r="H85" s="37"/>
      <c r="I85" s="37"/>
      <c r="J85" s="37"/>
    </row>
    <row r="86" spans="1:11" ht="12.6" customHeight="1" x14ac:dyDescent="0.3">
      <c r="B86" s="38">
        <v>0.04</v>
      </c>
      <c r="C86" s="37"/>
      <c r="D86" s="38"/>
      <c r="E86" s="38"/>
      <c r="F86" s="38"/>
      <c r="G86" s="38"/>
      <c r="H86" s="37"/>
      <c r="I86" s="37"/>
      <c r="J86" s="37"/>
    </row>
    <row r="87" spans="1:11" ht="12.6" customHeight="1" x14ac:dyDescent="0.3">
      <c r="B87" s="38" t="s">
        <v>64</v>
      </c>
      <c r="C87" s="37"/>
      <c r="D87" s="38"/>
      <c r="E87" s="38"/>
      <c r="F87" s="38"/>
      <c r="G87" s="38"/>
      <c r="H87" s="37"/>
      <c r="I87" s="37"/>
      <c r="J87" s="37"/>
    </row>
    <row r="88" spans="1:11" ht="12.6" customHeight="1" x14ac:dyDescent="0.3">
      <c r="B88" s="37" t="s">
        <v>65</v>
      </c>
      <c r="C88" s="37"/>
      <c r="D88" s="37"/>
      <c r="E88" s="37"/>
      <c r="F88" s="37"/>
      <c r="G88" s="37"/>
      <c r="H88" s="37"/>
      <c r="I88" s="37"/>
      <c r="J88" s="37"/>
    </row>
    <row r="89" spans="1:11" ht="12.6" customHeight="1" x14ac:dyDescent="0.3">
      <c r="B89" s="37" t="s">
        <v>66</v>
      </c>
      <c r="C89" s="37"/>
      <c r="D89" s="37"/>
      <c r="E89" s="37"/>
      <c r="F89" s="37"/>
      <c r="G89" s="37"/>
      <c r="H89" s="37"/>
      <c r="I89" s="37"/>
      <c r="J89" s="37"/>
    </row>
    <row r="90" spans="1:11" ht="12.6" customHeight="1" x14ac:dyDescent="0.3">
      <c r="B90" s="37" t="s">
        <v>43</v>
      </c>
      <c r="C90" s="37"/>
      <c r="D90" s="37"/>
      <c r="E90" s="37"/>
      <c r="F90" s="37"/>
      <c r="G90" s="37"/>
      <c r="H90" s="37"/>
      <c r="I90" s="37"/>
      <c r="J90" s="37"/>
    </row>
    <row r="91" spans="1:11" ht="12.6" customHeight="1" x14ac:dyDescent="0.3">
      <c r="A91" s="27"/>
      <c r="B91" s="28" t="s">
        <v>53</v>
      </c>
      <c r="D91" s="29"/>
      <c r="E91" s="29"/>
      <c r="F91" s="29"/>
      <c r="G91" s="29"/>
      <c r="H91" s="29"/>
      <c r="I91" s="29"/>
      <c r="J91" s="28" t="s">
        <v>54</v>
      </c>
      <c r="K91" s="28">
        <f>K$1</f>
        <v>1963</v>
      </c>
    </row>
    <row r="92" spans="1:11" ht="12.6" customHeight="1" x14ac:dyDescent="0.3">
      <c r="B92" s="28" t="s">
        <v>45</v>
      </c>
      <c r="D92" s="29"/>
      <c r="E92" s="29"/>
      <c r="F92" s="29"/>
      <c r="G92" s="29"/>
      <c r="H92" s="29"/>
      <c r="I92" s="29"/>
      <c r="J92" s="28" t="s">
        <v>55</v>
      </c>
    </row>
    <row r="93" spans="1:11" ht="12.6" customHeight="1" x14ac:dyDescent="0.3">
      <c r="B93" s="28" t="s">
        <v>39</v>
      </c>
      <c r="D93" s="29"/>
      <c r="E93" s="29"/>
      <c r="F93" s="29"/>
      <c r="G93" s="29"/>
      <c r="H93" s="29"/>
      <c r="I93" s="29"/>
      <c r="J93" s="28" t="s">
        <v>56</v>
      </c>
      <c r="K93" s="41"/>
    </row>
    <row r="94" spans="1:11" ht="12.6" customHeight="1" x14ac:dyDescent="0.3">
      <c r="A94" s="31" t="s">
        <v>38</v>
      </c>
      <c r="B94" s="32" t="s">
        <v>39</v>
      </c>
      <c r="C94" s="32" t="s">
        <v>40</v>
      </c>
      <c r="D94" s="32"/>
      <c r="E94" s="32" t="s">
        <v>41</v>
      </c>
      <c r="F94" s="32"/>
      <c r="G94" s="32" t="s">
        <v>42</v>
      </c>
      <c r="H94" s="32" t="s">
        <v>57</v>
      </c>
      <c r="I94" s="32" t="s">
        <v>58</v>
      </c>
      <c r="K94" s="32" t="s">
        <v>59</v>
      </c>
    </row>
    <row r="110" spans="2:10" ht="12.6" customHeight="1" x14ac:dyDescent="0.3">
      <c r="B110" s="36"/>
      <c r="C110" s="37"/>
      <c r="D110" s="37"/>
      <c r="E110" s="38" t="s">
        <v>60</v>
      </c>
      <c r="F110" s="37"/>
      <c r="G110" s="37"/>
      <c r="H110" s="38" t="s">
        <v>51</v>
      </c>
      <c r="J110" s="38" t="s">
        <v>47</v>
      </c>
    </row>
    <row r="111" spans="2:10" ht="12.6" customHeight="1" x14ac:dyDescent="0.3">
      <c r="B111" s="38" t="s">
        <v>61</v>
      </c>
      <c r="C111" s="37"/>
      <c r="D111" s="38"/>
      <c r="E111" s="38">
        <f>COUNTA(A95:A108)</f>
        <v>0</v>
      </c>
      <c r="F111" s="38"/>
      <c r="G111" s="38"/>
      <c r="H111" s="37"/>
      <c r="I111" s="37"/>
      <c r="J111" s="37"/>
    </row>
    <row r="112" spans="2:10" ht="12.6" customHeight="1" x14ac:dyDescent="0.3">
      <c r="B112" s="38" t="s">
        <v>62</v>
      </c>
      <c r="C112" s="37"/>
      <c r="D112" s="38"/>
      <c r="E112" s="38"/>
      <c r="F112" s="38"/>
      <c r="G112" s="38"/>
      <c r="H112" s="37"/>
      <c r="I112" s="37"/>
      <c r="J112" s="37"/>
    </row>
    <row r="113" spans="1:11" ht="12.6" customHeight="1" x14ac:dyDescent="0.3">
      <c r="B113" s="39" t="s">
        <v>48</v>
      </c>
      <c r="C113" s="37"/>
      <c r="D113" s="38"/>
      <c r="E113" s="38"/>
      <c r="F113" s="38"/>
      <c r="G113" s="38"/>
      <c r="H113" s="37"/>
      <c r="I113" s="37"/>
      <c r="J113" s="37"/>
    </row>
    <row r="114" spans="1:11" ht="12.6" customHeight="1" x14ac:dyDescent="0.3">
      <c r="B114" s="38" t="s">
        <v>63</v>
      </c>
      <c r="C114" s="37"/>
      <c r="D114" s="38"/>
      <c r="E114" s="38"/>
      <c r="F114" s="38"/>
      <c r="G114" s="38"/>
      <c r="H114" s="37"/>
      <c r="I114" s="37"/>
      <c r="J114" s="37"/>
    </row>
    <row r="115" spans="1:11" ht="12.6" customHeight="1" x14ac:dyDescent="0.3">
      <c r="B115" s="39">
        <v>4</v>
      </c>
      <c r="C115" s="37"/>
      <c r="D115" s="38"/>
      <c r="E115" s="38"/>
      <c r="F115" s="38"/>
      <c r="G115" s="38"/>
      <c r="H115" s="37"/>
      <c r="I115" s="37"/>
      <c r="J115" s="37"/>
    </row>
    <row r="116" spans="1:11" ht="12.6" customHeight="1" x14ac:dyDescent="0.3">
      <c r="B116" s="38">
        <v>0.04</v>
      </c>
      <c r="C116" s="37"/>
      <c r="D116" s="38"/>
      <c r="E116" s="38"/>
      <c r="F116" s="38"/>
      <c r="G116" s="38"/>
      <c r="H116" s="37"/>
      <c r="I116" s="37"/>
      <c r="J116" s="37"/>
    </row>
    <row r="117" spans="1:11" ht="12.6" customHeight="1" x14ac:dyDescent="0.3">
      <c r="B117" s="38" t="s">
        <v>64</v>
      </c>
      <c r="C117" s="37"/>
      <c r="D117" s="38"/>
      <c r="E117" s="38"/>
      <c r="F117" s="38"/>
      <c r="G117" s="38"/>
      <c r="H117" s="37"/>
      <c r="I117" s="37"/>
      <c r="J117" s="37"/>
    </row>
    <row r="118" spans="1:11" ht="12.6" customHeight="1" x14ac:dyDescent="0.3">
      <c r="B118" s="37" t="s">
        <v>65</v>
      </c>
      <c r="C118" s="37"/>
      <c r="D118" s="37"/>
      <c r="E118" s="37"/>
      <c r="F118" s="37"/>
      <c r="G118" s="37"/>
      <c r="H118" s="37"/>
      <c r="I118" s="37"/>
      <c r="J118" s="37"/>
    </row>
    <row r="119" spans="1:11" ht="12.6" customHeight="1" x14ac:dyDescent="0.3">
      <c r="B119" s="37" t="s">
        <v>66</v>
      </c>
      <c r="C119" s="37"/>
      <c r="D119" s="37"/>
      <c r="E119" s="37"/>
      <c r="F119" s="37"/>
      <c r="G119" s="37"/>
      <c r="H119" s="37"/>
      <c r="I119" s="37"/>
      <c r="J119" s="37"/>
    </row>
    <row r="120" spans="1:11" ht="12.6" customHeight="1" x14ac:dyDescent="0.3">
      <c r="B120" s="37" t="s">
        <v>43</v>
      </c>
      <c r="C120" s="37"/>
      <c r="D120" s="37"/>
      <c r="E120" s="37" t="e">
        <f>AVERAGE(I96:I105)</f>
        <v>#DIV/0!</v>
      </c>
      <c r="F120" s="37"/>
      <c r="G120" s="37"/>
      <c r="H120" s="37"/>
      <c r="I120" s="37"/>
      <c r="J120" s="37"/>
    </row>
    <row r="121" spans="1:11" ht="12.6" customHeight="1" x14ac:dyDescent="0.3">
      <c r="A121" s="27"/>
      <c r="B121" s="28" t="s">
        <v>53</v>
      </c>
      <c r="D121" s="29"/>
      <c r="E121" s="29"/>
      <c r="F121" s="29"/>
      <c r="G121" s="29"/>
      <c r="H121" s="29"/>
      <c r="I121" s="29"/>
      <c r="J121" s="28" t="s">
        <v>54</v>
      </c>
      <c r="K121" s="28">
        <f>K$1</f>
        <v>1963</v>
      </c>
    </row>
    <row r="122" spans="1:11" ht="12.6" customHeight="1" x14ac:dyDescent="0.3">
      <c r="B122" s="28" t="s">
        <v>45</v>
      </c>
      <c r="D122" s="29"/>
      <c r="E122" s="29"/>
      <c r="F122" s="29"/>
      <c r="G122" s="29"/>
      <c r="H122" s="29"/>
      <c r="I122" s="29"/>
      <c r="J122" s="28" t="s">
        <v>55</v>
      </c>
    </row>
    <row r="123" spans="1:11" ht="12.6" customHeight="1" x14ac:dyDescent="0.3">
      <c r="B123" s="28" t="s">
        <v>39</v>
      </c>
      <c r="D123" s="29"/>
      <c r="E123" s="29"/>
      <c r="F123" s="29"/>
      <c r="G123" s="29"/>
      <c r="H123" s="29"/>
      <c r="I123" s="29"/>
      <c r="J123" s="28" t="s">
        <v>56</v>
      </c>
      <c r="K123" s="41"/>
    </row>
    <row r="124" spans="1:11" ht="12.6" customHeight="1" x14ac:dyDescent="0.3">
      <c r="A124" s="31" t="s">
        <v>38</v>
      </c>
      <c r="B124" s="32" t="s">
        <v>39</v>
      </c>
      <c r="C124" s="32" t="s">
        <v>40</v>
      </c>
      <c r="D124" s="32"/>
      <c r="E124" s="32" t="s">
        <v>41</v>
      </c>
      <c r="F124" s="32"/>
      <c r="G124" s="32" t="s">
        <v>42</v>
      </c>
      <c r="H124" s="32" t="s">
        <v>57</v>
      </c>
      <c r="I124" s="32" t="s">
        <v>58</v>
      </c>
      <c r="K124" s="32" t="s">
        <v>59</v>
      </c>
    </row>
    <row r="140" spans="2:10" ht="12.6" customHeight="1" x14ac:dyDescent="0.3">
      <c r="B140" s="36"/>
      <c r="C140" s="37"/>
      <c r="D140" s="37"/>
      <c r="E140" s="38" t="s">
        <v>60</v>
      </c>
      <c r="F140" s="37"/>
      <c r="G140" s="37"/>
      <c r="H140" s="38" t="s">
        <v>51</v>
      </c>
      <c r="J140" s="38" t="s">
        <v>47</v>
      </c>
    </row>
    <row r="141" spans="2:10" ht="12.6" customHeight="1" x14ac:dyDescent="0.3">
      <c r="B141" s="38" t="s">
        <v>61</v>
      </c>
      <c r="C141" s="37"/>
      <c r="D141" s="38"/>
      <c r="E141" s="38">
        <f>COUNTA(A125:A138)</f>
        <v>0</v>
      </c>
      <c r="F141" s="38"/>
      <c r="G141" s="38"/>
      <c r="H141" s="37"/>
      <c r="I141" s="37"/>
      <c r="J141" s="37"/>
    </row>
    <row r="142" spans="2:10" ht="12.6" customHeight="1" x14ac:dyDescent="0.3">
      <c r="B142" s="38" t="s">
        <v>62</v>
      </c>
      <c r="C142" s="37"/>
      <c r="D142" s="38"/>
      <c r="E142" s="38"/>
      <c r="F142" s="38"/>
      <c r="G142" s="38"/>
      <c r="H142" s="37"/>
      <c r="I142" s="37"/>
      <c r="J142" s="37"/>
    </row>
    <row r="143" spans="2:10" ht="12.6" customHeight="1" x14ac:dyDescent="0.3">
      <c r="B143" s="39" t="s">
        <v>48</v>
      </c>
      <c r="C143" s="37"/>
      <c r="D143" s="38"/>
      <c r="E143" s="38"/>
      <c r="F143" s="38"/>
      <c r="G143" s="38"/>
      <c r="H143" s="37"/>
      <c r="I143" s="37"/>
      <c r="J143" s="37"/>
    </row>
    <row r="144" spans="2:10" ht="12.6" customHeight="1" x14ac:dyDescent="0.3">
      <c r="B144" s="38" t="s">
        <v>63</v>
      </c>
      <c r="C144" s="37"/>
      <c r="D144" s="38"/>
      <c r="E144" s="38"/>
      <c r="F144" s="38"/>
      <c r="G144" s="38"/>
      <c r="H144" s="37"/>
      <c r="I144" s="37"/>
      <c r="J144" s="37"/>
    </row>
    <row r="145" spans="1:11" ht="12.6" customHeight="1" x14ac:dyDescent="0.3">
      <c r="B145" s="39">
        <v>4</v>
      </c>
      <c r="C145" s="37"/>
      <c r="D145" s="38"/>
      <c r="E145" s="38"/>
      <c r="F145" s="38"/>
      <c r="G145" s="38"/>
      <c r="H145" s="37"/>
      <c r="I145" s="37"/>
      <c r="J145" s="37"/>
    </row>
    <row r="146" spans="1:11" ht="12.6" customHeight="1" x14ac:dyDescent="0.3">
      <c r="B146" s="38">
        <v>0.04</v>
      </c>
      <c r="C146" s="37"/>
      <c r="D146" s="38"/>
      <c r="E146" s="38"/>
      <c r="F146" s="38"/>
      <c r="G146" s="38"/>
      <c r="H146" s="37"/>
      <c r="I146" s="37"/>
      <c r="J146" s="37"/>
    </row>
    <row r="147" spans="1:11" ht="12.6" customHeight="1" x14ac:dyDescent="0.3">
      <c r="B147" s="38" t="s">
        <v>64</v>
      </c>
      <c r="C147" s="37"/>
      <c r="D147" s="38"/>
      <c r="E147" s="38"/>
      <c r="F147" s="38"/>
      <c r="G147" s="38"/>
      <c r="H147" s="37"/>
      <c r="I147" s="37"/>
      <c r="J147" s="37"/>
    </row>
    <row r="148" spans="1:11" ht="12.6" customHeight="1" x14ac:dyDescent="0.3">
      <c r="B148" s="37" t="s">
        <v>65</v>
      </c>
      <c r="C148" s="37"/>
      <c r="D148" s="37"/>
      <c r="E148" s="37"/>
      <c r="F148" s="37"/>
      <c r="G148" s="37"/>
      <c r="H148" s="37"/>
      <c r="I148" s="37"/>
      <c r="J148" s="37"/>
    </row>
    <row r="149" spans="1:11" ht="12.6" customHeight="1" x14ac:dyDescent="0.3">
      <c r="B149" s="37" t="s">
        <v>66</v>
      </c>
      <c r="C149" s="37"/>
      <c r="D149" s="37"/>
      <c r="E149" s="37"/>
      <c r="F149" s="37"/>
      <c r="G149" s="37"/>
      <c r="H149" s="37"/>
      <c r="I149" s="37"/>
      <c r="J149" s="37"/>
    </row>
    <row r="150" spans="1:11" ht="12.6" customHeight="1" x14ac:dyDescent="0.3">
      <c r="B150" s="37" t="s">
        <v>43</v>
      </c>
      <c r="C150" s="37"/>
      <c r="D150" s="37"/>
      <c r="E150" s="37" t="e">
        <f>AVERAGE(I126:I135)</f>
        <v>#DIV/0!</v>
      </c>
      <c r="F150" s="37"/>
      <c r="G150" s="37"/>
      <c r="H150" s="37"/>
      <c r="I150" s="37"/>
      <c r="J150" s="37"/>
    </row>
    <row r="151" spans="1:11" ht="12.6" customHeight="1" x14ac:dyDescent="0.3">
      <c r="A151" s="27"/>
      <c r="B151" s="28" t="s">
        <v>53</v>
      </c>
      <c r="D151" s="29"/>
      <c r="E151" s="29"/>
      <c r="F151" s="29"/>
      <c r="G151" s="29"/>
      <c r="H151" s="29"/>
      <c r="I151" s="29"/>
      <c r="J151" s="28" t="s">
        <v>54</v>
      </c>
      <c r="K151" s="28">
        <f>K$1</f>
        <v>1963</v>
      </c>
    </row>
    <row r="152" spans="1:11" ht="12.6" customHeight="1" x14ac:dyDescent="0.3">
      <c r="B152" s="28" t="s">
        <v>45</v>
      </c>
      <c r="D152" s="29"/>
      <c r="E152" s="29"/>
      <c r="F152" s="29"/>
      <c r="G152" s="29"/>
      <c r="H152" s="29"/>
      <c r="I152" s="29"/>
      <c r="J152" s="28" t="s">
        <v>55</v>
      </c>
    </row>
    <row r="153" spans="1:11" ht="12.6" customHeight="1" x14ac:dyDescent="0.3">
      <c r="B153" s="28" t="s">
        <v>39</v>
      </c>
      <c r="D153" s="29"/>
      <c r="E153" s="29"/>
      <c r="F153" s="29"/>
      <c r="G153" s="29"/>
      <c r="H153" s="29"/>
      <c r="I153" s="29"/>
      <c r="J153" s="28" t="s">
        <v>56</v>
      </c>
      <c r="K153" s="41"/>
    </row>
    <row r="154" spans="1:11" ht="12.6" customHeight="1" x14ac:dyDescent="0.3">
      <c r="A154" s="31" t="s">
        <v>38</v>
      </c>
      <c r="B154" s="32" t="s">
        <v>39</v>
      </c>
      <c r="C154" s="32" t="s">
        <v>40</v>
      </c>
      <c r="D154" s="32"/>
      <c r="E154" s="32" t="s">
        <v>41</v>
      </c>
      <c r="F154" s="32"/>
      <c r="G154" s="32" t="s">
        <v>42</v>
      </c>
      <c r="H154" s="32" t="s">
        <v>57</v>
      </c>
      <c r="I154" s="32" t="s">
        <v>58</v>
      </c>
      <c r="K154" s="32" t="s">
        <v>59</v>
      </c>
    </row>
    <row r="170" spans="2:10" ht="12.6" customHeight="1" x14ac:dyDescent="0.3">
      <c r="B170" s="36"/>
      <c r="C170" s="37"/>
      <c r="D170" s="37"/>
      <c r="E170" s="38" t="s">
        <v>60</v>
      </c>
      <c r="F170" s="37"/>
      <c r="G170" s="37"/>
      <c r="H170" s="38" t="s">
        <v>51</v>
      </c>
      <c r="J170" s="38" t="s">
        <v>47</v>
      </c>
    </row>
    <row r="171" spans="2:10" ht="12.6" customHeight="1" x14ac:dyDescent="0.3">
      <c r="B171" s="38" t="s">
        <v>61</v>
      </c>
      <c r="C171" s="37"/>
      <c r="D171" s="38"/>
      <c r="E171" s="38">
        <f>COUNTA(A155:A168)</f>
        <v>0</v>
      </c>
      <c r="F171" s="38"/>
      <c r="G171" s="38"/>
      <c r="H171" s="37"/>
      <c r="I171" s="37"/>
      <c r="J171" s="37"/>
    </row>
    <row r="172" spans="2:10" ht="12.6" customHeight="1" x14ac:dyDescent="0.3">
      <c r="B172" s="38" t="s">
        <v>62</v>
      </c>
      <c r="C172" s="37"/>
      <c r="D172" s="38"/>
      <c r="E172" s="38"/>
      <c r="F172" s="38"/>
      <c r="G172" s="38"/>
      <c r="H172" s="37"/>
      <c r="I172" s="37"/>
      <c r="J172" s="37"/>
    </row>
    <row r="173" spans="2:10" ht="12.6" customHeight="1" x14ac:dyDescent="0.3">
      <c r="B173" s="39" t="s">
        <v>48</v>
      </c>
      <c r="C173" s="37"/>
      <c r="D173" s="38"/>
      <c r="E173" s="38"/>
      <c r="F173" s="38"/>
      <c r="G173" s="38"/>
      <c r="H173" s="37"/>
      <c r="I173" s="37"/>
      <c r="J173" s="37"/>
    </row>
    <row r="174" spans="2:10" ht="12.6" customHeight="1" x14ac:dyDescent="0.3">
      <c r="B174" s="38" t="s">
        <v>63</v>
      </c>
      <c r="C174" s="37"/>
      <c r="D174" s="38"/>
      <c r="E174" s="38"/>
      <c r="F174" s="38"/>
      <c r="G174" s="38"/>
      <c r="H174" s="37"/>
      <c r="I174" s="37"/>
      <c r="J174" s="37"/>
    </row>
    <row r="175" spans="2:10" ht="12.6" customHeight="1" x14ac:dyDescent="0.3">
      <c r="B175" s="39">
        <v>4</v>
      </c>
      <c r="C175" s="37"/>
      <c r="D175" s="38"/>
      <c r="E175" s="38"/>
      <c r="F175" s="38"/>
      <c r="G175" s="38"/>
      <c r="H175" s="37"/>
      <c r="I175" s="37"/>
      <c r="J175" s="37"/>
    </row>
    <row r="176" spans="2:10" ht="12.6" customHeight="1" x14ac:dyDescent="0.3">
      <c r="B176" s="38">
        <v>0.04</v>
      </c>
      <c r="C176" s="37"/>
      <c r="D176" s="38"/>
      <c r="E176" s="38"/>
      <c r="F176" s="38"/>
      <c r="G176" s="38"/>
      <c r="H176" s="37"/>
      <c r="I176" s="37"/>
      <c r="J176" s="37"/>
    </row>
    <row r="177" spans="1:11" ht="12.6" customHeight="1" x14ac:dyDescent="0.3">
      <c r="B177" s="38" t="s">
        <v>64</v>
      </c>
      <c r="C177" s="37"/>
      <c r="D177" s="38"/>
      <c r="E177" s="38"/>
      <c r="F177" s="38"/>
      <c r="G177" s="38"/>
      <c r="H177" s="37"/>
      <c r="I177" s="37"/>
      <c r="J177" s="37"/>
    </row>
    <row r="178" spans="1:11" ht="12.6" customHeight="1" x14ac:dyDescent="0.3">
      <c r="B178" s="37" t="s">
        <v>65</v>
      </c>
      <c r="C178" s="37"/>
      <c r="D178" s="37"/>
      <c r="E178" s="37"/>
      <c r="F178" s="37"/>
      <c r="G178" s="37"/>
      <c r="H178" s="37"/>
      <c r="I178" s="37"/>
      <c r="J178" s="37"/>
    </row>
    <row r="179" spans="1:11" ht="12.6" customHeight="1" x14ac:dyDescent="0.3">
      <c r="B179" s="37" t="s">
        <v>66</v>
      </c>
      <c r="C179" s="37"/>
      <c r="D179" s="37"/>
      <c r="E179" s="37"/>
      <c r="F179" s="37"/>
      <c r="G179" s="37"/>
      <c r="H179" s="37"/>
      <c r="I179" s="37"/>
      <c r="J179" s="37"/>
    </row>
    <row r="180" spans="1:11" ht="12.6" customHeight="1" x14ac:dyDescent="0.3">
      <c r="B180" s="37" t="s">
        <v>43</v>
      </c>
      <c r="C180" s="37"/>
      <c r="D180" s="37"/>
      <c r="E180" s="37" t="e">
        <f>AVERAGE(I156:I165)</f>
        <v>#DIV/0!</v>
      </c>
      <c r="F180" s="37"/>
      <c r="G180" s="37"/>
      <c r="H180" s="37"/>
      <c r="I180" s="37"/>
      <c r="J180" s="37"/>
    </row>
    <row r="181" spans="1:11" ht="12.6" customHeight="1" x14ac:dyDescent="0.3">
      <c r="A181" s="27"/>
      <c r="B181" s="28" t="s">
        <v>53</v>
      </c>
      <c r="D181" s="29"/>
      <c r="E181" s="29"/>
      <c r="F181" s="29"/>
      <c r="G181" s="29"/>
      <c r="H181" s="29"/>
      <c r="I181" s="29"/>
      <c r="J181" s="28" t="s">
        <v>54</v>
      </c>
      <c r="K181" s="28">
        <f>K$1</f>
        <v>1963</v>
      </c>
    </row>
    <row r="182" spans="1:11" ht="12.6" customHeight="1" x14ac:dyDescent="0.3">
      <c r="B182" s="28" t="s">
        <v>45</v>
      </c>
      <c r="D182" s="29"/>
      <c r="E182" s="29"/>
      <c r="F182" s="29"/>
      <c r="G182" s="29"/>
      <c r="H182" s="29"/>
      <c r="I182" s="29"/>
      <c r="J182" s="28" t="s">
        <v>55</v>
      </c>
    </row>
    <row r="183" spans="1:11" ht="12.6" customHeight="1" x14ac:dyDescent="0.3">
      <c r="B183" s="28" t="s">
        <v>39</v>
      </c>
      <c r="D183" s="29"/>
      <c r="E183" s="29"/>
      <c r="F183" s="29"/>
      <c r="G183" s="29"/>
      <c r="H183" s="29"/>
      <c r="I183" s="29"/>
      <c r="J183" s="28" t="s">
        <v>56</v>
      </c>
      <c r="K183" s="41"/>
    </row>
    <row r="184" spans="1:11" ht="12.6" customHeight="1" x14ac:dyDescent="0.3">
      <c r="A184" s="31" t="s">
        <v>38</v>
      </c>
      <c r="B184" s="32" t="s">
        <v>39</v>
      </c>
      <c r="C184" s="32" t="s">
        <v>40</v>
      </c>
      <c r="D184" s="32"/>
      <c r="E184" s="32" t="s">
        <v>41</v>
      </c>
      <c r="F184" s="32"/>
      <c r="G184" s="32" t="s">
        <v>42</v>
      </c>
      <c r="H184" s="32" t="s">
        <v>57</v>
      </c>
      <c r="I184" s="32" t="s">
        <v>58</v>
      </c>
      <c r="K184" s="32" t="s">
        <v>59</v>
      </c>
    </row>
    <row r="200" spans="2:10" ht="12.6" customHeight="1" x14ac:dyDescent="0.3">
      <c r="B200" s="36"/>
      <c r="C200" s="37"/>
      <c r="D200" s="37"/>
      <c r="E200" s="38" t="s">
        <v>60</v>
      </c>
      <c r="F200" s="37"/>
      <c r="G200" s="37"/>
      <c r="H200" s="38" t="s">
        <v>51</v>
      </c>
      <c r="J200" s="38" t="s">
        <v>47</v>
      </c>
    </row>
    <row r="201" spans="2:10" ht="12.6" customHeight="1" x14ac:dyDescent="0.3">
      <c r="B201" s="38" t="s">
        <v>61</v>
      </c>
      <c r="C201" s="37"/>
      <c r="D201" s="38"/>
      <c r="E201" s="38">
        <f>COUNTA(A185:A198)</f>
        <v>0</v>
      </c>
      <c r="F201" s="38"/>
      <c r="G201" s="38"/>
      <c r="H201" s="37"/>
      <c r="I201" s="37"/>
      <c r="J201" s="37"/>
    </row>
    <row r="202" spans="2:10" ht="12.6" customHeight="1" x14ac:dyDescent="0.3">
      <c r="B202" s="38" t="s">
        <v>62</v>
      </c>
      <c r="C202" s="37"/>
      <c r="D202" s="38"/>
      <c r="E202" s="38"/>
      <c r="F202" s="38"/>
      <c r="G202" s="38"/>
      <c r="H202" s="37"/>
      <c r="I202" s="37"/>
      <c r="J202" s="37"/>
    </row>
    <row r="203" spans="2:10" ht="12.6" customHeight="1" x14ac:dyDescent="0.3">
      <c r="B203" s="39" t="s">
        <v>48</v>
      </c>
      <c r="C203" s="37"/>
      <c r="D203" s="38"/>
      <c r="E203" s="38"/>
      <c r="F203" s="38"/>
      <c r="G203" s="38"/>
      <c r="H203" s="37"/>
      <c r="I203" s="37"/>
      <c r="J203" s="37"/>
    </row>
    <row r="204" spans="2:10" ht="12.6" customHeight="1" x14ac:dyDescent="0.3">
      <c r="B204" s="38" t="s">
        <v>63</v>
      </c>
      <c r="C204" s="37"/>
      <c r="D204" s="38"/>
      <c r="E204" s="38"/>
      <c r="F204" s="38"/>
      <c r="G204" s="38"/>
      <c r="H204" s="37"/>
      <c r="I204" s="37"/>
      <c r="J204" s="37"/>
    </row>
    <row r="205" spans="2:10" ht="12.6" customHeight="1" x14ac:dyDescent="0.3">
      <c r="B205" s="39">
        <v>4</v>
      </c>
      <c r="C205" s="37"/>
      <c r="D205" s="38"/>
      <c r="E205" s="38"/>
      <c r="F205" s="38"/>
      <c r="G205" s="38"/>
      <c r="H205" s="37"/>
      <c r="I205" s="37"/>
      <c r="J205" s="37"/>
    </row>
    <row r="206" spans="2:10" ht="12.6" customHeight="1" x14ac:dyDescent="0.3">
      <c r="B206" s="38">
        <v>0.04</v>
      </c>
      <c r="C206" s="37"/>
      <c r="D206" s="38"/>
      <c r="E206" s="38"/>
      <c r="F206" s="38"/>
      <c r="G206" s="38"/>
      <c r="H206" s="37"/>
      <c r="I206" s="37"/>
      <c r="J206" s="37"/>
    </row>
    <row r="207" spans="2:10" ht="12.6" customHeight="1" x14ac:dyDescent="0.3">
      <c r="B207" s="38" t="s">
        <v>64</v>
      </c>
      <c r="C207" s="37"/>
      <c r="D207" s="38"/>
      <c r="E207" s="38"/>
      <c r="F207" s="38"/>
      <c r="G207" s="38"/>
      <c r="H207" s="37"/>
      <c r="I207" s="37"/>
      <c r="J207" s="37"/>
    </row>
    <row r="208" spans="2:10" ht="12.6" customHeight="1" x14ac:dyDescent="0.3">
      <c r="B208" s="37" t="s">
        <v>65</v>
      </c>
      <c r="C208" s="37"/>
      <c r="D208" s="37"/>
      <c r="E208" s="37"/>
      <c r="F208" s="37"/>
      <c r="G208" s="37"/>
      <c r="H208" s="37"/>
      <c r="I208" s="37"/>
      <c r="J208" s="37"/>
    </row>
    <row r="209" spans="1:11" ht="12.6" customHeight="1" x14ac:dyDescent="0.3">
      <c r="B209" s="37" t="s">
        <v>66</v>
      </c>
      <c r="C209" s="37"/>
      <c r="D209" s="37"/>
      <c r="E209" s="37"/>
      <c r="F209" s="37"/>
      <c r="G209" s="37"/>
      <c r="H209" s="37"/>
      <c r="I209" s="37"/>
      <c r="J209" s="37"/>
    </row>
    <row r="210" spans="1:11" ht="12.6" customHeight="1" x14ac:dyDescent="0.3">
      <c r="B210" s="37" t="s">
        <v>43</v>
      </c>
      <c r="C210" s="37"/>
      <c r="D210" s="37"/>
      <c r="E210" s="37" t="e">
        <f>AVERAGE(I186:I195)</f>
        <v>#DIV/0!</v>
      </c>
      <c r="F210" s="37"/>
      <c r="G210" s="37"/>
      <c r="H210" s="37"/>
      <c r="I210" s="37"/>
      <c r="J210" s="37"/>
    </row>
    <row r="211" spans="1:11" ht="12.6" customHeight="1" x14ac:dyDescent="0.3">
      <c r="A211" s="27"/>
      <c r="B211" s="28" t="s">
        <v>53</v>
      </c>
      <c r="D211" s="29"/>
      <c r="E211" s="29"/>
      <c r="F211" s="29"/>
      <c r="G211" s="29"/>
      <c r="H211" s="29"/>
      <c r="I211" s="29"/>
      <c r="J211" s="28" t="s">
        <v>54</v>
      </c>
      <c r="K211" s="28">
        <f>K$1</f>
        <v>1963</v>
      </c>
    </row>
    <row r="212" spans="1:11" ht="12.6" customHeight="1" x14ac:dyDescent="0.3">
      <c r="B212" s="28" t="s">
        <v>45</v>
      </c>
      <c r="D212" s="29"/>
      <c r="E212" s="29"/>
      <c r="F212" s="29"/>
      <c r="G212" s="29"/>
      <c r="H212" s="29"/>
      <c r="I212" s="29"/>
      <c r="J212" s="28" t="s">
        <v>55</v>
      </c>
    </row>
    <row r="213" spans="1:11" ht="12.6" customHeight="1" x14ac:dyDescent="0.3">
      <c r="B213" s="28" t="s">
        <v>39</v>
      </c>
      <c r="D213" s="29"/>
      <c r="E213" s="29"/>
      <c r="F213" s="29"/>
      <c r="G213" s="29"/>
      <c r="H213" s="29"/>
      <c r="I213" s="29"/>
      <c r="J213" s="28" t="s">
        <v>56</v>
      </c>
      <c r="K213" s="41"/>
    </row>
    <row r="214" spans="1:11" ht="12.6" customHeight="1" x14ac:dyDescent="0.3">
      <c r="A214" s="31" t="s">
        <v>38</v>
      </c>
      <c r="B214" s="32" t="s">
        <v>39</v>
      </c>
      <c r="C214" s="32" t="s">
        <v>40</v>
      </c>
      <c r="D214" s="32"/>
      <c r="E214" s="32" t="s">
        <v>41</v>
      </c>
      <c r="F214" s="32"/>
      <c r="G214" s="32" t="s">
        <v>42</v>
      </c>
      <c r="H214" s="32" t="s">
        <v>57</v>
      </c>
      <c r="I214" s="32" t="s">
        <v>58</v>
      </c>
      <c r="K214" s="32" t="s">
        <v>59</v>
      </c>
    </row>
    <row r="230" spans="2:10" ht="12.6" customHeight="1" x14ac:dyDescent="0.3">
      <c r="B230" s="36"/>
      <c r="C230" s="37"/>
      <c r="D230" s="37"/>
      <c r="E230" s="38" t="s">
        <v>60</v>
      </c>
      <c r="F230" s="37"/>
      <c r="G230" s="37"/>
      <c r="H230" s="38" t="s">
        <v>51</v>
      </c>
      <c r="J230" s="38" t="s">
        <v>47</v>
      </c>
    </row>
    <row r="231" spans="2:10" ht="12.6" customHeight="1" x14ac:dyDescent="0.3">
      <c r="B231" s="38" t="s">
        <v>61</v>
      </c>
      <c r="C231" s="37"/>
      <c r="D231" s="38"/>
      <c r="E231" s="38">
        <f>COUNTA(A215:A228)</f>
        <v>0</v>
      </c>
      <c r="F231" s="38"/>
      <c r="G231" s="38"/>
      <c r="H231" s="37"/>
      <c r="I231" s="37"/>
      <c r="J231" s="37"/>
    </row>
    <row r="232" spans="2:10" ht="12.6" customHeight="1" x14ac:dyDescent="0.3">
      <c r="B232" s="38" t="s">
        <v>62</v>
      </c>
      <c r="C232" s="37"/>
      <c r="D232" s="38"/>
      <c r="E232" s="38"/>
      <c r="F232" s="38"/>
      <c r="G232" s="38"/>
      <c r="H232" s="37"/>
      <c r="I232" s="37"/>
      <c r="J232" s="37"/>
    </row>
    <row r="233" spans="2:10" ht="12.6" customHeight="1" x14ac:dyDescent="0.3">
      <c r="B233" s="39" t="s">
        <v>48</v>
      </c>
      <c r="C233" s="37"/>
      <c r="D233" s="38"/>
      <c r="E233" s="38"/>
      <c r="F233" s="38"/>
      <c r="G233" s="38"/>
      <c r="H233" s="37"/>
      <c r="I233" s="37"/>
      <c r="J233" s="37"/>
    </row>
    <row r="234" spans="2:10" ht="12.6" customHeight="1" x14ac:dyDescent="0.3">
      <c r="B234" s="38" t="s">
        <v>63</v>
      </c>
      <c r="C234" s="37"/>
      <c r="D234" s="38"/>
      <c r="E234" s="38"/>
      <c r="F234" s="38"/>
      <c r="G234" s="38"/>
      <c r="H234" s="37"/>
      <c r="I234" s="37"/>
      <c r="J234" s="37"/>
    </row>
    <row r="235" spans="2:10" ht="12.6" customHeight="1" x14ac:dyDescent="0.3">
      <c r="B235" s="39">
        <v>4</v>
      </c>
      <c r="C235" s="37"/>
      <c r="D235" s="38"/>
      <c r="E235" s="38"/>
      <c r="F235" s="38"/>
      <c r="G235" s="38"/>
      <c r="H235" s="37"/>
      <c r="I235" s="37"/>
      <c r="J235" s="37"/>
    </row>
    <row r="236" spans="2:10" ht="12.6" customHeight="1" x14ac:dyDescent="0.3">
      <c r="B236" s="38">
        <v>0.04</v>
      </c>
      <c r="C236" s="37"/>
      <c r="D236" s="38"/>
      <c r="E236" s="38"/>
      <c r="F236" s="38"/>
      <c r="G236" s="38"/>
      <c r="H236" s="37"/>
      <c r="I236" s="37"/>
      <c r="J236" s="37"/>
    </row>
    <row r="237" spans="2:10" ht="12.6" customHeight="1" x14ac:dyDescent="0.3">
      <c r="B237" s="38" t="s">
        <v>64</v>
      </c>
      <c r="C237" s="37"/>
      <c r="D237" s="38"/>
      <c r="E237" s="38"/>
      <c r="F237" s="38"/>
      <c r="G237" s="38"/>
      <c r="H237" s="37"/>
      <c r="I237" s="37"/>
      <c r="J237" s="37"/>
    </row>
    <row r="238" spans="2:10" ht="12.6" customHeight="1" x14ac:dyDescent="0.3">
      <c r="B238" s="37" t="s">
        <v>65</v>
      </c>
      <c r="C238" s="37"/>
      <c r="D238" s="37"/>
      <c r="E238" s="37"/>
      <c r="F238" s="37"/>
      <c r="G238" s="37"/>
      <c r="H238" s="37"/>
      <c r="I238" s="37"/>
      <c r="J238" s="37"/>
    </row>
    <row r="239" spans="2:10" ht="12.6" customHeight="1" x14ac:dyDescent="0.3">
      <c r="B239" s="37" t="s">
        <v>66</v>
      </c>
      <c r="C239" s="37"/>
      <c r="D239" s="37"/>
      <c r="E239" s="37"/>
      <c r="F239" s="37"/>
      <c r="G239" s="37"/>
      <c r="H239" s="37"/>
      <c r="I239" s="37"/>
      <c r="J239" s="37"/>
    </row>
    <row r="240" spans="2:10" ht="12.6" customHeight="1" x14ac:dyDescent="0.3">
      <c r="B240" s="37" t="s">
        <v>43</v>
      </c>
      <c r="C240" s="37"/>
      <c r="D240" s="37"/>
      <c r="E240" s="37" t="e">
        <f>AVERAGE(I216:I225)</f>
        <v>#DIV/0!</v>
      </c>
      <c r="F240" s="37"/>
      <c r="G240" s="37"/>
      <c r="H240" s="37"/>
      <c r="I240" s="37"/>
      <c r="J240" s="37"/>
    </row>
    <row r="241" spans="1:11" ht="12.6" customHeight="1" x14ac:dyDescent="0.3">
      <c r="A241" s="27"/>
      <c r="B241" s="28" t="s">
        <v>53</v>
      </c>
      <c r="D241" s="29"/>
      <c r="E241" s="29"/>
      <c r="F241" s="29"/>
      <c r="G241" s="29"/>
      <c r="H241" s="29"/>
      <c r="I241" s="29"/>
      <c r="J241" s="28" t="s">
        <v>54</v>
      </c>
      <c r="K241" s="28">
        <f>K$1</f>
        <v>1963</v>
      </c>
    </row>
    <row r="242" spans="1:11" ht="12.6" customHeight="1" x14ac:dyDescent="0.3">
      <c r="B242" s="28" t="s">
        <v>45</v>
      </c>
      <c r="D242" s="29"/>
      <c r="E242" s="29"/>
      <c r="F242" s="29"/>
      <c r="G242" s="29"/>
      <c r="H242" s="29"/>
      <c r="I242" s="29"/>
      <c r="J242" s="28" t="s">
        <v>55</v>
      </c>
    </row>
    <row r="243" spans="1:11" ht="12.6" customHeight="1" x14ac:dyDescent="0.3">
      <c r="B243" s="28" t="s">
        <v>39</v>
      </c>
      <c r="D243" s="29"/>
      <c r="E243" s="29"/>
      <c r="F243" s="29"/>
      <c r="G243" s="29"/>
      <c r="H243" s="29"/>
      <c r="I243" s="29"/>
      <c r="J243" s="28" t="s">
        <v>56</v>
      </c>
      <c r="K243" s="41"/>
    </row>
    <row r="244" spans="1:11" ht="12.6" customHeight="1" x14ac:dyDescent="0.3">
      <c r="A244" s="31" t="s">
        <v>38</v>
      </c>
      <c r="B244" s="32" t="s">
        <v>39</v>
      </c>
      <c r="C244" s="32" t="s">
        <v>40</v>
      </c>
      <c r="D244" s="32"/>
      <c r="E244" s="32" t="s">
        <v>41</v>
      </c>
      <c r="F244" s="32"/>
      <c r="G244" s="32" t="s">
        <v>42</v>
      </c>
      <c r="H244" s="32" t="s">
        <v>57</v>
      </c>
      <c r="I244" s="32" t="s">
        <v>58</v>
      </c>
      <c r="K244" s="32" t="s">
        <v>59</v>
      </c>
    </row>
    <row r="260" spans="1:11" ht="12.6" customHeight="1" x14ac:dyDescent="0.3">
      <c r="B260" s="36"/>
      <c r="C260" s="37"/>
      <c r="D260" s="37"/>
      <c r="E260" s="38" t="s">
        <v>60</v>
      </c>
      <c r="F260" s="37"/>
      <c r="G260" s="37"/>
      <c r="H260" s="38" t="s">
        <v>51</v>
      </c>
      <c r="J260" s="38" t="s">
        <v>47</v>
      </c>
    </row>
    <row r="261" spans="1:11" ht="12.6" customHeight="1" x14ac:dyDescent="0.3">
      <c r="B261" s="38" t="s">
        <v>61</v>
      </c>
      <c r="C261" s="37"/>
      <c r="D261" s="38"/>
      <c r="E261" s="38">
        <f>COUNTA(A245:A258)</f>
        <v>0</v>
      </c>
      <c r="F261" s="38"/>
      <c r="G261" s="38"/>
      <c r="H261" s="37"/>
      <c r="I261" s="37"/>
      <c r="J261" s="37"/>
    </row>
    <row r="262" spans="1:11" ht="12.6" customHeight="1" x14ac:dyDescent="0.3">
      <c r="B262" s="38" t="s">
        <v>62</v>
      </c>
      <c r="C262" s="37"/>
      <c r="D262" s="38"/>
      <c r="E262" s="38"/>
      <c r="F262" s="38"/>
      <c r="G262" s="38"/>
      <c r="H262" s="37"/>
      <c r="I262" s="37"/>
      <c r="J262" s="37"/>
    </row>
    <row r="263" spans="1:11" ht="12.6" customHeight="1" x14ac:dyDescent="0.3">
      <c r="B263" s="39" t="s">
        <v>48</v>
      </c>
      <c r="C263" s="37"/>
      <c r="D263" s="38"/>
      <c r="E263" s="38"/>
      <c r="F263" s="38"/>
      <c r="G263" s="38"/>
      <c r="H263" s="37"/>
      <c r="I263" s="37"/>
      <c r="J263" s="37"/>
    </row>
    <row r="264" spans="1:11" ht="12.6" customHeight="1" x14ac:dyDescent="0.3">
      <c r="B264" s="38" t="s">
        <v>63</v>
      </c>
      <c r="C264" s="37"/>
      <c r="D264" s="38"/>
      <c r="E264" s="38"/>
      <c r="F264" s="38"/>
      <c r="G264" s="38"/>
      <c r="H264" s="37"/>
      <c r="I264" s="37"/>
      <c r="J264" s="37"/>
    </row>
    <row r="265" spans="1:11" ht="12.6" customHeight="1" x14ac:dyDescent="0.3">
      <c r="B265" s="39">
        <v>4</v>
      </c>
      <c r="C265" s="37"/>
      <c r="D265" s="38"/>
      <c r="E265" s="38"/>
      <c r="F265" s="38"/>
      <c r="G265" s="38"/>
      <c r="H265" s="37"/>
      <c r="I265" s="37"/>
      <c r="J265" s="37"/>
    </row>
    <row r="266" spans="1:11" ht="12.6" customHeight="1" x14ac:dyDescent="0.3">
      <c r="B266" s="38">
        <v>0.04</v>
      </c>
      <c r="C266" s="37"/>
      <c r="D266" s="38"/>
      <c r="E266" s="38"/>
      <c r="F266" s="38"/>
      <c r="G266" s="38"/>
      <c r="H266" s="37"/>
      <c r="I266" s="37"/>
      <c r="J266" s="37"/>
    </row>
    <row r="267" spans="1:11" ht="12.6" customHeight="1" x14ac:dyDescent="0.3">
      <c r="B267" s="38" t="s">
        <v>64</v>
      </c>
      <c r="C267" s="37"/>
      <c r="D267" s="38"/>
      <c r="E267" s="38"/>
      <c r="F267" s="38"/>
      <c r="G267" s="38"/>
      <c r="H267" s="37"/>
      <c r="I267" s="37"/>
      <c r="J267" s="37"/>
    </row>
    <row r="268" spans="1:11" ht="12.6" customHeight="1" x14ac:dyDescent="0.3">
      <c r="B268" s="37" t="s">
        <v>65</v>
      </c>
      <c r="C268" s="37"/>
      <c r="D268" s="37"/>
      <c r="E268" s="37"/>
      <c r="F268" s="37"/>
      <c r="G268" s="37"/>
      <c r="H268" s="37"/>
      <c r="I268" s="37"/>
      <c r="J268" s="37"/>
    </row>
    <row r="269" spans="1:11" ht="12.6" customHeight="1" x14ac:dyDescent="0.3">
      <c r="B269" s="37" t="s">
        <v>66</v>
      </c>
      <c r="C269" s="37"/>
      <c r="D269" s="37"/>
      <c r="E269" s="37"/>
      <c r="F269" s="37"/>
      <c r="G269" s="37"/>
      <c r="H269" s="37"/>
      <c r="I269" s="37"/>
      <c r="J269" s="37"/>
    </row>
    <row r="270" spans="1:11" ht="12.6" customHeight="1" x14ac:dyDescent="0.3">
      <c r="B270" s="37" t="s">
        <v>43</v>
      </c>
      <c r="C270" s="37"/>
      <c r="D270" s="37"/>
      <c r="E270" s="37" t="e">
        <f>AVERAGE(I246:I255)</f>
        <v>#DIV/0!</v>
      </c>
      <c r="F270" s="37"/>
      <c r="G270" s="37"/>
      <c r="H270" s="37"/>
      <c r="I270" s="37"/>
      <c r="J270" s="37"/>
    </row>
    <row r="271" spans="1:11" ht="12.6" customHeight="1" x14ac:dyDescent="0.3">
      <c r="A271" s="27"/>
      <c r="B271" s="28" t="s">
        <v>53</v>
      </c>
      <c r="D271" s="29"/>
      <c r="E271" s="29"/>
      <c r="F271" s="29"/>
      <c r="G271" s="29"/>
      <c r="H271" s="29"/>
      <c r="I271" s="29"/>
      <c r="J271" s="28" t="s">
        <v>54</v>
      </c>
      <c r="K271" s="28">
        <f>K$1</f>
        <v>1963</v>
      </c>
    </row>
    <row r="272" spans="1:11" ht="12.6" customHeight="1" x14ac:dyDescent="0.3">
      <c r="B272" s="28" t="s">
        <v>45</v>
      </c>
      <c r="D272" s="29"/>
      <c r="E272" s="29"/>
      <c r="F272" s="29"/>
      <c r="G272" s="29"/>
      <c r="H272" s="29"/>
      <c r="I272" s="29"/>
      <c r="J272" s="28" t="s">
        <v>55</v>
      </c>
    </row>
    <row r="273" spans="1:11" ht="12.6" customHeight="1" x14ac:dyDescent="0.3">
      <c r="B273" s="28" t="s">
        <v>39</v>
      </c>
      <c r="D273" s="29"/>
      <c r="E273" s="29"/>
      <c r="F273" s="29"/>
      <c r="G273" s="29"/>
      <c r="H273" s="29"/>
      <c r="I273" s="29"/>
      <c r="J273" s="28" t="s">
        <v>56</v>
      </c>
      <c r="K273" s="41"/>
    </row>
    <row r="274" spans="1:11" ht="12.6" customHeight="1" x14ac:dyDescent="0.3">
      <c r="A274" s="31" t="s">
        <v>38</v>
      </c>
      <c r="B274" s="32" t="s">
        <v>39</v>
      </c>
      <c r="C274" s="32" t="s">
        <v>40</v>
      </c>
      <c r="D274" s="32"/>
      <c r="E274" s="32" t="s">
        <v>41</v>
      </c>
      <c r="F274" s="32"/>
      <c r="G274" s="32" t="s">
        <v>42</v>
      </c>
      <c r="H274" s="32" t="s">
        <v>57</v>
      </c>
      <c r="I274" s="32" t="s">
        <v>58</v>
      </c>
      <c r="K274" s="32" t="s">
        <v>59</v>
      </c>
    </row>
    <row r="290" spans="1:11" ht="12.6" customHeight="1" x14ac:dyDescent="0.3">
      <c r="B290" s="36"/>
      <c r="C290" s="37"/>
      <c r="D290" s="37"/>
      <c r="E290" s="38" t="s">
        <v>60</v>
      </c>
      <c r="F290" s="37"/>
      <c r="G290" s="37"/>
      <c r="H290" s="38" t="s">
        <v>51</v>
      </c>
      <c r="J290" s="38" t="s">
        <v>47</v>
      </c>
    </row>
    <row r="291" spans="1:11" ht="12.6" customHeight="1" x14ac:dyDescent="0.3">
      <c r="B291" s="38" t="s">
        <v>61</v>
      </c>
      <c r="C291" s="37"/>
      <c r="D291" s="38"/>
      <c r="E291" s="38">
        <f>COUNTA(A275:A288)</f>
        <v>0</v>
      </c>
      <c r="F291" s="38"/>
      <c r="G291" s="38"/>
      <c r="H291" s="37"/>
      <c r="I291" s="37"/>
      <c r="J291" s="37"/>
    </row>
    <row r="292" spans="1:11" ht="12.6" customHeight="1" x14ac:dyDescent="0.3">
      <c r="B292" s="38" t="s">
        <v>62</v>
      </c>
      <c r="C292" s="37"/>
      <c r="D292" s="38"/>
      <c r="E292" s="38"/>
      <c r="F292" s="38"/>
      <c r="G292" s="38"/>
      <c r="H292" s="37"/>
      <c r="I292" s="37"/>
      <c r="J292" s="37"/>
    </row>
    <row r="293" spans="1:11" ht="12.6" customHeight="1" x14ac:dyDescent="0.3">
      <c r="B293" s="39" t="s">
        <v>48</v>
      </c>
      <c r="C293" s="37"/>
      <c r="D293" s="38"/>
      <c r="E293" s="38"/>
      <c r="F293" s="38"/>
      <c r="G293" s="38"/>
      <c r="H293" s="37"/>
      <c r="I293" s="37"/>
      <c r="J293" s="37"/>
    </row>
    <row r="294" spans="1:11" ht="12.6" customHeight="1" x14ac:dyDescent="0.3">
      <c r="B294" s="38" t="s">
        <v>63</v>
      </c>
      <c r="C294" s="37"/>
      <c r="D294" s="38"/>
      <c r="E294" s="38"/>
      <c r="F294" s="38"/>
      <c r="G294" s="38"/>
      <c r="H294" s="37"/>
      <c r="I294" s="37"/>
      <c r="J294" s="37"/>
    </row>
    <row r="295" spans="1:11" ht="12.6" customHeight="1" x14ac:dyDescent="0.3">
      <c r="B295" s="39">
        <v>4</v>
      </c>
      <c r="C295" s="37"/>
      <c r="D295" s="38"/>
      <c r="E295" s="38"/>
      <c r="F295" s="38"/>
      <c r="G295" s="38"/>
      <c r="H295" s="37"/>
      <c r="I295" s="37"/>
      <c r="J295" s="37"/>
    </row>
    <row r="296" spans="1:11" ht="12.6" customHeight="1" x14ac:dyDescent="0.3">
      <c r="B296" s="38">
        <v>0.04</v>
      </c>
      <c r="C296" s="37"/>
      <c r="D296" s="38"/>
      <c r="E296" s="38"/>
      <c r="F296" s="38"/>
      <c r="G296" s="38"/>
      <c r="H296" s="37"/>
      <c r="I296" s="37"/>
      <c r="J296" s="37"/>
    </row>
    <row r="297" spans="1:11" ht="12.6" customHeight="1" x14ac:dyDescent="0.3">
      <c r="B297" s="38" t="s">
        <v>64</v>
      </c>
      <c r="C297" s="37"/>
      <c r="D297" s="38"/>
      <c r="E297" s="38"/>
      <c r="F297" s="38"/>
      <c r="G297" s="38"/>
      <c r="H297" s="37"/>
      <c r="I297" s="37"/>
      <c r="J297" s="37"/>
    </row>
    <row r="298" spans="1:11" ht="12.6" customHeight="1" x14ac:dyDescent="0.3">
      <c r="B298" s="37" t="s">
        <v>65</v>
      </c>
      <c r="C298" s="37"/>
      <c r="D298" s="37"/>
      <c r="E298" s="37"/>
      <c r="F298" s="37"/>
      <c r="G298" s="37"/>
      <c r="H298" s="37"/>
      <c r="I298" s="37"/>
      <c r="J298" s="37"/>
    </row>
    <row r="299" spans="1:11" ht="12.6" customHeight="1" x14ac:dyDescent="0.3">
      <c r="B299" s="37" t="s">
        <v>66</v>
      </c>
      <c r="C299" s="37"/>
      <c r="D299" s="37"/>
      <c r="E299" s="37"/>
      <c r="F299" s="37"/>
      <c r="G299" s="37"/>
      <c r="H299" s="37"/>
      <c r="I299" s="37"/>
      <c r="J299" s="37"/>
    </row>
    <row r="300" spans="1:11" ht="12.6" customHeight="1" x14ac:dyDescent="0.3">
      <c r="B300" s="37" t="s">
        <v>43</v>
      </c>
      <c r="C300" s="37"/>
      <c r="D300" s="37"/>
      <c r="E300" s="37" t="e">
        <f>AVERAGE(I276:I285)</f>
        <v>#DIV/0!</v>
      </c>
      <c r="F300" s="37"/>
      <c r="G300" s="37"/>
      <c r="H300" s="37"/>
      <c r="I300" s="37"/>
      <c r="J300" s="37"/>
    </row>
    <row r="301" spans="1:11" ht="12.6" customHeight="1" x14ac:dyDescent="0.3">
      <c r="A301" s="27"/>
      <c r="B301" s="28" t="s">
        <v>53</v>
      </c>
      <c r="D301" s="29"/>
      <c r="E301" s="29"/>
      <c r="F301" s="29"/>
      <c r="G301" s="29"/>
      <c r="H301" s="29"/>
      <c r="I301" s="29"/>
      <c r="J301" s="28" t="s">
        <v>54</v>
      </c>
      <c r="K301" s="28">
        <f>K$1</f>
        <v>1963</v>
      </c>
    </row>
    <row r="302" spans="1:11" ht="12.6" customHeight="1" x14ac:dyDescent="0.3">
      <c r="B302" s="28" t="s">
        <v>45</v>
      </c>
      <c r="D302" s="29"/>
      <c r="E302" s="29"/>
      <c r="F302" s="29"/>
      <c r="G302" s="29"/>
      <c r="H302" s="29"/>
      <c r="I302" s="29"/>
      <c r="J302" s="28" t="s">
        <v>55</v>
      </c>
    </row>
    <row r="303" spans="1:11" ht="12.6" customHeight="1" x14ac:dyDescent="0.3">
      <c r="B303" s="28" t="s">
        <v>39</v>
      </c>
      <c r="D303" s="29"/>
      <c r="E303" s="29"/>
      <c r="F303" s="29"/>
      <c r="G303" s="29"/>
      <c r="H303" s="29"/>
      <c r="I303" s="29"/>
      <c r="J303" s="28" t="s">
        <v>56</v>
      </c>
      <c r="K303" s="41"/>
    </row>
    <row r="304" spans="1:11" ht="12.6" customHeight="1" x14ac:dyDescent="0.3">
      <c r="A304" s="31" t="s">
        <v>38</v>
      </c>
      <c r="B304" s="32" t="s">
        <v>39</v>
      </c>
      <c r="C304" s="32" t="s">
        <v>40</v>
      </c>
      <c r="D304" s="32"/>
      <c r="E304" s="32" t="s">
        <v>41</v>
      </c>
      <c r="F304" s="32"/>
      <c r="G304" s="32" t="s">
        <v>42</v>
      </c>
      <c r="H304" s="32" t="s">
        <v>57</v>
      </c>
      <c r="I304" s="32" t="s">
        <v>58</v>
      </c>
      <c r="K304" s="32" t="s">
        <v>59</v>
      </c>
    </row>
    <row r="320" spans="2:10" ht="12.6" customHeight="1" x14ac:dyDescent="0.3">
      <c r="B320" s="36"/>
      <c r="C320" s="37"/>
      <c r="D320" s="37"/>
      <c r="E320" s="38" t="s">
        <v>60</v>
      </c>
      <c r="F320" s="37"/>
      <c r="G320" s="37"/>
      <c r="H320" s="38" t="s">
        <v>51</v>
      </c>
      <c r="J320" s="38" t="s">
        <v>47</v>
      </c>
    </row>
    <row r="321" spans="1:11" ht="12.6" customHeight="1" x14ac:dyDescent="0.3">
      <c r="B321" s="38" t="s">
        <v>61</v>
      </c>
      <c r="C321" s="37"/>
      <c r="D321" s="38"/>
      <c r="E321" s="38">
        <f>COUNTA(A305:A318)</f>
        <v>0</v>
      </c>
      <c r="F321" s="38"/>
      <c r="G321" s="38"/>
      <c r="H321" s="37"/>
      <c r="I321" s="37"/>
      <c r="J321" s="37"/>
    </row>
    <row r="322" spans="1:11" ht="12.6" customHeight="1" x14ac:dyDescent="0.3">
      <c r="B322" s="38" t="s">
        <v>62</v>
      </c>
      <c r="C322" s="37"/>
      <c r="D322" s="38"/>
      <c r="E322" s="38"/>
      <c r="F322" s="38"/>
      <c r="G322" s="38"/>
      <c r="H322" s="37"/>
      <c r="I322" s="37"/>
      <c r="J322" s="37"/>
    </row>
    <row r="323" spans="1:11" ht="12.6" customHeight="1" x14ac:dyDescent="0.3">
      <c r="B323" s="39" t="s">
        <v>48</v>
      </c>
      <c r="C323" s="37"/>
      <c r="D323" s="38"/>
      <c r="E323" s="38"/>
      <c r="F323" s="38"/>
      <c r="G323" s="38"/>
      <c r="H323" s="37"/>
      <c r="I323" s="37"/>
      <c r="J323" s="37"/>
    </row>
    <row r="324" spans="1:11" ht="12.6" customHeight="1" x14ac:dyDescent="0.3">
      <c r="B324" s="38" t="s">
        <v>63</v>
      </c>
      <c r="C324" s="37"/>
      <c r="D324" s="38"/>
      <c r="E324" s="38"/>
      <c r="F324" s="38"/>
      <c r="G324" s="38"/>
      <c r="H324" s="37"/>
      <c r="I324" s="37"/>
      <c r="J324" s="37"/>
    </row>
    <row r="325" spans="1:11" ht="12.6" customHeight="1" x14ac:dyDescent="0.3">
      <c r="B325" s="39">
        <v>4</v>
      </c>
      <c r="C325" s="37"/>
      <c r="D325" s="38"/>
      <c r="E325" s="38"/>
      <c r="F325" s="38"/>
      <c r="G325" s="38"/>
      <c r="H325" s="37"/>
      <c r="I325" s="37"/>
      <c r="J325" s="37"/>
    </row>
    <row r="326" spans="1:11" ht="12.6" customHeight="1" x14ac:dyDescent="0.3">
      <c r="B326" s="38">
        <v>0.04</v>
      </c>
      <c r="C326" s="37"/>
      <c r="D326" s="38"/>
      <c r="E326" s="38"/>
      <c r="F326" s="38"/>
      <c r="G326" s="38"/>
      <c r="H326" s="37"/>
      <c r="I326" s="37"/>
      <c r="J326" s="37"/>
    </row>
    <row r="327" spans="1:11" ht="12.6" customHeight="1" x14ac:dyDescent="0.3">
      <c r="B327" s="38" t="s">
        <v>64</v>
      </c>
      <c r="C327" s="37"/>
      <c r="D327" s="38"/>
      <c r="E327" s="38"/>
      <c r="F327" s="38"/>
      <c r="G327" s="38"/>
      <c r="H327" s="37"/>
      <c r="I327" s="37"/>
      <c r="J327" s="37"/>
    </row>
    <row r="328" spans="1:11" ht="12.6" customHeight="1" x14ac:dyDescent="0.3">
      <c r="B328" s="37" t="s">
        <v>65</v>
      </c>
      <c r="C328" s="37"/>
      <c r="D328" s="37"/>
      <c r="E328" s="37"/>
      <c r="F328" s="37"/>
      <c r="G328" s="37"/>
      <c r="H328" s="37"/>
      <c r="I328" s="37"/>
      <c r="J328" s="37"/>
    </row>
    <row r="329" spans="1:11" ht="12.6" customHeight="1" x14ac:dyDescent="0.3">
      <c r="B329" s="37" t="s">
        <v>66</v>
      </c>
      <c r="C329" s="37"/>
      <c r="D329" s="37"/>
      <c r="E329" s="37"/>
      <c r="F329" s="37"/>
      <c r="G329" s="37"/>
      <c r="H329" s="37"/>
      <c r="I329" s="37"/>
      <c r="J329" s="37"/>
    </row>
    <row r="330" spans="1:11" ht="12.6" customHeight="1" x14ac:dyDescent="0.3">
      <c r="B330" s="37" t="s">
        <v>43</v>
      </c>
      <c r="C330" s="37"/>
      <c r="D330" s="37"/>
      <c r="E330" s="37" t="e">
        <f>AVERAGE(I306:I315)</f>
        <v>#DIV/0!</v>
      </c>
      <c r="F330" s="37"/>
      <c r="G330" s="37"/>
      <c r="H330" s="37"/>
      <c r="I330" s="37"/>
      <c r="J330" s="37"/>
    </row>
    <row r="331" spans="1:11" ht="12.6" customHeight="1" x14ac:dyDescent="0.3">
      <c r="A331" s="27"/>
      <c r="B331" s="28" t="s">
        <v>53</v>
      </c>
      <c r="D331" s="29"/>
      <c r="E331" s="29"/>
      <c r="F331" s="29"/>
      <c r="G331" s="29"/>
      <c r="H331" s="29"/>
      <c r="I331" s="29"/>
      <c r="J331" s="28" t="s">
        <v>54</v>
      </c>
      <c r="K331" s="28">
        <f>K$1</f>
        <v>1963</v>
      </c>
    </row>
    <row r="332" spans="1:11" ht="12.6" customHeight="1" x14ac:dyDescent="0.3">
      <c r="B332" s="28" t="s">
        <v>45</v>
      </c>
      <c r="D332" s="29"/>
      <c r="E332" s="29"/>
      <c r="F332" s="29"/>
      <c r="G332" s="29"/>
      <c r="H332" s="29"/>
      <c r="I332" s="29"/>
      <c r="J332" s="28" t="s">
        <v>55</v>
      </c>
    </row>
    <row r="333" spans="1:11" ht="12.6" customHeight="1" x14ac:dyDescent="0.3">
      <c r="B333" s="28" t="s">
        <v>39</v>
      </c>
      <c r="D333" s="29"/>
      <c r="E333" s="29"/>
      <c r="F333" s="29"/>
      <c r="G333" s="29"/>
      <c r="H333" s="29"/>
      <c r="I333" s="29"/>
      <c r="J333" s="28" t="s">
        <v>56</v>
      </c>
      <c r="K333" s="41"/>
    </row>
    <row r="334" spans="1:11" ht="12.6" customHeight="1" x14ac:dyDescent="0.3">
      <c r="A334" s="31" t="s">
        <v>38</v>
      </c>
      <c r="B334" s="32" t="s">
        <v>39</v>
      </c>
      <c r="C334" s="32" t="s">
        <v>40</v>
      </c>
      <c r="D334" s="32"/>
      <c r="E334" s="32" t="s">
        <v>41</v>
      </c>
      <c r="F334" s="32"/>
      <c r="G334" s="32" t="s">
        <v>42</v>
      </c>
      <c r="H334" s="32" t="s">
        <v>57</v>
      </c>
      <c r="I334" s="32" t="s">
        <v>58</v>
      </c>
      <c r="K334" s="32" t="s">
        <v>59</v>
      </c>
    </row>
    <row r="350" spans="2:10" ht="12.6" customHeight="1" x14ac:dyDescent="0.3">
      <c r="B350" s="36"/>
      <c r="C350" s="37"/>
      <c r="D350" s="37"/>
      <c r="E350" s="38" t="s">
        <v>60</v>
      </c>
      <c r="F350" s="37"/>
      <c r="G350" s="37"/>
      <c r="H350" s="38" t="s">
        <v>51</v>
      </c>
      <c r="J350" s="38" t="s">
        <v>47</v>
      </c>
    </row>
    <row r="351" spans="2:10" ht="12.6" customHeight="1" x14ac:dyDescent="0.3">
      <c r="B351" s="38" t="s">
        <v>61</v>
      </c>
      <c r="C351" s="37"/>
      <c r="D351" s="38"/>
      <c r="E351" s="38">
        <f>COUNTA(A335:A348)</f>
        <v>0</v>
      </c>
      <c r="F351" s="38"/>
      <c r="G351" s="38"/>
      <c r="H351" s="37"/>
      <c r="I351" s="37"/>
      <c r="J351" s="37"/>
    </row>
    <row r="352" spans="2:10" ht="12.6" customHeight="1" x14ac:dyDescent="0.3">
      <c r="B352" s="38" t="s">
        <v>62</v>
      </c>
      <c r="C352" s="37"/>
      <c r="D352" s="38"/>
      <c r="E352" s="38"/>
      <c r="F352" s="38"/>
      <c r="G352" s="38"/>
      <c r="H352" s="37"/>
      <c r="I352" s="37"/>
      <c r="J352" s="37"/>
    </row>
    <row r="353" spans="1:11" ht="12.6" customHeight="1" x14ac:dyDescent="0.3">
      <c r="B353" s="39" t="s">
        <v>48</v>
      </c>
      <c r="C353" s="37"/>
      <c r="D353" s="38"/>
      <c r="E353" s="38"/>
      <c r="F353" s="38"/>
      <c r="G353" s="38"/>
      <c r="H353" s="37"/>
      <c r="I353" s="37"/>
      <c r="J353" s="37"/>
    </row>
    <row r="354" spans="1:11" ht="12.6" customHeight="1" x14ac:dyDescent="0.3">
      <c r="B354" s="38" t="s">
        <v>63</v>
      </c>
      <c r="C354" s="37"/>
      <c r="D354" s="38"/>
      <c r="E354" s="38"/>
      <c r="F354" s="38"/>
      <c r="G354" s="38"/>
      <c r="H354" s="37"/>
      <c r="I354" s="37"/>
      <c r="J354" s="37"/>
    </row>
    <row r="355" spans="1:11" ht="12.6" customHeight="1" x14ac:dyDescent="0.3">
      <c r="B355" s="39">
        <v>4</v>
      </c>
      <c r="C355" s="37"/>
      <c r="D355" s="38"/>
      <c r="E355" s="38"/>
      <c r="F355" s="38"/>
      <c r="G355" s="38"/>
      <c r="H355" s="37"/>
      <c r="I355" s="37"/>
      <c r="J355" s="37"/>
    </row>
    <row r="356" spans="1:11" ht="12.6" customHeight="1" x14ac:dyDescent="0.3">
      <c r="B356" s="38">
        <v>0.04</v>
      </c>
      <c r="C356" s="37"/>
      <c r="D356" s="38"/>
      <c r="E356" s="38"/>
      <c r="F356" s="38"/>
      <c r="G356" s="38"/>
      <c r="H356" s="37"/>
      <c r="I356" s="37"/>
      <c r="J356" s="37"/>
    </row>
    <row r="357" spans="1:11" ht="12.6" customHeight="1" x14ac:dyDescent="0.3">
      <c r="B357" s="38" t="s">
        <v>64</v>
      </c>
      <c r="C357" s="37"/>
      <c r="D357" s="38"/>
      <c r="E357" s="38"/>
      <c r="F357" s="38"/>
      <c r="G357" s="38"/>
      <c r="H357" s="37"/>
      <c r="I357" s="37"/>
      <c r="J357" s="37"/>
    </row>
    <row r="358" spans="1:11" ht="12.6" customHeight="1" x14ac:dyDescent="0.3">
      <c r="B358" s="37" t="s">
        <v>65</v>
      </c>
      <c r="C358" s="37"/>
      <c r="D358" s="37"/>
      <c r="E358" s="37"/>
      <c r="F358" s="37"/>
      <c r="G358" s="37"/>
      <c r="H358" s="37"/>
      <c r="I358" s="37"/>
      <c r="J358" s="37"/>
    </row>
    <row r="359" spans="1:11" ht="12.6" customHeight="1" x14ac:dyDescent="0.3">
      <c r="B359" s="37" t="s">
        <v>66</v>
      </c>
      <c r="C359" s="37"/>
      <c r="D359" s="37"/>
      <c r="E359" s="37"/>
      <c r="F359" s="37"/>
      <c r="G359" s="37"/>
      <c r="H359" s="37"/>
      <c r="I359" s="37"/>
      <c r="J359" s="37"/>
    </row>
    <row r="360" spans="1:11" ht="12.6" customHeight="1" x14ac:dyDescent="0.3">
      <c r="B360" s="37" t="s">
        <v>43</v>
      </c>
      <c r="C360" s="37"/>
      <c r="D360" s="37"/>
      <c r="E360" s="37" t="e">
        <f>AVERAGE(I336:I345)</f>
        <v>#DIV/0!</v>
      </c>
      <c r="F360" s="37"/>
      <c r="G360" s="37"/>
      <c r="H360" s="37"/>
      <c r="I360" s="37"/>
      <c r="J360" s="37"/>
    </row>
    <row r="361" spans="1:11" ht="12.6" customHeight="1" x14ac:dyDescent="0.3">
      <c r="A361" s="27"/>
      <c r="B361" s="28" t="s">
        <v>53</v>
      </c>
      <c r="D361" s="29"/>
      <c r="E361" s="29"/>
      <c r="F361" s="29"/>
      <c r="G361" s="29"/>
      <c r="H361" s="29"/>
      <c r="I361" s="29"/>
      <c r="J361" s="28" t="s">
        <v>54</v>
      </c>
      <c r="K361" s="28">
        <f>K$1</f>
        <v>1963</v>
      </c>
    </row>
    <row r="362" spans="1:11" ht="12.6" customHeight="1" x14ac:dyDescent="0.3">
      <c r="B362" s="28" t="s">
        <v>45</v>
      </c>
      <c r="D362" s="29"/>
      <c r="E362" s="29"/>
      <c r="F362" s="29"/>
      <c r="G362" s="29"/>
      <c r="H362" s="29"/>
      <c r="I362" s="29"/>
      <c r="J362" s="28" t="s">
        <v>55</v>
      </c>
    </row>
    <row r="363" spans="1:11" ht="12.6" customHeight="1" x14ac:dyDescent="0.3">
      <c r="B363" s="28" t="s">
        <v>39</v>
      </c>
      <c r="D363" s="29"/>
      <c r="E363" s="29"/>
      <c r="F363" s="29"/>
      <c r="G363" s="29"/>
      <c r="H363" s="29"/>
      <c r="I363" s="29"/>
      <c r="J363" s="28" t="s">
        <v>56</v>
      </c>
      <c r="K363" s="41"/>
    </row>
    <row r="364" spans="1:11" ht="12.6" customHeight="1" x14ac:dyDescent="0.3">
      <c r="A364" s="31" t="s">
        <v>38</v>
      </c>
      <c r="B364" s="32" t="s">
        <v>39</v>
      </c>
      <c r="C364" s="32" t="s">
        <v>40</v>
      </c>
      <c r="D364" s="32"/>
      <c r="E364" s="32" t="s">
        <v>41</v>
      </c>
      <c r="F364" s="32"/>
      <c r="G364" s="32" t="s">
        <v>42</v>
      </c>
      <c r="H364" s="32" t="s">
        <v>57</v>
      </c>
      <c r="I364" s="32" t="s">
        <v>58</v>
      </c>
      <c r="K364" s="32" t="s">
        <v>59</v>
      </c>
    </row>
    <row r="380" spans="2:10" ht="12.6" customHeight="1" x14ac:dyDescent="0.3">
      <c r="B380" s="36"/>
      <c r="C380" s="37"/>
      <c r="D380" s="37"/>
      <c r="E380" s="38" t="s">
        <v>60</v>
      </c>
      <c r="F380" s="37"/>
      <c r="G380" s="37"/>
      <c r="H380" s="38" t="s">
        <v>51</v>
      </c>
      <c r="J380" s="38" t="s">
        <v>47</v>
      </c>
    </row>
    <row r="381" spans="2:10" ht="12.6" customHeight="1" x14ac:dyDescent="0.3">
      <c r="B381" s="38" t="s">
        <v>61</v>
      </c>
      <c r="C381" s="37"/>
      <c r="D381" s="38"/>
      <c r="E381" s="38">
        <f>COUNTA(A365:A378)</f>
        <v>0</v>
      </c>
      <c r="F381" s="38"/>
      <c r="G381" s="38"/>
      <c r="H381" s="37"/>
      <c r="I381" s="37"/>
      <c r="J381" s="37"/>
    </row>
    <row r="382" spans="2:10" ht="12.6" customHeight="1" x14ac:dyDescent="0.3">
      <c r="B382" s="38" t="s">
        <v>62</v>
      </c>
      <c r="C382" s="37"/>
      <c r="D382" s="38"/>
      <c r="E382" s="38"/>
      <c r="F382" s="38"/>
      <c r="G382" s="38"/>
      <c r="H382" s="37"/>
      <c r="I382" s="37"/>
      <c r="J382" s="37"/>
    </row>
    <row r="383" spans="2:10" ht="12.6" customHeight="1" x14ac:dyDescent="0.3">
      <c r="B383" s="39" t="s">
        <v>48</v>
      </c>
      <c r="C383" s="37"/>
      <c r="D383" s="38"/>
      <c r="E383" s="38"/>
      <c r="F383" s="38"/>
      <c r="G383" s="38"/>
      <c r="H383" s="37"/>
      <c r="I383" s="37"/>
      <c r="J383" s="37"/>
    </row>
    <row r="384" spans="2:10" ht="12.6" customHeight="1" x14ac:dyDescent="0.3">
      <c r="B384" s="38" t="s">
        <v>63</v>
      </c>
      <c r="C384" s="37"/>
      <c r="D384" s="38"/>
      <c r="E384" s="38"/>
      <c r="F384" s="38"/>
      <c r="G384" s="38"/>
      <c r="H384" s="37"/>
      <c r="I384" s="37"/>
      <c r="J384" s="37"/>
    </row>
    <row r="385" spans="1:11" ht="12.6" customHeight="1" x14ac:dyDescent="0.3">
      <c r="B385" s="39">
        <v>4</v>
      </c>
      <c r="C385" s="37"/>
      <c r="D385" s="38"/>
      <c r="E385" s="38"/>
      <c r="F385" s="38"/>
      <c r="G385" s="38"/>
      <c r="H385" s="37"/>
      <c r="I385" s="37"/>
      <c r="J385" s="37"/>
    </row>
    <row r="386" spans="1:11" ht="12.6" customHeight="1" x14ac:dyDescent="0.3">
      <c r="B386" s="38">
        <v>0.04</v>
      </c>
      <c r="C386" s="37"/>
      <c r="D386" s="38"/>
      <c r="E386" s="38"/>
      <c r="F386" s="38"/>
      <c r="G386" s="38"/>
      <c r="H386" s="37"/>
      <c r="I386" s="37"/>
      <c r="J386" s="37"/>
    </row>
    <row r="387" spans="1:11" ht="12.6" customHeight="1" x14ac:dyDescent="0.3">
      <c r="B387" s="38" t="s">
        <v>64</v>
      </c>
      <c r="C387" s="37"/>
      <c r="D387" s="38"/>
      <c r="E387" s="38"/>
      <c r="F387" s="38"/>
      <c r="G387" s="38"/>
      <c r="H387" s="37"/>
      <c r="I387" s="37"/>
      <c r="J387" s="37"/>
    </row>
    <row r="388" spans="1:11" ht="12.6" customHeight="1" x14ac:dyDescent="0.3">
      <c r="B388" s="37" t="s">
        <v>65</v>
      </c>
      <c r="C388" s="37"/>
      <c r="D388" s="37"/>
      <c r="E388" s="37"/>
      <c r="F388" s="37"/>
      <c r="G388" s="37"/>
      <c r="H388" s="37"/>
      <c r="I388" s="37"/>
      <c r="J388" s="37"/>
    </row>
    <row r="389" spans="1:11" ht="12.6" customHeight="1" x14ac:dyDescent="0.3">
      <c r="B389" s="37" t="s">
        <v>66</v>
      </c>
      <c r="C389" s="37"/>
      <c r="D389" s="37"/>
      <c r="E389" s="37"/>
      <c r="F389" s="37"/>
      <c r="G389" s="37"/>
      <c r="H389" s="37"/>
      <c r="I389" s="37"/>
      <c r="J389" s="37"/>
    </row>
    <row r="390" spans="1:11" ht="12.6" customHeight="1" x14ac:dyDescent="0.3">
      <c r="B390" s="37" t="s">
        <v>43</v>
      </c>
      <c r="C390" s="37"/>
      <c r="D390" s="37"/>
      <c r="E390" s="37" t="e">
        <f>AVERAGE(I366:I375)</f>
        <v>#DIV/0!</v>
      </c>
      <c r="F390" s="37"/>
      <c r="G390" s="37"/>
      <c r="H390" s="37"/>
      <c r="I390" s="37"/>
      <c r="J390" s="37"/>
    </row>
    <row r="391" spans="1:11" ht="12.6" customHeight="1" x14ac:dyDescent="0.3">
      <c r="A391" s="27"/>
      <c r="B391" s="28" t="s">
        <v>53</v>
      </c>
      <c r="D391" s="29"/>
      <c r="E391" s="29"/>
      <c r="F391" s="29"/>
      <c r="G391" s="29"/>
      <c r="H391" s="29"/>
      <c r="I391" s="29"/>
      <c r="J391" s="28" t="s">
        <v>54</v>
      </c>
      <c r="K391" s="28">
        <f>K$1</f>
        <v>1963</v>
      </c>
    </row>
    <row r="392" spans="1:11" ht="12.6" customHeight="1" x14ac:dyDescent="0.3">
      <c r="B392" s="28" t="s">
        <v>45</v>
      </c>
      <c r="D392" s="29"/>
      <c r="E392" s="29"/>
      <c r="F392" s="29"/>
      <c r="G392" s="29"/>
      <c r="H392" s="29"/>
      <c r="I392" s="29"/>
      <c r="J392" s="28" t="s">
        <v>55</v>
      </c>
    </row>
    <row r="393" spans="1:11" ht="12.6" customHeight="1" x14ac:dyDescent="0.3">
      <c r="B393" s="28" t="s">
        <v>39</v>
      </c>
      <c r="D393" s="29"/>
      <c r="E393" s="29"/>
      <c r="F393" s="29"/>
      <c r="G393" s="29"/>
      <c r="H393" s="29"/>
      <c r="I393" s="29"/>
      <c r="J393" s="28" t="s">
        <v>56</v>
      </c>
      <c r="K393" s="41"/>
    </row>
    <row r="394" spans="1:11" ht="12.6" customHeight="1" x14ac:dyDescent="0.3">
      <c r="A394" s="31" t="s">
        <v>38</v>
      </c>
      <c r="B394" s="32" t="s">
        <v>39</v>
      </c>
      <c r="C394" s="32" t="s">
        <v>40</v>
      </c>
      <c r="D394" s="32"/>
      <c r="E394" s="32" t="s">
        <v>41</v>
      </c>
      <c r="F394" s="32"/>
      <c r="G394" s="32" t="s">
        <v>42</v>
      </c>
      <c r="H394" s="32" t="s">
        <v>57</v>
      </c>
      <c r="I394" s="32" t="s">
        <v>58</v>
      </c>
      <c r="K394" s="32" t="s">
        <v>59</v>
      </c>
    </row>
    <row r="410" spans="2:10" ht="12.6" customHeight="1" x14ac:dyDescent="0.3">
      <c r="B410" s="36"/>
      <c r="C410" s="37"/>
      <c r="D410" s="37"/>
      <c r="E410" s="38" t="s">
        <v>60</v>
      </c>
      <c r="F410" s="37"/>
      <c r="G410" s="37"/>
      <c r="H410" s="38" t="s">
        <v>51</v>
      </c>
      <c r="J410" s="38" t="s">
        <v>47</v>
      </c>
    </row>
    <row r="411" spans="2:10" ht="12.6" customHeight="1" x14ac:dyDescent="0.3">
      <c r="B411" s="38" t="s">
        <v>61</v>
      </c>
      <c r="C411" s="37"/>
      <c r="D411" s="38"/>
      <c r="E411" s="38">
        <f>COUNTA(A395:A408)</f>
        <v>0</v>
      </c>
      <c r="F411" s="38"/>
      <c r="G411" s="38"/>
      <c r="H411" s="37"/>
      <c r="I411" s="37"/>
      <c r="J411" s="37"/>
    </row>
    <row r="412" spans="2:10" ht="12.6" customHeight="1" x14ac:dyDescent="0.3">
      <c r="B412" s="38" t="s">
        <v>62</v>
      </c>
      <c r="C412" s="37"/>
      <c r="D412" s="38"/>
      <c r="E412" s="38"/>
      <c r="F412" s="38"/>
      <c r="G412" s="38"/>
      <c r="H412" s="37"/>
      <c r="I412" s="37"/>
      <c r="J412" s="37"/>
    </row>
    <row r="413" spans="2:10" ht="12.6" customHeight="1" x14ac:dyDescent="0.3">
      <c r="B413" s="39" t="s">
        <v>48</v>
      </c>
      <c r="C413" s="37"/>
      <c r="D413" s="38"/>
      <c r="E413" s="38"/>
      <c r="F413" s="38"/>
      <c r="G413" s="38"/>
      <c r="H413" s="37"/>
      <c r="I413" s="37"/>
      <c r="J413" s="37"/>
    </row>
    <row r="414" spans="2:10" ht="12.6" customHeight="1" x14ac:dyDescent="0.3">
      <c r="B414" s="38" t="s">
        <v>63</v>
      </c>
      <c r="C414" s="37"/>
      <c r="D414" s="38"/>
      <c r="E414" s="38"/>
      <c r="F414" s="38"/>
      <c r="G414" s="38"/>
      <c r="H414" s="37"/>
      <c r="I414" s="37"/>
      <c r="J414" s="37"/>
    </row>
    <row r="415" spans="2:10" ht="12.6" customHeight="1" x14ac:dyDescent="0.3">
      <c r="B415" s="39">
        <v>4</v>
      </c>
      <c r="C415" s="37"/>
      <c r="D415" s="38"/>
      <c r="E415" s="38"/>
      <c r="F415" s="38"/>
      <c r="G415" s="38"/>
      <c r="H415" s="37"/>
      <c r="I415" s="37"/>
      <c r="J415" s="37"/>
    </row>
    <row r="416" spans="2:10" ht="12.6" customHeight="1" x14ac:dyDescent="0.3">
      <c r="B416" s="38">
        <v>0.04</v>
      </c>
      <c r="C416" s="37"/>
      <c r="D416" s="38"/>
      <c r="E416" s="38"/>
      <c r="F416" s="38"/>
      <c r="G416" s="38"/>
      <c r="H416" s="37"/>
      <c r="I416" s="37"/>
      <c r="J416" s="37"/>
    </row>
    <row r="417" spans="1:11" ht="12.6" customHeight="1" x14ac:dyDescent="0.3">
      <c r="B417" s="38" t="s">
        <v>64</v>
      </c>
      <c r="C417" s="37"/>
      <c r="D417" s="38"/>
      <c r="E417" s="38"/>
      <c r="F417" s="38"/>
      <c r="G417" s="38"/>
      <c r="H417" s="37"/>
      <c r="I417" s="37"/>
      <c r="J417" s="37"/>
    </row>
    <row r="418" spans="1:11" ht="12.6" customHeight="1" x14ac:dyDescent="0.3">
      <c r="B418" s="37" t="s">
        <v>65</v>
      </c>
      <c r="C418" s="37"/>
      <c r="D418" s="37"/>
      <c r="E418" s="37"/>
      <c r="F418" s="37"/>
      <c r="G418" s="37"/>
      <c r="H418" s="37"/>
      <c r="I418" s="37"/>
      <c r="J418" s="37"/>
    </row>
    <row r="419" spans="1:11" ht="12.6" customHeight="1" x14ac:dyDescent="0.3">
      <c r="B419" s="37" t="s">
        <v>66</v>
      </c>
      <c r="C419" s="37"/>
      <c r="D419" s="37"/>
      <c r="E419" s="37"/>
      <c r="F419" s="37"/>
      <c r="G419" s="37"/>
      <c r="H419" s="37"/>
      <c r="I419" s="37"/>
      <c r="J419" s="37"/>
    </row>
    <row r="420" spans="1:11" ht="12.6" customHeight="1" x14ac:dyDescent="0.3">
      <c r="B420" s="37" t="s">
        <v>43</v>
      </c>
      <c r="C420" s="37"/>
      <c r="D420" s="37"/>
      <c r="E420" s="37" t="e">
        <f>AVERAGE(I396:I405)</f>
        <v>#DIV/0!</v>
      </c>
      <c r="F420" s="37"/>
      <c r="G420" s="37"/>
      <c r="H420" s="37"/>
      <c r="I420" s="37"/>
      <c r="J420" s="37"/>
    </row>
    <row r="421" spans="1:11" ht="12.6" customHeight="1" x14ac:dyDescent="0.3">
      <c r="A421" s="27"/>
      <c r="B421" s="28" t="s">
        <v>53</v>
      </c>
      <c r="D421" s="29"/>
      <c r="E421" s="29"/>
      <c r="F421" s="29"/>
      <c r="G421" s="29"/>
      <c r="H421" s="29"/>
      <c r="I421" s="29"/>
      <c r="J421" s="28" t="s">
        <v>54</v>
      </c>
      <c r="K421" s="28">
        <f>K$1</f>
        <v>1963</v>
      </c>
    </row>
    <row r="422" spans="1:11" ht="12.6" customHeight="1" x14ac:dyDescent="0.3">
      <c r="B422" s="28" t="s">
        <v>45</v>
      </c>
      <c r="D422" s="29"/>
      <c r="E422" s="29"/>
      <c r="F422" s="29"/>
      <c r="G422" s="29"/>
      <c r="H422" s="29"/>
      <c r="I422" s="29"/>
      <c r="J422" s="28" t="s">
        <v>55</v>
      </c>
    </row>
    <row r="423" spans="1:11" ht="12.6" customHeight="1" x14ac:dyDescent="0.3">
      <c r="B423" s="28" t="s">
        <v>39</v>
      </c>
      <c r="D423" s="29"/>
      <c r="E423" s="29"/>
      <c r="F423" s="29"/>
      <c r="G423" s="29"/>
      <c r="H423" s="29"/>
      <c r="I423" s="29"/>
      <c r="J423" s="28" t="s">
        <v>56</v>
      </c>
      <c r="K423" s="41"/>
    </row>
    <row r="424" spans="1:11" ht="12.6" customHeight="1" x14ac:dyDescent="0.3">
      <c r="A424" s="31" t="s">
        <v>38</v>
      </c>
      <c r="B424" s="32" t="s">
        <v>39</v>
      </c>
      <c r="C424" s="32" t="s">
        <v>40</v>
      </c>
      <c r="D424" s="32"/>
      <c r="E424" s="32" t="s">
        <v>41</v>
      </c>
      <c r="F424" s="32"/>
      <c r="G424" s="32" t="s">
        <v>42</v>
      </c>
      <c r="H424" s="32" t="s">
        <v>57</v>
      </c>
      <c r="I424" s="32" t="s">
        <v>58</v>
      </c>
      <c r="K424" s="32" t="s">
        <v>59</v>
      </c>
    </row>
    <row r="440" spans="2:10" ht="12.6" customHeight="1" x14ac:dyDescent="0.3">
      <c r="B440" s="36"/>
      <c r="C440" s="37"/>
      <c r="D440" s="37"/>
      <c r="E440" s="38" t="s">
        <v>60</v>
      </c>
      <c r="F440" s="37"/>
      <c r="G440" s="37"/>
      <c r="H440" s="38" t="s">
        <v>51</v>
      </c>
      <c r="J440" s="38" t="s">
        <v>47</v>
      </c>
    </row>
    <row r="441" spans="2:10" ht="12.6" customHeight="1" x14ac:dyDescent="0.3">
      <c r="B441" s="38" t="s">
        <v>61</v>
      </c>
      <c r="C441" s="37"/>
      <c r="D441" s="38"/>
      <c r="E441" s="38">
        <f>COUNTA(A425:A438)</f>
        <v>0</v>
      </c>
      <c r="F441" s="38"/>
      <c r="G441" s="38"/>
      <c r="H441" s="37"/>
      <c r="I441" s="37"/>
      <c r="J441" s="37"/>
    </row>
    <row r="442" spans="2:10" ht="12.6" customHeight="1" x14ac:dyDescent="0.3">
      <c r="B442" s="38" t="s">
        <v>62</v>
      </c>
      <c r="C442" s="37"/>
      <c r="D442" s="38"/>
      <c r="E442" s="38"/>
      <c r="F442" s="38"/>
      <c r="G442" s="38"/>
      <c r="H442" s="37"/>
      <c r="I442" s="37"/>
      <c r="J442" s="37"/>
    </row>
    <row r="443" spans="2:10" ht="12.6" customHeight="1" x14ac:dyDescent="0.3">
      <c r="B443" s="39" t="s">
        <v>48</v>
      </c>
      <c r="C443" s="37"/>
      <c r="D443" s="38"/>
      <c r="E443" s="38"/>
      <c r="F443" s="38"/>
      <c r="G443" s="38"/>
      <c r="H443" s="37"/>
      <c r="I443" s="37"/>
      <c r="J443" s="37"/>
    </row>
    <row r="444" spans="2:10" ht="12.6" customHeight="1" x14ac:dyDescent="0.3">
      <c r="B444" s="38" t="s">
        <v>63</v>
      </c>
      <c r="C444" s="37"/>
      <c r="D444" s="38"/>
      <c r="E444" s="38"/>
      <c r="F444" s="38"/>
      <c r="G444" s="38"/>
      <c r="H444" s="37"/>
      <c r="I444" s="37"/>
      <c r="J444" s="37"/>
    </row>
    <row r="445" spans="2:10" ht="12.6" customHeight="1" x14ac:dyDescent="0.3">
      <c r="B445" s="39">
        <v>4</v>
      </c>
      <c r="C445" s="37"/>
      <c r="D445" s="38"/>
      <c r="E445" s="38"/>
      <c r="F445" s="38"/>
      <c r="G445" s="38"/>
      <c r="H445" s="37"/>
      <c r="I445" s="37"/>
      <c r="J445" s="37"/>
    </row>
    <row r="446" spans="2:10" ht="12.6" customHeight="1" x14ac:dyDescent="0.3">
      <c r="B446" s="38">
        <v>0.04</v>
      </c>
      <c r="C446" s="37"/>
      <c r="D446" s="38"/>
      <c r="E446" s="38"/>
      <c r="F446" s="38"/>
      <c r="G446" s="38"/>
      <c r="H446" s="37"/>
      <c r="I446" s="37"/>
      <c r="J446" s="37"/>
    </row>
    <row r="447" spans="2:10" ht="12.6" customHeight="1" x14ac:dyDescent="0.3">
      <c r="B447" s="38" t="s">
        <v>64</v>
      </c>
      <c r="C447" s="37"/>
      <c r="D447" s="38"/>
      <c r="E447" s="38"/>
      <c r="F447" s="38"/>
      <c r="G447" s="38"/>
      <c r="H447" s="37"/>
      <c r="I447" s="37"/>
      <c r="J447" s="37"/>
    </row>
    <row r="448" spans="2:10" ht="12.6" customHeight="1" x14ac:dyDescent="0.3">
      <c r="B448" s="37" t="s">
        <v>65</v>
      </c>
      <c r="C448" s="37"/>
      <c r="D448" s="37"/>
      <c r="E448" s="37"/>
      <c r="F448" s="37"/>
      <c r="G448" s="37"/>
      <c r="H448" s="37"/>
      <c r="I448" s="37"/>
      <c r="J448" s="37"/>
    </row>
    <row r="449" spans="1:11" ht="12.6" customHeight="1" x14ac:dyDescent="0.3">
      <c r="B449" s="37" t="s">
        <v>66</v>
      </c>
      <c r="C449" s="37"/>
      <c r="D449" s="37"/>
      <c r="E449" s="37"/>
      <c r="F449" s="37"/>
      <c r="G449" s="37"/>
      <c r="H449" s="37"/>
      <c r="I449" s="37"/>
      <c r="J449" s="37"/>
    </row>
    <row r="450" spans="1:11" ht="12.6" customHeight="1" x14ac:dyDescent="0.3">
      <c r="B450" s="37" t="s">
        <v>43</v>
      </c>
      <c r="C450" s="37"/>
      <c r="D450" s="37"/>
      <c r="E450" s="37" t="e">
        <f>AVERAGE(I426:I435)</f>
        <v>#DIV/0!</v>
      </c>
      <c r="F450" s="37"/>
      <c r="G450" s="37"/>
      <c r="H450" s="37"/>
      <c r="I450" s="37"/>
      <c r="J450" s="37"/>
    </row>
    <row r="451" spans="1:11" ht="12.6" customHeight="1" x14ac:dyDescent="0.3">
      <c r="A451" s="27"/>
      <c r="B451" s="28" t="s">
        <v>53</v>
      </c>
      <c r="D451" s="29"/>
      <c r="E451" s="29"/>
      <c r="F451" s="29"/>
      <c r="G451" s="29"/>
      <c r="H451" s="29"/>
      <c r="I451" s="29"/>
      <c r="J451" s="28" t="s">
        <v>54</v>
      </c>
      <c r="K451" s="28">
        <f>K$1</f>
        <v>1963</v>
      </c>
    </row>
    <row r="452" spans="1:11" ht="12.6" customHeight="1" x14ac:dyDescent="0.3">
      <c r="B452" s="28" t="s">
        <v>45</v>
      </c>
      <c r="D452" s="29"/>
      <c r="E452" s="29"/>
      <c r="F452" s="29"/>
      <c r="G452" s="29"/>
      <c r="H452" s="29"/>
      <c r="I452" s="29"/>
      <c r="J452" s="28" t="s">
        <v>55</v>
      </c>
    </row>
    <row r="453" spans="1:11" ht="12.6" customHeight="1" x14ac:dyDescent="0.3">
      <c r="B453" s="28" t="s">
        <v>39</v>
      </c>
      <c r="D453" s="29"/>
      <c r="E453" s="29"/>
      <c r="F453" s="29"/>
      <c r="G453" s="29"/>
      <c r="H453" s="29"/>
      <c r="I453" s="29"/>
      <c r="J453" s="28" t="s">
        <v>56</v>
      </c>
      <c r="K453" s="41"/>
    </row>
    <row r="454" spans="1:11" ht="12.6" customHeight="1" x14ac:dyDescent="0.3">
      <c r="A454" s="31" t="s">
        <v>38</v>
      </c>
      <c r="B454" s="32" t="s">
        <v>39</v>
      </c>
      <c r="C454" s="32" t="s">
        <v>40</v>
      </c>
      <c r="D454" s="32"/>
      <c r="E454" s="32" t="s">
        <v>41</v>
      </c>
      <c r="F454" s="32"/>
      <c r="G454" s="32" t="s">
        <v>42</v>
      </c>
      <c r="H454" s="32" t="s">
        <v>57</v>
      </c>
      <c r="I454" s="32" t="s">
        <v>58</v>
      </c>
      <c r="K454" s="32" t="s">
        <v>59</v>
      </c>
    </row>
    <row r="470" spans="2:10" ht="12.6" customHeight="1" x14ac:dyDescent="0.3">
      <c r="B470" s="36"/>
      <c r="C470" s="37"/>
      <c r="D470" s="37"/>
      <c r="E470" s="38" t="s">
        <v>60</v>
      </c>
      <c r="F470" s="37"/>
      <c r="G470" s="37"/>
      <c r="H470" s="38" t="s">
        <v>51</v>
      </c>
      <c r="J470" s="38" t="s">
        <v>47</v>
      </c>
    </row>
    <row r="471" spans="2:10" ht="12.6" customHeight="1" x14ac:dyDescent="0.3">
      <c r="B471" s="38" t="s">
        <v>61</v>
      </c>
      <c r="C471" s="37"/>
      <c r="D471" s="38"/>
      <c r="E471" s="38">
        <f>COUNTA(A455:A468)</f>
        <v>0</v>
      </c>
      <c r="F471" s="38"/>
      <c r="G471" s="38"/>
      <c r="H471" s="37"/>
      <c r="I471" s="37"/>
      <c r="J471" s="37"/>
    </row>
    <row r="472" spans="2:10" ht="12.6" customHeight="1" x14ac:dyDescent="0.3">
      <c r="B472" s="38" t="s">
        <v>62</v>
      </c>
      <c r="C472" s="37"/>
      <c r="D472" s="38"/>
      <c r="E472" s="38"/>
      <c r="F472" s="38"/>
      <c r="G472" s="38"/>
      <c r="H472" s="37"/>
      <c r="I472" s="37"/>
      <c r="J472" s="37"/>
    </row>
    <row r="473" spans="2:10" ht="12.6" customHeight="1" x14ac:dyDescent="0.3">
      <c r="B473" s="39" t="s">
        <v>48</v>
      </c>
      <c r="C473" s="37"/>
      <c r="D473" s="38"/>
      <c r="E473" s="38"/>
      <c r="F473" s="38"/>
      <c r="G473" s="38"/>
      <c r="H473" s="37"/>
      <c r="I473" s="37"/>
      <c r="J473" s="37"/>
    </row>
    <row r="474" spans="2:10" ht="12.6" customHeight="1" x14ac:dyDescent="0.3">
      <c r="B474" s="38" t="s">
        <v>63</v>
      </c>
      <c r="C474" s="37"/>
      <c r="D474" s="38"/>
      <c r="E474" s="38"/>
      <c r="F474" s="38"/>
      <c r="G474" s="38"/>
      <c r="H474" s="37"/>
      <c r="I474" s="37"/>
      <c r="J474" s="37"/>
    </row>
    <row r="475" spans="2:10" ht="12.6" customHeight="1" x14ac:dyDescent="0.3">
      <c r="B475" s="39">
        <v>4</v>
      </c>
      <c r="C475" s="37"/>
      <c r="D475" s="38"/>
      <c r="E475" s="38"/>
      <c r="F475" s="38"/>
      <c r="G475" s="38"/>
      <c r="H475" s="37"/>
      <c r="I475" s="37"/>
      <c r="J475" s="37"/>
    </row>
    <row r="476" spans="2:10" ht="12.6" customHeight="1" x14ac:dyDescent="0.3">
      <c r="B476" s="38">
        <v>0.04</v>
      </c>
      <c r="C476" s="37"/>
      <c r="D476" s="38"/>
      <c r="E476" s="38"/>
      <c r="F476" s="38"/>
      <c r="G476" s="38"/>
      <c r="H476" s="37"/>
      <c r="I476" s="37"/>
      <c r="J476" s="37"/>
    </row>
    <row r="477" spans="2:10" ht="12.6" customHeight="1" x14ac:dyDescent="0.3">
      <c r="B477" s="38" t="s">
        <v>64</v>
      </c>
      <c r="C477" s="37"/>
      <c r="D477" s="38"/>
      <c r="E477" s="38"/>
      <c r="F477" s="38"/>
      <c r="G477" s="38"/>
      <c r="H477" s="37"/>
      <c r="I477" s="37"/>
      <c r="J477" s="37"/>
    </row>
    <row r="478" spans="2:10" ht="12.6" customHeight="1" x14ac:dyDescent="0.3">
      <c r="B478" s="37" t="s">
        <v>65</v>
      </c>
      <c r="C478" s="37"/>
      <c r="D478" s="37"/>
      <c r="E478" s="37"/>
      <c r="F478" s="37"/>
      <c r="G478" s="37"/>
      <c r="H478" s="37"/>
      <c r="I478" s="37"/>
      <c r="J478" s="37"/>
    </row>
    <row r="479" spans="2:10" ht="12.6" customHeight="1" x14ac:dyDescent="0.3">
      <c r="B479" s="37" t="s">
        <v>66</v>
      </c>
      <c r="C479" s="37"/>
      <c r="D479" s="37"/>
      <c r="E479" s="37"/>
      <c r="F479" s="37"/>
      <c r="G479" s="37"/>
      <c r="H479" s="37"/>
      <c r="I479" s="37"/>
      <c r="J479" s="37"/>
    </row>
    <row r="480" spans="2:10" ht="12.6" customHeight="1" x14ac:dyDescent="0.3">
      <c r="B480" s="37" t="s">
        <v>43</v>
      </c>
      <c r="C480" s="37"/>
      <c r="D480" s="37"/>
      <c r="E480" s="37" t="e">
        <f>AVERAGE(I456:I465)</f>
        <v>#DIV/0!</v>
      </c>
      <c r="F480" s="37"/>
      <c r="G480" s="37"/>
      <c r="H480" s="37"/>
      <c r="I480" s="37"/>
      <c r="J480" s="37"/>
    </row>
    <row r="481" spans="1:11" ht="12.6" customHeight="1" x14ac:dyDescent="0.3">
      <c r="A481" s="27"/>
      <c r="B481" s="28" t="s">
        <v>53</v>
      </c>
      <c r="D481" s="29"/>
      <c r="E481" s="29"/>
      <c r="F481" s="29"/>
      <c r="G481" s="29"/>
      <c r="H481" s="29"/>
      <c r="I481" s="29"/>
      <c r="J481" s="28" t="s">
        <v>54</v>
      </c>
      <c r="K481" s="28">
        <f>K$1</f>
        <v>1963</v>
      </c>
    </row>
    <row r="482" spans="1:11" ht="12.6" customHeight="1" x14ac:dyDescent="0.3">
      <c r="B482" s="28" t="s">
        <v>45</v>
      </c>
      <c r="D482" s="29"/>
      <c r="E482" s="29"/>
      <c r="F482" s="29"/>
      <c r="G482" s="29"/>
      <c r="H482" s="29"/>
      <c r="I482" s="29"/>
      <c r="J482" s="28" t="s">
        <v>55</v>
      </c>
    </row>
    <row r="483" spans="1:11" ht="12.6" customHeight="1" x14ac:dyDescent="0.3">
      <c r="B483" s="28" t="s">
        <v>39</v>
      </c>
      <c r="D483" s="29"/>
      <c r="E483" s="29"/>
      <c r="F483" s="29"/>
      <c r="G483" s="29"/>
      <c r="H483" s="29"/>
      <c r="I483" s="29"/>
      <c r="J483" s="28" t="s">
        <v>56</v>
      </c>
      <c r="K483" s="41"/>
    </row>
    <row r="484" spans="1:11" ht="12.6" customHeight="1" x14ac:dyDescent="0.3">
      <c r="A484" s="31" t="s">
        <v>38</v>
      </c>
      <c r="B484" s="32" t="s">
        <v>39</v>
      </c>
      <c r="C484" s="32" t="s">
        <v>40</v>
      </c>
      <c r="D484" s="32"/>
      <c r="E484" s="32" t="s">
        <v>41</v>
      </c>
      <c r="F484" s="32"/>
      <c r="G484" s="32" t="s">
        <v>42</v>
      </c>
      <c r="H484" s="32" t="s">
        <v>57</v>
      </c>
      <c r="I484" s="32" t="s">
        <v>58</v>
      </c>
      <c r="K484" s="32" t="s">
        <v>59</v>
      </c>
    </row>
    <row r="500" spans="1:11" ht="12.6" customHeight="1" x14ac:dyDescent="0.3">
      <c r="B500" s="36"/>
      <c r="C500" s="37"/>
      <c r="D500" s="37"/>
      <c r="E500" s="38" t="s">
        <v>60</v>
      </c>
      <c r="F500" s="37"/>
      <c r="G500" s="37"/>
      <c r="H500" s="38" t="s">
        <v>51</v>
      </c>
      <c r="J500" s="38" t="s">
        <v>47</v>
      </c>
    </row>
    <row r="501" spans="1:11" ht="12.6" customHeight="1" x14ac:dyDescent="0.3">
      <c r="B501" s="38" t="s">
        <v>61</v>
      </c>
      <c r="C501" s="37"/>
      <c r="D501" s="38"/>
      <c r="E501" s="38">
        <f>COUNTA(A485:A498)</f>
        <v>0</v>
      </c>
      <c r="F501" s="38"/>
      <c r="G501" s="38"/>
      <c r="H501" s="37"/>
      <c r="I501" s="37"/>
      <c r="J501" s="37"/>
    </row>
    <row r="502" spans="1:11" ht="12.6" customHeight="1" x14ac:dyDescent="0.3">
      <c r="B502" s="38" t="s">
        <v>62</v>
      </c>
      <c r="C502" s="37"/>
      <c r="D502" s="38"/>
      <c r="E502" s="38"/>
      <c r="F502" s="38"/>
      <c r="G502" s="38"/>
      <c r="H502" s="37"/>
      <c r="I502" s="37"/>
      <c r="J502" s="37"/>
    </row>
    <row r="503" spans="1:11" ht="12.6" customHeight="1" x14ac:dyDescent="0.3">
      <c r="B503" s="39" t="s">
        <v>48</v>
      </c>
      <c r="C503" s="37"/>
      <c r="D503" s="38"/>
      <c r="E503" s="38"/>
      <c r="F503" s="38"/>
      <c r="G503" s="38"/>
      <c r="H503" s="37"/>
      <c r="I503" s="37"/>
      <c r="J503" s="37"/>
    </row>
    <row r="504" spans="1:11" ht="12.6" customHeight="1" x14ac:dyDescent="0.3">
      <c r="B504" s="38" t="s">
        <v>63</v>
      </c>
      <c r="C504" s="37"/>
      <c r="D504" s="38"/>
      <c r="E504" s="38"/>
      <c r="F504" s="38"/>
      <c r="G504" s="38"/>
      <c r="H504" s="37"/>
      <c r="I504" s="37"/>
      <c r="J504" s="37"/>
    </row>
    <row r="505" spans="1:11" ht="12.6" customHeight="1" x14ac:dyDescent="0.3">
      <c r="B505" s="39">
        <v>4</v>
      </c>
      <c r="C505" s="37"/>
      <c r="D505" s="38"/>
      <c r="E505" s="38"/>
      <c r="F505" s="38"/>
      <c r="G505" s="38"/>
      <c r="H505" s="37"/>
      <c r="I505" s="37"/>
      <c r="J505" s="37"/>
    </row>
    <row r="506" spans="1:11" ht="12.6" customHeight="1" x14ac:dyDescent="0.3">
      <c r="B506" s="38">
        <v>0.04</v>
      </c>
      <c r="C506" s="37"/>
      <c r="D506" s="38"/>
      <c r="E506" s="38"/>
      <c r="F506" s="38"/>
      <c r="G506" s="38"/>
      <c r="H506" s="37"/>
      <c r="I506" s="37"/>
      <c r="J506" s="37"/>
    </row>
    <row r="507" spans="1:11" ht="12.6" customHeight="1" x14ac:dyDescent="0.3">
      <c r="B507" s="38" t="s">
        <v>64</v>
      </c>
      <c r="C507" s="37"/>
      <c r="D507" s="38"/>
      <c r="E507" s="38"/>
      <c r="F507" s="38"/>
      <c r="G507" s="38"/>
      <c r="H507" s="37"/>
      <c r="I507" s="37"/>
      <c r="J507" s="37"/>
    </row>
    <row r="508" spans="1:11" ht="12.6" customHeight="1" x14ac:dyDescent="0.3">
      <c r="B508" s="37" t="s">
        <v>65</v>
      </c>
      <c r="C508" s="37"/>
      <c r="D508" s="37"/>
      <c r="E508" s="37"/>
      <c r="F508" s="37"/>
      <c r="G508" s="37"/>
      <c r="H508" s="37"/>
      <c r="I508" s="37"/>
      <c r="J508" s="37"/>
    </row>
    <row r="509" spans="1:11" ht="12.6" customHeight="1" x14ac:dyDescent="0.3">
      <c r="B509" s="37" t="s">
        <v>66</v>
      </c>
      <c r="C509" s="37"/>
      <c r="D509" s="37"/>
      <c r="E509" s="37"/>
      <c r="F509" s="37"/>
      <c r="G509" s="37"/>
      <c r="H509" s="37"/>
      <c r="I509" s="37"/>
      <c r="J509" s="37"/>
    </row>
    <row r="510" spans="1:11" ht="12.6" customHeight="1" x14ac:dyDescent="0.3">
      <c r="B510" s="37" t="s">
        <v>43</v>
      </c>
      <c r="C510" s="37"/>
      <c r="D510" s="37"/>
      <c r="E510" s="37" t="e">
        <f>AVERAGE(I486:I495)</f>
        <v>#DIV/0!</v>
      </c>
      <c r="F510" s="37"/>
      <c r="G510" s="37"/>
      <c r="H510" s="37"/>
      <c r="I510" s="37"/>
      <c r="J510" s="37"/>
    </row>
    <row r="511" spans="1:11" ht="12.6" customHeight="1" x14ac:dyDescent="0.3">
      <c r="A511" s="27"/>
      <c r="B511" s="28" t="s">
        <v>53</v>
      </c>
      <c r="D511" s="29"/>
      <c r="E511" s="29"/>
      <c r="F511" s="29"/>
      <c r="G511" s="29"/>
      <c r="H511" s="29"/>
      <c r="I511" s="29"/>
      <c r="J511" s="28" t="s">
        <v>54</v>
      </c>
      <c r="K511" s="28">
        <f>K$1</f>
        <v>1963</v>
      </c>
    </row>
    <row r="512" spans="1:11" ht="12.6" customHeight="1" x14ac:dyDescent="0.3">
      <c r="B512" s="28" t="s">
        <v>45</v>
      </c>
      <c r="D512" s="29"/>
      <c r="E512" s="29"/>
      <c r="F512" s="29"/>
      <c r="G512" s="29"/>
      <c r="H512" s="29"/>
      <c r="I512" s="29"/>
      <c r="J512" s="28" t="s">
        <v>55</v>
      </c>
    </row>
    <row r="513" spans="1:11" ht="12.6" customHeight="1" x14ac:dyDescent="0.3">
      <c r="B513" s="28" t="s">
        <v>39</v>
      </c>
      <c r="D513" s="29"/>
      <c r="E513" s="29"/>
      <c r="F513" s="29"/>
      <c r="G513" s="29"/>
      <c r="H513" s="29"/>
      <c r="I513" s="29"/>
      <c r="J513" s="28" t="s">
        <v>56</v>
      </c>
      <c r="K513" s="41"/>
    </row>
    <row r="514" spans="1:11" ht="12.6" customHeight="1" x14ac:dyDescent="0.3">
      <c r="A514" s="31" t="s">
        <v>38</v>
      </c>
      <c r="B514" s="32" t="s">
        <v>39</v>
      </c>
      <c r="C514" s="32" t="s">
        <v>40</v>
      </c>
      <c r="D514" s="32"/>
      <c r="E514" s="32" t="s">
        <v>41</v>
      </c>
      <c r="F514" s="32"/>
      <c r="G514" s="32" t="s">
        <v>42</v>
      </c>
      <c r="H514" s="32" t="s">
        <v>57</v>
      </c>
      <c r="I514" s="32" t="s">
        <v>58</v>
      </c>
      <c r="K514" s="32" t="s">
        <v>59</v>
      </c>
    </row>
    <row r="530" spans="1:11" ht="12.6" customHeight="1" x14ac:dyDescent="0.3">
      <c r="B530" s="36"/>
      <c r="C530" s="37"/>
      <c r="D530" s="37"/>
      <c r="E530" s="38" t="s">
        <v>60</v>
      </c>
      <c r="F530" s="37"/>
      <c r="G530" s="37"/>
      <c r="H530" s="38" t="s">
        <v>51</v>
      </c>
      <c r="J530" s="38" t="s">
        <v>47</v>
      </c>
    </row>
    <row r="531" spans="1:11" ht="12.6" customHeight="1" x14ac:dyDescent="0.3">
      <c r="B531" s="38" t="s">
        <v>61</v>
      </c>
      <c r="C531" s="37"/>
      <c r="D531" s="38"/>
      <c r="E531" s="38">
        <f>COUNTA(A515:A528)</f>
        <v>0</v>
      </c>
      <c r="F531" s="38"/>
      <c r="G531" s="38"/>
      <c r="H531" s="37"/>
      <c r="I531" s="37"/>
      <c r="J531" s="37"/>
    </row>
    <row r="532" spans="1:11" ht="12.6" customHeight="1" x14ac:dyDescent="0.3">
      <c r="B532" s="38" t="s">
        <v>62</v>
      </c>
      <c r="C532" s="37"/>
      <c r="D532" s="38"/>
      <c r="E532" s="38"/>
      <c r="F532" s="38"/>
      <c r="G532" s="38"/>
      <c r="H532" s="37"/>
      <c r="I532" s="37"/>
      <c r="J532" s="37"/>
    </row>
    <row r="533" spans="1:11" ht="12.6" customHeight="1" x14ac:dyDescent="0.3">
      <c r="B533" s="39" t="s">
        <v>48</v>
      </c>
      <c r="C533" s="37"/>
      <c r="D533" s="38"/>
      <c r="E533" s="38"/>
      <c r="F533" s="38"/>
      <c r="G533" s="38"/>
      <c r="H533" s="37"/>
      <c r="I533" s="37"/>
      <c r="J533" s="37"/>
    </row>
    <row r="534" spans="1:11" ht="12.6" customHeight="1" x14ac:dyDescent="0.3">
      <c r="B534" s="38" t="s">
        <v>63</v>
      </c>
      <c r="C534" s="37"/>
      <c r="D534" s="38"/>
      <c r="E534" s="38"/>
      <c r="F534" s="38"/>
      <c r="G534" s="38"/>
      <c r="H534" s="37"/>
      <c r="I534" s="37"/>
      <c r="J534" s="37"/>
    </row>
    <row r="535" spans="1:11" ht="12.6" customHeight="1" x14ac:dyDescent="0.3">
      <c r="B535" s="39">
        <v>4</v>
      </c>
      <c r="C535" s="37"/>
      <c r="D535" s="38"/>
      <c r="E535" s="38"/>
      <c r="F535" s="38"/>
      <c r="G535" s="38"/>
      <c r="H535" s="37"/>
      <c r="I535" s="37"/>
      <c r="J535" s="37"/>
    </row>
    <row r="536" spans="1:11" ht="12.6" customHeight="1" x14ac:dyDescent="0.3">
      <c r="B536" s="38">
        <v>0.04</v>
      </c>
      <c r="C536" s="37"/>
      <c r="D536" s="38"/>
      <c r="E536" s="38"/>
      <c r="F536" s="38"/>
      <c r="G536" s="38"/>
      <c r="H536" s="37"/>
      <c r="I536" s="37"/>
      <c r="J536" s="37"/>
    </row>
    <row r="537" spans="1:11" ht="12.6" customHeight="1" x14ac:dyDescent="0.3">
      <c r="B537" s="38" t="s">
        <v>64</v>
      </c>
      <c r="C537" s="37"/>
      <c r="D537" s="38"/>
      <c r="E537" s="38"/>
      <c r="F537" s="38"/>
      <c r="G537" s="38"/>
      <c r="H537" s="37"/>
      <c r="I537" s="37"/>
      <c r="J537" s="37"/>
    </row>
    <row r="538" spans="1:11" ht="12.6" customHeight="1" x14ac:dyDescent="0.3">
      <c r="B538" s="37" t="s">
        <v>65</v>
      </c>
      <c r="C538" s="37"/>
      <c r="D538" s="37"/>
      <c r="E538" s="37"/>
      <c r="F538" s="37"/>
      <c r="G538" s="37"/>
      <c r="H538" s="37"/>
      <c r="I538" s="37"/>
      <c r="J538" s="37"/>
    </row>
    <row r="539" spans="1:11" ht="12.6" customHeight="1" x14ac:dyDescent="0.3">
      <c r="B539" s="37" t="s">
        <v>66</v>
      </c>
      <c r="C539" s="37"/>
      <c r="D539" s="37"/>
      <c r="E539" s="37"/>
      <c r="F539" s="37"/>
      <c r="G539" s="37"/>
      <c r="H539" s="37"/>
      <c r="I539" s="37"/>
      <c r="J539" s="37"/>
    </row>
    <row r="540" spans="1:11" ht="12.6" customHeight="1" x14ac:dyDescent="0.3">
      <c r="B540" s="37" t="s">
        <v>43</v>
      </c>
      <c r="C540" s="37"/>
      <c r="D540" s="37"/>
      <c r="E540" s="37" t="e">
        <f>AVERAGE(I516:I525)</f>
        <v>#DIV/0!</v>
      </c>
      <c r="F540" s="37"/>
      <c r="G540" s="37"/>
      <c r="H540" s="37"/>
      <c r="I540" s="37"/>
      <c r="J540" s="37"/>
    </row>
    <row r="541" spans="1:11" ht="12.6" customHeight="1" x14ac:dyDescent="0.3">
      <c r="A541" s="27"/>
      <c r="B541" s="28" t="s">
        <v>53</v>
      </c>
      <c r="D541" s="29"/>
      <c r="E541" s="29"/>
      <c r="F541" s="29"/>
      <c r="G541" s="29"/>
      <c r="H541" s="29"/>
      <c r="I541" s="29"/>
      <c r="J541" s="28" t="s">
        <v>54</v>
      </c>
      <c r="K541" s="28">
        <f>K$1</f>
        <v>1963</v>
      </c>
    </row>
    <row r="542" spans="1:11" ht="12.6" customHeight="1" x14ac:dyDescent="0.3">
      <c r="B542" s="28" t="s">
        <v>45</v>
      </c>
      <c r="D542" s="29"/>
      <c r="E542" s="29"/>
      <c r="F542" s="29"/>
      <c r="G542" s="29"/>
      <c r="H542" s="29"/>
      <c r="I542" s="29"/>
      <c r="J542" s="28" t="s">
        <v>55</v>
      </c>
    </row>
    <row r="543" spans="1:11" ht="12.6" customHeight="1" x14ac:dyDescent="0.3">
      <c r="B543" s="28" t="s">
        <v>39</v>
      </c>
      <c r="D543" s="29"/>
      <c r="E543" s="29"/>
      <c r="F543" s="29"/>
      <c r="G543" s="29"/>
      <c r="H543" s="29"/>
      <c r="I543" s="29"/>
      <c r="J543" s="28" t="s">
        <v>56</v>
      </c>
      <c r="K543" s="41"/>
    </row>
    <row r="544" spans="1:11" ht="12.6" customHeight="1" x14ac:dyDescent="0.3">
      <c r="A544" s="31" t="s">
        <v>38</v>
      </c>
      <c r="B544" s="32" t="s">
        <v>39</v>
      </c>
      <c r="C544" s="32" t="s">
        <v>40</v>
      </c>
      <c r="D544" s="32"/>
      <c r="E544" s="32" t="s">
        <v>41</v>
      </c>
      <c r="F544" s="32"/>
      <c r="G544" s="32" t="s">
        <v>42</v>
      </c>
      <c r="H544" s="32" t="s">
        <v>57</v>
      </c>
      <c r="I544" s="32" t="s">
        <v>58</v>
      </c>
      <c r="K544" s="32" t="s">
        <v>59</v>
      </c>
    </row>
    <row r="560" spans="2:10" ht="12.6" customHeight="1" x14ac:dyDescent="0.3">
      <c r="B560" s="36"/>
      <c r="C560" s="37"/>
      <c r="D560" s="37"/>
      <c r="E560" s="38" t="s">
        <v>60</v>
      </c>
      <c r="F560" s="37"/>
      <c r="G560" s="37"/>
      <c r="H560" s="38" t="s">
        <v>51</v>
      </c>
      <c r="J560" s="38" t="s">
        <v>47</v>
      </c>
    </row>
    <row r="561" spans="1:11" ht="12.6" customHeight="1" x14ac:dyDescent="0.3">
      <c r="B561" s="38" t="s">
        <v>61</v>
      </c>
      <c r="C561" s="37"/>
      <c r="D561" s="38"/>
      <c r="E561" s="38">
        <f>COUNTA(A545:A558)</f>
        <v>0</v>
      </c>
      <c r="F561" s="38"/>
      <c r="G561" s="38"/>
      <c r="H561" s="37"/>
      <c r="I561" s="37"/>
      <c r="J561" s="37"/>
    </row>
    <row r="562" spans="1:11" ht="12.6" customHeight="1" x14ac:dyDescent="0.3">
      <c r="B562" s="38" t="s">
        <v>62</v>
      </c>
      <c r="C562" s="37"/>
      <c r="D562" s="38"/>
      <c r="E562" s="38"/>
      <c r="F562" s="38"/>
      <c r="G562" s="38"/>
      <c r="H562" s="37"/>
      <c r="I562" s="37"/>
      <c r="J562" s="37"/>
    </row>
    <row r="563" spans="1:11" ht="12.6" customHeight="1" x14ac:dyDescent="0.3">
      <c r="B563" s="39" t="s">
        <v>48</v>
      </c>
      <c r="C563" s="37"/>
      <c r="D563" s="38"/>
      <c r="E563" s="38"/>
      <c r="F563" s="38"/>
      <c r="G563" s="38"/>
      <c r="H563" s="37"/>
      <c r="I563" s="37"/>
      <c r="J563" s="37"/>
    </row>
    <row r="564" spans="1:11" ht="12.6" customHeight="1" x14ac:dyDescent="0.3">
      <c r="B564" s="38" t="s">
        <v>63</v>
      </c>
      <c r="C564" s="37"/>
      <c r="D564" s="38"/>
      <c r="E564" s="38"/>
      <c r="F564" s="38"/>
      <c r="G564" s="38"/>
      <c r="H564" s="37"/>
      <c r="I564" s="37"/>
      <c r="J564" s="37"/>
    </row>
    <row r="565" spans="1:11" ht="12.6" customHeight="1" x14ac:dyDescent="0.3">
      <c r="B565" s="39">
        <v>4</v>
      </c>
      <c r="C565" s="37"/>
      <c r="D565" s="38"/>
      <c r="E565" s="38"/>
      <c r="F565" s="38"/>
      <c r="G565" s="38"/>
      <c r="H565" s="37"/>
      <c r="I565" s="37"/>
      <c r="J565" s="37"/>
    </row>
    <row r="566" spans="1:11" ht="12.6" customHeight="1" x14ac:dyDescent="0.3">
      <c r="B566" s="38">
        <v>0.04</v>
      </c>
      <c r="C566" s="37"/>
      <c r="D566" s="38"/>
      <c r="E566" s="38"/>
      <c r="F566" s="38"/>
      <c r="G566" s="38"/>
      <c r="H566" s="37"/>
      <c r="I566" s="37"/>
      <c r="J566" s="37"/>
    </row>
    <row r="567" spans="1:11" ht="12.6" customHeight="1" x14ac:dyDescent="0.3">
      <c r="B567" s="38" t="s">
        <v>64</v>
      </c>
      <c r="C567" s="37"/>
      <c r="D567" s="38"/>
      <c r="E567" s="38"/>
      <c r="F567" s="38"/>
      <c r="G567" s="38"/>
      <c r="H567" s="37"/>
      <c r="I567" s="37"/>
      <c r="J567" s="37"/>
    </row>
    <row r="568" spans="1:11" ht="12.6" customHeight="1" x14ac:dyDescent="0.3">
      <c r="B568" s="37" t="s">
        <v>65</v>
      </c>
      <c r="C568" s="37"/>
      <c r="D568" s="37"/>
      <c r="E568" s="37"/>
      <c r="F568" s="37"/>
      <c r="G568" s="37"/>
      <c r="H568" s="37"/>
      <c r="I568" s="37"/>
      <c r="J568" s="37"/>
    </row>
    <row r="569" spans="1:11" ht="12.6" customHeight="1" x14ac:dyDescent="0.3">
      <c r="B569" s="37" t="s">
        <v>66</v>
      </c>
      <c r="C569" s="37"/>
      <c r="D569" s="37"/>
      <c r="E569" s="37"/>
      <c r="F569" s="37"/>
      <c r="G569" s="37"/>
      <c r="H569" s="37"/>
      <c r="I569" s="37"/>
      <c r="J569" s="37"/>
    </row>
    <row r="570" spans="1:11" ht="12.6" customHeight="1" x14ac:dyDescent="0.3">
      <c r="B570" s="37" t="s">
        <v>43</v>
      </c>
      <c r="C570" s="37"/>
      <c r="D570" s="37"/>
      <c r="E570" s="37" t="e">
        <f>AVERAGE(I546:I555)</f>
        <v>#DIV/0!</v>
      </c>
      <c r="F570" s="37"/>
      <c r="G570" s="37"/>
      <c r="H570" s="37"/>
      <c r="I570" s="37"/>
      <c r="J570" s="37"/>
    </row>
    <row r="571" spans="1:11" ht="12.6" customHeight="1" x14ac:dyDescent="0.3">
      <c r="A571" s="27"/>
      <c r="B571" s="28" t="s">
        <v>53</v>
      </c>
      <c r="D571" s="29"/>
      <c r="E571" s="29"/>
      <c r="F571" s="29"/>
      <c r="G571" s="29"/>
      <c r="H571" s="29"/>
      <c r="I571" s="29"/>
      <c r="J571" s="28" t="s">
        <v>54</v>
      </c>
      <c r="K571" s="28">
        <f>K$1</f>
        <v>1963</v>
      </c>
    </row>
    <row r="572" spans="1:11" ht="12.6" customHeight="1" x14ac:dyDescent="0.3">
      <c r="B572" s="28" t="s">
        <v>45</v>
      </c>
      <c r="D572" s="29"/>
      <c r="E572" s="29"/>
      <c r="F572" s="29"/>
      <c r="G572" s="29"/>
      <c r="H572" s="29"/>
      <c r="I572" s="29"/>
      <c r="J572" s="28" t="s">
        <v>55</v>
      </c>
    </row>
    <row r="573" spans="1:11" ht="12.6" customHeight="1" x14ac:dyDescent="0.3">
      <c r="B573" s="28" t="s">
        <v>39</v>
      </c>
      <c r="D573" s="29"/>
      <c r="E573" s="29"/>
      <c r="F573" s="29"/>
      <c r="G573" s="29"/>
      <c r="H573" s="29"/>
      <c r="I573" s="29"/>
      <c r="J573" s="28" t="s">
        <v>56</v>
      </c>
      <c r="K573" s="41"/>
    </row>
    <row r="574" spans="1:11" ht="12.6" customHeight="1" x14ac:dyDescent="0.3">
      <c r="A574" s="31" t="s">
        <v>38</v>
      </c>
      <c r="B574" s="32" t="s">
        <v>39</v>
      </c>
      <c r="C574" s="32" t="s">
        <v>40</v>
      </c>
      <c r="D574" s="32"/>
      <c r="E574" s="32" t="s">
        <v>41</v>
      </c>
      <c r="F574" s="32"/>
      <c r="G574" s="32" t="s">
        <v>42</v>
      </c>
      <c r="H574" s="32" t="s">
        <v>57</v>
      </c>
      <c r="I574" s="32" t="s">
        <v>58</v>
      </c>
      <c r="K574" s="32" t="s">
        <v>59</v>
      </c>
    </row>
    <row r="590" spans="2:10" ht="12.6" customHeight="1" x14ac:dyDescent="0.3">
      <c r="B590" s="36"/>
      <c r="C590" s="37"/>
      <c r="D590" s="37"/>
      <c r="E590" s="38" t="s">
        <v>60</v>
      </c>
      <c r="F590" s="37"/>
      <c r="G590" s="37"/>
      <c r="H590" s="38" t="s">
        <v>51</v>
      </c>
      <c r="J590" s="38" t="s">
        <v>47</v>
      </c>
    </row>
    <row r="591" spans="2:10" ht="12.6" customHeight="1" x14ac:dyDescent="0.3">
      <c r="B591" s="38" t="s">
        <v>61</v>
      </c>
      <c r="C591" s="37"/>
      <c r="D591" s="38"/>
      <c r="E591" s="38">
        <f>COUNTA(A575:A588)</f>
        <v>0</v>
      </c>
      <c r="F591" s="38"/>
      <c r="G591" s="38"/>
      <c r="H591" s="37"/>
      <c r="I591" s="37"/>
      <c r="J591" s="37"/>
    </row>
    <row r="592" spans="2:10" ht="12.6" customHeight="1" x14ac:dyDescent="0.3">
      <c r="B592" s="38" t="s">
        <v>62</v>
      </c>
      <c r="C592" s="37"/>
      <c r="D592" s="38"/>
      <c r="E592" s="38"/>
      <c r="F592" s="38"/>
      <c r="G592" s="38"/>
      <c r="H592" s="37"/>
      <c r="I592" s="37"/>
      <c r="J592" s="37"/>
    </row>
    <row r="593" spans="1:11" ht="12.6" customHeight="1" x14ac:dyDescent="0.3">
      <c r="B593" s="39" t="s">
        <v>48</v>
      </c>
      <c r="C593" s="37"/>
      <c r="D593" s="38"/>
      <c r="E593" s="38"/>
      <c r="F593" s="38"/>
      <c r="G593" s="38"/>
      <c r="H593" s="37"/>
      <c r="I593" s="37"/>
      <c r="J593" s="37"/>
    </row>
    <row r="594" spans="1:11" ht="12.6" customHeight="1" x14ac:dyDescent="0.3">
      <c r="B594" s="38" t="s">
        <v>63</v>
      </c>
      <c r="C594" s="37"/>
      <c r="D594" s="38"/>
      <c r="E594" s="38"/>
      <c r="F594" s="38"/>
      <c r="G594" s="38"/>
      <c r="H594" s="37"/>
      <c r="I594" s="37"/>
      <c r="J594" s="37"/>
    </row>
    <row r="595" spans="1:11" ht="12.6" customHeight="1" x14ac:dyDescent="0.3">
      <c r="B595" s="39">
        <v>4</v>
      </c>
      <c r="C595" s="37"/>
      <c r="D595" s="38"/>
      <c r="E595" s="38"/>
      <c r="F595" s="38"/>
      <c r="G595" s="38"/>
      <c r="H595" s="37"/>
      <c r="I595" s="37"/>
      <c r="J595" s="37"/>
    </row>
    <row r="596" spans="1:11" ht="12.6" customHeight="1" x14ac:dyDescent="0.3">
      <c r="B596" s="38">
        <v>0.04</v>
      </c>
      <c r="C596" s="37"/>
      <c r="D596" s="38"/>
      <c r="E596" s="38"/>
      <c r="F596" s="38"/>
      <c r="G596" s="38"/>
      <c r="H596" s="37"/>
      <c r="I596" s="37"/>
      <c r="J596" s="37"/>
    </row>
    <row r="597" spans="1:11" ht="12.6" customHeight="1" x14ac:dyDescent="0.3">
      <c r="B597" s="38" t="s">
        <v>64</v>
      </c>
      <c r="C597" s="37"/>
      <c r="D597" s="38"/>
      <c r="E597" s="38"/>
      <c r="F597" s="38"/>
      <c r="G597" s="38"/>
      <c r="H597" s="37"/>
      <c r="I597" s="37"/>
      <c r="J597" s="37"/>
    </row>
    <row r="598" spans="1:11" ht="12.6" customHeight="1" x14ac:dyDescent="0.3">
      <c r="B598" s="37" t="s">
        <v>65</v>
      </c>
      <c r="C598" s="37"/>
      <c r="D598" s="37"/>
      <c r="E598" s="37"/>
      <c r="F598" s="37"/>
      <c r="G598" s="37"/>
      <c r="H598" s="37"/>
      <c r="I598" s="37"/>
      <c r="J598" s="37"/>
    </row>
    <row r="599" spans="1:11" ht="12.6" customHeight="1" x14ac:dyDescent="0.3">
      <c r="B599" s="37" t="s">
        <v>66</v>
      </c>
      <c r="C599" s="37"/>
      <c r="D599" s="37"/>
      <c r="E599" s="37"/>
      <c r="F599" s="37"/>
      <c r="G599" s="37"/>
      <c r="H599" s="37"/>
      <c r="I599" s="37"/>
      <c r="J599" s="37"/>
    </row>
    <row r="600" spans="1:11" ht="12.6" customHeight="1" x14ac:dyDescent="0.3">
      <c r="B600" s="37" t="s">
        <v>43</v>
      </c>
      <c r="C600" s="37"/>
      <c r="D600" s="37"/>
      <c r="E600" s="37" t="e">
        <f>AVERAGE(I576:I585)</f>
        <v>#DIV/0!</v>
      </c>
      <c r="F600" s="37"/>
      <c r="G600" s="37"/>
      <c r="H600" s="37"/>
      <c r="I600" s="37"/>
      <c r="J600" s="37"/>
    </row>
    <row r="601" spans="1:11" ht="12.6" customHeight="1" x14ac:dyDescent="0.3">
      <c r="A601" s="27"/>
      <c r="B601" s="28" t="s">
        <v>53</v>
      </c>
      <c r="D601" s="29"/>
      <c r="E601" s="29"/>
      <c r="F601" s="29"/>
      <c r="G601" s="29"/>
      <c r="H601" s="29"/>
      <c r="I601" s="29"/>
      <c r="J601" s="28" t="s">
        <v>54</v>
      </c>
      <c r="K601" s="28">
        <f>K$1</f>
        <v>1963</v>
      </c>
    </row>
    <row r="602" spans="1:11" ht="12.6" customHeight="1" x14ac:dyDescent="0.3">
      <c r="B602" s="28" t="s">
        <v>45</v>
      </c>
      <c r="D602" s="29"/>
      <c r="E602" s="29"/>
      <c r="F602" s="29"/>
      <c r="G602" s="29"/>
      <c r="H602" s="29"/>
      <c r="I602" s="29"/>
      <c r="J602" s="28" t="s">
        <v>55</v>
      </c>
    </row>
    <row r="603" spans="1:11" ht="12.6" customHeight="1" x14ac:dyDescent="0.3">
      <c r="B603" s="28" t="s">
        <v>39</v>
      </c>
      <c r="D603" s="29"/>
      <c r="E603" s="29"/>
      <c r="F603" s="29"/>
      <c r="G603" s="29"/>
      <c r="H603" s="29"/>
      <c r="I603" s="29"/>
      <c r="J603" s="28" t="s">
        <v>56</v>
      </c>
      <c r="K603" s="41"/>
    </row>
    <row r="604" spans="1:11" ht="12.6" customHeight="1" x14ac:dyDescent="0.3">
      <c r="A604" s="31" t="s">
        <v>38</v>
      </c>
      <c r="B604" s="32" t="s">
        <v>39</v>
      </c>
      <c r="C604" s="32" t="s">
        <v>40</v>
      </c>
      <c r="D604" s="32"/>
      <c r="E604" s="32" t="s">
        <v>41</v>
      </c>
      <c r="F604" s="32"/>
      <c r="G604" s="32" t="s">
        <v>42</v>
      </c>
      <c r="H604" s="32" t="s">
        <v>57</v>
      </c>
      <c r="I604" s="32" t="s">
        <v>58</v>
      </c>
      <c r="K604" s="32" t="s">
        <v>59</v>
      </c>
    </row>
    <row r="620" spans="2:10" ht="12.6" customHeight="1" x14ac:dyDescent="0.3">
      <c r="B620" s="36"/>
      <c r="C620" s="37"/>
      <c r="D620" s="37"/>
      <c r="E620" s="38" t="s">
        <v>60</v>
      </c>
      <c r="F620" s="37"/>
      <c r="G620" s="37"/>
      <c r="H620" s="38" t="s">
        <v>51</v>
      </c>
      <c r="J620" s="38" t="s">
        <v>47</v>
      </c>
    </row>
    <row r="621" spans="2:10" ht="12.6" customHeight="1" x14ac:dyDescent="0.3">
      <c r="B621" s="38" t="s">
        <v>61</v>
      </c>
      <c r="C621" s="37"/>
      <c r="D621" s="38"/>
      <c r="E621" s="38">
        <f>COUNTA(A605:A618)</f>
        <v>0</v>
      </c>
      <c r="F621" s="38"/>
      <c r="G621" s="38"/>
      <c r="H621" s="37"/>
      <c r="I621" s="37"/>
      <c r="J621" s="37"/>
    </row>
    <row r="622" spans="2:10" ht="12.6" customHeight="1" x14ac:dyDescent="0.3">
      <c r="B622" s="38" t="s">
        <v>62</v>
      </c>
      <c r="C622" s="37"/>
      <c r="D622" s="38"/>
      <c r="E622" s="38"/>
      <c r="F622" s="38"/>
      <c r="G622" s="38"/>
      <c r="H622" s="37"/>
      <c r="I622" s="37"/>
      <c r="J622" s="37"/>
    </row>
    <row r="623" spans="2:10" ht="12.6" customHeight="1" x14ac:dyDescent="0.3">
      <c r="B623" s="39" t="s">
        <v>48</v>
      </c>
      <c r="C623" s="37"/>
      <c r="D623" s="38"/>
      <c r="E623" s="38"/>
      <c r="F623" s="38"/>
      <c r="G623" s="38"/>
      <c r="H623" s="37"/>
      <c r="I623" s="37"/>
      <c r="J623" s="37"/>
    </row>
    <row r="624" spans="2:10" ht="12.6" customHeight="1" x14ac:dyDescent="0.3">
      <c r="B624" s="38" t="s">
        <v>63</v>
      </c>
      <c r="C624" s="37"/>
      <c r="D624" s="38"/>
      <c r="E624" s="38"/>
      <c r="F624" s="38"/>
      <c r="G624" s="38"/>
      <c r="H624" s="37"/>
      <c r="I624" s="37"/>
      <c r="J624" s="37"/>
    </row>
    <row r="625" spans="1:11" ht="12.6" customHeight="1" x14ac:dyDescent="0.3">
      <c r="B625" s="39">
        <v>4</v>
      </c>
      <c r="C625" s="37"/>
      <c r="D625" s="38"/>
      <c r="E625" s="38"/>
      <c r="F625" s="38"/>
      <c r="G625" s="38"/>
      <c r="H625" s="37"/>
      <c r="I625" s="37"/>
      <c r="J625" s="37"/>
    </row>
    <row r="626" spans="1:11" ht="12.6" customHeight="1" x14ac:dyDescent="0.3">
      <c r="B626" s="38">
        <v>0.04</v>
      </c>
      <c r="C626" s="37"/>
      <c r="D626" s="38"/>
      <c r="E626" s="38"/>
      <c r="F626" s="38"/>
      <c r="G626" s="38"/>
      <c r="H626" s="37"/>
      <c r="I626" s="37"/>
      <c r="J626" s="37"/>
    </row>
    <row r="627" spans="1:11" ht="12.6" customHeight="1" x14ac:dyDescent="0.3">
      <c r="B627" s="38" t="s">
        <v>64</v>
      </c>
      <c r="C627" s="37"/>
      <c r="D627" s="38"/>
      <c r="E627" s="38"/>
      <c r="F627" s="38"/>
      <c r="G627" s="38"/>
      <c r="H627" s="37"/>
      <c r="I627" s="37"/>
      <c r="J627" s="37"/>
    </row>
    <row r="628" spans="1:11" ht="12.6" customHeight="1" x14ac:dyDescent="0.3">
      <c r="B628" s="37" t="s">
        <v>65</v>
      </c>
      <c r="C628" s="37"/>
      <c r="D628" s="37"/>
      <c r="E628" s="37"/>
      <c r="F628" s="37"/>
      <c r="G628" s="37"/>
      <c r="H628" s="37"/>
      <c r="I628" s="37"/>
      <c r="J628" s="37"/>
    </row>
    <row r="629" spans="1:11" ht="12.6" customHeight="1" x14ac:dyDescent="0.3">
      <c r="B629" s="37" t="s">
        <v>66</v>
      </c>
      <c r="C629" s="37"/>
      <c r="D629" s="37"/>
      <c r="E629" s="37"/>
      <c r="F629" s="37"/>
      <c r="G629" s="37"/>
      <c r="H629" s="37"/>
      <c r="I629" s="37"/>
      <c r="J629" s="37"/>
    </row>
    <row r="630" spans="1:11" ht="12.6" customHeight="1" x14ac:dyDescent="0.3">
      <c r="B630" s="37" t="s">
        <v>43</v>
      </c>
      <c r="C630" s="37"/>
      <c r="D630" s="37"/>
      <c r="E630" s="37" t="e">
        <f>AVERAGE(I606:I615)</f>
        <v>#DIV/0!</v>
      </c>
      <c r="F630" s="37"/>
      <c r="G630" s="37"/>
      <c r="H630" s="37"/>
      <c r="I630" s="37"/>
      <c r="J630" s="37"/>
    </row>
    <row r="631" spans="1:11" ht="12.6" customHeight="1" x14ac:dyDescent="0.3">
      <c r="A631" s="27"/>
      <c r="B631" s="28" t="s">
        <v>53</v>
      </c>
      <c r="D631" s="29"/>
      <c r="E631" s="29"/>
      <c r="F631" s="29"/>
      <c r="G631" s="29"/>
      <c r="H631" s="29"/>
      <c r="I631" s="29"/>
      <c r="J631" s="28" t="s">
        <v>54</v>
      </c>
      <c r="K631" s="28">
        <f>K$1</f>
        <v>1963</v>
      </c>
    </row>
    <row r="632" spans="1:11" ht="12.6" customHeight="1" x14ac:dyDescent="0.3">
      <c r="B632" s="28" t="s">
        <v>45</v>
      </c>
      <c r="D632" s="29"/>
      <c r="E632" s="29"/>
      <c r="F632" s="29"/>
      <c r="G632" s="29"/>
      <c r="H632" s="29"/>
      <c r="I632" s="29"/>
      <c r="J632" s="28" t="s">
        <v>55</v>
      </c>
    </row>
    <row r="633" spans="1:11" ht="12.6" customHeight="1" x14ac:dyDescent="0.3">
      <c r="B633" s="28" t="s">
        <v>39</v>
      </c>
      <c r="D633" s="29"/>
      <c r="E633" s="29"/>
      <c r="F633" s="29"/>
      <c r="G633" s="29"/>
      <c r="H633" s="29"/>
      <c r="I633" s="29"/>
      <c r="J633" s="28" t="s">
        <v>56</v>
      </c>
      <c r="K633" s="41"/>
    </row>
    <row r="634" spans="1:11" ht="12.6" customHeight="1" x14ac:dyDescent="0.3">
      <c r="A634" s="31" t="s">
        <v>38</v>
      </c>
      <c r="B634" s="32" t="s">
        <v>39</v>
      </c>
      <c r="C634" s="32" t="s">
        <v>40</v>
      </c>
      <c r="D634" s="32"/>
      <c r="E634" s="32" t="s">
        <v>41</v>
      </c>
      <c r="F634" s="32"/>
      <c r="G634" s="32" t="s">
        <v>42</v>
      </c>
      <c r="H634" s="32" t="s">
        <v>57</v>
      </c>
      <c r="I634" s="32" t="s">
        <v>58</v>
      </c>
      <c r="K634" s="32" t="s">
        <v>59</v>
      </c>
    </row>
    <row r="650" spans="2:10" ht="12.6" customHeight="1" x14ac:dyDescent="0.3">
      <c r="B650" s="36"/>
      <c r="C650" s="37"/>
      <c r="D650" s="37"/>
      <c r="E650" s="38" t="s">
        <v>60</v>
      </c>
      <c r="F650" s="37"/>
      <c r="G650" s="37"/>
      <c r="H650" s="38" t="s">
        <v>51</v>
      </c>
      <c r="J650" s="38" t="s">
        <v>47</v>
      </c>
    </row>
    <row r="651" spans="2:10" ht="12.6" customHeight="1" x14ac:dyDescent="0.3">
      <c r="B651" s="38" t="s">
        <v>61</v>
      </c>
      <c r="C651" s="37"/>
      <c r="D651" s="38"/>
      <c r="E651" s="38">
        <f>COUNTA(A635:A648)</f>
        <v>0</v>
      </c>
      <c r="F651" s="38"/>
      <c r="G651" s="38"/>
      <c r="H651" s="37"/>
      <c r="I651" s="37"/>
      <c r="J651" s="37"/>
    </row>
    <row r="652" spans="2:10" ht="12.6" customHeight="1" x14ac:dyDescent="0.3">
      <c r="B652" s="38" t="s">
        <v>62</v>
      </c>
      <c r="C652" s="37"/>
      <c r="D652" s="38"/>
      <c r="E652" s="38"/>
      <c r="F652" s="38"/>
      <c r="G652" s="38"/>
      <c r="H652" s="37"/>
      <c r="I652" s="37"/>
      <c r="J652" s="37"/>
    </row>
    <row r="653" spans="2:10" ht="12.6" customHeight="1" x14ac:dyDescent="0.3">
      <c r="B653" s="39" t="s">
        <v>48</v>
      </c>
      <c r="C653" s="37"/>
      <c r="D653" s="38"/>
      <c r="E653" s="38"/>
      <c r="F653" s="38"/>
      <c r="G653" s="38"/>
      <c r="H653" s="37"/>
      <c r="I653" s="37"/>
      <c r="J653" s="37"/>
    </row>
    <row r="654" spans="2:10" ht="12.6" customHeight="1" x14ac:dyDescent="0.3">
      <c r="B654" s="38" t="s">
        <v>63</v>
      </c>
      <c r="C654" s="37"/>
      <c r="D654" s="38"/>
      <c r="E654" s="38"/>
      <c r="F654" s="38"/>
      <c r="G654" s="38"/>
      <c r="H654" s="37"/>
      <c r="I654" s="37"/>
      <c r="J654" s="37"/>
    </row>
    <row r="655" spans="2:10" ht="12.6" customHeight="1" x14ac:dyDescent="0.3">
      <c r="B655" s="39">
        <v>4</v>
      </c>
      <c r="C655" s="37"/>
      <c r="D655" s="38"/>
      <c r="E655" s="38"/>
      <c r="F655" s="38"/>
      <c r="G655" s="38"/>
      <c r="H655" s="37"/>
      <c r="I655" s="37"/>
      <c r="J655" s="37"/>
    </row>
    <row r="656" spans="2:10" ht="12.6" customHeight="1" x14ac:dyDescent="0.3">
      <c r="B656" s="38">
        <v>0.04</v>
      </c>
      <c r="C656" s="37"/>
      <c r="D656" s="38"/>
      <c r="E656" s="38"/>
      <c r="F656" s="38"/>
      <c r="G656" s="38"/>
      <c r="H656" s="37"/>
      <c r="I656" s="37"/>
      <c r="J656" s="37"/>
    </row>
    <row r="657" spans="1:11" ht="12.6" customHeight="1" x14ac:dyDescent="0.3">
      <c r="B657" s="38" t="s">
        <v>64</v>
      </c>
      <c r="C657" s="37"/>
      <c r="D657" s="38"/>
      <c r="E657" s="38"/>
      <c r="F657" s="38"/>
      <c r="G657" s="38"/>
      <c r="H657" s="37"/>
      <c r="I657" s="37"/>
      <c r="J657" s="37"/>
    </row>
    <row r="658" spans="1:11" ht="12.6" customHeight="1" x14ac:dyDescent="0.3">
      <c r="B658" s="37" t="s">
        <v>65</v>
      </c>
      <c r="C658" s="37"/>
      <c r="D658" s="37"/>
      <c r="E658" s="37"/>
      <c r="F658" s="37"/>
      <c r="G658" s="37"/>
      <c r="H658" s="37"/>
      <c r="I658" s="37"/>
      <c r="J658" s="37"/>
    </row>
    <row r="659" spans="1:11" ht="12.6" customHeight="1" x14ac:dyDescent="0.3">
      <c r="B659" s="37" t="s">
        <v>66</v>
      </c>
      <c r="C659" s="37"/>
      <c r="D659" s="37"/>
      <c r="E659" s="37"/>
      <c r="F659" s="37"/>
      <c r="G659" s="37"/>
      <c r="H659" s="37"/>
      <c r="I659" s="37"/>
      <c r="J659" s="37"/>
    </row>
    <row r="660" spans="1:11" ht="12.6" customHeight="1" x14ac:dyDescent="0.3">
      <c r="B660" s="37" t="s">
        <v>43</v>
      </c>
      <c r="C660" s="37"/>
      <c r="D660" s="37"/>
      <c r="E660" s="37" t="e">
        <f>AVERAGE(I636:I645)</f>
        <v>#DIV/0!</v>
      </c>
      <c r="F660" s="37"/>
      <c r="G660" s="37"/>
      <c r="H660" s="37"/>
      <c r="I660" s="37"/>
      <c r="J660" s="37"/>
    </row>
    <row r="661" spans="1:11" ht="12.6" customHeight="1" x14ac:dyDescent="0.3">
      <c r="A661" s="27"/>
      <c r="B661" s="28" t="s">
        <v>53</v>
      </c>
      <c r="D661" s="29"/>
      <c r="E661" s="29"/>
      <c r="F661" s="29"/>
      <c r="G661" s="29"/>
      <c r="H661" s="29"/>
      <c r="I661" s="29"/>
      <c r="J661" s="28" t="s">
        <v>54</v>
      </c>
      <c r="K661" s="28">
        <f>K$1</f>
        <v>1963</v>
      </c>
    </row>
    <row r="662" spans="1:11" ht="12.6" customHeight="1" x14ac:dyDescent="0.3">
      <c r="B662" s="28" t="s">
        <v>45</v>
      </c>
      <c r="D662" s="29"/>
      <c r="E662" s="29"/>
      <c r="F662" s="29"/>
      <c r="G662" s="29"/>
      <c r="H662" s="29"/>
      <c r="I662" s="29"/>
      <c r="J662" s="28" t="s">
        <v>55</v>
      </c>
    </row>
    <row r="663" spans="1:11" ht="12.6" customHeight="1" x14ac:dyDescent="0.3">
      <c r="B663" s="28" t="s">
        <v>39</v>
      </c>
      <c r="D663" s="29"/>
      <c r="E663" s="29"/>
      <c r="F663" s="29"/>
      <c r="G663" s="29"/>
      <c r="H663" s="29"/>
      <c r="I663" s="29"/>
      <c r="J663" s="28" t="s">
        <v>56</v>
      </c>
      <c r="K663" s="41"/>
    </row>
    <row r="664" spans="1:11" ht="12.6" customHeight="1" x14ac:dyDescent="0.3">
      <c r="A664" s="31" t="s">
        <v>38</v>
      </c>
      <c r="B664" s="32" t="s">
        <v>39</v>
      </c>
      <c r="C664" s="32" t="s">
        <v>40</v>
      </c>
      <c r="D664" s="32"/>
      <c r="E664" s="32" t="s">
        <v>41</v>
      </c>
      <c r="F664" s="32"/>
      <c r="G664" s="32" t="s">
        <v>42</v>
      </c>
      <c r="H664" s="32" t="s">
        <v>57</v>
      </c>
      <c r="I664" s="32" t="s">
        <v>58</v>
      </c>
      <c r="K664" s="32" t="s">
        <v>59</v>
      </c>
    </row>
    <row r="680" spans="2:10" ht="12.6" customHeight="1" x14ac:dyDescent="0.3">
      <c r="B680" s="36"/>
      <c r="C680" s="37"/>
      <c r="D680" s="37"/>
      <c r="E680" s="38" t="s">
        <v>60</v>
      </c>
      <c r="F680" s="37"/>
      <c r="G680" s="37"/>
      <c r="H680" s="38" t="s">
        <v>51</v>
      </c>
      <c r="J680" s="38" t="s">
        <v>47</v>
      </c>
    </row>
    <row r="681" spans="2:10" ht="12.6" customHeight="1" x14ac:dyDescent="0.3">
      <c r="B681" s="38" t="s">
        <v>61</v>
      </c>
      <c r="C681" s="37"/>
      <c r="D681" s="38"/>
      <c r="E681" s="38">
        <f>COUNTA(A665:A678)</f>
        <v>0</v>
      </c>
      <c r="F681" s="38"/>
      <c r="G681" s="38"/>
      <c r="H681" s="37"/>
      <c r="I681" s="37"/>
      <c r="J681" s="37"/>
    </row>
    <row r="682" spans="2:10" ht="12.6" customHeight="1" x14ac:dyDescent="0.3">
      <c r="B682" s="38" t="s">
        <v>62</v>
      </c>
      <c r="C682" s="37"/>
      <c r="D682" s="38"/>
      <c r="E682" s="38"/>
      <c r="F682" s="38"/>
      <c r="G682" s="38"/>
      <c r="H682" s="37"/>
      <c r="I682" s="37"/>
      <c r="J682" s="37"/>
    </row>
    <row r="683" spans="2:10" ht="12.6" customHeight="1" x14ac:dyDescent="0.3">
      <c r="B683" s="39" t="s">
        <v>48</v>
      </c>
      <c r="C683" s="37"/>
      <c r="D683" s="38"/>
      <c r="E683" s="38"/>
      <c r="F683" s="38"/>
      <c r="G683" s="38"/>
      <c r="H683" s="37"/>
      <c r="I683" s="37"/>
      <c r="J683" s="37"/>
    </row>
    <row r="684" spans="2:10" ht="12.6" customHeight="1" x14ac:dyDescent="0.3">
      <c r="B684" s="38" t="s">
        <v>63</v>
      </c>
      <c r="C684" s="37"/>
      <c r="D684" s="38"/>
      <c r="E684" s="38"/>
      <c r="F684" s="38"/>
      <c r="G684" s="38"/>
      <c r="H684" s="37"/>
      <c r="I684" s="37"/>
      <c r="J684" s="37"/>
    </row>
    <row r="685" spans="2:10" ht="12.6" customHeight="1" x14ac:dyDescent="0.3">
      <c r="B685" s="39">
        <v>4</v>
      </c>
      <c r="C685" s="37"/>
      <c r="D685" s="38"/>
      <c r="E685" s="38"/>
      <c r="F685" s="38"/>
      <c r="G685" s="38"/>
      <c r="H685" s="37"/>
      <c r="I685" s="37"/>
      <c r="J685" s="37"/>
    </row>
    <row r="686" spans="2:10" ht="12.6" customHeight="1" x14ac:dyDescent="0.3">
      <c r="B686" s="38">
        <v>0.04</v>
      </c>
      <c r="C686" s="37"/>
      <c r="D686" s="38"/>
      <c r="E686" s="38"/>
      <c r="F686" s="38"/>
      <c r="G686" s="38"/>
      <c r="H686" s="37"/>
      <c r="I686" s="37"/>
      <c r="J686" s="37"/>
    </row>
    <row r="687" spans="2:10" ht="12.6" customHeight="1" x14ac:dyDescent="0.3">
      <c r="B687" s="38" t="s">
        <v>64</v>
      </c>
      <c r="C687" s="37"/>
      <c r="D687" s="38"/>
      <c r="E687" s="38"/>
      <c r="F687" s="38"/>
      <c r="G687" s="38"/>
      <c r="H687" s="37"/>
      <c r="I687" s="37"/>
      <c r="J687" s="37"/>
    </row>
    <row r="688" spans="2:10" ht="12.6" customHeight="1" x14ac:dyDescent="0.3">
      <c r="B688" s="37" t="s">
        <v>65</v>
      </c>
      <c r="C688" s="37"/>
      <c r="D688" s="37"/>
      <c r="E688" s="37"/>
      <c r="F688" s="37"/>
      <c r="G688" s="37"/>
      <c r="H688" s="37"/>
      <c r="I688" s="37"/>
      <c r="J688" s="37"/>
    </row>
    <row r="689" spans="1:11" ht="12.6" customHeight="1" x14ac:dyDescent="0.3">
      <c r="B689" s="37" t="s">
        <v>66</v>
      </c>
      <c r="C689" s="37"/>
      <c r="D689" s="37"/>
      <c r="E689" s="37"/>
      <c r="F689" s="37"/>
      <c r="G689" s="37"/>
      <c r="H689" s="37"/>
      <c r="I689" s="37"/>
      <c r="J689" s="37"/>
    </row>
    <row r="690" spans="1:11" ht="12.6" customHeight="1" x14ac:dyDescent="0.3">
      <c r="B690" s="37" t="s">
        <v>43</v>
      </c>
      <c r="C690" s="37"/>
      <c r="D690" s="37"/>
      <c r="E690" s="37" t="e">
        <f>AVERAGE(I666:I675)</f>
        <v>#DIV/0!</v>
      </c>
      <c r="F690" s="37"/>
      <c r="G690" s="37"/>
      <c r="H690" s="37"/>
      <c r="I690" s="37"/>
      <c r="J690" s="37"/>
    </row>
    <row r="691" spans="1:11" ht="12.6" customHeight="1" x14ac:dyDescent="0.3">
      <c r="A691" s="27"/>
      <c r="B691" s="28" t="s">
        <v>53</v>
      </c>
      <c r="D691" s="29"/>
      <c r="E691" s="29"/>
      <c r="F691" s="29"/>
      <c r="G691" s="29"/>
      <c r="H691" s="29"/>
      <c r="I691" s="29"/>
      <c r="J691" s="28" t="s">
        <v>54</v>
      </c>
      <c r="K691" s="28">
        <f>K$1</f>
        <v>1963</v>
      </c>
    </row>
    <row r="692" spans="1:11" ht="12.6" customHeight="1" x14ac:dyDescent="0.3">
      <c r="B692" s="28" t="s">
        <v>45</v>
      </c>
      <c r="D692" s="29"/>
      <c r="E692" s="29"/>
      <c r="F692" s="29"/>
      <c r="G692" s="29"/>
      <c r="H692" s="29"/>
      <c r="I692" s="29"/>
      <c r="J692" s="28" t="s">
        <v>55</v>
      </c>
    </row>
    <row r="693" spans="1:11" ht="12.6" customHeight="1" x14ac:dyDescent="0.3">
      <c r="B693" s="28" t="s">
        <v>39</v>
      </c>
      <c r="D693" s="29"/>
      <c r="E693" s="29"/>
      <c r="F693" s="29"/>
      <c r="G693" s="29"/>
      <c r="H693" s="29"/>
      <c r="I693" s="29"/>
      <c r="J693" s="28" t="s">
        <v>56</v>
      </c>
      <c r="K693" s="41"/>
    </row>
    <row r="694" spans="1:11" ht="12.6" customHeight="1" x14ac:dyDescent="0.3">
      <c r="A694" s="31" t="s">
        <v>38</v>
      </c>
      <c r="B694" s="32" t="s">
        <v>39</v>
      </c>
      <c r="C694" s="32" t="s">
        <v>40</v>
      </c>
      <c r="D694" s="32"/>
      <c r="E694" s="32" t="s">
        <v>41</v>
      </c>
      <c r="F694" s="32"/>
      <c r="G694" s="32" t="s">
        <v>42</v>
      </c>
      <c r="H694" s="32" t="s">
        <v>57</v>
      </c>
      <c r="I694" s="32" t="s">
        <v>58</v>
      </c>
      <c r="K694" s="32" t="s">
        <v>59</v>
      </c>
    </row>
    <row r="710" spans="2:10" ht="12.6" customHeight="1" x14ac:dyDescent="0.3">
      <c r="B710" s="36"/>
      <c r="C710" s="37"/>
      <c r="D710" s="37"/>
      <c r="E710" s="38" t="s">
        <v>60</v>
      </c>
      <c r="F710" s="37"/>
      <c r="G710" s="37"/>
      <c r="H710" s="38" t="s">
        <v>51</v>
      </c>
      <c r="J710" s="38" t="s">
        <v>47</v>
      </c>
    </row>
    <row r="711" spans="2:10" ht="12.6" customHeight="1" x14ac:dyDescent="0.3">
      <c r="B711" s="38" t="s">
        <v>61</v>
      </c>
      <c r="C711" s="37"/>
      <c r="D711" s="38"/>
      <c r="E711" s="38">
        <f>COUNTA(A695:A708)</f>
        <v>0</v>
      </c>
      <c r="F711" s="38"/>
      <c r="G711" s="38"/>
      <c r="H711" s="37"/>
      <c r="I711" s="37"/>
      <c r="J711" s="37"/>
    </row>
    <row r="712" spans="2:10" ht="12.6" customHeight="1" x14ac:dyDescent="0.3">
      <c r="B712" s="38" t="s">
        <v>62</v>
      </c>
      <c r="C712" s="37"/>
      <c r="D712" s="38"/>
      <c r="E712" s="38"/>
      <c r="F712" s="38"/>
      <c r="G712" s="38"/>
      <c r="H712" s="37"/>
      <c r="I712" s="37"/>
      <c r="J712" s="37"/>
    </row>
    <row r="713" spans="2:10" ht="12.6" customHeight="1" x14ac:dyDescent="0.3">
      <c r="B713" s="39" t="s">
        <v>48</v>
      </c>
      <c r="C713" s="37"/>
      <c r="D713" s="38"/>
      <c r="E713" s="38"/>
      <c r="F713" s="38"/>
      <c r="G713" s="38"/>
      <c r="H713" s="37"/>
      <c r="I713" s="37"/>
      <c r="J713" s="37"/>
    </row>
    <row r="714" spans="2:10" ht="12.6" customHeight="1" x14ac:dyDescent="0.3">
      <c r="B714" s="38" t="s">
        <v>63</v>
      </c>
      <c r="C714" s="37"/>
      <c r="D714" s="38"/>
      <c r="E714" s="38"/>
      <c r="F714" s="38"/>
      <c r="G714" s="38"/>
      <c r="H714" s="37"/>
      <c r="I714" s="37"/>
      <c r="J714" s="37"/>
    </row>
    <row r="715" spans="2:10" ht="12.6" customHeight="1" x14ac:dyDescent="0.3">
      <c r="B715" s="39">
        <v>4</v>
      </c>
      <c r="C715" s="37"/>
      <c r="D715" s="38"/>
      <c r="E715" s="38"/>
      <c r="F715" s="38"/>
      <c r="G715" s="38"/>
      <c r="H715" s="37"/>
      <c r="I715" s="37"/>
      <c r="J715" s="37"/>
    </row>
    <row r="716" spans="2:10" ht="12.6" customHeight="1" x14ac:dyDescent="0.3">
      <c r="B716" s="38">
        <v>0.04</v>
      </c>
      <c r="C716" s="37"/>
      <c r="D716" s="38"/>
      <c r="E716" s="38"/>
      <c r="F716" s="38"/>
      <c r="G716" s="38"/>
      <c r="H716" s="37"/>
      <c r="I716" s="37"/>
      <c r="J716" s="37"/>
    </row>
    <row r="717" spans="2:10" ht="12.6" customHeight="1" x14ac:dyDescent="0.3">
      <c r="B717" s="38" t="s">
        <v>64</v>
      </c>
      <c r="C717" s="37"/>
      <c r="D717" s="38"/>
      <c r="E717" s="38"/>
      <c r="F717" s="38"/>
      <c r="G717" s="38"/>
      <c r="H717" s="37"/>
      <c r="I717" s="37"/>
      <c r="J717" s="37"/>
    </row>
    <row r="718" spans="2:10" ht="12.6" customHeight="1" x14ac:dyDescent="0.3">
      <c r="B718" s="37" t="s">
        <v>65</v>
      </c>
      <c r="C718" s="37"/>
      <c r="D718" s="37"/>
      <c r="E718" s="37"/>
      <c r="F718" s="37"/>
      <c r="G718" s="37"/>
      <c r="H718" s="37"/>
      <c r="I718" s="37"/>
      <c r="J718" s="37"/>
    </row>
    <row r="719" spans="2:10" ht="12.6" customHeight="1" x14ac:dyDescent="0.3">
      <c r="B719" s="37" t="s">
        <v>66</v>
      </c>
      <c r="C719" s="37"/>
      <c r="D719" s="37"/>
      <c r="E719" s="37"/>
      <c r="F719" s="37"/>
      <c r="G719" s="37"/>
      <c r="H719" s="37"/>
      <c r="I719" s="37"/>
      <c r="J719" s="37"/>
    </row>
    <row r="720" spans="2:10" ht="12.6" customHeight="1" x14ac:dyDescent="0.3">
      <c r="B720" s="37" t="s">
        <v>43</v>
      </c>
      <c r="C720" s="37"/>
      <c r="D720" s="37"/>
      <c r="E720" s="37" t="e">
        <f>AVERAGE(I696:I705)</f>
        <v>#DIV/0!</v>
      </c>
      <c r="F720" s="37"/>
      <c r="G720" s="37"/>
      <c r="H720" s="37"/>
      <c r="I720" s="37"/>
      <c r="J720" s="37"/>
    </row>
    <row r="721" spans="1:11" ht="12.6" customHeight="1" x14ac:dyDescent="0.3">
      <c r="A721" s="27"/>
      <c r="B721" s="28" t="s">
        <v>53</v>
      </c>
      <c r="D721" s="29"/>
      <c r="E721" s="29"/>
      <c r="F721" s="29"/>
      <c r="G721" s="29"/>
      <c r="H721" s="29"/>
      <c r="I721" s="29"/>
      <c r="J721" s="28" t="s">
        <v>54</v>
      </c>
      <c r="K721" s="28">
        <f>K$1</f>
        <v>1963</v>
      </c>
    </row>
    <row r="722" spans="1:11" ht="12.6" customHeight="1" x14ac:dyDescent="0.3">
      <c r="B722" s="28" t="s">
        <v>45</v>
      </c>
      <c r="D722" s="29"/>
      <c r="E722" s="29"/>
      <c r="F722" s="29"/>
      <c r="G722" s="29"/>
      <c r="H722" s="29"/>
      <c r="I722" s="29"/>
      <c r="J722" s="28" t="s">
        <v>55</v>
      </c>
    </row>
    <row r="723" spans="1:11" ht="12.6" customHeight="1" x14ac:dyDescent="0.3">
      <c r="B723" s="28" t="s">
        <v>39</v>
      </c>
      <c r="D723" s="29"/>
      <c r="E723" s="29"/>
      <c r="F723" s="29"/>
      <c r="G723" s="29"/>
      <c r="H723" s="29"/>
      <c r="I723" s="29"/>
      <c r="J723" s="28" t="s">
        <v>56</v>
      </c>
      <c r="K723" s="41"/>
    </row>
    <row r="724" spans="1:11" ht="12.6" customHeight="1" x14ac:dyDescent="0.3">
      <c r="A724" s="31" t="s">
        <v>38</v>
      </c>
      <c r="B724" s="32" t="s">
        <v>39</v>
      </c>
      <c r="C724" s="32" t="s">
        <v>40</v>
      </c>
      <c r="D724" s="32"/>
      <c r="E724" s="32" t="s">
        <v>41</v>
      </c>
      <c r="F724" s="32"/>
      <c r="G724" s="32" t="s">
        <v>42</v>
      </c>
      <c r="H724" s="32" t="s">
        <v>57</v>
      </c>
      <c r="I724" s="32" t="s">
        <v>58</v>
      </c>
      <c r="K724" s="32" t="s">
        <v>59</v>
      </c>
    </row>
    <row r="740" spans="1:11" ht="12.6" customHeight="1" x14ac:dyDescent="0.3">
      <c r="B740" s="36"/>
      <c r="C740" s="37"/>
      <c r="D740" s="37"/>
      <c r="E740" s="38" t="s">
        <v>60</v>
      </c>
      <c r="F740" s="37"/>
      <c r="G740" s="37"/>
      <c r="H740" s="38" t="s">
        <v>51</v>
      </c>
      <c r="J740" s="38" t="s">
        <v>47</v>
      </c>
    </row>
    <row r="741" spans="1:11" ht="12.6" customHeight="1" x14ac:dyDescent="0.3">
      <c r="B741" s="38" t="s">
        <v>61</v>
      </c>
      <c r="C741" s="37"/>
      <c r="D741" s="38"/>
      <c r="E741" s="38">
        <f>COUNTA(A725:A738)</f>
        <v>0</v>
      </c>
      <c r="F741" s="38"/>
      <c r="G741" s="38"/>
      <c r="H741" s="37"/>
      <c r="I741" s="37"/>
      <c r="J741" s="37"/>
    </row>
    <row r="742" spans="1:11" ht="12.6" customHeight="1" x14ac:dyDescent="0.3">
      <c r="B742" s="38" t="s">
        <v>62</v>
      </c>
      <c r="C742" s="37"/>
      <c r="D742" s="38"/>
      <c r="E742" s="38"/>
      <c r="F742" s="38"/>
      <c r="G742" s="38"/>
      <c r="H742" s="37"/>
      <c r="I742" s="37"/>
      <c r="J742" s="37"/>
    </row>
    <row r="743" spans="1:11" ht="12.6" customHeight="1" x14ac:dyDescent="0.3">
      <c r="B743" s="39" t="s">
        <v>48</v>
      </c>
      <c r="C743" s="37"/>
      <c r="D743" s="38"/>
      <c r="E743" s="38"/>
      <c r="F743" s="38"/>
      <c r="G743" s="38"/>
      <c r="H743" s="37"/>
      <c r="I743" s="37"/>
      <c r="J743" s="37"/>
    </row>
    <row r="744" spans="1:11" ht="12.6" customHeight="1" x14ac:dyDescent="0.3">
      <c r="B744" s="38" t="s">
        <v>63</v>
      </c>
      <c r="C744" s="37"/>
      <c r="D744" s="38"/>
      <c r="E744" s="38"/>
      <c r="F744" s="38"/>
      <c r="G744" s="38"/>
      <c r="H744" s="37"/>
      <c r="I744" s="37"/>
      <c r="J744" s="37"/>
    </row>
    <row r="745" spans="1:11" ht="12.6" customHeight="1" x14ac:dyDescent="0.3">
      <c r="B745" s="39">
        <v>4</v>
      </c>
      <c r="C745" s="37"/>
      <c r="D745" s="38"/>
      <c r="E745" s="38"/>
      <c r="F745" s="38"/>
      <c r="G745" s="38"/>
      <c r="H745" s="37"/>
      <c r="I745" s="37"/>
      <c r="J745" s="37"/>
    </row>
    <row r="746" spans="1:11" ht="12.6" customHeight="1" x14ac:dyDescent="0.3">
      <c r="B746" s="38">
        <v>0.04</v>
      </c>
      <c r="C746" s="37"/>
      <c r="D746" s="38"/>
      <c r="E746" s="38"/>
      <c r="F746" s="38"/>
      <c r="G746" s="38"/>
      <c r="H746" s="37"/>
      <c r="I746" s="37"/>
      <c r="J746" s="37"/>
    </row>
    <row r="747" spans="1:11" ht="12.6" customHeight="1" x14ac:dyDescent="0.3">
      <c r="B747" s="38" t="s">
        <v>64</v>
      </c>
      <c r="C747" s="37"/>
      <c r="D747" s="38"/>
      <c r="E747" s="38"/>
      <c r="F747" s="38"/>
      <c r="G747" s="38"/>
      <c r="H747" s="37"/>
      <c r="I747" s="37"/>
      <c r="J747" s="37"/>
    </row>
    <row r="748" spans="1:11" ht="12.6" customHeight="1" x14ac:dyDescent="0.3">
      <c r="B748" s="37" t="s">
        <v>65</v>
      </c>
      <c r="C748" s="37"/>
      <c r="D748" s="37"/>
      <c r="E748" s="37"/>
      <c r="F748" s="37"/>
      <c r="G748" s="37"/>
      <c r="H748" s="37"/>
      <c r="I748" s="37"/>
      <c r="J748" s="37"/>
    </row>
    <row r="749" spans="1:11" ht="12.6" customHeight="1" x14ac:dyDescent="0.3">
      <c r="B749" s="37" t="s">
        <v>66</v>
      </c>
      <c r="C749" s="37"/>
      <c r="D749" s="37"/>
      <c r="E749" s="37"/>
      <c r="F749" s="37"/>
      <c r="G749" s="37"/>
      <c r="H749" s="37"/>
      <c r="I749" s="37"/>
      <c r="J749" s="37"/>
    </row>
    <row r="750" spans="1:11" ht="12.6" customHeight="1" x14ac:dyDescent="0.3">
      <c r="B750" s="37" t="s">
        <v>43</v>
      </c>
      <c r="C750" s="37"/>
      <c r="D750" s="37"/>
      <c r="E750" s="37" t="e">
        <f>AVERAGE(I726:I735)</f>
        <v>#DIV/0!</v>
      </c>
      <c r="F750" s="37"/>
      <c r="G750" s="37"/>
      <c r="H750" s="37"/>
      <c r="I750" s="37"/>
      <c r="J750" s="37"/>
    </row>
    <row r="751" spans="1:11" ht="12.6" customHeight="1" x14ac:dyDescent="0.3">
      <c r="A751" s="27"/>
      <c r="B751" s="28" t="s">
        <v>53</v>
      </c>
      <c r="D751" s="29"/>
      <c r="E751" s="29"/>
      <c r="F751" s="29"/>
      <c r="G751" s="29"/>
      <c r="H751" s="29"/>
      <c r="I751" s="29"/>
      <c r="J751" s="28" t="s">
        <v>54</v>
      </c>
      <c r="K751" s="28">
        <f>K$1</f>
        <v>1963</v>
      </c>
    </row>
    <row r="752" spans="1:11" ht="12.6" customHeight="1" x14ac:dyDescent="0.3">
      <c r="B752" s="28" t="s">
        <v>45</v>
      </c>
      <c r="D752" s="29"/>
      <c r="E752" s="29"/>
      <c r="F752" s="29"/>
      <c r="G752" s="29"/>
      <c r="H752" s="29"/>
      <c r="I752" s="29"/>
      <c r="J752" s="28" t="s">
        <v>55</v>
      </c>
    </row>
    <row r="753" spans="1:11" ht="12.6" customHeight="1" x14ac:dyDescent="0.3">
      <c r="B753" s="28" t="s">
        <v>39</v>
      </c>
      <c r="D753" s="29"/>
      <c r="E753" s="29"/>
      <c r="F753" s="29"/>
      <c r="G753" s="29"/>
      <c r="H753" s="29"/>
      <c r="I753" s="29"/>
      <c r="J753" s="28" t="s">
        <v>56</v>
      </c>
      <c r="K753" s="41"/>
    </row>
    <row r="754" spans="1:11" ht="12.6" customHeight="1" x14ac:dyDescent="0.3">
      <c r="A754" s="31" t="s">
        <v>38</v>
      </c>
      <c r="B754" s="32" t="s">
        <v>39</v>
      </c>
      <c r="C754" s="32" t="s">
        <v>40</v>
      </c>
      <c r="D754" s="32"/>
      <c r="E754" s="32" t="s">
        <v>41</v>
      </c>
      <c r="F754" s="32"/>
      <c r="G754" s="32" t="s">
        <v>42</v>
      </c>
      <c r="H754" s="32" t="s">
        <v>57</v>
      </c>
      <c r="I754" s="32" t="s">
        <v>58</v>
      </c>
      <c r="K754" s="32" t="s">
        <v>59</v>
      </c>
    </row>
    <row r="770" spans="1:11" ht="12.6" customHeight="1" x14ac:dyDescent="0.3">
      <c r="B770" s="36"/>
      <c r="C770" s="37"/>
      <c r="D770" s="37"/>
      <c r="E770" s="38" t="s">
        <v>60</v>
      </c>
      <c r="F770" s="37"/>
      <c r="G770" s="37"/>
      <c r="H770" s="38" t="s">
        <v>51</v>
      </c>
      <c r="J770" s="38" t="s">
        <v>47</v>
      </c>
    </row>
    <row r="771" spans="1:11" ht="12.6" customHeight="1" x14ac:dyDescent="0.3">
      <c r="B771" s="38" t="s">
        <v>61</v>
      </c>
      <c r="C771" s="37"/>
      <c r="D771" s="38"/>
      <c r="E771" s="38">
        <f>COUNTA(A755:A768)</f>
        <v>0</v>
      </c>
      <c r="F771" s="38"/>
      <c r="G771" s="38"/>
      <c r="H771" s="37"/>
      <c r="I771" s="37"/>
      <c r="J771" s="37"/>
    </row>
    <row r="772" spans="1:11" ht="12.6" customHeight="1" x14ac:dyDescent="0.3">
      <c r="B772" s="38" t="s">
        <v>62</v>
      </c>
      <c r="C772" s="37"/>
      <c r="D772" s="38"/>
      <c r="E772" s="38"/>
      <c r="F772" s="38"/>
      <c r="G772" s="38"/>
      <c r="H772" s="37"/>
      <c r="I772" s="37"/>
      <c r="J772" s="37"/>
    </row>
    <row r="773" spans="1:11" ht="12.6" customHeight="1" x14ac:dyDescent="0.3">
      <c r="B773" s="39" t="s">
        <v>48</v>
      </c>
      <c r="C773" s="37"/>
      <c r="D773" s="38"/>
      <c r="E773" s="38"/>
      <c r="F773" s="38"/>
      <c r="G773" s="38"/>
      <c r="H773" s="37"/>
      <c r="I773" s="37"/>
      <c r="J773" s="37"/>
    </row>
    <row r="774" spans="1:11" ht="12.6" customHeight="1" x14ac:dyDescent="0.3">
      <c r="B774" s="38" t="s">
        <v>63</v>
      </c>
      <c r="C774" s="37"/>
      <c r="D774" s="38"/>
      <c r="E774" s="38"/>
      <c r="F774" s="38"/>
      <c r="G774" s="38"/>
      <c r="H774" s="37"/>
      <c r="I774" s="37"/>
      <c r="J774" s="37"/>
    </row>
    <row r="775" spans="1:11" ht="12.6" customHeight="1" x14ac:dyDescent="0.3">
      <c r="B775" s="39">
        <v>4</v>
      </c>
      <c r="C775" s="37"/>
      <c r="D775" s="38"/>
      <c r="E775" s="38"/>
      <c r="F775" s="38"/>
      <c r="G775" s="38"/>
      <c r="H775" s="37"/>
      <c r="I775" s="37"/>
      <c r="J775" s="37"/>
    </row>
    <row r="776" spans="1:11" ht="12.6" customHeight="1" x14ac:dyDescent="0.3">
      <c r="B776" s="38">
        <v>0.04</v>
      </c>
      <c r="C776" s="37"/>
      <c r="D776" s="38"/>
      <c r="E776" s="38"/>
      <c r="F776" s="38"/>
      <c r="G776" s="38"/>
      <c r="H776" s="37"/>
      <c r="I776" s="37"/>
      <c r="J776" s="37"/>
    </row>
    <row r="777" spans="1:11" ht="12.6" customHeight="1" x14ac:dyDescent="0.3">
      <c r="B777" s="38" t="s">
        <v>64</v>
      </c>
      <c r="C777" s="37"/>
      <c r="D777" s="38"/>
      <c r="E777" s="38"/>
      <c r="F777" s="38"/>
      <c r="G777" s="38"/>
      <c r="H777" s="37"/>
      <c r="I777" s="37"/>
      <c r="J777" s="37"/>
    </row>
    <row r="778" spans="1:11" ht="12.6" customHeight="1" x14ac:dyDescent="0.3">
      <c r="B778" s="37" t="s">
        <v>65</v>
      </c>
      <c r="C778" s="37"/>
      <c r="D778" s="37"/>
      <c r="E778" s="37"/>
      <c r="F778" s="37"/>
      <c r="G778" s="37"/>
      <c r="H778" s="37"/>
      <c r="I778" s="37"/>
      <c r="J778" s="37"/>
    </row>
    <row r="779" spans="1:11" ht="12.6" customHeight="1" x14ac:dyDescent="0.3">
      <c r="B779" s="37" t="s">
        <v>66</v>
      </c>
      <c r="C779" s="37"/>
      <c r="D779" s="37"/>
      <c r="E779" s="37"/>
      <c r="F779" s="37"/>
      <c r="G779" s="37"/>
      <c r="H779" s="37"/>
      <c r="I779" s="37"/>
      <c r="J779" s="37"/>
    </row>
    <row r="780" spans="1:11" ht="12.6" customHeight="1" x14ac:dyDescent="0.3">
      <c r="B780" s="37" t="s">
        <v>43</v>
      </c>
      <c r="C780" s="37"/>
      <c r="D780" s="37"/>
      <c r="E780" s="37"/>
      <c r="F780" s="37"/>
      <c r="G780" s="37"/>
      <c r="H780" s="37"/>
      <c r="I780" s="37"/>
      <c r="J780" s="37"/>
    </row>
    <row r="781" spans="1:11" ht="12.6" customHeight="1" x14ac:dyDescent="0.3">
      <c r="A781" s="27"/>
      <c r="B781" s="28" t="s">
        <v>53</v>
      </c>
      <c r="D781" s="29"/>
      <c r="E781" s="29"/>
      <c r="F781" s="29"/>
      <c r="G781" s="29"/>
      <c r="H781" s="29"/>
      <c r="I781" s="29"/>
      <c r="J781" s="28" t="s">
        <v>54</v>
      </c>
      <c r="K781" s="28">
        <f>K$1</f>
        <v>1963</v>
      </c>
    </row>
    <row r="782" spans="1:11" ht="12.6" customHeight="1" x14ac:dyDescent="0.3">
      <c r="B782" s="28" t="s">
        <v>45</v>
      </c>
      <c r="D782" s="29"/>
      <c r="E782" s="29"/>
      <c r="F782" s="29"/>
      <c r="G782" s="29"/>
      <c r="H782" s="29"/>
      <c r="I782" s="29"/>
      <c r="J782" s="28" t="s">
        <v>55</v>
      </c>
    </row>
    <row r="783" spans="1:11" ht="12.6" customHeight="1" x14ac:dyDescent="0.3">
      <c r="B783" s="28" t="s">
        <v>39</v>
      </c>
      <c r="D783" s="29"/>
      <c r="E783" s="29"/>
      <c r="F783" s="29"/>
      <c r="G783" s="29"/>
      <c r="H783" s="29"/>
      <c r="I783" s="29"/>
      <c r="J783" s="28" t="s">
        <v>56</v>
      </c>
      <c r="K783" s="41"/>
    </row>
    <row r="784" spans="1:11" ht="12.6" customHeight="1" x14ac:dyDescent="0.3">
      <c r="A784" s="31" t="s">
        <v>38</v>
      </c>
      <c r="B784" s="32" t="s">
        <v>39</v>
      </c>
      <c r="C784" s="32" t="s">
        <v>40</v>
      </c>
      <c r="D784" s="32"/>
      <c r="E784" s="32" t="s">
        <v>41</v>
      </c>
      <c r="F784" s="32"/>
      <c r="G784" s="32" t="s">
        <v>42</v>
      </c>
      <c r="H784" s="32" t="s">
        <v>57</v>
      </c>
      <c r="I784" s="32" t="s">
        <v>58</v>
      </c>
      <c r="K784" s="32" t="s">
        <v>59</v>
      </c>
    </row>
    <row r="800" spans="2:10" ht="12.6" customHeight="1" x14ac:dyDescent="0.3">
      <c r="B800" s="36"/>
      <c r="C800" s="37"/>
      <c r="D800" s="37"/>
      <c r="E800" s="38" t="s">
        <v>60</v>
      </c>
      <c r="F800" s="37"/>
      <c r="G800" s="37"/>
      <c r="H800" s="38" t="s">
        <v>51</v>
      </c>
      <c r="J800" s="38" t="s">
        <v>47</v>
      </c>
    </row>
    <row r="801" spans="1:11" ht="12.6" customHeight="1" x14ac:dyDescent="0.3">
      <c r="B801" s="38" t="s">
        <v>61</v>
      </c>
      <c r="C801" s="37"/>
      <c r="D801" s="38"/>
      <c r="E801" s="38">
        <f>COUNTA(A785:A798)</f>
        <v>0</v>
      </c>
      <c r="F801" s="38"/>
      <c r="G801" s="38"/>
      <c r="H801" s="37"/>
      <c r="I801" s="37"/>
      <c r="J801" s="37"/>
    </row>
    <row r="802" spans="1:11" ht="12.6" customHeight="1" x14ac:dyDescent="0.3">
      <c r="B802" s="38" t="s">
        <v>62</v>
      </c>
      <c r="C802" s="37"/>
      <c r="D802" s="38"/>
      <c r="E802" s="38"/>
      <c r="F802" s="38"/>
      <c r="G802" s="38"/>
      <c r="H802" s="37"/>
      <c r="I802" s="37"/>
      <c r="J802" s="37"/>
    </row>
    <row r="803" spans="1:11" ht="12.6" customHeight="1" x14ac:dyDescent="0.3">
      <c r="B803" s="39" t="s">
        <v>48</v>
      </c>
      <c r="C803" s="37"/>
      <c r="D803" s="38"/>
      <c r="E803" s="38"/>
      <c r="F803" s="38"/>
      <c r="G803" s="38"/>
      <c r="H803" s="37"/>
      <c r="I803" s="37"/>
      <c r="J803" s="37"/>
    </row>
    <row r="804" spans="1:11" ht="12.6" customHeight="1" x14ac:dyDescent="0.3">
      <c r="B804" s="38" t="s">
        <v>63</v>
      </c>
      <c r="C804" s="37"/>
      <c r="D804" s="38"/>
      <c r="E804" s="38"/>
      <c r="F804" s="38"/>
      <c r="G804" s="38"/>
      <c r="H804" s="37"/>
      <c r="I804" s="37"/>
      <c r="J804" s="37"/>
    </row>
    <row r="805" spans="1:11" ht="12.6" customHeight="1" x14ac:dyDescent="0.3">
      <c r="B805" s="39">
        <v>4</v>
      </c>
      <c r="C805" s="37"/>
      <c r="D805" s="38"/>
      <c r="E805" s="38"/>
      <c r="F805" s="38"/>
      <c r="G805" s="38"/>
      <c r="H805" s="37"/>
      <c r="I805" s="37"/>
      <c r="J805" s="37"/>
    </row>
    <row r="806" spans="1:11" ht="12.6" customHeight="1" x14ac:dyDescent="0.3">
      <c r="B806" s="38">
        <v>0.04</v>
      </c>
      <c r="C806" s="37"/>
      <c r="D806" s="38"/>
      <c r="E806" s="38"/>
      <c r="F806" s="38"/>
      <c r="G806" s="38"/>
      <c r="H806" s="37"/>
      <c r="I806" s="37"/>
      <c r="J806" s="37"/>
    </row>
    <row r="807" spans="1:11" ht="12.6" customHeight="1" x14ac:dyDescent="0.3">
      <c r="B807" s="38" t="s">
        <v>64</v>
      </c>
      <c r="C807" s="37"/>
      <c r="D807" s="38"/>
      <c r="E807" s="38"/>
      <c r="F807" s="38"/>
      <c r="G807" s="38"/>
      <c r="H807" s="37"/>
      <c r="I807" s="37"/>
      <c r="J807" s="37"/>
    </row>
    <row r="808" spans="1:11" ht="12.6" customHeight="1" x14ac:dyDescent="0.3">
      <c r="B808" s="37" t="s">
        <v>65</v>
      </c>
      <c r="C808" s="37"/>
      <c r="D808" s="37"/>
      <c r="E808" s="37"/>
      <c r="F808" s="37"/>
      <c r="G808" s="37"/>
      <c r="H808" s="37"/>
      <c r="I808" s="37"/>
      <c r="J808" s="37"/>
    </row>
    <row r="809" spans="1:11" ht="12.6" customHeight="1" x14ac:dyDescent="0.3">
      <c r="B809" s="37" t="s">
        <v>66</v>
      </c>
      <c r="C809" s="37"/>
      <c r="D809" s="37"/>
      <c r="E809" s="37"/>
      <c r="F809" s="37"/>
      <c r="G809" s="37"/>
      <c r="H809" s="37"/>
      <c r="I809" s="37"/>
      <c r="J809" s="37"/>
    </row>
    <row r="810" spans="1:11" ht="12.6" customHeight="1" x14ac:dyDescent="0.3">
      <c r="B810" s="37" t="s">
        <v>43</v>
      </c>
      <c r="C810" s="37"/>
      <c r="D810" s="37"/>
      <c r="E810" s="37"/>
      <c r="F810" s="37"/>
      <c r="G810" s="37"/>
      <c r="H810" s="37"/>
      <c r="I810" s="37"/>
      <c r="J810" s="37"/>
    </row>
    <row r="811" spans="1:11" ht="12.6" customHeight="1" x14ac:dyDescent="0.3">
      <c r="A811" s="27"/>
      <c r="B811" s="28" t="s">
        <v>53</v>
      </c>
      <c r="D811" s="29"/>
      <c r="E811" s="29"/>
      <c r="F811" s="29"/>
      <c r="G811" s="29"/>
      <c r="H811" s="29"/>
      <c r="I811" s="29"/>
      <c r="J811" s="28" t="s">
        <v>54</v>
      </c>
      <c r="K811" s="28">
        <f>K$1</f>
        <v>1963</v>
      </c>
    </row>
    <row r="812" spans="1:11" ht="12.6" customHeight="1" x14ac:dyDescent="0.3">
      <c r="B812" s="28" t="s">
        <v>45</v>
      </c>
      <c r="D812" s="29"/>
      <c r="E812" s="29"/>
      <c r="F812" s="29"/>
      <c r="G812" s="29"/>
      <c r="H812" s="29"/>
      <c r="I812" s="29"/>
      <c r="J812" s="28" t="s">
        <v>55</v>
      </c>
    </row>
    <row r="813" spans="1:11" ht="12.6" customHeight="1" x14ac:dyDescent="0.3">
      <c r="B813" s="28" t="s">
        <v>39</v>
      </c>
      <c r="D813" s="29"/>
      <c r="E813" s="29"/>
      <c r="F813" s="29"/>
      <c r="G813" s="29"/>
      <c r="H813" s="29"/>
      <c r="I813" s="29"/>
      <c r="J813" s="28" t="s">
        <v>56</v>
      </c>
      <c r="K813" s="41"/>
    </row>
    <row r="814" spans="1:11" ht="12.6" customHeight="1" x14ac:dyDescent="0.3">
      <c r="A814" s="31" t="s">
        <v>38</v>
      </c>
      <c r="B814" s="32" t="s">
        <v>39</v>
      </c>
      <c r="C814" s="32" t="s">
        <v>40</v>
      </c>
      <c r="D814" s="32"/>
      <c r="E814" s="32" t="s">
        <v>41</v>
      </c>
      <c r="F814" s="32"/>
      <c r="G814" s="32" t="s">
        <v>42</v>
      </c>
      <c r="H814" s="32" t="s">
        <v>57</v>
      </c>
      <c r="I814" s="32" t="s">
        <v>58</v>
      </c>
      <c r="K814" s="32" t="s">
        <v>59</v>
      </c>
    </row>
    <row r="830" spans="2:10" ht="12.6" customHeight="1" x14ac:dyDescent="0.3">
      <c r="B830" s="36"/>
      <c r="C830" s="37"/>
      <c r="D830" s="37"/>
      <c r="E830" s="38" t="s">
        <v>60</v>
      </c>
      <c r="F830" s="37"/>
      <c r="G830" s="37"/>
      <c r="H830" s="38" t="s">
        <v>51</v>
      </c>
      <c r="J830" s="38" t="s">
        <v>47</v>
      </c>
    </row>
    <row r="831" spans="2:10" ht="12.6" customHeight="1" x14ac:dyDescent="0.3">
      <c r="B831" s="38" t="s">
        <v>61</v>
      </c>
      <c r="C831" s="37"/>
      <c r="D831" s="38"/>
      <c r="E831" s="38">
        <f>COUNTA(A815:A828)</f>
        <v>0</v>
      </c>
      <c r="F831" s="38"/>
      <c r="G831" s="38"/>
      <c r="H831" s="37"/>
      <c r="I831" s="37"/>
      <c r="J831" s="37"/>
    </row>
    <row r="832" spans="2:10" ht="12.6" customHeight="1" x14ac:dyDescent="0.3">
      <c r="B832" s="38" t="s">
        <v>62</v>
      </c>
      <c r="C832" s="37"/>
      <c r="D832" s="38"/>
      <c r="E832" s="38"/>
      <c r="F832" s="38"/>
      <c r="G832" s="38"/>
      <c r="H832" s="37"/>
      <c r="I832" s="37"/>
      <c r="J832" s="37"/>
    </row>
    <row r="833" spans="1:11" ht="12.6" customHeight="1" x14ac:dyDescent="0.3">
      <c r="B833" s="39" t="s">
        <v>48</v>
      </c>
      <c r="C833" s="37"/>
      <c r="D833" s="38"/>
      <c r="E833" s="38"/>
      <c r="F833" s="38"/>
      <c r="G833" s="38"/>
      <c r="H833" s="37"/>
      <c r="I833" s="37"/>
      <c r="J833" s="37"/>
    </row>
    <row r="834" spans="1:11" ht="12.6" customHeight="1" x14ac:dyDescent="0.3">
      <c r="B834" s="38" t="s">
        <v>63</v>
      </c>
      <c r="C834" s="37"/>
      <c r="D834" s="38"/>
      <c r="E834" s="38"/>
      <c r="F834" s="38"/>
      <c r="G834" s="38"/>
      <c r="H834" s="37"/>
      <c r="I834" s="37"/>
      <c r="J834" s="37"/>
    </row>
    <row r="835" spans="1:11" ht="12.6" customHeight="1" x14ac:dyDescent="0.3">
      <c r="B835" s="39">
        <v>4</v>
      </c>
      <c r="C835" s="37"/>
      <c r="D835" s="38"/>
      <c r="E835" s="38"/>
      <c r="F835" s="38"/>
      <c r="G835" s="38"/>
      <c r="H835" s="37"/>
      <c r="I835" s="37"/>
      <c r="J835" s="37"/>
    </row>
    <row r="836" spans="1:11" ht="12.6" customHeight="1" x14ac:dyDescent="0.3">
      <c r="B836" s="38">
        <v>0.04</v>
      </c>
      <c r="C836" s="37"/>
      <c r="D836" s="38"/>
      <c r="E836" s="38"/>
      <c r="F836" s="38"/>
      <c r="G836" s="38"/>
      <c r="H836" s="37"/>
      <c r="I836" s="37"/>
      <c r="J836" s="37"/>
    </row>
    <row r="837" spans="1:11" ht="12.6" customHeight="1" x14ac:dyDescent="0.3">
      <c r="B837" s="38" t="s">
        <v>64</v>
      </c>
      <c r="C837" s="37"/>
      <c r="D837" s="38"/>
      <c r="E837" s="38"/>
      <c r="F837" s="38"/>
      <c r="G837" s="38"/>
      <c r="H837" s="37"/>
      <c r="I837" s="37"/>
      <c r="J837" s="37"/>
    </row>
    <row r="838" spans="1:11" ht="12.6" customHeight="1" x14ac:dyDescent="0.3">
      <c r="B838" s="37" t="s">
        <v>65</v>
      </c>
      <c r="C838" s="37"/>
      <c r="D838" s="37"/>
      <c r="E838" s="37"/>
      <c r="F838" s="37"/>
      <c r="G838" s="37"/>
      <c r="H838" s="37"/>
      <c r="I838" s="37"/>
      <c r="J838" s="37"/>
    </row>
    <row r="839" spans="1:11" ht="12.6" customHeight="1" x14ac:dyDescent="0.3">
      <c r="B839" s="37" t="s">
        <v>66</v>
      </c>
      <c r="C839" s="37"/>
      <c r="D839" s="37"/>
      <c r="E839" s="37"/>
      <c r="F839" s="37"/>
      <c r="G839" s="37"/>
      <c r="H839" s="37"/>
      <c r="I839" s="37"/>
      <c r="J839" s="37"/>
    </row>
    <row r="840" spans="1:11" ht="12.6" customHeight="1" x14ac:dyDescent="0.3">
      <c r="B840" s="37" t="s">
        <v>43</v>
      </c>
      <c r="C840" s="37"/>
      <c r="D840" s="37"/>
      <c r="E840" s="37"/>
      <c r="F840" s="37"/>
      <c r="G840" s="37"/>
      <c r="H840" s="37"/>
      <c r="I840" s="37"/>
      <c r="J840" s="37"/>
    </row>
    <row r="841" spans="1:11" ht="12.6" customHeight="1" x14ac:dyDescent="0.3">
      <c r="A841" s="27"/>
      <c r="B841" s="28" t="s">
        <v>53</v>
      </c>
      <c r="D841" s="29"/>
      <c r="E841" s="29"/>
      <c r="F841" s="29"/>
      <c r="G841" s="29"/>
      <c r="H841" s="29"/>
      <c r="I841" s="29"/>
      <c r="J841" s="28" t="s">
        <v>54</v>
      </c>
      <c r="K841" s="28">
        <f>K$1</f>
        <v>1963</v>
      </c>
    </row>
    <row r="842" spans="1:11" ht="12.6" customHeight="1" x14ac:dyDescent="0.3">
      <c r="B842" s="28" t="s">
        <v>45</v>
      </c>
      <c r="D842" s="29"/>
      <c r="E842" s="29"/>
      <c r="F842" s="29"/>
      <c r="G842" s="29"/>
      <c r="H842" s="29"/>
      <c r="I842" s="29"/>
      <c r="J842" s="28" t="s">
        <v>55</v>
      </c>
    </row>
    <row r="843" spans="1:11" ht="12.6" customHeight="1" x14ac:dyDescent="0.3">
      <c r="B843" s="28" t="s">
        <v>39</v>
      </c>
      <c r="D843" s="29"/>
      <c r="E843" s="29"/>
      <c r="F843" s="29"/>
      <c r="G843" s="29"/>
      <c r="H843" s="29"/>
      <c r="I843" s="29"/>
      <c r="J843" s="28" t="s">
        <v>56</v>
      </c>
      <c r="K843" s="41"/>
    </row>
    <row r="844" spans="1:11" ht="12.6" customHeight="1" x14ac:dyDescent="0.3">
      <c r="A844" s="31" t="s">
        <v>38</v>
      </c>
      <c r="B844" s="32" t="s">
        <v>39</v>
      </c>
      <c r="C844" s="32" t="s">
        <v>40</v>
      </c>
      <c r="D844" s="32"/>
      <c r="E844" s="32" t="s">
        <v>41</v>
      </c>
      <c r="F844" s="32"/>
      <c r="G844" s="32" t="s">
        <v>42</v>
      </c>
      <c r="H844" s="32" t="s">
        <v>57</v>
      </c>
      <c r="I844" s="32" t="s">
        <v>58</v>
      </c>
      <c r="K844" s="32" t="s">
        <v>59</v>
      </c>
    </row>
    <row r="860" spans="2:10" ht="12.6" customHeight="1" x14ac:dyDescent="0.3">
      <c r="B860" s="36"/>
      <c r="C860" s="37"/>
      <c r="D860" s="37"/>
      <c r="E860" s="38" t="s">
        <v>60</v>
      </c>
      <c r="F860" s="37"/>
      <c r="G860" s="37"/>
      <c r="H860" s="38" t="s">
        <v>51</v>
      </c>
      <c r="J860" s="38" t="s">
        <v>47</v>
      </c>
    </row>
    <row r="861" spans="2:10" ht="12.6" customHeight="1" x14ac:dyDescent="0.3">
      <c r="B861" s="38" t="s">
        <v>61</v>
      </c>
      <c r="C861" s="37"/>
      <c r="D861" s="38"/>
      <c r="E861" s="38">
        <f>COUNTA(A845:A858)</f>
        <v>0</v>
      </c>
      <c r="F861" s="38"/>
      <c r="G861" s="38"/>
      <c r="H861" s="37"/>
      <c r="I861" s="37"/>
      <c r="J861" s="37"/>
    </row>
    <row r="862" spans="2:10" ht="12.6" customHeight="1" x14ac:dyDescent="0.3">
      <c r="B862" s="38" t="s">
        <v>62</v>
      </c>
      <c r="C862" s="37"/>
      <c r="D862" s="38"/>
      <c r="E862" s="38"/>
      <c r="F862" s="38"/>
      <c r="G862" s="38"/>
      <c r="H862" s="37"/>
      <c r="I862" s="37"/>
      <c r="J862" s="37"/>
    </row>
    <row r="863" spans="2:10" ht="12.6" customHeight="1" x14ac:dyDescent="0.3">
      <c r="B863" s="39" t="s">
        <v>48</v>
      </c>
      <c r="C863" s="37"/>
      <c r="D863" s="38"/>
      <c r="E863" s="38"/>
      <c r="F863" s="38"/>
      <c r="G863" s="38"/>
      <c r="H863" s="37"/>
      <c r="I863" s="37"/>
      <c r="J863" s="37"/>
    </row>
    <row r="864" spans="2:10" ht="12.6" customHeight="1" x14ac:dyDescent="0.3">
      <c r="B864" s="38" t="s">
        <v>63</v>
      </c>
      <c r="C864" s="37"/>
      <c r="D864" s="38"/>
      <c r="E864" s="38"/>
      <c r="F864" s="38"/>
      <c r="G864" s="38"/>
      <c r="H864" s="37"/>
      <c r="I864" s="37"/>
      <c r="J864" s="37"/>
    </row>
    <row r="865" spans="1:11" ht="12.6" customHeight="1" x14ac:dyDescent="0.3">
      <c r="B865" s="39">
        <v>4</v>
      </c>
      <c r="C865" s="37"/>
      <c r="D865" s="38"/>
      <c r="E865" s="38"/>
      <c r="F865" s="38"/>
      <c r="G865" s="38"/>
      <c r="H865" s="37"/>
      <c r="I865" s="37"/>
      <c r="J865" s="37"/>
    </row>
    <row r="866" spans="1:11" ht="12.6" customHeight="1" x14ac:dyDescent="0.3">
      <c r="B866" s="38">
        <v>0.04</v>
      </c>
      <c r="C866" s="37"/>
      <c r="D866" s="38"/>
      <c r="E866" s="38"/>
      <c r="F866" s="38"/>
      <c r="G866" s="38"/>
      <c r="H866" s="37"/>
      <c r="I866" s="37"/>
      <c r="J866" s="37"/>
    </row>
    <row r="867" spans="1:11" ht="12.6" customHeight="1" x14ac:dyDescent="0.3">
      <c r="B867" s="38" t="s">
        <v>64</v>
      </c>
      <c r="C867" s="37"/>
      <c r="D867" s="38"/>
      <c r="E867" s="38"/>
      <c r="F867" s="38"/>
      <c r="G867" s="38"/>
      <c r="H867" s="37"/>
      <c r="I867" s="37"/>
      <c r="J867" s="37"/>
    </row>
    <row r="868" spans="1:11" ht="12.6" customHeight="1" x14ac:dyDescent="0.3">
      <c r="B868" s="37" t="s">
        <v>65</v>
      </c>
      <c r="C868" s="37"/>
      <c r="D868" s="37"/>
      <c r="E868" s="37"/>
      <c r="F868" s="37"/>
      <c r="G868" s="37"/>
      <c r="H868" s="37"/>
      <c r="I868" s="37"/>
      <c r="J868" s="37"/>
    </row>
    <row r="869" spans="1:11" ht="12.6" customHeight="1" x14ac:dyDescent="0.3">
      <c r="B869" s="37" t="s">
        <v>66</v>
      </c>
      <c r="C869" s="37"/>
      <c r="D869" s="37"/>
      <c r="E869" s="37"/>
      <c r="F869" s="37"/>
      <c r="G869" s="37"/>
      <c r="H869" s="37"/>
      <c r="I869" s="37"/>
      <c r="J869" s="37"/>
    </row>
    <row r="870" spans="1:11" ht="12.6" customHeight="1" x14ac:dyDescent="0.3">
      <c r="B870" s="37" t="s">
        <v>43</v>
      </c>
      <c r="C870" s="37"/>
      <c r="D870" s="37"/>
      <c r="E870" s="37"/>
      <c r="F870" s="37"/>
      <c r="G870" s="37"/>
      <c r="H870" s="37"/>
      <c r="I870" s="37"/>
      <c r="J870" s="37"/>
    </row>
    <row r="871" spans="1:11" ht="12.6" customHeight="1" x14ac:dyDescent="0.3">
      <c r="A871" s="27"/>
      <c r="B871" s="28" t="s">
        <v>53</v>
      </c>
      <c r="D871" s="29"/>
      <c r="E871" s="29"/>
      <c r="F871" s="29"/>
      <c r="G871" s="29"/>
      <c r="H871" s="29"/>
      <c r="I871" s="29"/>
      <c r="J871" s="28" t="s">
        <v>54</v>
      </c>
      <c r="K871" s="28">
        <f>K$1</f>
        <v>1963</v>
      </c>
    </row>
    <row r="872" spans="1:11" ht="12.6" customHeight="1" x14ac:dyDescent="0.3">
      <c r="B872" s="28" t="s">
        <v>45</v>
      </c>
      <c r="D872" s="29"/>
      <c r="E872" s="29"/>
      <c r="F872" s="29"/>
      <c r="G872" s="29"/>
      <c r="H872" s="29"/>
      <c r="I872" s="29"/>
      <c r="J872" s="28" t="s">
        <v>55</v>
      </c>
    </row>
    <row r="873" spans="1:11" ht="12.6" customHeight="1" x14ac:dyDescent="0.3">
      <c r="B873" s="28" t="s">
        <v>39</v>
      </c>
      <c r="D873" s="29"/>
      <c r="E873" s="29"/>
      <c r="F873" s="29"/>
      <c r="G873" s="29"/>
      <c r="H873" s="29"/>
      <c r="I873" s="29"/>
      <c r="J873" s="28" t="s">
        <v>56</v>
      </c>
      <c r="K873" s="41"/>
    </row>
    <row r="874" spans="1:11" ht="12.6" customHeight="1" x14ac:dyDescent="0.3">
      <c r="A874" s="31" t="s">
        <v>38</v>
      </c>
      <c r="B874" s="32" t="s">
        <v>39</v>
      </c>
      <c r="C874" s="32" t="s">
        <v>40</v>
      </c>
      <c r="D874" s="32"/>
      <c r="E874" s="32" t="s">
        <v>41</v>
      </c>
      <c r="F874" s="32"/>
      <c r="G874" s="32" t="s">
        <v>42</v>
      </c>
      <c r="H874" s="32" t="s">
        <v>57</v>
      </c>
      <c r="I874" s="32" t="s">
        <v>58</v>
      </c>
      <c r="K874" s="32" t="s">
        <v>59</v>
      </c>
    </row>
    <row r="890" spans="2:10" ht="12.6" customHeight="1" x14ac:dyDescent="0.3">
      <c r="B890" s="36"/>
      <c r="C890" s="37"/>
      <c r="D890" s="37"/>
      <c r="E890" s="38" t="s">
        <v>60</v>
      </c>
      <c r="F890" s="37"/>
      <c r="G890" s="37"/>
      <c r="H890" s="38" t="s">
        <v>51</v>
      </c>
      <c r="J890" s="38" t="s">
        <v>47</v>
      </c>
    </row>
    <row r="891" spans="2:10" ht="12.6" customHeight="1" x14ac:dyDescent="0.3">
      <c r="B891" s="38" t="s">
        <v>61</v>
      </c>
      <c r="C891" s="37"/>
      <c r="D891" s="38"/>
      <c r="E891" s="38">
        <f>COUNTA(A875:A888)</f>
        <v>0</v>
      </c>
      <c r="F891" s="38"/>
      <c r="G891" s="38"/>
      <c r="H891" s="37"/>
      <c r="I891" s="37"/>
      <c r="J891" s="37"/>
    </row>
    <row r="892" spans="2:10" ht="12.6" customHeight="1" x14ac:dyDescent="0.3">
      <c r="B892" s="38" t="s">
        <v>62</v>
      </c>
      <c r="C892" s="37"/>
      <c r="D892" s="38"/>
      <c r="E892" s="38"/>
      <c r="F892" s="38"/>
      <c r="G892" s="38"/>
      <c r="H892" s="37"/>
      <c r="I892" s="37"/>
      <c r="J892" s="37"/>
    </row>
    <row r="893" spans="2:10" ht="12.6" customHeight="1" x14ac:dyDescent="0.3">
      <c r="B893" s="39" t="s">
        <v>48</v>
      </c>
      <c r="C893" s="37"/>
      <c r="D893" s="38"/>
      <c r="E893" s="38"/>
      <c r="F893" s="38"/>
      <c r="G893" s="38"/>
      <c r="H893" s="37"/>
      <c r="I893" s="37"/>
      <c r="J893" s="37"/>
    </row>
    <row r="894" spans="2:10" ht="12.6" customHeight="1" x14ac:dyDescent="0.3">
      <c r="B894" s="38" t="s">
        <v>63</v>
      </c>
      <c r="C894" s="37"/>
      <c r="D894" s="38"/>
      <c r="E894" s="38"/>
      <c r="F894" s="38"/>
      <c r="G894" s="38"/>
      <c r="H894" s="37"/>
      <c r="I894" s="37"/>
      <c r="J894" s="37"/>
    </row>
    <row r="895" spans="2:10" ht="12.6" customHeight="1" x14ac:dyDescent="0.3">
      <c r="B895" s="39">
        <v>4</v>
      </c>
      <c r="C895" s="37"/>
      <c r="D895" s="38"/>
      <c r="E895" s="38"/>
      <c r="F895" s="38"/>
      <c r="G895" s="38"/>
      <c r="H895" s="37"/>
      <c r="I895" s="37"/>
      <c r="J895" s="37"/>
    </row>
    <row r="896" spans="2:10" ht="12.6" customHeight="1" x14ac:dyDescent="0.3">
      <c r="B896" s="38">
        <v>0.04</v>
      </c>
      <c r="C896" s="37"/>
      <c r="D896" s="38"/>
      <c r="E896" s="38"/>
      <c r="F896" s="38"/>
      <c r="G896" s="38"/>
      <c r="H896" s="37"/>
      <c r="I896" s="37"/>
      <c r="J896" s="37"/>
    </row>
    <row r="897" spans="1:11" ht="12.6" customHeight="1" x14ac:dyDescent="0.3">
      <c r="B897" s="38" t="s">
        <v>64</v>
      </c>
      <c r="C897" s="37"/>
      <c r="D897" s="38"/>
      <c r="E897" s="38"/>
      <c r="F897" s="38"/>
      <c r="G897" s="38"/>
      <c r="H897" s="37"/>
      <c r="I897" s="37"/>
      <c r="J897" s="37"/>
    </row>
    <row r="898" spans="1:11" ht="12.6" customHeight="1" x14ac:dyDescent="0.3">
      <c r="B898" s="37" t="s">
        <v>65</v>
      </c>
      <c r="C898" s="37"/>
      <c r="D898" s="37"/>
      <c r="E898" s="37"/>
      <c r="F898" s="37"/>
      <c r="G898" s="37"/>
      <c r="H898" s="37"/>
      <c r="I898" s="37"/>
      <c r="J898" s="37"/>
    </row>
    <row r="899" spans="1:11" ht="12.6" customHeight="1" x14ac:dyDescent="0.3">
      <c r="B899" s="37" t="s">
        <v>66</v>
      </c>
      <c r="C899" s="37"/>
      <c r="D899" s="37"/>
      <c r="E899" s="37"/>
      <c r="F899" s="37"/>
      <c r="G899" s="37"/>
      <c r="H899" s="37"/>
      <c r="I899" s="37"/>
      <c r="J899" s="37"/>
    </row>
    <row r="900" spans="1:11" ht="12.6" customHeight="1" x14ac:dyDescent="0.3">
      <c r="B900" s="37" t="s">
        <v>43</v>
      </c>
      <c r="C900" s="37"/>
      <c r="D900" s="37"/>
      <c r="E900" s="37"/>
      <c r="F900" s="37"/>
      <c r="G900" s="37"/>
      <c r="H900" s="37"/>
      <c r="I900" s="37"/>
      <c r="J900" s="37"/>
    </row>
    <row r="901" spans="1:11" ht="12.6" customHeight="1" x14ac:dyDescent="0.3">
      <c r="A901" s="27"/>
      <c r="B901" s="28" t="s">
        <v>53</v>
      </c>
      <c r="D901" s="29"/>
      <c r="E901" s="29"/>
      <c r="F901" s="29"/>
      <c r="G901" s="29"/>
      <c r="H901" s="29"/>
      <c r="I901" s="29"/>
      <c r="J901" s="28" t="s">
        <v>54</v>
      </c>
      <c r="K901" s="28">
        <f>K$1</f>
        <v>1963</v>
      </c>
    </row>
    <row r="902" spans="1:11" ht="12.6" customHeight="1" x14ac:dyDescent="0.3">
      <c r="B902" s="28" t="s">
        <v>45</v>
      </c>
      <c r="D902" s="29"/>
      <c r="E902" s="29"/>
      <c r="F902" s="29"/>
      <c r="G902" s="29"/>
      <c r="H902" s="29"/>
      <c r="I902" s="29"/>
      <c r="J902" s="28" t="s">
        <v>55</v>
      </c>
    </row>
    <row r="903" spans="1:11" ht="12.6" customHeight="1" x14ac:dyDescent="0.3">
      <c r="B903" s="28" t="s">
        <v>39</v>
      </c>
      <c r="D903" s="29"/>
      <c r="E903" s="29"/>
      <c r="F903" s="29"/>
      <c r="G903" s="29"/>
      <c r="H903" s="29"/>
      <c r="I903" s="29"/>
      <c r="J903" s="28" t="s">
        <v>56</v>
      </c>
      <c r="K903" s="41"/>
    </row>
    <row r="904" spans="1:11" ht="12.6" customHeight="1" x14ac:dyDescent="0.3">
      <c r="A904" s="31" t="s">
        <v>38</v>
      </c>
      <c r="B904" s="32" t="s">
        <v>39</v>
      </c>
      <c r="C904" s="32" t="s">
        <v>40</v>
      </c>
      <c r="D904" s="32"/>
      <c r="E904" s="32" t="s">
        <v>41</v>
      </c>
      <c r="F904" s="32"/>
      <c r="G904" s="32" t="s">
        <v>42</v>
      </c>
      <c r="H904" s="32" t="s">
        <v>57</v>
      </c>
      <c r="I904" s="32" t="s">
        <v>58</v>
      </c>
      <c r="K904" s="32" t="s">
        <v>59</v>
      </c>
    </row>
    <row r="920" spans="2:10" ht="12.6" customHeight="1" x14ac:dyDescent="0.3">
      <c r="B920" s="36"/>
      <c r="C920" s="37"/>
      <c r="D920" s="37"/>
      <c r="E920" s="38" t="s">
        <v>60</v>
      </c>
      <c r="F920" s="37"/>
      <c r="G920" s="37"/>
      <c r="H920" s="38" t="s">
        <v>51</v>
      </c>
      <c r="J920" s="38" t="s">
        <v>47</v>
      </c>
    </row>
    <row r="921" spans="2:10" ht="12.6" customHeight="1" x14ac:dyDescent="0.3">
      <c r="B921" s="38" t="s">
        <v>61</v>
      </c>
      <c r="C921" s="37"/>
      <c r="D921" s="38"/>
      <c r="E921" s="38">
        <f>COUNTA(A905:A918)</f>
        <v>0</v>
      </c>
      <c r="F921" s="38"/>
      <c r="G921" s="38"/>
      <c r="H921" s="37"/>
      <c r="I921" s="37"/>
      <c r="J921" s="37"/>
    </row>
    <row r="922" spans="2:10" ht="12.6" customHeight="1" x14ac:dyDescent="0.3">
      <c r="B922" s="38" t="s">
        <v>62</v>
      </c>
      <c r="C922" s="37"/>
      <c r="D922" s="38"/>
      <c r="E922" s="38"/>
      <c r="F922" s="38"/>
      <c r="G922" s="38"/>
      <c r="H922" s="37"/>
      <c r="I922" s="37"/>
      <c r="J922" s="37"/>
    </row>
    <row r="923" spans="2:10" ht="12.6" customHeight="1" x14ac:dyDescent="0.3">
      <c r="B923" s="39" t="s">
        <v>48</v>
      </c>
      <c r="C923" s="37"/>
      <c r="D923" s="38"/>
      <c r="E923" s="38"/>
      <c r="F923" s="38"/>
      <c r="G923" s="38"/>
      <c r="H923" s="37"/>
      <c r="I923" s="37"/>
      <c r="J923" s="37"/>
    </row>
    <row r="924" spans="2:10" ht="12.6" customHeight="1" x14ac:dyDescent="0.3">
      <c r="B924" s="38" t="s">
        <v>63</v>
      </c>
      <c r="C924" s="37"/>
      <c r="D924" s="38"/>
      <c r="E924" s="38"/>
      <c r="F924" s="38"/>
      <c r="G924" s="38"/>
      <c r="H924" s="37"/>
      <c r="I924" s="37"/>
      <c r="J924" s="37"/>
    </row>
    <row r="925" spans="2:10" ht="12.6" customHeight="1" x14ac:dyDescent="0.3">
      <c r="B925" s="39">
        <v>4</v>
      </c>
      <c r="C925" s="37"/>
      <c r="D925" s="38"/>
      <c r="E925" s="38"/>
      <c r="F925" s="38"/>
      <c r="G925" s="38"/>
      <c r="H925" s="37"/>
      <c r="I925" s="37"/>
      <c r="J925" s="37"/>
    </row>
    <row r="926" spans="2:10" ht="12.6" customHeight="1" x14ac:dyDescent="0.3">
      <c r="B926" s="38">
        <v>0.04</v>
      </c>
      <c r="C926" s="37"/>
      <c r="D926" s="38"/>
      <c r="E926" s="38"/>
      <c r="F926" s="38"/>
      <c r="G926" s="38"/>
      <c r="H926" s="37"/>
      <c r="I926" s="37"/>
      <c r="J926" s="37"/>
    </row>
    <row r="927" spans="2:10" ht="12.6" customHeight="1" x14ac:dyDescent="0.3">
      <c r="B927" s="38" t="s">
        <v>64</v>
      </c>
      <c r="C927" s="37"/>
      <c r="D927" s="38"/>
      <c r="E927" s="38"/>
      <c r="F927" s="38"/>
      <c r="G927" s="38"/>
      <c r="H927" s="37"/>
      <c r="I927" s="37"/>
      <c r="J927" s="37"/>
    </row>
    <row r="928" spans="2:10" ht="12.6" customHeight="1" x14ac:dyDescent="0.3">
      <c r="B928" s="37" t="s">
        <v>65</v>
      </c>
      <c r="C928" s="37"/>
      <c r="D928" s="37"/>
      <c r="E928" s="37"/>
      <c r="F928" s="37"/>
      <c r="G928" s="37"/>
      <c r="H928" s="37"/>
      <c r="I928" s="37"/>
      <c r="J928" s="37"/>
    </row>
    <row r="929" spans="1:11" ht="12.6" customHeight="1" x14ac:dyDescent="0.3">
      <c r="B929" s="37" t="s">
        <v>66</v>
      </c>
      <c r="C929" s="37"/>
      <c r="D929" s="37"/>
      <c r="E929" s="37"/>
      <c r="F929" s="37"/>
      <c r="G929" s="37"/>
      <c r="H929" s="37"/>
      <c r="I929" s="37"/>
      <c r="J929" s="37"/>
    </row>
    <row r="930" spans="1:11" ht="12.6" customHeight="1" x14ac:dyDescent="0.3">
      <c r="B930" s="37" t="s">
        <v>43</v>
      </c>
      <c r="C930" s="37"/>
      <c r="D930" s="37"/>
      <c r="E930" s="37"/>
      <c r="F930" s="37"/>
      <c r="G930" s="37"/>
      <c r="H930" s="37"/>
      <c r="I930" s="37"/>
      <c r="J930" s="37"/>
    </row>
    <row r="931" spans="1:11" ht="12.6" customHeight="1" x14ac:dyDescent="0.3">
      <c r="A931" s="27"/>
      <c r="B931" s="28" t="s">
        <v>53</v>
      </c>
      <c r="D931" s="29"/>
      <c r="E931" s="29"/>
      <c r="F931" s="29"/>
      <c r="G931" s="29"/>
      <c r="H931" s="29"/>
      <c r="I931" s="29"/>
      <c r="J931" s="28" t="s">
        <v>54</v>
      </c>
      <c r="K931" s="28">
        <f>K$1</f>
        <v>1963</v>
      </c>
    </row>
    <row r="932" spans="1:11" ht="12.6" customHeight="1" x14ac:dyDescent="0.3">
      <c r="B932" s="28" t="s">
        <v>45</v>
      </c>
      <c r="D932" s="29"/>
      <c r="E932" s="29"/>
      <c r="F932" s="29"/>
      <c r="G932" s="29"/>
      <c r="H932" s="29"/>
      <c r="I932" s="29"/>
      <c r="J932" s="28" t="s">
        <v>55</v>
      </c>
    </row>
    <row r="933" spans="1:11" ht="12.6" customHeight="1" x14ac:dyDescent="0.3">
      <c r="B933" s="28" t="s">
        <v>39</v>
      </c>
      <c r="D933" s="29"/>
      <c r="E933" s="29"/>
      <c r="F933" s="29"/>
      <c r="G933" s="29"/>
      <c r="H933" s="29"/>
      <c r="I933" s="29"/>
      <c r="J933" s="28" t="s">
        <v>56</v>
      </c>
      <c r="K933" s="41"/>
    </row>
    <row r="934" spans="1:11" ht="12.6" customHeight="1" x14ac:dyDescent="0.3">
      <c r="A934" s="31" t="s">
        <v>38</v>
      </c>
      <c r="B934" s="32" t="s">
        <v>39</v>
      </c>
      <c r="C934" s="32" t="s">
        <v>40</v>
      </c>
      <c r="D934" s="32"/>
      <c r="E934" s="32" t="s">
        <v>41</v>
      </c>
      <c r="F934" s="32"/>
      <c r="G934" s="32" t="s">
        <v>42</v>
      </c>
      <c r="H934" s="32" t="s">
        <v>57</v>
      </c>
      <c r="I934" s="32" t="s">
        <v>58</v>
      </c>
      <c r="K934" s="32" t="s">
        <v>59</v>
      </c>
    </row>
    <row r="950" spans="2:10" ht="12.6" customHeight="1" x14ac:dyDescent="0.3">
      <c r="B950" s="36"/>
      <c r="C950" s="37"/>
      <c r="D950" s="37"/>
      <c r="E950" s="38" t="s">
        <v>60</v>
      </c>
      <c r="F950" s="37"/>
      <c r="G950" s="37"/>
      <c r="H950" s="38" t="s">
        <v>51</v>
      </c>
      <c r="J950" s="38" t="s">
        <v>47</v>
      </c>
    </row>
    <row r="951" spans="2:10" ht="12.6" customHeight="1" x14ac:dyDescent="0.3">
      <c r="B951" s="38" t="s">
        <v>61</v>
      </c>
      <c r="C951" s="37"/>
      <c r="D951" s="38"/>
      <c r="E951" s="38">
        <f>COUNTA(A935:A948)</f>
        <v>0</v>
      </c>
      <c r="F951" s="38"/>
      <c r="G951" s="38"/>
      <c r="H951" s="37"/>
      <c r="I951" s="37"/>
      <c r="J951" s="37"/>
    </row>
    <row r="952" spans="2:10" ht="12.6" customHeight="1" x14ac:dyDescent="0.3">
      <c r="B952" s="38" t="s">
        <v>62</v>
      </c>
      <c r="C952" s="37"/>
      <c r="D952" s="38"/>
      <c r="E952" s="38"/>
      <c r="F952" s="38"/>
      <c r="G952" s="38"/>
      <c r="H952" s="37"/>
      <c r="I952" s="37"/>
      <c r="J952" s="37"/>
    </row>
    <row r="953" spans="2:10" ht="12.6" customHeight="1" x14ac:dyDescent="0.3">
      <c r="B953" s="39" t="s">
        <v>48</v>
      </c>
      <c r="C953" s="37"/>
      <c r="D953" s="38"/>
      <c r="E953" s="38"/>
      <c r="F953" s="38"/>
      <c r="G953" s="38"/>
      <c r="H953" s="37"/>
      <c r="I953" s="37"/>
      <c r="J953" s="37"/>
    </row>
    <row r="954" spans="2:10" ht="12.6" customHeight="1" x14ac:dyDescent="0.3">
      <c r="B954" s="38" t="s">
        <v>63</v>
      </c>
      <c r="C954" s="37"/>
      <c r="D954" s="38"/>
      <c r="E954" s="38"/>
      <c r="F954" s="38"/>
      <c r="G954" s="38"/>
      <c r="H954" s="37"/>
      <c r="I954" s="37"/>
      <c r="J954" s="37"/>
    </row>
    <row r="955" spans="2:10" ht="12.6" customHeight="1" x14ac:dyDescent="0.3">
      <c r="B955" s="39">
        <v>4</v>
      </c>
      <c r="C955" s="37"/>
      <c r="D955" s="38"/>
      <c r="E955" s="38"/>
      <c r="F955" s="38"/>
      <c r="G955" s="38"/>
      <c r="H955" s="37"/>
      <c r="I955" s="37"/>
      <c r="J955" s="37"/>
    </row>
    <row r="956" spans="2:10" ht="12.6" customHeight="1" x14ac:dyDescent="0.3">
      <c r="B956" s="38">
        <v>0.04</v>
      </c>
      <c r="C956" s="37"/>
      <c r="D956" s="38"/>
      <c r="E956" s="38"/>
      <c r="F956" s="38"/>
      <c r="G956" s="38"/>
      <c r="H956" s="37"/>
      <c r="I956" s="37"/>
      <c r="J956" s="37"/>
    </row>
    <row r="957" spans="2:10" ht="12.6" customHeight="1" x14ac:dyDescent="0.3">
      <c r="B957" s="38" t="s">
        <v>64</v>
      </c>
      <c r="C957" s="37"/>
      <c r="D957" s="38"/>
      <c r="E957" s="38"/>
      <c r="F957" s="38"/>
      <c r="G957" s="38"/>
      <c r="H957" s="37"/>
      <c r="I957" s="37"/>
      <c r="J957" s="37"/>
    </row>
    <row r="958" spans="2:10" ht="12.6" customHeight="1" x14ac:dyDescent="0.3">
      <c r="B958" s="37" t="s">
        <v>65</v>
      </c>
      <c r="C958" s="37"/>
      <c r="D958" s="37"/>
      <c r="E958" s="37"/>
      <c r="F958" s="37"/>
      <c r="G958" s="37"/>
      <c r="H958" s="37"/>
      <c r="I958" s="37"/>
      <c r="J958" s="37"/>
    </row>
    <row r="959" spans="2:10" ht="12.6" customHeight="1" x14ac:dyDescent="0.3">
      <c r="B959" s="37" t="s">
        <v>66</v>
      </c>
      <c r="C959" s="37"/>
      <c r="D959" s="37"/>
      <c r="E959" s="37"/>
      <c r="F959" s="37"/>
      <c r="G959" s="37"/>
      <c r="H959" s="37"/>
      <c r="I959" s="37"/>
      <c r="J959" s="37"/>
    </row>
    <row r="960" spans="2:10" ht="12.6" customHeight="1" x14ac:dyDescent="0.3">
      <c r="B960" s="37" t="s">
        <v>43</v>
      </c>
      <c r="C960" s="37"/>
      <c r="D960" s="37"/>
      <c r="E960" s="37"/>
      <c r="F960" s="37"/>
      <c r="G960" s="37"/>
      <c r="H960" s="37"/>
      <c r="I960" s="37"/>
      <c r="J960" s="37"/>
    </row>
    <row r="961" spans="1:11" ht="12.6" customHeight="1" x14ac:dyDescent="0.3">
      <c r="A961" s="27"/>
      <c r="B961" s="28" t="s">
        <v>53</v>
      </c>
      <c r="D961" s="29"/>
      <c r="E961" s="29"/>
      <c r="F961" s="29"/>
      <c r="G961" s="29"/>
      <c r="H961" s="29"/>
      <c r="I961" s="29"/>
      <c r="J961" s="28" t="s">
        <v>54</v>
      </c>
      <c r="K961" s="28">
        <f>K$1</f>
        <v>1963</v>
      </c>
    </row>
    <row r="962" spans="1:11" ht="12.6" customHeight="1" x14ac:dyDescent="0.3">
      <c r="B962" s="28" t="s">
        <v>45</v>
      </c>
      <c r="D962" s="29"/>
      <c r="E962" s="29"/>
      <c r="F962" s="29"/>
      <c r="G962" s="29"/>
      <c r="H962" s="29"/>
      <c r="I962" s="29"/>
      <c r="J962" s="28" t="s">
        <v>55</v>
      </c>
    </row>
    <row r="963" spans="1:11" ht="12.6" customHeight="1" x14ac:dyDescent="0.3">
      <c r="B963" s="28" t="s">
        <v>39</v>
      </c>
      <c r="D963" s="29"/>
      <c r="E963" s="29"/>
      <c r="F963" s="29"/>
      <c r="G963" s="29"/>
      <c r="H963" s="29"/>
      <c r="I963" s="29"/>
      <c r="J963" s="28" t="s">
        <v>56</v>
      </c>
      <c r="K963" s="41"/>
    </row>
    <row r="964" spans="1:11" ht="12.6" customHeight="1" x14ac:dyDescent="0.3">
      <c r="A964" s="31" t="s">
        <v>38</v>
      </c>
      <c r="B964" s="32" t="s">
        <v>39</v>
      </c>
      <c r="C964" s="32" t="s">
        <v>40</v>
      </c>
      <c r="D964" s="32"/>
      <c r="E964" s="32" t="s">
        <v>41</v>
      </c>
      <c r="F964" s="32"/>
      <c r="G964" s="32" t="s">
        <v>42</v>
      </c>
      <c r="H964" s="32" t="s">
        <v>57</v>
      </c>
      <c r="I964" s="32" t="s">
        <v>58</v>
      </c>
      <c r="K964" s="32" t="s">
        <v>59</v>
      </c>
    </row>
    <row r="980" spans="1:11" ht="12.6" customHeight="1" x14ac:dyDescent="0.3">
      <c r="B980" s="36"/>
      <c r="C980" s="37"/>
      <c r="D980" s="37"/>
      <c r="E980" s="38" t="s">
        <v>60</v>
      </c>
      <c r="F980" s="37"/>
      <c r="G980" s="37"/>
      <c r="H980" s="38" t="s">
        <v>51</v>
      </c>
      <c r="J980" s="38" t="s">
        <v>47</v>
      </c>
    </row>
    <row r="981" spans="1:11" ht="12.6" customHeight="1" x14ac:dyDescent="0.3">
      <c r="B981" s="38" t="s">
        <v>61</v>
      </c>
      <c r="C981" s="37"/>
      <c r="D981" s="38"/>
      <c r="E981" s="38">
        <f>COUNTA(A965:A978)</f>
        <v>0</v>
      </c>
      <c r="F981" s="38"/>
      <c r="G981" s="38"/>
      <c r="H981" s="37"/>
      <c r="I981" s="37"/>
      <c r="J981" s="37"/>
    </row>
    <row r="982" spans="1:11" ht="12.6" customHeight="1" x14ac:dyDescent="0.3">
      <c r="B982" s="38" t="s">
        <v>62</v>
      </c>
      <c r="C982" s="37"/>
      <c r="D982" s="38"/>
      <c r="E982" s="38"/>
      <c r="F982" s="38"/>
      <c r="G982" s="38"/>
      <c r="H982" s="37"/>
      <c r="I982" s="37"/>
      <c r="J982" s="37"/>
    </row>
    <row r="983" spans="1:11" ht="12.6" customHeight="1" x14ac:dyDescent="0.3">
      <c r="B983" s="39" t="s">
        <v>48</v>
      </c>
      <c r="C983" s="37"/>
      <c r="D983" s="38"/>
      <c r="E983" s="38"/>
      <c r="F983" s="38"/>
      <c r="G983" s="38"/>
      <c r="H983" s="37"/>
      <c r="I983" s="37"/>
      <c r="J983" s="37"/>
    </row>
    <row r="984" spans="1:11" ht="12.6" customHeight="1" x14ac:dyDescent="0.3">
      <c r="B984" s="38" t="s">
        <v>63</v>
      </c>
      <c r="C984" s="37"/>
      <c r="D984" s="38"/>
      <c r="E984" s="38"/>
      <c r="F984" s="38"/>
      <c r="G984" s="38"/>
      <c r="H984" s="37"/>
      <c r="I984" s="37"/>
      <c r="J984" s="37"/>
    </row>
    <row r="985" spans="1:11" ht="12.6" customHeight="1" x14ac:dyDescent="0.3">
      <c r="B985" s="39">
        <v>4</v>
      </c>
      <c r="C985" s="37"/>
      <c r="D985" s="38"/>
      <c r="E985" s="38"/>
      <c r="F985" s="38"/>
      <c r="G985" s="38"/>
      <c r="H985" s="37"/>
      <c r="I985" s="37"/>
      <c r="J985" s="37"/>
    </row>
    <row r="986" spans="1:11" ht="12.6" customHeight="1" x14ac:dyDescent="0.3">
      <c r="B986" s="38">
        <v>0.04</v>
      </c>
      <c r="C986" s="37"/>
      <c r="D986" s="38"/>
      <c r="E986" s="38"/>
      <c r="F986" s="38"/>
      <c r="G986" s="38"/>
      <c r="H986" s="37"/>
      <c r="I986" s="37"/>
      <c r="J986" s="37"/>
    </row>
    <row r="987" spans="1:11" ht="12.6" customHeight="1" x14ac:dyDescent="0.3">
      <c r="B987" s="38" t="s">
        <v>64</v>
      </c>
      <c r="C987" s="37"/>
      <c r="D987" s="38"/>
      <c r="E987" s="38"/>
      <c r="F987" s="38"/>
      <c r="G987" s="38"/>
      <c r="H987" s="37"/>
      <c r="I987" s="37"/>
      <c r="J987" s="37"/>
    </row>
    <row r="988" spans="1:11" ht="12.6" customHeight="1" x14ac:dyDescent="0.3">
      <c r="B988" s="37" t="s">
        <v>65</v>
      </c>
      <c r="C988" s="37"/>
      <c r="D988" s="37"/>
      <c r="E988" s="37"/>
      <c r="F988" s="37"/>
      <c r="G988" s="37"/>
      <c r="H988" s="37"/>
      <c r="I988" s="37"/>
      <c r="J988" s="37"/>
    </row>
    <row r="989" spans="1:11" ht="12.6" customHeight="1" x14ac:dyDescent="0.3">
      <c r="B989" s="37" t="s">
        <v>66</v>
      </c>
      <c r="C989" s="37"/>
      <c r="D989" s="37"/>
      <c r="E989" s="37"/>
      <c r="F989" s="37"/>
      <c r="G989" s="37"/>
      <c r="H989" s="37"/>
      <c r="I989" s="37"/>
      <c r="J989" s="37"/>
    </row>
    <row r="990" spans="1:11" ht="12.6" customHeight="1" x14ac:dyDescent="0.3">
      <c r="B990" s="37" t="s">
        <v>43</v>
      </c>
      <c r="C990" s="37"/>
      <c r="D990" s="37"/>
      <c r="E990" s="37"/>
      <c r="F990" s="37"/>
      <c r="G990" s="37"/>
      <c r="H990" s="37"/>
      <c r="I990" s="37"/>
      <c r="J990" s="37"/>
    </row>
    <row r="991" spans="1:11" ht="12.6" customHeight="1" x14ac:dyDescent="0.3">
      <c r="A991" s="27"/>
      <c r="B991" s="28" t="s">
        <v>53</v>
      </c>
      <c r="D991" s="29"/>
      <c r="E991" s="29"/>
      <c r="F991" s="29"/>
      <c r="G991" s="29"/>
      <c r="H991" s="29"/>
      <c r="I991" s="29"/>
      <c r="J991" s="28" t="s">
        <v>54</v>
      </c>
      <c r="K991" s="28">
        <f>K$1</f>
        <v>1963</v>
      </c>
    </row>
    <row r="992" spans="1:11" ht="12.6" customHeight="1" x14ac:dyDescent="0.3">
      <c r="B992" s="28" t="s">
        <v>45</v>
      </c>
      <c r="D992" s="29"/>
      <c r="E992" s="29"/>
      <c r="F992" s="29"/>
      <c r="G992" s="29"/>
      <c r="H992" s="29"/>
      <c r="I992" s="29"/>
      <c r="J992" s="28" t="s">
        <v>55</v>
      </c>
    </row>
    <row r="993" spans="1:11" ht="12.6" customHeight="1" x14ac:dyDescent="0.3">
      <c r="B993" s="28" t="s">
        <v>39</v>
      </c>
      <c r="D993" s="29"/>
      <c r="E993" s="29"/>
      <c r="F993" s="29"/>
      <c r="G993" s="29"/>
      <c r="H993" s="29"/>
      <c r="I993" s="29"/>
      <c r="J993" s="28" t="s">
        <v>56</v>
      </c>
      <c r="K993" s="41"/>
    </row>
    <row r="994" spans="1:11" ht="12.6" customHeight="1" x14ac:dyDescent="0.3">
      <c r="A994" s="31" t="s">
        <v>38</v>
      </c>
      <c r="B994" s="32" t="s">
        <v>39</v>
      </c>
      <c r="C994" s="32" t="s">
        <v>40</v>
      </c>
      <c r="D994" s="32"/>
      <c r="E994" s="32" t="s">
        <v>41</v>
      </c>
      <c r="F994" s="32"/>
      <c r="G994" s="32" t="s">
        <v>42</v>
      </c>
      <c r="H994" s="32" t="s">
        <v>57</v>
      </c>
      <c r="I994" s="32" t="s">
        <v>58</v>
      </c>
      <c r="K994" s="32" t="s">
        <v>59</v>
      </c>
    </row>
    <row r="1010" spans="1:11" ht="12.6" customHeight="1" x14ac:dyDescent="0.3">
      <c r="B1010" s="36"/>
      <c r="C1010" s="37"/>
      <c r="D1010" s="37"/>
      <c r="E1010" s="38" t="s">
        <v>60</v>
      </c>
      <c r="F1010" s="37"/>
      <c r="G1010" s="37"/>
      <c r="H1010" s="38" t="s">
        <v>51</v>
      </c>
      <c r="J1010" s="38" t="s">
        <v>47</v>
      </c>
    </row>
    <row r="1011" spans="1:11" ht="12.6" customHeight="1" x14ac:dyDescent="0.3">
      <c r="B1011" s="38" t="s">
        <v>61</v>
      </c>
      <c r="C1011" s="37"/>
      <c r="D1011" s="38"/>
      <c r="E1011" s="38">
        <f>COUNTA(A995:A1008)</f>
        <v>0</v>
      </c>
      <c r="F1011" s="38"/>
      <c r="G1011" s="38"/>
      <c r="H1011" s="37"/>
      <c r="I1011" s="37"/>
      <c r="J1011" s="37"/>
    </row>
    <row r="1012" spans="1:11" ht="12.6" customHeight="1" x14ac:dyDescent="0.3">
      <c r="B1012" s="38" t="s">
        <v>62</v>
      </c>
      <c r="C1012" s="37"/>
      <c r="D1012" s="38"/>
      <c r="E1012" s="38"/>
      <c r="F1012" s="38"/>
      <c r="G1012" s="38"/>
      <c r="H1012" s="37"/>
      <c r="I1012" s="37"/>
      <c r="J1012" s="37"/>
    </row>
    <row r="1013" spans="1:11" ht="12.6" customHeight="1" x14ac:dyDescent="0.3">
      <c r="B1013" s="39" t="s">
        <v>48</v>
      </c>
      <c r="C1013" s="37"/>
      <c r="D1013" s="38"/>
      <c r="E1013" s="38"/>
      <c r="F1013" s="38"/>
      <c r="G1013" s="38"/>
      <c r="H1013" s="37"/>
      <c r="I1013" s="37"/>
      <c r="J1013" s="37"/>
    </row>
    <row r="1014" spans="1:11" ht="12.6" customHeight="1" x14ac:dyDescent="0.3">
      <c r="B1014" s="38" t="s">
        <v>63</v>
      </c>
      <c r="C1014" s="37"/>
      <c r="D1014" s="38"/>
      <c r="E1014" s="38"/>
      <c r="F1014" s="38"/>
      <c r="G1014" s="38"/>
      <c r="H1014" s="37"/>
      <c r="I1014" s="37"/>
      <c r="J1014" s="37"/>
    </row>
    <row r="1015" spans="1:11" ht="12.6" customHeight="1" x14ac:dyDescent="0.3">
      <c r="B1015" s="39">
        <v>4</v>
      </c>
      <c r="C1015" s="37"/>
      <c r="D1015" s="38"/>
      <c r="E1015" s="38"/>
      <c r="F1015" s="38"/>
      <c r="G1015" s="38"/>
      <c r="H1015" s="37"/>
      <c r="I1015" s="37"/>
      <c r="J1015" s="37"/>
    </row>
    <row r="1016" spans="1:11" ht="12.6" customHeight="1" x14ac:dyDescent="0.3">
      <c r="B1016" s="38">
        <v>0.04</v>
      </c>
      <c r="C1016" s="37"/>
      <c r="D1016" s="38"/>
      <c r="E1016" s="38"/>
      <c r="F1016" s="38"/>
      <c r="G1016" s="38"/>
      <c r="H1016" s="37"/>
      <c r="I1016" s="37"/>
      <c r="J1016" s="37"/>
    </row>
    <row r="1017" spans="1:11" ht="12.6" customHeight="1" x14ac:dyDescent="0.3">
      <c r="B1017" s="38" t="s">
        <v>64</v>
      </c>
      <c r="C1017" s="37"/>
      <c r="D1017" s="38"/>
      <c r="E1017" s="38"/>
      <c r="F1017" s="38"/>
      <c r="G1017" s="38"/>
      <c r="H1017" s="37"/>
      <c r="I1017" s="37"/>
      <c r="J1017" s="37"/>
    </row>
    <row r="1018" spans="1:11" ht="12.6" customHeight="1" x14ac:dyDescent="0.3">
      <c r="B1018" s="37" t="s">
        <v>65</v>
      </c>
      <c r="C1018" s="37"/>
      <c r="D1018" s="37"/>
      <c r="E1018" s="37"/>
      <c r="F1018" s="37"/>
      <c r="G1018" s="37"/>
      <c r="H1018" s="37"/>
      <c r="I1018" s="37"/>
      <c r="J1018" s="37"/>
    </row>
    <row r="1019" spans="1:11" ht="12.6" customHeight="1" x14ac:dyDescent="0.3">
      <c r="B1019" s="37" t="s">
        <v>66</v>
      </c>
      <c r="C1019" s="37"/>
      <c r="D1019" s="37"/>
      <c r="E1019" s="37"/>
      <c r="F1019" s="37"/>
      <c r="G1019" s="37"/>
      <c r="H1019" s="37"/>
      <c r="I1019" s="37"/>
      <c r="J1019" s="37"/>
    </row>
    <row r="1020" spans="1:11" ht="12.6" customHeight="1" x14ac:dyDescent="0.3">
      <c r="B1020" s="37" t="s">
        <v>43</v>
      </c>
      <c r="C1020" s="37"/>
      <c r="D1020" s="37"/>
      <c r="E1020" s="37"/>
      <c r="F1020" s="37"/>
      <c r="G1020" s="37"/>
      <c r="H1020" s="37"/>
      <c r="I1020" s="37"/>
      <c r="J1020" s="37"/>
    </row>
    <row r="1021" spans="1:11" ht="12.6" customHeight="1" x14ac:dyDescent="0.3">
      <c r="A1021" s="27"/>
      <c r="B1021" s="28" t="s">
        <v>53</v>
      </c>
      <c r="D1021" s="29"/>
      <c r="E1021" s="29"/>
      <c r="F1021" s="29"/>
      <c r="G1021" s="29"/>
      <c r="H1021" s="29"/>
      <c r="I1021" s="29"/>
      <c r="J1021" s="28" t="s">
        <v>54</v>
      </c>
      <c r="K1021" s="28">
        <f>K$1</f>
        <v>1963</v>
      </c>
    </row>
    <row r="1022" spans="1:11" ht="12.6" customHeight="1" x14ac:dyDescent="0.3">
      <c r="B1022" s="28" t="s">
        <v>45</v>
      </c>
      <c r="D1022" s="29"/>
      <c r="E1022" s="29"/>
      <c r="F1022" s="29"/>
      <c r="G1022" s="29"/>
      <c r="H1022" s="29"/>
      <c r="I1022" s="29"/>
      <c r="J1022" s="28" t="s">
        <v>55</v>
      </c>
    </row>
    <row r="1023" spans="1:11" ht="12.6" customHeight="1" x14ac:dyDescent="0.3">
      <c r="B1023" s="28" t="s">
        <v>39</v>
      </c>
      <c r="D1023" s="29"/>
      <c r="E1023" s="29"/>
      <c r="F1023" s="29"/>
      <c r="G1023" s="29"/>
      <c r="H1023" s="29"/>
      <c r="I1023" s="29"/>
      <c r="J1023" s="28" t="s">
        <v>56</v>
      </c>
      <c r="K1023" s="41"/>
    </row>
    <row r="1024" spans="1:11" ht="12.6" customHeight="1" x14ac:dyDescent="0.3">
      <c r="A1024" s="31" t="s">
        <v>38</v>
      </c>
      <c r="B1024" s="32" t="s">
        <v>39</v>
      </c>
      <c r="C1024" s="32" t="s">
        <v>40</v>
      </c>
      <c r="D1024" s="32"/>
      <c r="E1024" s="32" t="s">
        <v>41</v>
      </c>
      <c r="F1024" s="32"/>
      <c r="G1024" s="32" t="s">
        <v>42</v>
      </c>
      <c r="H1024" s="32" t="s">
        <v>57</v>
      </c>
      <c r="I1024" s="32" t="s">
        <v>58</v>
      </c>
      <c r="K1024" s="32" t="s">
        <v>59</v>
      </c>
    </row>
    <row r="1040" spans="2:10" ht="12.6" customHeight="1" x14ac:dyDescent="0.3">
      <c r="B1040" s="36"/>
      <c r="C1040" s="37"/>
      <c r="D1040" s="37"/>
      <c r="E1040" s="38" t="s">
        <v>60</v>
      </c>
      <c r="F1040" s="37"/>
      <c r="G1040" s="37"/>
      <c r="H1040" s="38" t="s">
        <v>51</v>
      </c>
      <c r="J1040" s="38" t="s">
        <v>47</v>
      </c>
    </row>
    <row r="1041" spans="1:11" ht="12.6" customHeight="1" x14ac:dyDescent="0.3">
      <c r="B1041" s="38" t="s">
        <v>61</v>
      </c>
      <c r="C1041" s="37"/>
      <c r="D1041" s="38"/>
      <c r="E1041" s="38">
        <f>COUNTA(A1025:A1038)</f>
        <v>0</v>
      </c>
      <c r="F1041" s="38"/>
      <c r="G1041" s="38"/>
      <c r="H1041" s="37"/>
      <c r="I1041" s="37"/>
      <c r="J1041" s="37"/>
    </row>
    <row r="1042" spans="1:11" ht="12.6" customHeight="1" x14ac:dyDescent="0.3">
      <c r="B1042" s="38" t="s">
        <v>62</v>
      </c>
      <c r="C1042" s="37"/>
      <c r="D1042" s="38"/>
      <c r="E1042" s="38"/>
      <c r="F1042" s="38"/>
      <c r="G1042" s="38"/>
      <c r="H1042" s="37"/>
      <c r="I1042" s="37"/>
      <c r="J1042" s="37"/>
    </row>
    <row r="1043" spans="1:11" ht="12.6" customHeight="1" x14ac:dyDescent="0.3">
      <c r="B1043" s="39" t="s">
        <v>48</v>
      </c>
      <c r="C1043" s="37"/>
      <c r="D1043" s="38"/>
      <c r="E1043" s="38"/>
      <c r="F1043" s="38"/>
      <c r="G1043" s="38"/>
      <c r="H1043" s="37"/>
      <c r="I1043" s="37"/>
      <c r="J1043" s="37"/>
    </row>
    <row r="1044" spans="1:11" ht="12.6" customHeight="1" x14ac:dyDescent="0.3">
      <c r="B1044" s="38" t="s">
        <v>63</v>
      </c>
      <c r="C1044" s="37"/>
      <c r="D1044" s="38"/>
      <c r="E1044" s="38"/>
      <c r="F1044" s="38"/>
      <c r="G1044" s="38"/>
      <c r="H1044" s="37"/>
      <c r="I1044" s="37"/>
      <c r="J1044" s="37"/>
    </row>
    <row r="1045" spans="1:11" ht="12.6" customHeight="1" x14ac:dyDescent="0.3">
      <c r="B1045" s="39">
        <v>4</v>
      </c>
      <c r="C1045" s="37"/>
      <c r="D1045" s="38"/>
      <c r="E1045" s="38"/>
      <c r="F1045" s="38"/>
      <c r="G1045" s="38"/>
      <c r="H1045" s="37"/>
      <c r="I1045" s="37"/>
      <c r="J1045" s="37"/>
    </row>
    <row r="1046" spans="1:11" ht="12.6" customHeight="1" x14ac:dyDescent="0.3">
      <c r="B1046" s="38">
        <v>0.04</v>
      </c>
      <c r="C1046" s="37"/>
      <c r="D1046" s="38"/>
      <c r="E1046" s="38"/>
      <c r="F1046" s="38"/>
      <c r="G1046" s="38"/>
      <c r="H1046" s="37"/>
      <c r="I1046" s="37"/>
      <c r="J1046" s="37"/>
    </row>
    <row r="1047" spans="1:11" ht="12.6" customHeight="1" x14ac:dyDescent="0.3">
      <c r="B1047" s="38" t="s">
        <v>64</v>
      </c>
      <c r="C1047" s="37"/>
      <c r="D1047" s="38"/>
      <c r="E1047" s="38"/>
      <c r="F1047" s="38"/>
      <c r="G1047" s="38"/>
      <c r="H1047" s="37"/>
      <c r="I1047" s="37"/>
      <c r="J1047" s="37"/>
    </row>
    <row r="1048" spans="1:11" ht="12.6" customHeight="1" x14ac:dyDescent="0.3">
      <c r="B1048" s="37" t="s">
        <v>65</v>
      </c>
      <c r="C1048" s="37"/>
      <c r="D1048" s="37"/>
      <c r="E1048" s="37"/>
      <c r="F1048" s="37"/>
      <c r="G1048" s="37"/>
      <c r="H1048" s="37"/>
      <c r="I1048" s="37"/>
      <c r="J1048" s="37"/>
    </row>
    <row r="1049" spans="1:11" ht="12.6" customHeight="1" x14ac:dyDescent="0.3">
      <c r="B1049" s="37" t="s">
        <v>66</v>
      </c>
      <c r="C1049" s="37"/>
      <c r="D1049" s="37"/>
      <c r="E1049" s="37"/>
      <c r="F1049" s="37"/>
      <c r="G1049" s="37"/>
      <c r="H1049" s="37"/>
      <c r="I1049" s="37"/>
      <c r="J1049" s="37"/>
    </row>
    <row r="1050" spans="1:11" ht="12.6" customHeight="1" x14ac:dyDescent="0.3">
      <c r="B1050" s="37" t="s">
        <v>43</v>
      </c>
      <c r="C1050" s="37"/>
      <c r="D1050" s="37"/>
      <c r="E1050" s="37"/>
      <c r="F1050" s="37"/>
      <c r="G1050" s="37"/>
      <c r="H1050" s="37"/>
      <c r="I1050" s="37"/>
      <c r="J1050" s="37"/>
    </row>
    <row r="1051" spans="1:11" ht="12.6" customHeight="1" x14ac:dyDescent="0.3">
      <c r="A1051" s="27"/>
      <c r="B1051" s="28" t="s">
        <v>53</v>
      </c>
      <c r="D1051" s="29"/>
      <c r="E1051" s="29"/>
      <c r="F1051" s="29"/>
      <c r="G1051" s="29"/>
      <c r="H1051" s="29"/>
      <c r="I1051" s="29"/>
      <c r="J1051" s="28" t="s">
        <v>54</v>
      </c>
      <c r="K1051" s="28">
        <f>K$1</f>
        <v>1963</v>
      </c>
    </row>
    <row r="1052" spans="1:11" ht="12.6" customHeight="1" x14ac:dyDescent="0.3">
      <c r="B1052" s="28" t="s">
        <v>45</v>
      </c>
      <c r="D1052" s="29"/>
      <c r="E1052" s="29"/>
      <c r="F1052" s="29"/>
      <c r="G1052" s="29"/>
      <c r="H1052" s="29"/>
      <c r="I1052" s="29"/>
      <c r="J1052" s="28" t="s">
        <v>55</v>
      </c>
    </row>
    <row r="1053" spans="1:11" ht="12.6" customHeight="1" x14ac:dyDescent="0.3">
      <c r="B1053" s="28" t="s">
        <v>39</v>
      </c>
      <c r="D1053" s="29"/>
      <c r="E1053" s="29"/>
      <c r="F1053" s="29"/>
      <c r="G1053" s="29"/>
      <c r="H1053" s="29"/>
      <c r="I1053" s="29"/>
      <c r="J1053" s="28" t="s">
        <v>56</v>
      </c>
      <c r="K1053" s="41"/>
    </row>
    <row r="1054" spans="1:11" ht="12.6" customHeight="1" x14ac:dyDescent="0.3">
      <c r="A1054" s="31" t="s">
        <v>38</v>
      </c>
      <c r="B1054" s="32" t="s">
        <v>39</v>
      </c>
      <c r="C1054" s="32" t="s">
        <v>40</v>
      </c>
      <c r="D1054" s="32"/>
      <c r="E1054" s="32" t="s">
        <v>41</v>
      </c>
      <c r="F1054" s="32"/>
      <c r="G1054" s="32" t="s">
        <v>42</v>
      </c>
      <c r="H1054" s="32" t="s">
        <v>57</v>
      </c>
      <c r="I1054" s="32" t="s">
        <v>58</v>
      </c>
      <c r="K1054" s="32" t="s">
        <v>59</v>
      </c>
    </row>
    <row r="1070" spans="2:10" ht="12.6" customHeight="1" x14ac:dyDescent="0.3">
      <c r="B1070" s="36"/>
      <c r="C1070" s="37"/>
      <c r="D1070" s="37"/>
      <c r="E1070" s="38" t="s">
        <v>60</v>
      </c>
      <c r="F1070" s="37"/>
      <c r="G1070" s="37"/>
      <c r="H1070" s="38" t="s">
        <v>51</v>
      </c>
      <c r="J1070" s="38" t="s">
        <v>47</v>
      </c>
    </row>
    <row r="1071" spans="2:10" ht="12.6" customHeight="1" x14ac:dyDescent="0.3">
      <c r="B1071" s="38" t="s">
        <v>61</v>
      </c>
      <c r="C1071" s="37"/>
      <c r="D1071" s="38"/>
      <c r="E1071" s="38">
        <f>COUNTA(A1055:A1068)</f>
        <v>0</v>
      </c>
      <c r="F1071" s="38"/>
      <c r="G1071" s="38"/>
      <c r="H1071" s="37"/>
      <c r="I1071" s="37"/>
      <c r="J1071" s="37"/>
    </row>
    <row r="1072" spans="2:10" ht="12.6" customHeight="1" x14ac:dyDescent="0.3">
      <c r="B1072" s="38" t="s">
        <v>62</v>
      </c>
      <c r="C1072" s="37"/>
      <c r="D1072" s="38"/>
      <c r="E1072" s="38"/>
      <c r="F1072" s="38"/>
      <c r="G1072" s="38"/>
      <c r="H1072" s="37"/>
      <c r="I1072" s="37"/>
      <c r="J1072" s="37"/>
    </row>
    <row r="1073" spans="1:11" ht="12.6" customHeight="1" x14ac:dyDescent="0.3">
      <c r="B1073" s="39" t="s">
        <v>48</v>
      </c>
      <c r="C1073" s="37"/>
      <c r="D1073" s="38"/>
      <c r="E1073" s="38"/>
      <c r="F1073" s="38"/>
      <c r="G1073" s="38"/>
      <c r="H1073" s="37"/>
      <c r="I1073" s="37"/>
      <c r="J1073" s="37"/>
    </row>
    <row r="1074" spans="1:11" ht="12.6" customHeight="1" x14ac:dyDescent="0.3">
      <c r="B1074" s="38" t="s">
        <v>63</v>
      </c>
      <c r="C1074" s="37"/>
      <c r="D1074" s="38"/>
      <c r="E1074" s="38"/>
      <c r="F1074" s="38"/>
      <c r="G1074" s="38"/>
      <c r="H1074" s="37"/>
      <c r="I1074" s="37"/>
      <c r="J1074" s="37"/>
    </row>
    <row r="1075" spans="1:11" ht="12.6" customHeight="1" x14ac:dyDescent="0.3">
      <c r="B1075" s="39">
        <v>4</v>
      </c>
      <c r="C1075" s="37"/>
      <c r="D1075" s="38"/>
      <c r="E1075" s="38"/>
      <c r="F1075" s="38"/>
      <c r="G1075" s="38"/>
      <c r="H1075" s="37"/>
      <c r="I1075" s="37"/>
      <c r="J1075" s="37"/>
    </row>
    <row r="1076" spans="1:11" ht="12.6" customHeight="1" x14ac:dyDescent="0.3">
      <c r="B1076" s="38">
        <v>0.04</v>
      </c>
      <c r="C1076" s="37"/>
      <c r="D1076" s="38"/>
      <c r="E1076" s="38"/>
      <c r="F1076" s="38"/>
      <c r="G1076" s="38"/>
      <c r="H1076" s="37"/>
      <c r="I1076" s="37"/>
      <c r="J1076" s="37"/>
    </row>
    <row r="1077" spans="1:11" ht="12.6" customHeight="1" x14ac:dyDescent="0.3">
      <c r="B1077" s="38" t="s">
        <v>64</v>
      </c>
      <c r="C1077" s="37"/>
      <c r="D1077" s="38"/>
      <c r="E1077" s="38"/>
      <c r="F1077" s="38"/>
      <c r="G1077" s="38"/>
      <c r="H1077" s="37"/>
      <c r="I1077" s="37"/>
      <c r="J1077" s="37"/>
    </row>
    <row r="1078" spans="1:11" ht="12.6" customHeight="1" x14ac:dyDescent="0.3">
      <c r="B1078" s="37" t="s">
        <v>65</v>
      </c>
      <c r="C1078" s="37"/>
      <c r="D1078" s="37"/>
      <c r="E1078" s="37"/>
      <c r="F1078" s="37"/>
      <c r="G1078" s="37"/>
      <c r="H1078" s="37"/>
      <c r="I1078" s="37"/>
      <c r="J1078" s="37"/>
    </row>
    <row r="1079" spans="1:11" ht="12.6" customHeight="1" x14ac:dyDescent="0.3">
      <c r="B1079" s="37" t="s">
        <v>66</v>
      </c>
      <c r="C1079" s="37"/>
      <c r="D1079" s="37"/>
      <c r="E1079" s="37"/>
      <c r="F1079" s="37"/>
      <c r="G1079" s="37"/>
      <c r="H1079" s="37"/>
      <c r="I1079" s="37"/>
      <c r="J1079" s="37"/>
    </row>
    <row r="1080" spans="1:11" ht="12.6" customHeight="1" x14ac:dyDescent="0.3">
      <c r="B1080" s="37" t="s">
        <v>43</v>
      </c>
      <c r="C1080" s="37"/>
      <c r="D1080" s="37"/>
      <c r="E1080" s="37"/>
      <c r="F1080" s="37"/>
      <c r="G1080" s="37"/>
      <c r="H1080" s="37"/>
      <c r="I1080" s="37"/>
      <c r="J1080" s="37"/>
    </row>
    <row r="1081" spans="1:11" ht="12.6" customHeight="1" x14ac:dyDescent="0.3">
      <c r="A1081" s="27"/>
      <c r="B1081" s="28" t="s">
        <v>53</v>
      </c>
      <c r="D1081" s="29"/>
      <c r="E1081" s="29"/>
      <c r="F1081" s="29"/>
      <c r="G1081" s="29"/>
      <c r="H1081" s="29"/>
      <c r="I1081" s="29"/>
      <c r="J1081" s="28" t="s">
        <v>54</v>
      </c>
      <c r="K1081" s="28">
        <f>K$1</f>
        <v>1963</v>
      </c>
    </row>
    <row r="1082" spans="1:11" ht="12.6" customHeight="1" x14ac:dyDescent="0.3">
      <c r="B1082" s="28" t="s">
        <v>45</v>
      </c>
      <c r="D1082" s="29"/>
      <c r="E1082" s="29"/>
      <c r="F1082" s="29"/>
      <c r="G1082" s="29"/>
      <c r="H1082" s="29"/>
      <c r="I1082" s="29"/>
      <c r="J1082" s="28" t="s">
        <v>55</v>
      </c>
    </row>
    <row r="1083" spans="1:11" ht="12.6" customHeight="1" x14ac:dyDescent="0.3">
      <c r="B1083" s="28" t="s">
        <v>39</v>
      </c>
      <c r="D1083" s="29"/>
      <c r="E1083" s="29"/>
      <c r="F1083" s="29"/>
      <c r="G1083" s="29"/>
      <c r="H1083" s="29"/>
      <c r="I1083" s="29"/>
      <c r="J1083" s="28" t="s">
        <v>56</v>
      </c>
      <c r="K1083" s="41"/>
    </row>
    <row r="1084" spans="1:11" ht="12.6" customHeight="1" x14ac:dyDescent="0.3">
      <c r="A1084" s="31" t="s">
        <v>38</v>
      </c>
      <c r="B1084" s="32" t="s">
        <v>39</v>
      </c>
      <c r="C1084" s="32" t="s">
        <v>40</v>
      </c>
      <c r="D1084" s="32"/>
      <c r="E1084" s="32" t="s">
        <v>41</v>
      </c>
      <c r="F1084" s="32"/>
      <c r="G1084" s="32" t="s">
        <v>42</v>
      </c>
      <c r="H1084" s="32" t="s">
        <v>57</v>
      </c>
      <c r="I1084" s="32" t="s">
        <v>58</v>
      </c>
      <c r="K1084" s="32" t="s">
        <v>59</v>
      </c>
    </row>
    <row r="1100" spans="2:10" ht="12.6" customHeight="1" x14ac:dyDescent="0.3">
      <c r="B1100" s="36"/>
      <c r="C1100" s="37"/>
      <c r="D1100" s="37"/>
      <c r="E1100" s="38" t="s">
        <v>60</v>
      </c>
      <c r="F1100" s="37"/>
      <c r="G1100" s="37"/>
      <c r="H1100" s="38" t="s">
        <v>51</v>
      </c>
      <c r="J1100" s="38" t="s">
        <v>47</v>
      </c>
    </row>
    <row r="1101" spans="2:10" ht="12.6" customHeight="1" x14ac:dyDescent="0.3">
      <c r="B1101" s="38" t="s">
        <v>61</v>
      </c>
      <c r="C1101" s="37"/>
      <c r="D1101" s="38"/>
      <c r="E1101" s="38">
        <f>COUNTA(A1085:A1098)</f>
        <v>0</v>
      </c>
      <c r="F1101" s="38"/>
      <c r="G1101" s="38"/>
      <c r="H1101" s="37"/>
      <c r="I1101" s="37"/>
      <c r="J1101" s="37"/>
    </row>
    <row r="1102" spans="2:10" ht="12.6" customHeight="1" x14ac:dyDescent="0.3">
      <c r="B1102" s="38" t="s">
        <v>62</v>
      </c>
      <c r="C1102" s="37"/>
      <c r="D1102" s="38"/>
      <c r="E1102" s="38"/>
      <c r="F1102" s="38"/>
      <c r="G1102" s="38"/>
      <c r="H1102" s="37"/>
      <c r="I1102" s="37"/>
      <c r="J1102" s="37"/>
    </row>
    <row r="1103" spans="2:10" ht="12.6" customHeight="1" x14ac:dyDescent="0.3">
      <c r="B1103" s="39" t="s">
        <v>48</v>
      </c>
      <c r="C1103" s="37"/>
      <c r="D1103" s="38"/>
      <c r="E1103" s="38"/>
      <c r="F1103" s="38"/>
      <c r="G1103" s="38"/>
      <c r="H1103" s="37"/>
      <c r="I1103" s="37"/>
      <c r="J1103" s="37"/>
    </row>
    <row r="1104" spans="2:10" ht="12.6" customHeight="1" x14ac:dyDescent="0.3">
      <c r="B1104" s="38" t="s">
        <v>63</v>
      </c>
      <c r="C1104" s="37"/>
      <c r="D1104" s="38"/>
      <c r="E1104" s="38"/>
      <c r="F1104" s="38"/>
      <c r="G1104" s="38"/>
      <c r="H1104" s="37"/>
      <c r="I1104" s="37"/>
      <c r="J1104" s="37"/>
    </row>
    <row r="1105" spans="1:11" ht="12.6" customHeight="1" x14ac:dyDescent="0.3">
      <c r="B1105" s="39">
        <v>4</v>
      </c>
      <c r="C1105" s="37"/>
      <c r="D1105" s="38"/>
      <c r="E1105" s="38"/>
      <c r="F1105" s="38"/>
      <c r="G1105" s="38"/>
      <c r="H1105" s="37"/>
      <c r="I1105" s="37"/>
      <c r="J1105" s="37"/>
    </row>
    <row r="1106" spans="1:11" ht="12.6" customHeight="1" x14ac:dyDescent="0.3">
      <c r="B1106" s="38">
        <v>0.04</v>
      </c>
      <c r="C1106" s="37"/>
      <c r="D1106" s="38"/>
      <c r="E1106" s="38"/>
      <c r="F1106" s="38"/>
      <c r="G1106" s="38"/>
      <c r="H1106" s="37"/>
      <c r="I1106" s="37"/>
      <c r="J1106" s="37"/>
    </row>
    <row r="1107" spans="1:11" ht="12.6" customHeight="1" x14ac:dyDescent="0.3">
      <c r="B1107" s="38" t="s">
        <v>64</v>
      </c>
      <c r="C1107" s="37"/>
      <c r="D1107" s="38"/>
      <c r="E1107" s="38"/>
      <c r="F1107" s="38"/>
      <c r="G1107" s="38"/>
      <c r="H1107" s="37"/>
      <c r="I1107" s="37"/>
      <c r="J1107" s="37"/>
    </row>
    <row r="1108" spans="1:11" ht="12.6" customHeight="1" x14ac:dyDescent="0.3">
      <c r="B1108" s="37" t="s">
        <v>65</v>
      </c>
      <c r="C1108" s="37"/>
      <c r="D1108" s="37"/>
      <c r="E1108" s="37"/>
      <c r="F1108" s="37"/>
      <c r="G1108" s="37"/>
      <c r="H1108" s="37"/>
      <c r="I1108" s="37"/>
      <c r="J1108" s="37"/>
    </row>
    <row r="1109" spans="1:11" ht="12.6" customHeight="1" x14ac:dyDescent="0.3">
      <c r="B1109" s="37" t="s">
        <v>66</v>
      </c>
      <c r="C1109" s="37"/>
      <c r="D1109" s="37"/>
      <c r="E1109" s="37"/>
      <c r="F1109" s="37"/>
      <c r="G1109" s="37"/>
      <c r="H1109" s="37"/>
      <c r="I1109" s="37"/>
      <c r="J1109" s="37"/>
    </row>
    <row r="1110" spans="1:11" ht="12.6" customHeight="1" x14ac:dyDescent="0.3">
      <c r="B1110" s="37" t="s">
        <v>43</v>
      </c>
      <c r="C1110" s="37"/>
      <c r="D1110" s="37"/>
      <c r="E1110" s="37"/>
      <c r="F1110" s="37"/>
      <c r="G1110" s="37"/>
      <c r="H1110" s="37"/>
      <c r="I1110" s="37"/>
      <c r="J1110" s="37"/>
    </row>
    <row r="1111" spans="1:11" ht="12.6" customHeight="1" x14ac:dyDescent="0.3">
      <c r="A1111" s="27"/>
      <c r="B1111" s="28" t="s">
        <v>53</v>
      </c>
      <c r="D1111" s="29"/>
      <c r="E1111" s="29"/>
      <c r="F1111" s="29"/>
      <c r="G1111" s="29"/>
      <c r="H1111" s="29"/>
      <c r="I1111" s="29"/>
      <c r="J1111" s="28" t="s">
        <v>54</v>
      </c>
      <c r="K1111" s="28">
        <f>K$1</f>
        <v>1963</v>
      </c>
    </row>
    <row r="1112" spans="1:11" ht="12.6" customHeight="1" x14ac:dyDescent="0.3">
      <c r="B1112" s="28" t="s">
        <v>45</v>
      </c>
      <c r="D1112" s="29"/>
      <c r="E1112" s="29"/>
      <c r="F1112" s="29"/>
      <c r="G1112" s="29"/>
      <c r="H1112" s="29"/>
      <c r="I1112" s="29"/>
      <c r="J1112" s="28" t="s">
        <v>55</v>
      </c>
    </row>
    <row r="1113" spans="1:11" ht="12.6" customHeight="1" x14ac:dyDescent="0.3">
      <c r="B1113" s="28" t="s">
        <v>39</v>
      </c>
      <c r="D1113" s="29"/>
      <c r="E1113" s="29"/>
      <c r="F1113" s="29"/>
      <c r="G1113" s="29"/>
      <c r="H1113" s="29"/>
      <c r="I1113" s="29"/>
      <c r="J1113" s="28" t="s">
        <v>56</v>
      </c>
      <c r="K1113" s="41"/>
    </row>
    <row r="1114" spans="1:11" ht="12.6" customHeight="1" x14ac:dyDescent="0.3">
      <c r="A1114" s="31" t="s">
        <v>38</v>
      </c>
      <c r="B1114" s="32" t="s">
        <v>39</v>
      </c>
      <c r="C1114" s="32" t="s">
        <v>40</v>
      </c>
      <c r="D1114" s="32"/>
      <c r="E1114" s="32" t="s">
        <v>41</v>
      </c>
      <c r="F1114" s="32"/>
      <c r="G1114" s="32" t="s">
        <v>42</v>
      </c>
      <c r="H1114" s="32" t="s">
        <v>57</v>
      </c>
      <c r="I1114" s="32" t="s">
        <v>58</v>
      </c>
      <c r="K1114" s="32" t="s">
        <v>59</v>
      </c>
    </row>
    <row r="1130" spans="2:10" ht="12.6" customHeight="1" x14ac:dyDescent="0.3">
      <c r="B1130" s="36"/>
      <c r="C1130" s="37"/>
      <c r="D1130" s="37"/>
      <c r="E1130" s="38" t="s">
        <v>60</v>
      </c>
      <c r="F1130" s="37"/>
      <c r="G1130" s="37"/>
      <c r="H1130" s="38" t="s">
        <v>51</v>
      </c>
      <c r="J1130" s="38" t="s">
        <v>47</v>
      </c>
    </row>
    <row r="1131" spans="2:10" ht="12.6" customHeight="1" x14ac:dyDescent="0.3">
      <c r="B1131" s="38" t="s">
        <v>61</v>
      </c>
      <c r="C1131" s="37"/>
      <c r="D1131" s="38"/>
      <c r="E1131" s="38">
        <f>COUNTA(A1115:A1128)</f>
        <v>0</v>
      </c>
      <c r="F1131" s="38"/>
      <c r="G1131" s="38"/>
      <c r="H1131" s="37"/>
      <c r="I1131" s="37"/>
      <c r="J1131" s="37"/>
    </row>
    <row r="1132" spans="2:10" ht="12.6" customHeight="1" x14ac:dyDescent="0.3">
      <c r="B1132" s="38" t="s">
        <v>62</v>
      </c>
      <c r="C1132" s="37"/>
      <c r="D1132" s="38"/>
      <c r="E1132" s="38"/>
      <c r="F1132" s="38"/>
      <c r="G1132" s="38"/>
      <c r="H1132" s="37"/>
      <c r="I1132" s="37"/>
      <c r="J1132" s="37"/>
    </row>
    <row r="1133" spans="2:10" ht="12.6" customHeight="1" x14ac:dyDescent="0.3">
      <c r="B1133" s="39" t="s">
        <v>48</v>
      </c>
      <c r="C1133" s="37"/>
      <c r="D1133" s="38"/>
      <c r="E1133" s="38"/>
      <c r="F1133" s="38"/>
      <c r="G1133" s="38"/>
      <c r="H1133" s="37"/>
      <c r="I1133" s="37"/>
      <c r="J1133" s="37"/>
    </row>
    <row r="1134" spans="2:10" ht="12.6" customHeight="1" x14ac:dyDescent="0.3">
      <c r="B1134" s="38" t="s">
        <v>63</v>
      </c>
      <c r="C1134" s="37"/>
      <c r="D1134" s="38"/>
      <c r="E1134" s="38"/>
      <c r="F1134" s="38"/>
      <c r="G1134" s="38"/>
      <c r="H1134" s="37"/>
      <c r="I1134" s="37"/>
      <c r="J1134" s="37"/>
    </row>
    <row r="1135" spans="2:10" ht="12.6" customHeight="1" x14ac:dyDescent="0.3">
      <c r="B1135" s="39">
        <v>4</v>
      </c>
      <c r="C1135" s="37"/>
      <c r="D1135" s="38"/>
      <c r="E1135" s="38"/>
      <c r="F1135" s="38"/>
      <c r="G1135" s="38"/>
      <c r="H1135" s="37"/>
      <c r="I1135" s="37"/>
      <c r="J1135" s="37"/>
    </row>
    <row r="1136" spans="2:10" ht="12.6" customHeight="1" x14ac:dyDescent="0.3">
      <c r="B1136" s="38">
        <v>0.04</v>
      </c>
      <c r="C1136" s="37"/>
      <c r="D1136" s="38"/>
      <c r="E1136" s="38"/>
      <c r="F1136" s="38"/>
      <c r="G1136" s="38"/>
      <c r="H1136" s="37"/>
      <c r="I1136" s="37"/>
      <c r="J1136" s="37"/>
    </row>
    <row r="1137" spans="1:11" ht="12.6" customHeight="1" x14ac:dyDescent="0.3">
      <c r="B1137" s="38" t="s">
        <v>64</v>
      </c>
      <c r="C1137" s="37"/>
      <c r="D1137" s="38"/>
      <c r="E1137" s="38"/>
      <c r="F1137" s="38"/>
      <c r="G1137" s="38"/>
      <c r="H1137" s="37"/>
      <c r="I1137" s="37"/>
      <c r="J1137" s="37"/>
    </row>
    <row r="1138" spans="1:11" ht="12.6" customHeight="1" x14ac:dyDescent="0.3">
      <c r="B1138" s="37" t="s">
        <v>65</v>
      </c>
      <c r="C1138" s="37"/>
      <c r="D1138" s="37"/>
      <c r="E1138" s="37"/>
      <c r="F1138" s="37"/>
      <c r="G1138" s="37"/>
      <c r="H1138" s="37"/>
      <c r="I1138" s="37"/>
      <c r="J1138" s="37"/>
    </row>
    <row r="1139" spans="1:11" ht="12.6" customHeight="1" x14ac:dyDescent="0.3">
      <c r="B1139" s="37" t="s">
        <v>66</v>
      </c>
      <c r="C1139" s="37"/>
      <c r="D1139" s="37"/>
      <c r="E1139" s="37"/>
      <c r="F1139" s="37"/>
      <c r="G1139" s="37"/>
      <c r="H1139" s="37"/>
      <c r="I1139" s="37"/>
      <c r="J1139" s="37"/>
    </row>
    <row r="1140" spans="1:11" ht="12.6" customHeight="1" x14ac:dyDescent="0.3">
      <c r="B1140" s="37" t="s">
        <v>43</v>
      </c>
      <c r="C1140" s="37"/>
      <c r="D1140" s="37"/>
      <c r="E1140" s="37"/>
      <c r="F1140" s="37"/>
      <c r="G1140" s="37"/>
      <c r="H1140" s="37"/>
      <c r="I1140" s="37"/>
      <c r="J1140" s="37"/>
    </row>
    <row r="1141" spans="1:11" ht="12.6" customHeight="1" x14ac:dyDescent="0.3">
      <c r="A1141" s="27"/>
      <c r="B1141" s="28" t="s">
        <v>53</v>
      </c>
      <c r="D1141" s="29"/>
      <c r="E1141" s="29"/>
      <c r="F1141" s="29"/>
      <c r="G1141" s="29"/>
      <c r="H1141" s="29"/>
      <c r="I1141" s="29"/>
      <c r="J1141" s="28" t="s">
        <v>54</v>
      </c>
      <c r="K1141" s="28">
        <f>K$1</f>
        <v>1963</v>
      </c>
    </row>
    <row r="1142" spans="1:11" ht="12.6" customHeight="1" x14ac:dyDescent="0.3">
      <c r="B1142" s="28" t="s">
        <v>45</v>
      </c>
      <c r="D1142" s="29"/>
      <c r="E1142" s="29"/>
      <c r="F1142" s="29"/>
      <c r="G1142" s="29"/>
      <c r="H1142" s="29"/>
      <c r="I1142" s="29"/>
      <c r="J1142" s="28" t="s">
        <v>55</v>
      </c>
    </row>
    <row r="1143" spans="1:11" ht="12.6" customHeight="1" x14ac:dyDescent="0.3">
      <c r="B1143" s="28" t="s">
        <v>39</v>
      </c>
      <c r="D1143" s="29"/>
      <c r="E1143" s="29"/>
      <c r="F1143" s="29"/>
      <c r="G1143" s="29"/>
      <c r="H1143" s="29"/>
      <c r="I1143" s="29"/>
      <c r="J1143" s="28" t="s">
        <v>56</v>
      </c>
      <c r="K1143" s="41"/>
    </row>
    <row r="1144" spans="1:11" ht="12.6" customHeight="1" x14ac:dyDescent="0.3">
      <c r="A1144" s="31" t="s">
        <v>38</v>
      </c>
      <c r="B1144" s="32" t="s">
        <v>39</v>
      </c>
      <c r="C1144" s="32" t="s">
        <v>40</v>
      </c>
      <c r="D1144" s="32"/>
      <c r="E1144" s="32" t="s">
        <v>41</v>
      </c>
      <c r="F1144" s="32"/>
      <c r="G1144" s="32" t="s">
        <v>42</v>
      </c>
      <c r="H1144" s="32" t="s">
        <v>57</v>
      </c>
      <c r="I1144" s="32" t="s">
        <v>58</v>
      </c>
      <c r="K1144" s="32" t="s">
        <v>59</v>
      </c>
    </row>
    <row r="1160" spans="2:10" ht="12.6" customHeight="1" x14ac:dyDescent="0.3">
      <c r="B1160" s="36"/>
      <c r="C1160" s="37"/>
      <c r="D1160" s="37"/>
      <c r="E1160" s="38" t="s">
        <v>60</v>
      </c>
      <c r="F1160" s="37"/>
      <c r="G1160" s="37"/>
      <c r="H1160" s="38" t="s">
        <v>51</v>
      </c>
      <c r="J1160" s="38" t="s">
        <v>47</v>
      </c>
    </row>
    <row r="1161" spans="2:10" ht="12.6" customHeight="1" x14ac:dyDescent="0.3">
      <c r="B1161" s="38" t="s">
        <v>61</v>
      </c>
      <c r="C1161" s="37"/>
      <c r="D1161" s="38"/>
      <c r="E1161" s="38">
        <f>COUNTA(A1145:A1158)</f>
        <v>0</v>
      </c>
      <c r="F1161" s="38"/>
      <c r="G1161" s="38"/>
      <c r="H1161" s="37"/>
      <c r="I1161" s="37"/>
      <c r="J1161" s="37"/>
    </row>
    <row r="1162" spans="2:10" ht="12.6" customHeight="1" x14ac:dyDescent="0.3">
      <c r="B1162" s="38" t="s">
        <v>62</v>
      </c>
      <c r="C1162" s="37"/>
      <c r="D1162" s="38"/>
      <c r="E1162" s="38"/>
      <c r="F1162" s="38"/>
      <c r="G1162" s="38"/>
      <c r="H1162" s="37"/>
      <c r="I1162" s="37"/>
      <c r="J1162" s="37"/>
    </row>
    <row r="1163" spans="2:10" ht="12.6" customHeight="1" x14ac:dyDescent="0.3">
      <c r="B1163" s="39" t="s">
        <v>48</v>
      </c>
      <c r="C1163" s="37"/>
      <c r="D1163" s="38"/>
      <c r="E1163" s="38"/>
      <c r="F1163" s="38"/>
      <c r="G1163" s="38"/>
      <c r="H1163" s="37"/>
      <c r="I1163" s="37"/>
      <c r="J1163" s="37"/>
    </row>
    <row r="1164" spans="2:10" ht="12.6" customHeight="1" x14ac:dyDescent="0.3">
      <c r="B1164" s="38" t="s">
        <v>63</v>
      </c>
      <c r="C1164" s="37"/>
      <c r="D1164" s="38"/>
      <c r="E1164" s="38"/>
      <c r="F1164" s="38"/>
      <c r="G1164" s="38"/>
      <c r="H1164" s="37"/>
      <c r="I1164" s="37"/>
      <c r="J1164" s="37"/>
    </row>
    <row r="1165" spans="2:10" ht="12.6" customHeight="1" x14ac:dyDescent="0.3">
      <c r="B1165" s="39">
        <v>4</v>
      </c>
      <c r="C1165" s="37"/>
      <c r="D1165" s="38"/>
      <c r="E1165" s="38"/>
      <c r="F1165" s="38"/>
      <c r="G1165" s="38"/>
      <c r="H1165" s="37"/>
      <c r="I1165" s="37"/>
      <c r="J1165" s="37"/>
    </row>
    <row r="1166" spans="2:10" ht="12.6" customHeight="1" x14ac:dyDescent="0.3">
      <c r="B1166" s="38">
        <v>0.04</v>
      </c>
      <c r="C1166" s="37"/>
      <c r="D1166" s="38"/>
      <c r="E1166" s="38"/>
      <c r="F1166" s="38"/>
      <c r="G1166" s="38"/>
      <c r="H1166" s="37"/>
      <c r="I1166" s="37"/>
      <c r="J1166" s="37"/>
    </row>
    <row r="1167" spans="2:10" ht="12.6" customHeight="1" x14ac:dyDescent="0.3">
      <c r="B1167" s="38" t="s">
        <v>64</v>
      </c>
      <c r="C1167" s="37"/>
      <c r="D1167" s="38"/>
      <c r="E1167" s="38"/>
      <c r="F1167" s="38"/>
      <c r="G1167" s="38"/>
      <c r="H1167" s="37"/>
      <c r="I1167" s="37"/>
      <c r="J1167" s="37"/>
    </row>
    <row r="1168" spans="2:10" ht="12.6" customHeight="1" x14ac:dyDescent="0.3">
      <c r="B1168" s="37" t="s">
        <v>65</v>
      </c>
      <c r="C1168" s="37"/>
      <c r="D1168" s="37"/>
      <c r="E1168" s="37"/>
      <c r="F1168" s="37"/>
      <c r="G1168" s="37"/>
      <c r="H1168" s="37"/>
      <c r="I1168" s="37"/>
      <c r="J1168" s="37"/>
    </row>
    <row r="1169" spans="1:11" ht="12.6" customHeight="1" x14ac:dyDescent="0.3">
      <c r="B1169" s="37" t="s">
        <v>66</v>
      </c>
      <c r="C1169" s="37"/>
      <c r="D1169" s="37"/>
      <c r="E1169" s="37"/>
      <c r="F1169" s="37"/>
      <c r="G1169" s="37"/>
      <c r="H1169" s="37"/>
      <c r="I1169" s="37"/>
      <c r="J1169" s="37"/>
    </row>
    <row r="1170" spans="1:11" ht="12.6" customHeight="1" x14ac:dyDescent="0.3">
      <c r="B1170" s="37" t="s">
        <v>43</v>
      </c>
      <c r="C1170" s="37"/>
      <c r="D1170" s="37"/>
      <c r="E1170" s="37"/>
      <c r="F1170" s="37"/>
      <c r="G1170" s="37"/>
      <c r="H1170" s="37"/>
      <c r="I1170" s="37"/>
      <c r="J1170" s="37"/>
    </row>
    <row r="1171" spans="1:11" ht="12.6" customHeight="1" x14ac:dyDescent="0.3">
      <c r="A1171" s="27"/>
      <c r="B1171" s="28" t="s">
        <v>53</v>
      </c>
      <c r="D1171" s="29"/>
      <c r="E1171" s="29"/>
      <c r="F1171" s="29"/>
      <c r="G1171" s="29"/>
      <c r="H1171" s="29"/>
      <c r="I1171" s="29"/>
      <c r="J1171" s="28" t="s">
        <v>54</v>
      </c>
      <c r="K1171" s="28">
        <f>K$1</f>
        <v>1963</v>
      </c>
    </row>
    <row r="1172" spans="1:11" ht="12.6" customHeight="1" x14ac:dyDescent="0.3">
      <c r="B1172" s="28" t="s">
        <v>45</v>
      </c>
      <c r="D1172" s="29"/>
      <c r="E1172" s="29"/>
      <c r="F1172" s="29"/>
      <c r="G1172" s="29"/>
      <c r="H1172" s="29"/>
      <c r="I1172" s="29"/>
      <c r="J1172" s="28" t="s">
        <v>55</v>
      </c>
    </row>
    <row r="1173" spans="1:11" ht="12.6" customHeight="1" x14ac:dyDescent="0.3">
      <c r="B1173" s="28" t="s">
        <v>39</v>
      </c>
      <c r="D1173" s="29"/>
      <c r="E1173" s="29"/>
      <c r="F1173" s="29"/>
      <c r="G1173" s="29"/>
      <c r="H1173" s="29"/>
      <c r="I1173" s="29"/>
      <c r="J1173" s="28" t="s">
        <v>56</v>
      </c>
      <c r="K1173" s="41"/>
    </row>
    <row r="1174" spans="1:11" ht="12.6" customHeight="1" x14ac:dyDescent="0.3">
      <c r="A1174" s="31" t="s">
        <v>38</v>
      </c>
      <c r="B1174" s="32" t="s">
        <v>39</v>
      </c>
      <c r="C1174" s="32" t="s">
        <v>40</v>
      </c>
      <c r="D1174" s="32"/>
      <c r="E1174" s="32" t="s">
        <v>41</v>
      </c>
      <c r="F1174" s="32"/>
      <c r="G1174" s="32" t="s">
        <v>42</v>
      </c>
      <c r="H1174" s="32" t="s">
        <v>57</v>
      </c>
      <c r="I1174" s="32" t="s">
        <v>58</v>
      </c>
      <c r="K1174" s="32" t="s">
        <v>59</v>
      </c>
    </row>
    <row r="1190" spans="2:10" ht="12.6" customHeight="1" x14ac:dyDescent="0.3">
      <c r="B1190" s="36"/>
      <c r="C1190" s="37"/>
      <c r="D1190" s="37"/>
      <c r="E1190" s="38" t="s">
        <v>60</v>
      </c>
      <c r="F1190" s="37"/>
      <c r="G1190" s="37"/>
      <c r="H1190" s="38" t="s">
        <v>51</v>
      </c>
      <c r="J1190" s="38" t="s">
        <v>47</v>
      </c>
    </row>
    <row r="1191" spans="2:10" ht="12.6" customHeight="1" x14ac:dyDescent="0.3">
      <c r="B1191" s="38" t="s">
        <v>61</v>
      </c>
      <c r="C1191" s="37"/>
      <c r="D1191" s="38"/>
      <c r="E1191" s="38">
        <f>COUNTA(A1175:A1188)</f>
        <v>0</v>
      </c>
      <c r="F1191" s="38"/>
      <c r="G1191" s="38"/>
      <c r="H1191" s="37"/>
      <c r="I1191" s="37"/>
      <c r="J1191" s="37"/>
    </row>
    <row r="1192" spans="2:10" ht="12.6" customHeight="1" x14ac:dyDescent="0.3">
      <c r="B1192" s="38" t="s">
        <v>62</v>
      </c>
      <c r="C1192" s="37"/>
      <c r="D1192" s="38"/>
      <c r="E1192" s="38"/>
      <c r="F1192" s="38"/>
      <c r="G1192" s="38"/>
      <c r="H1192" s="37"/>
      <c r="I1192" s="37"/>
      <c r="J1192" s="37"/>
    </row>
    <row r="1193" spans="2:10" ht="12.6" customHeight="1" x14ac:dyDescent="0.3">
      <c r="B1193" s="39" t="s">
        <v>48</v>
      </c>
      <c r="C1193" s="37"/>
      <c r="D1193" s="38"/>
      <c r="E1193" s="38"/>
      <c r="F1193" s="38"/>
      <c r="G1193" s="38"/>
      <c r="H1193" s="37"/>
      <c r="I1193" s="37"/>
      <c r="J1193" s="37"/>
    </row>
    <row r="1194" spans="2:10" ht="12.6" customHeight="1" x14ac:dyDescent="0.3">
      <c r="B1194" s="38" t="s">
        <v>63</v>
      </c>
      <c r="C1194" s="37"/>
      <c r="D1194" s="38"/>
      <c r="E1194" s="38"/>
      <c r="F1194" s="38"/>
      <c r="G1194" s="38"/>
      <c r="H1194" s="37"/>
      <c r="I1194" s="37"/>
      <c r="J1194" s="37"/>
    </row>
    <row r="1195" spans="2:10" ht="12.6" customHeight="1" x14ac:dyDescent="0.3">
      <c r="B1195" s="39">
        <v>4</v>
      </c>
      <c r="C1195" s="37"/>
      <c r="D1195" s="38"/>
      <c r="E1195" s="38"/>
      <c r="F1195" s="38"/>
      <c r="G1195" s="38"/>
      <c r="H1195" s="37"/>
      <c r="I1195" s="37"/>
      <c r="J1195" s="37"/>
    </row>
    <row r="1196" spans="2:10" ht="12.6" customHeight="1" x14ac:dyDescent="0.3">
      <c r="B1196" s="38">
        <v>0.04</v>
      </c>
      <c r="C1196" s="37"/>
      <c r="D1196" s="38"/>
      <c r="E1196" s="38"/>
      <c r="F1196" s="38"/>
      <c r="G1196" s="38"/>
      <c r="H1196" s="37"/>
      <c r="I1196" s="37"/>
      <c r="J1196" s="37"/>
    </row>
    <row r="1197" spans="2:10" ht="12.6" customHeight="1" x14ac:dyDescent="0.3">
      <c r="B1197" s="38" t="s">
        <v>64</v>
      </c>
      <c r="C1197" s="37"/>
      <c r="D1197" s="38"/>
      <c r="E1197" s="38"/>
      <c r="F1197" s="38"/>
      <c r="G1197" s="38"/>
      <c r="H1197" s="37"/>
      <c r="I1197" s="37"/>
      <c r="J1197" s="37"/>
    </row>
    <row r="1198" spans="2:10" ht="12.6" customHeight="1" x14ac:dyDescent="0.3">
      <c r="B1198" s="37" t="s">
        <v>65</v>
      </c>
      <c r="C1198" s="37"/>
      <c r="D1198" s="37"/>
      <c r="E1198" s="37"/>
      <c r="F1198" s="37"/>
      <c r="G1198" s="37"/>
      <c r="H1198" s="37"/>
      <c r="I1198" s="37"/>
      <c r="J1198" s="37"/>
    </row>
    <row r="1199" spans="2:10" ht="12.6" customHeight="1" x14ac:dyDescent="0.3">
      <c r="B1199" s="37" t="s">
        <v>66</v>
      </c>
      <c r="C1199" s="37"/>
      <c r="D1199" s="37"/>
      <c r="E1199" s="37"/>
      <c r="F1199" s="37"/>
      <c r="G1199" s="37"/>
      <c r="H1199" s="37"/>
      <c r="I1199" s="37"/>
      <c r="J1199" s="37"/>
    </row>
    <row r="1200" spans="2:10" ht="12.6" customHeight="1" x14ac:dyDescent="0.3">
      <c r="B1200" s="37" t="s">
        <v>43</v>
      </c>
      <c r="C1200" s="37"/>
      <c r="D1200" s="37"/>
      <c r="E1200" s="37"/>
      <c r="F1200" s="37"/>
      <c r="G1200" s="37"/>
      <c r="H1200" s="37"/>
      <c r="I1200" s="37"/>
      <c r="J1200" s="37"/>
    </row>
    <row r="1201" spans="1:11" ht="12.6" customHeight="1" x14ac:dyDescent="0.3">
      <c r="A1201" s="27"/>
      <c r="B1201" s="28" t="s">
        <v>53</v>
      </c>
      <c r="D1201" s="29"/>
      <c r="E1201" s="29"/>
      <c r="F1201" s="29"/>
      <c r="G1201" s="29"/>
      <c r="H1201" s="29"/>
      <c r="I1201" s="29"/>
      <c r="J1201" s="28" t="s">
        <v>54</v>
      </c>
      <c r="K1201" s="28">
        <f>K$1</f>
        <v>1963</v>
      </c>
    </row>
    <row r="1202" spans="1:11" ht="12.6" customHeight="1" x14ac:dyDescent="0.3">
      <c r="B1202" s="28" t="s">
        <v>45</v>
      </c>
      <c r="D1202" s="29"/>
      <c r="E1202" s="29"/>
      <c r="F1202" s="29"/>
      <c r="G1202" s="29"/>
      <c r="H1202" s="29"/>
      <c r="I1202" s="29"/>
      <c r="J1202" s="28" t="s">
        <v>55</v>
      </c>
    </row>
    <row r="1203" spans="1:11" ht="12.6" customHeight="1" x14ac:dyDescent="0.3">
      <c r="B1203" s="28" t="s">
        <v>39</v>
      </c>
      <c r="D1203" s="29"/>
      <c r="E1203" s="29"/>
      <c r="F1203" s="29"/>
      <c r="G1203" s="29"/>
      <c r="H1203" s="29"/>
      <c r="I1203" s="29"/>
      <c r="J1203" s="28" t="s">
        <v>56</v>
      </c>
      <c r="K1203" s="41"/>
    </row>
    <row r="1204" spans="1:11" ht="12.6" customHeight="1" x14ac:dyDescent="0.3">
      <c r="A1204" s="31" t="s">
        <v>38</v>
      </c>
      <c r="B1204" s="32" t="s">
        <v>39</v>
      </c>
      <c r="C1204" s="32" t="s">
        <v>40</v>
      </c>
      <c r="D1204" s="32"/>
      <c r="E1204" s="32" t="s">
        <v>41</v>
      </c>
      <c r="F1204" s="32"/>
      <c r="G1204" s="32" t="s">
        <v>42</v>
      </c>
      <c r="H1204" s="32" t="s">
        <v>57</v>
      </c>
      <c r="I1204" s="32" t="s">
        <v>58</v>
      </c>
      <c r="K1204" s="32" t="s">
        <v>59</v>
      </c>
    </row>
    <row r="1220" spans="1:11" ht="12.6" customHeight="1" x14ac:dyDescent="0.3">
      <c r="B1220" s="36"/>
      <c r="C1220" s="37"/>
      <c r="D1220" s="37"/>
      <c r="E1220" s="38" t="s">
        <v>60</v>
      </c>
      <c r="F1220" s="37"/>
      <c r="G1220" s="37"/>
      <c r="H1220" s="38" t="s">
        <v>51</v>
      </c>
      <c r="J1220" s="38" t="s">
        <v>47</v>
      </c>
    </row>
    <row r="1221" spans="1:11" ht="12.6" customHeight="1" x14ac:dyDescent="0.3">
      <c r="B1221" s="38" t="s">
        <v>61</v>
      </c>
      <c r="C1221" s="37"/>
      <c r="D1221" s="38"/>
      <c r="E1221" s="38">
        <f>COUNTA(A1205:A1218)</f>
        <v>0</v>
      </c>
      <c r="F1221" s="38"/>
      <c r="G1221" s="38"/>
      <c r="H1221" s="37"/>
      <c r="I1221" s="37"/>
      <c r="J1221" s="37"/>
    </row>
    <row r="1222" spans="1:11" ht="12.6" customHeight="1" x14ac:dyDescent="0.3">
      <c r="B1222" s="38" t="s">
        <v>62</v>
      </c>
      <c r="C1222" s="37"/>
      <c r="D1222" s="38"/>
      <c r="E1222" s="38"/>
      <c r="F1222" s="38"/>
      <c r="G1222" s="38"/>
      <c r="H1222" s="37"/>
      <c r="I1222" s="37"/>
      <c r="J1222" s="37"/>
    </row>
    <row r="1223" spans="1:11" ht="12.6" customHeight="1" x14ac:dyDescent="0.3">
      <c r="B1223" s="39" t="s">
        <v>48</v>
      </c>
      <c r="C1223" s="37"/>
      <c r="D1223" s="38"/>
      <c r="E1223" s="38"/>
      <c r="F1223" s="38"/>
      <c r="G1223" s="38"/>
      <c r="H1223" s="37"/>
      <c r="I1223" s="37"/>
      <c r="J1223" s="37"/>
    </row>
    <row r="1224" spans="1:11" ht="12.6" customHeight="1" x14ac:dyDescent="0.3">
      <c r="B1224" s="38" t="s">
        <v>63</v>
      </c>
      <c r="C1224" s="37"/>
      <c r="D1224" s="38"/>
      <c r="E1224" s="38"/>
      <c r="F1224" s="38"/>
      <c r="G1224" s="38"/>
      <c r="H1224" s="37"/>
      <c r="I1224" s="37"/>
      <c r="J1224" s="37"/>
    </row>
    <row r="1225" spans="1:11" ht="12.6" customHeight="1" x14ac:dyDescent="0.3">
      <c r="B1225" s="39">
        <v>4</v>
      </c>
      <c r="C1225" s="37"/>
      <c r="D1225" s="38"/>
      <c r="E1225" s="38"/>
      <c r="F1225" s="38"/>
      <c r="G1225" s="38"/>
      <c r="H1225" s="37"/>
      <c r="I1225" s="37"/>
      <c r="J1225" s="37"/>
    </row>
    <row r="1226" spans="1:11" ht="12.6" customHeight="1" x14ac:dyDescent="0.3">
      <c r="B1226" s="38">
        <v>0.04</v>
      </c>
      <c r="C1226" s="37"/>
      <c r="D1226" s="38"/>
      <c r="E1226" s="38"/>
      <c r="F1226" s="38"/>
      <c r="G1226" s="38"/>
      <c r="H1226" s="37"/>
      <c r="I1226" s="37"/>
      <c r="J1226" s="37"/>
    </row>
    <row r="1227" spans="1:11" ht="12.6" customHeight="1" x14ac:dyDescent="0.3">
      <c r="B1227" s="38" t="s">
        <v>64</v>
      </c>
      <c r="C1227" s="37"/>
      <c r="D1227" s="38"/>
      <c r="E1227" s="38"/>
      <c r="F1227" s="38"/>
      <c r="G1227" s="38"/>
      <c r="H1227" s="37"/>
      <c r="I1227" s="37"/>
      <c r="J1227" s="37"/>
    </row>
    <row r="1228" spans="1:11" ht="12.6" customHeight="1" x14ac:dyDescent="0.3">
      <c r="B1228" s="37" t="s">
        <v>65</v>
      </c>
      <c r="C1228" s="37"/>
      <c r="D1228" s="37"/>
      <c r="E1228" s="37"/>
      <c r="F1228" s="37"/>
      <c r="G1228" s="37"/>
      <c r="H1228" s="37"/>
      <c r="I1228" s="37"/>
      <c r="J1228" s="37"/>
    </row>
    <row r="1229" spans="1:11" ht="12.6" customHeight="1" x14ac:dyDescent="0.3">
      <c r="B1229" s="37" t="s">
        <v>66</v>
      </c>
      <c r="C1229" s="37"/>
      <c r="D1229" s="37"/>
      <c r="E1229" s="37"/>
      <c r="F1229" s="37"/>
      <c r="G1229" s="37"/>
      <c r="H1229" s="37"/>
      <c r="I1229" s="37"/>
      <c r="J1229" s="37"/>
    </row>
    <row r="1230" spans="1:11" ht="12.6" customHeight="1" x14ac:dyDescent="0.3">
      <c r="B1230" s="37" t="s">
        <v>43</v>
      </c>
      <c r="C1230" s="37"/>
      <c r="D1230" s="37"/>
      <c r="E1230" s="37"/>
      <c r="F1230" s="37"/>
      <c r="G1230" s="37"/>
      <c r="H1230" s="37"/>
      <c r="I1230" s="37"/>
      <c r="J1230" s="37"/>
    </row>
    <row r="1231" spans="1:11" ht="12.6" customHeight="1" x14ac:dyDescent="0.3">
      <c r="A1231" s="27"/>
      <c r="B1231" s="28" t="s">
        <v>53</v>
      </c>
      <c r="D1231" s="29"/>
      <c r="E1231" s="29"/>
      <c r="F1231" s="29"/>
      <c r="G1231" s="29"/>
      <c r="H1231" s="29"/>
      <c r="I1231" s="29"/>
      <c r="J1231" s="28" t="s">
        <v>54</v>
      </c>
      <c r="K1231" s="28">
        <f>K$1</f>
        <v>1963</v>
      </c>
    </row>
    <row r="1232" spans="1:11" ht="12.6" customHeight="1" x14ac:dyDescent="0.3">
      <c r="B1232" s="28" t="s">
        <v>45</v>
      </c>
      <c r="D1232" s="29"/>
      <c r="E1232" s="29"/>
      <c r="F1232" s="29"/>
      <c r="G1232" s="29"/>
      <c r="H1232" s="29"/>
      <c r="I1232" s="29"/>
      <c r="J1232" s="28" t="s">
        <v>55</v>
      </c>
    </row>
    <row r="1233" spans="1:11" ht="12.6" customHeight="1" x14ac:dyDescent="0.3">
      <c r="B1233" s="28" t="s">
        <v>39</v>
      </c>
      <c r="D1233" s="29"/>
      <c r="E1233" s="29"/>
      <c r="F1233" s="29"/>
      <c r="G1233" s="29"/>
      <c r="H1233" s="29"/>
      <c r="I1233" s="29"/>
      <c r="J1233" s="28" t="s">
        <v>56</v>
      </c>
      <c r="K1233" s="41"/>
    </row>
    <row r="1234" spans="1:11" ht="12.6" customHeight="1" x14ac:dyDescent="0.3">
      <c r="A1234" s="31" t="s">
        <v>38</v>
      </c>
      <c r="B1234" s="32" t="s">
        <v>39</v>
      </c>
      <c r="C1234" s="32" t="s">
        <v>40</v>
      </c>
      <c r="D1234" s="32"/>
      <c r="E1234" s="32" t="s">
        <v>41</v>
      </c>
      <c r="F1234" s="32"/>
      <c r="G1234" s="32" t="s">
        <v>42</v>
      </c>
      <c r="H1234" s="32" t="s">
        <v>57</v>
      </c>
      <c r="I1234" s="32" t="s">
        <v>58</v>
      </c>
      <c r="K1234" s="32" t="s">
        <v>59</v>
      </c>
    </row>
    <row r="1250" spans="1:11" ht="12.6" customHeight="1" x14ac:dyDescent="0.3">
      <c r="B1250" s="36"/>
      <c r="C1250" s="37"/>
      <c r="D1250" s="37"/>
      <c r="E1250" s="38" t="s">
        <v>60</v>
      </c>
      <c r="F1250" s="37"/>
      <c r="G1250" s="37"/>
      <c r="H1250" s="38" t="s">
        <v>51</v>
      </c>
      <c r="J1250" s="38" t="s">
        <v>47</v>
      </c>
    </row>
    <row r="1251" spans="1:11" ht="12.6" customHeight="1" x14ac:dyDescent="0.3">
      <c r="B1251" s="38" t="s">
        <v>61</v>
      </c>
      <c r="C1251" s="37"/>
      <c r="D1251" s="38"/>
      <c r="E1251" s="38">
        <f>COUNTA(A1235:A1248)</f>
        <v>0</v>
      </c>
      <c r="F1251" s="38"/>
      <c r="G1251" s="38"/>
      <c r="H1251" s="37"/>
      <c r="I1251" s="37"/>
      <c r="J1251" s="37"/>
    </row>
    <row r="1252" spans="1:11" ht="12.6" customHeight="1" x14ac:dyDescent="0.3">
      <c r="B1252" s="38" t="s">
        <v>62</v>
      </c>
      <c r="C1252" s="37"/>
      <c r="D1252" s="38"/>
      <c r="E1252" s="38"/>
      <c r="F1252" s="38"/>
      <c r="G1252" s="38"/>
      <c r="H1252" s="37"/>
      <c r="I1252" s="37"/>
      <c r="J1252" s="37"/>
    </row>
    <row r="1253" spans="1:11" ht="12.6" customHeight="1" x14ac:dyDescent="0.3">
      <c r="B1253" s="39" t="s">
        <v>48</v>
      </c>
      <c r="C1253" s="37"/>
      <c r="D1253" s="38"/>
      <c r="E1253" s="38"/>
      <c r="F1253" s="38"/>
      <c r="G1253" s="38"/>
      <c r="H1253" s="37"/>
      <c r="I1253" s="37"/>
      <c r="J1253" s="37"/>
    </row>
    <row r="1254" spans="1:11" ht="12.6" customHeight="1" x14ac:dyDescent="0.3">
      <c r="B1254" s="38" t="s">
        <v>63</v>
      </c>
      <c r="C1254" s="37"/>
      <c r="D1254" s="38"/>
      <c r="E1254" s="38"/>
      <c r="F1254" s="38"/>
      <c r="G1254" s="38"/>
      <c r="H1254" s="37"/>
      <c r="I1254" s="37"/>
      <c r="J1254" s="37"/>
    </row>
    <row r="1255" spans="1:11" ht="12.6" customHeight="1" x14ac:dyDescent="0.3">
      <c r="B1255" s="39">
        <v>4</v>
      </c>
      <c r="C1255" s="37"/>
      <c r="D1255" s="38"/>
      <c r="E1255" s="38"/>
      <c r="F1255" s="38"/>
      <c r="G1255" s="38"/>
      <c r="H1255" s="37"/>
      <c r="I1255" s="37"/>
      <c r="J1255" s="37"/>
    </row>
    <row r="1256" spans="1:11" ht="12.6" customHeight="1" x14ac:dyDescent="0.3">
      <c r="B1256" s="38">
        <v>0.04</v>
      </c>
      <c r="C1256" s="37"/>
      <c r="D1256" s="38"/>
      <c r="E1256" s="38"/>
      <c r="F1256" s="38"/>
      <c r="G1256" s="38"/>
      <c r="H1256" s="37"/>
      <c r="I1256" s="37"/>
      <c r="J1256" s="37"/>
    </row>
    <row r="1257" spans="1:11" ht="12.6" customHeight="1" x14ac:dyDescent="0.3">
      <c r="B1257" s="38" t="s">
        <v>64</v>
      </c>
      <c r="C1257" s="37"/>
      <c r="D1257" s="38"/>
      <c r="E1257" s="38"/>
      <c r="F1257" s="38"/>
      <c r="G1257" s="38"/>
      <c r="H1257" s="37"/>
      <c r="I1257" s="37"/>
      <c r="J1257" s="37"/>
    </row>
    <row r="1258" spans="1:11" ht="12.6" customHeight="1" x14ac:dyDescent="0.3">
      <c r="B1258" s="37" t="s">
        <v>65</v>
      </c>
      <c r="C1258" s="37"/>
      <c r="D1258" s="37"/>
      <c r="E1258" s="37"/>
      <c r="F1258" s="37"/>
      <c r="G1258" s="37"/>
      <c r="H1258" s="37"/>
      <c r="I1258" s="37"/>
      <c r="J1258" s="37"/>
    </row>
    <row r="1259" spans="1:11" ht="12.6" customHeight="1" x14ac:dyDescent="0.3">
      <c r="B1259" s="37" t="s">
        <v>66</v>
      </c>
      <c r="C1259" s="37"/>
      <c r="D1259" s="37"/>
      <c r="E1259" s="37"/>
      <c r="F1259" s="37"/>
      <c r="G1259" s="37"/>
      <c r="H1259" s="37"/>
      <c r="I1259" s="37"/>
      <c r="J1259" s="37"/>
    </row>
    <row r="1260" spans="1:11" ht="12.6" customHeight="1" x14ac:dyDescent="0.3">
      <c r="B1260" s="37" t="s">
        <v>43</v>
      </c>
      <c r="C1260" s="37"/>
      <c r="D1260" s="37"/>
      <c r="E1260" s="37"/>
      <c r="F1260" s="37"/>
      <c r="G1260" s="37"/>
      <c r="H1260" s="37"/>
      <c r="I1260" s="37"/>
      <c r="J1260" s="37"/>
    </row>
    <row r="1261" spans="1:11" ht="12.6" customHeight="1" x14ac:dyDescent="0.3">
      <c r="A1261" s="27"/>
      <c r="B1261" s="28" t="s">
        <v>53</v>
      </c>
      <c r="D1261" s="29"/>
      <c r="E1261" s="29"/>
      <c r="F1261" s="29"/>
      <c r="G1261" s="29"/>
      <c r="H1261" s="29"/>
      <c r="I1261" s="29"/>
      <c r="J1261" s="28" t="s">
        <v>54</v>
      </c>
      <c r="K1261" s="28">
        <f>K$1</f>
        <v>1963</v>
      </c>
    </row>
    <row r="1262" spans="1:11" ht="12.6" customHeight="1" x14ac:dyDescent="0.3">
      <c r="B1262" s="28" t="s">
        <v>45</v>
      </c>
      <c r="D1262" s="29"/>
      <c r="E1262" s="29"/>
      <c r="F1262" s="29"/>
      <c r="G1262" s="29"/>
      <c r="H1262" s="29"/>
      <c r="I1262" s="29"/>
      <c r="J1262" s="28" t="s">
        <v>55</v>
      </c>
    </row>
    <row r="1263" spans="1:11" ht="12.6" customHeight="1" x14ac:dyDescent="0.3">
      <c r="B1263" s="28" t="s">
        <v>39</v>
      </c>
      <c r="D1263" s="29"/>
      <c r="E1263" s="29"/>
      <c r="F1263" s="29"/>
      <c r="G1263" s="29"/>
      <c r="H1263" s="29"/>
      <c r="I1263" s="29"/>
      <c r="J1263" s="28" t="s">
        <v>56</v>
      </c>
      <c r="K1263" s="41"/>
    </row>
    <row r="1264" spans="1:11" ht="12.6" customHeight="1" x14ac:dyDescent="0.3">
      <c r="A1264" s="31" t="s">
        <v>38</v>
      </c>
      <c r="B1264" s="32" t="s">
        <v>39</v>
      </c>
      <c r="C1264" s="32" t="s">
        <v>40</v>
      </c>
      <c r="D1264" s="32"/>
      <c r="E1264" s="32" t="s">
        <v>41</v>
      </c>
      <c r="F1264" s="32"/>
      <c r="G1264" s="32" t="s">
        <v>42</v>
      </c>
      <c r="H1264" s="32" t="s">
        <v>57</v>
      </c>
      <c r="I1264" s="32" t="s">
        <v>58</v>
      </c>
      <c r="K1264" s="32" t="s">
        <v>59</v>
      </c>
    </row>
    <row r="1280" spans="2:10" ht="12.6" customHeight="1" x14ac:dyDescent="0.3">
      <c r="B1280" s="36"/>
      <c r="C1280" s="37"/>
      <c r="D1280" s="37"/>
      <c r="E1280" s="38" t="s">
        <v>60</v>
      </c>
      <c r="F1280" s="37"/>
      <c r="G1280" s="37"/>
      <c r="H1280" s="38" t="s">
        <v>51</v>
      </c>
      <c r="J1280" s="38" t="s">
        <v>47</v>
      </c>
    </row>
    <row r="1281" spans="1:11" ht="12.6" customHeight="1" x14ac:dyDescent="0.3">
      <c r="B1281" s="38" t="s">
        <v>61</v>
      </c>
      <c r="C1281" s="37"/>
      <c r="D1281" s="38"/>
      <c r="E1281" s="38">
        <f>COUNTA(A1265:A1278)</f>
        <v>0</v>
      </c>
      <c r="F1281" s="38"/>
      <c r="G1281" s="38"/>
      <c r="H1281" s="37"/>
      <c r="I1281" s="37"/>
      <c r="J1281" s="37"/>
    </row>
    <row r="1282" spans="1:11" ht="12.6" customHeight="1" x14ac:dyDescent="0.3">
      <c r="B1282" s="38" t="s">
        <v>62</v>
      </c>
      <c r="C1282" s="37"/>
      <c r="D1282" s="38"/>
      <c r="E1282" s="38"/>
      <c r="F1282" s="38"/>
      <c r="G1282" s="38"/>
      <c r="H1282" s="37"/>
      <c r="I1282" s="37"/>
      <c r="J1282" s="37"/>
    </row>
    <row r="1283" spans="1:11" ht="12.6" customHeight="1" x14ac:dyDescent="0.3">
      <c r="B1283" s="39" t="s">
        <v>48</v>
      </c>
      <c r="C1283" s="37"/>
      <c r="D1283" s="38"/>
      <c r="E1283" s="38"/>
      <c r="F1283" s="38"/>
      <c r="G1283" s="38"/>
      <c r="H1283" s="37"/>
      <c r="I1283" s="37"/>
      <c r="J1283" s="37"/>
    </row>
    <row r="1284" spans="1:11" ht="12.6" customHeight="1" x14ac:dyDescent="0.3">
      <c r="B1284" s="38" t="s">
        <v>63</v>
      </c>
      <c r="C1284" s="37"/>
      <c r="D1284" s="38"/>
      <c r="E1284" s="38"/>
      <c r="F1284" s="38"/>
      <c r="G1284" s="38"/>
      <c r="H1284" s="37"/>
      <c r="I1284" s="37"/>
      <c r="J1284" s="37"/>
    </row>
    <row r="1285" spans="1:11" ht="12.6" customHeight="1" x14ac:dyDescent="0.3">
      <c r="B1285" s="39">
        <v>4</v>
      </c>
      <c r="C1285" s="37"/>
      <c r="D1285" s="38"/>
      <c r="E1285" s="38"/>
      <c r="F1285" s="38"/>
      <c r="G1285" s="38"/>
      <c r="H1285" s="37"/>
      <c r="I1285" s="37"/>
      <c r="J1285" s="37"/>
    </row>
    <row r="1286" spans="1:11" ht="12.6" customHeight="1" x14ac:dyDescent="0.3">
      <c r="B1286" s="38">
        <v>0.04</v>
      </c>
      <c r="C1286" s="37"/>
      <c r="D1286" s="38"/>
      <c r="E1286" s="38"/>
      <c r="F1286" s="38"/>
      <c r="G1286" s="38"/>
      <c r="H1286" s="37"/>
      <c r="I1286" s="37"/>
      <c r="J1286" s="37"/>
    </row>
    <row r="1287" spans="1:11" ht="12.6" customHeight="1" x14ac:dyDescent="0.3">
      <c r="B1287" s="38" t="s">
        <v>64</v>
      </c>
      <c r="C1287" s="37"/>
      <c r="D1287" s="38"/>
      <c r="E1287" s="38"/>
      <c r="F1287" s="38"/>
      <c r="G1287" s="38"/>
      <c r="H1287" s="37"/>
      <c r="I1287" s="37"/>
      <c r="J1287" s="37"/>
    </row>
    <row r="1288" spans="1:11" ht="12.6" customHeight="1" x14ac:dyDescent="0.3">
      <c r="B1288" s="37" t="s">
        <v>65</v>
      </c>
      <c r="C1288" s="37"/>
      <c r="D1288" s="37"/>
      <c r="E1288" s="37"/>
      <c r="F1288" s="37"/>
      <c r="G1288" s="37"/>
      <c r="H1288" s="37"/>
      <c r="I1288" s="37"/>
      <c r="J1288" s="37"/>
    </row>
    <row r="1289" spans="1:11" ht="12.6" customHeight="1" x14ac:dyDescent="0.3">
      <c r="B1289" s="37" t="s">
        <v>66</v>
      </c>
      <c r="C1289" s="37"/>
      <c r="D1289" s="37"/>
      <c r="E1289" s="37"/>
      <c r="F1289" s="37"/>
      <c r="G1289" s="37"/>
      <c r="H1289" s="37"/>
      <c r="I1289" s="37"/>
      <c r="J1289" s="37"/>
    </row>
    <row r="1290" spans="1:11" ht="12.6" customHeight="1" x14ac:dyDescent="0.3">
      <c r="B1290" s="37" t="s">
        <v>43</v>
      </c>
      <c r="C1290" s="37"/>
      <c r="D1290" s="37"/>
      <c r="E1290" s="37"/>
      <c r="F1290" s="37"/>
      <c r="G1290" s="37"/>
      <c r="H1290" s="37"/>
      <c r="I1290" s="37"/>
      <c r="J1290" s="37"/>
    </row>
    <row r="1291" spans="1:11" ht="12.6" customHeight="1" x14ac:dyDescent="0.3">
      <c r="A1291" s="27"/>
      <c r="B1291" s="28" t="s">
        <v>53</v>
      </c>
      <c r="D1291" s="29"/>
      <c r="E1291" s="29"/>
      <c r="F1291" s="29"/>
      <c r="G1291" s="29"/>
      <c r="H1291" s="29"/>
      <c r="I1291" s="29"/>
      <c r="J1291" s="28" t="s">
        <v>54</v>
      </c>
      <c r="K1291" s="28">
        <f>K$1</f>
        <v>1963</v>
      </c>
    </row>
    <row r="1292" spans="1:11" ht="12.6" customHeight="1" x14ac:dyDescent="0.3">
      <c r="B1292" s="28" t="s">
        <v>45</v>
      </c>
      <c r="D1292" s="29"/>
      <c r="E1292" s="29"/>
      <c r="F1292" s="29"/>
      <c r="G1292" s="29"/>
      <c r="H1292" s="29"/>
      <c r="I1292" s="29"/>
      <c r="J1292" s="28" t="s">
        <v>55</v>
      </c>
    </row>
    <row r="1293" spans="1:11" ht="12.6" customHeight="1" x14ac:dyDescent="0.3">
      <c r="B1293" s="28" t="s">
        <v>39</v>
      </c>
      <c r="D1293" s="29"/>
      <c r="E1293" s="29"/>
      <c r="F1293" s="29"/>
      <c r="G1293" s="29"/>
      <c r="H1293" s="29"/>
      <c r="I1293" s="29"/>
      <c r="J1293" s="28" t="s">
        <v>56</v>
      </c>
      <c r="K1293" s="41"/>
    </row>
    <row r="1294" spans="1:11" ht="12.6" customHeight="1" x14ac:dyDescent="0.3">
      <c r="A1294" s="31" t="s">
        <v>38</v>
      </c>
      <c r="B1294" s="32" t="s">
        <v>39</v>
      </c>
      <c r="C1294" s="32" t="s">
        <v>40</v>
      </c>
      <c r="D1294" s="32"/>
      <c r="E1294" s="32" t="s">
        <v>41</v>
      </c>
      <c r="F1294" s="32"/>
      <c r="G1294" s="32" t="s">
        <v>42</v>
      </c>
      <c r="H1294" s="32" t="s">
        <v>57</v>
      </c>
      <c r="I1294" s="32" t="s">
        <v>58</v>
      </c>
      <c r="K1294" s="32" t="s">
        <v>59</v>
      </c>
    </row>
    <row r="1310" spans="2:10" ht="12.6" customHeight="1" x14ac:dyDescent="0.3">
      <c r="B1310" s="36"/>
      <c r="C1310" s="37"/>
      <c r="D1310" s="37"/>
      <c r="E1310" s="38" t="s">
        <v>60</v>
      </c>
      <c r="F1310" s="37"/>
      <c r="G1310" s="37"/>
      <c r="H1310" s="38" t="s">
        <v>51</v>
      </c>
      <c r="J1310" s="38" t="s">
        <v>47</v>
      </c>
    </row>
    <row r="1311" spans="2:10" ht="12.6" customHeight="1" x14ac:dyDescent="0.3">
      <c r="B1311" s="38" t="s">
        <v>61</v>
      </c>
      <c r="C1311" s="37"/>
      <c r="D1311" s="38"/>
      <c r="E1311" s="38">
        <f>COUNTA(A1295:A1308)</f>
        <v>0</v>
      </c>
      <c r="F1311" s="38"/>
      <c r="G1311" s="38"/>
      <c r="H1311" s="37"/>
      <c r="I1311" s="37"/>
      <c r="J1311" s="37"/>
    </row>
    <row r="1312" spans="2:10" ht="12.6" customHeight="1" x14ac:dyDescent="0.3">
      <c r="B1312" s="38" t="s">
        <v>62</v>
      </c>
      <c r="C1312" s="37"/>
      <c r="D1312" s="38"/>
      <c r="E1312" s="38"/>
      <c r="F1312" s="38"/>
      <c r="G1312" s="38"/>
      <c r="H1312" s="37"/>
      <c r="I1312" s="37"/>
      <c r="J1312" s="37"/>
    </row>
    <row r="1313" spans="1:11" ht="12.6" customHeight="1" x14ac:dyDescent="0.3">
      <c r="B1313" s="39" t="s">
        <v>48</v>
      </c>
      <c r="C1313" s="37"/>
      <c r="D1313" s="38"/>
      <c r="E1313" s="38"/>
      <c r="F1313" s="38"/>
      <c r="G1313" s="38"/>
      <c r="H1313" s="37"/>
      <c r="I1313" s="37"/>
      <c r="J1313" s="37"/>
    </row>
    <row r="1314" spans="1:11" ht="12.6" customHeight="1" x14ac:dyDescent="0.3">
      <c r="B1314" s="38" t="s">
        <v>63</v>
      </c>
      <c r="C1314" s="37"/>
      <c r="D1314" s="38"/>
      <c r="E1314" s="38"/>
      <c r="F1314" s="38"/>
      <c r="G1314" s="38"/>
      <c r="H1314" s="37"/>
      <c r="I1314" s="37"/>
      <c r="J1314" s="37"/>
    </row>
    <row r="1315" spans="1:11" ht="12.6" customHeight="1" x14ac:dyDescent="0.3">
      <c r="B1315" s="39">
        <v>4</v>
      </c>
      <c r="C1315" s="37"/>
      <c r="D1315" s="38"/>
      <c r="E1315" s="38"/>
      <c r="F1315" s="38"/>
      <c r="G1315" s="38"/>
      <c r="H1315" s="37"/>
      <c r="I1315" s="37"/>
      <c r="J1315" s="37"/>
    </row>
    <row r="1316" spans="1:11" ht="12.6" customHeight="1" x14ac:dyDescent="0.3">
      <c r="B1316" s="38">
        <v>0.04</v>
      </c>
      <c r="C1316" s="37"/>
      <c r="D1316" s="38"/>
      <c r="E1316" s="38"/>
      <c r="F1316" s="38"/>
      <c r="G1316" s="38"/>
      <c r="H1316" s="37"/>
      <c r="I1316" s="37"/>
      <c r="J1316" s="37"/>
    </row>
    <row r="1317" spans="1:11" ht="12.6" customHeight="1" x14ac:dyDescent="0.3">
      <c r="B1317" s="38" t="s">
        <v>64</v>
      </c>
      <c r="C1317" s="37"/>
      <c r="D1317" s="38"/>
      <c r="E1317" s="38"/>
      <c r="F1317" s="38"/>
      <c r="G1317" s="38"/>
      <c r="H1317" s="37"/>
      <c r="I1317" s="37"/>
      <c r="J1317" s="37"/>
    </row>
    <row r="1318" spans="1:11" ht="12.6" customHeight="1" x14ac:dyDescent="0.3">
      <c r="B1318" s="37" t="s">
        <v>65</v>
      </c>
      <c r="C1318" s="37"/>
      <c r="D1318" s="37"/>
      <c r="E1318" s="37"/>
      <c r="F1318" s="37"/>
      <c r="G1318" s="37"/>
      <c r="H1318" s="37"/>
      <c r="I1318" s="37"/>
      <c r="J1318" s="37"/>
    </row>
    <row r="1319" spans="1:11" ht="12.6" customHeight="1" x14ac:dyDescent="0.3">
      <c r="B1319" s="37" t="s">
        <v>66</v>
      </c>
      <c r="C1319" s="37"/>
      <c r="D1319" s="37"/>
      <c r="E1319" s="37"/>
      <c r="F1319" s="37"/>
      <c r="G1319" s="37"/>
      <c r="H1319" s="37"/>
      <c r="I1319" s="37"/>
      <c r="J1319" s="37"/>
    </row>
    <row r="1320" spans="1:11" ht="12.6" customHeight="1" x14ac:dyDescent="0.3">
      <c r="B1320" s="37" t="s">
        <v>43</v>
      </c>
      <c r="C1320" s="37"/>
      <c r="D1320" s="37"/>
      <c r="E1320" s="37"/>
      <c r="F1320" s="37"/>
      <c r="G1320" s="37"/>
      <c r="H1320" s="37"/>
      <c r="I1320" s="37"/>
      <c r="J1320" s="37"/>
    </row>
    <row r="1321" spans="1:11" ht="12.6" customHeight="1" x14ac:dyDescent="0.3">
      <c r="A1321" s="27"/>
      <c r="B1321" s="28" t="s">
        <v>53</v>
      </c>
      <c r="D1321" s="29"/>
      <c r="E1321" s="29"/>
      <c r="F1321" s="29"/>
      <c r="G1321" s="29"/>
      <c r="H1321" s="29"/>
      <c r="I1321" s="29"/>
      <c r="J1321" s="28" t="s">
        <v>54</v>
      </c>
      <c r="K1321" s="28">
        <f>K$1</f>
        <v>1963</v>
      </c>
    </row>
    <row r="1322" spans="1:11" ht="12.6" customHeight="1" x14ac:dyDescent="0.3">
      <c r="B1322" s="28" t="s">
        <v>45</v>
      </c>
      <c r="D1322" s="29"/>
      <c r="E1322" s="29"/>
      <c r="F1322" s="29"/>
      <c r="G1322" s="29"/>
      <c r="H1322" s="29"/>
      <c r="I1322" s="29"/>
      <c r="J1322" s="28" t="s">
        <v>55</v>
      </c>
    </row>
    <row r="1323" spans="1:11" ht="12.6" customHeight="1" x14ac:dyDescent="0.3">
      <c r="B1323" s="28" t="s">
        <v>39</v>
      </c>
      <c r="D1323" s="29"/>
      <c r="E1323" s="29"/>
      <c r="F1323" s="29"/>
      <c r="G1323" s="29"/>
      <c r="H1323" s="29"/>
      <c r="I1323" s="29"/>
      <c r="J1323" s="28" t="s">
        <v>56</v>
      </c>
      <c r="K1323" s="41"/>
    </row>
    <row r="1324" spans="1:11" ht="12.6" customHeight="1" x14ac:dyDescent="0.3">
      <c r="A1324" s="31" t="s">
        <v>38</v>
      </c>
      <c r="B1324" s="32" t="s">
        <v>39</v>
      </c>
      <c r="C1324" s="32" t="s">
        <v>40</v>
      </c>
      <c r="D1324" s="32"/>
      <c r="E1324" s="32" t="s">
        <v>41</v>
      </c>
      <c r="F1324" s="32"/>
      <c r="G1324" s="32" t="s">
        <v>42</v>
      </c>
      <c r="H1324" s="32" t="s">
        <v>57</v>
      </c>
      <c r="I1324" s="32" t="s">
        <v>58</v>
      </c>
      <c r="K1324" s="32" t="s">
        <v>59</v>
      </c>
    </row>
    <row r="1340" spans="2:10" ht="12.6" customHeight="1" x14ac:dyDescent="0.3">
      <c r="B1340" s="36"/>
      <c r="C1340" s="37"/>
      <c r="D1340" s="37"/>
      <c r="E1340" s="38" t="s">
        <v>60</v>
      </c>
      <c r="F1340" s="37"/>
      <c r="G1340" s="37"/>
      <c r="H1340" s="38" t="s">
        <v>51</v>
      </c>
      <c r="J1340" s="38" t="s">
        <v>47</v>
      </c>
    </row>
    <row r="1341" spans="2:10" ht="12.6" customHeight="1" x14ac:dyDescent="0.3">
      <c r="B1341" s="38" t="s">
        <v>61</v>
      </c>
      <c r="C1341" s="37"/>
      <c r="D1341" s="38"/>
      <c r="E1341" s="38">
        <f>COUNTA(A1325:A1338)</f>
        <v>0</v>
      </c>
      <c r="F1341" s="38"/>
      <c r="G1341" s="38"/>
      <c r="H1341" s="37"/>
      <c r="I1341" s="37"/>
      <c r="J1341" s="37"/>
    </row>
    <row r="1342" spans="2:10" ht="12.6" customHeight="1" x14ac:dyDescent="0.3">
      <c r="B1342" s="38" t="s">
        <v>62</v>
      </c>
      <c r="C1342" s="37"/>
      <c r="D1342" s="38"/>
      <c r="E1342" s="38"/>
      <c r="F1342" s="38"/>
      <c r="G1342" s="38"/>
      <c r="H1342" s="37"/>
      <c r="I1342" s="37"/>
      <c r="J1342" s="37"/>
    </row>
    <row r="1343" spans="2:10" ht="12.6" customHeight="1" x14ac:dyDescent="0.3">
      <c r="B1343" s="39" t="s">
        <v>48</v>
      </c>
      <c r="C1343" s="37"/>
      <c r="D1343" s="38"/>
      <c r="E1343" s="38"/>
      <c r="F1343" s="38"/>
      <c r="G1343" s="38"/>
      <c r="H1343" s="37"/>
      <c r="I1343" s="37"/>
      <c r="J1343" s="37"/>
    </row>
    <row r="1344" spans="2:10" ht="12.6" customHeight="1" x14ac:dyDescent="0.3">
      <c r="B1344" s="38" t="s">
        <v>63</v>
      </c>
      <c r="C1344" s="37"/>
      <c r="D1344" s="38"/>
      <c r="E1344" s="38"/>
      <c r="F1344" s="38"/>
      <c r="G1344" s="38"/>
      <c r="H1344" s="37"/>
      <c r="I1344" s="37"/>
      <c r="J1344" s="37"/>
    </row>
    <row r="1345" spans="1:11" ht="12.6" customHeight="1" x14ac:dyDescent="0.3">
      <c r="B1345" s="39">
        <v>4</v>
      </c>
      <c r="C1345" s="37"/>
      <c r="D1345" s="38"/>
      <c r="E1345" s="38"/>
      <c r="F1345" s="38"/>
      <c r="G1345" s="38"/>
      <c r="H1345" s="37"/>
      <c r="I1345" s="37"/>
      <c r="J1345" s="37"/>
    </row>
    <row r="1346" spans="1:11" ht="12.6" customHeight="1" x14ac:dyDescent="0.3">
      <c r="B1346" s="38">
        <v>0.04</v>
      </c>
      <c r="C1346" s="37"/>
      <c r="D1346" s="38"/>
      <c r="E1346" s="38"/>
      <c r="F1346" s="38"/>
      <c r="G1346" s="38"/>
      <c r="H1346" s="37"/>
      <c r="I1346" s="37"/>
      <c r="J1346" s="37"/>
    </row>
    <row r="1347" spans="1:11" ht="12.6" customHeight="1" x14ac:dyDescent="0.3">
      <c r="B1347" s="38" t="s">
        <v>64</v>
      </c>
      <c r="C1347" s="37"/>
      <c r="D1347" s="38"/>
      <c r="E1347" s="38"/>
      <c r="F1347" s="38"/>
      <c r="G1347" s="38"/>
      <c r="H1347" s="37"/>
      <c r="I1347" s="37"/>
      <c r="J1347" s="37"/>
    </row>
    <row r="1348" spans="1:11" ht="12.6" customHeight="1" x14ac:dyDescent="0.3">
      <c r="B1348" s="37" t="s">
        <v>65</v>
      </c>
      <c r="C1348" s="37"/>
      <c r="D1348" s="37"/>
      <c r="E1348" s="37"/>
      <c r="F1348" s="37"/>
      <c r="G1348" s="37"/>
      <c r="H1348" s="37"/>
      <c r="I1348" s="37"/>
      <c r="J1348" s="37"/>
    </row>
    <row r="1349" spans="1:11" ht="12.6" customHeight="1" x14ac:dyDescent="0.3">
      <c r="B1349" s="37" t="s">
        <v>66</v>
      </c>
      <c r="C1349" s="37"/>
      <c r="D1349" s="37"/>
      <c r="E1349" s="37"/>
      <c r="F1349" s="37"/>
      <c r="G1349" s="37"/>
      <c r="H1349" s="37"/>
      <c r="I1349" s="37"/>
      <c r="J1349" s="37"/>
    </row>
    <row r="1350" spans="1:11" ht="12.6" customHeight="1" x14ac:dyDescent="0.3">
      <c r="B1350" s="37" t="s">
        <v>43</v>
      </c>
      <c r="C1350" s="37"/>
      <c r="D1350" s="37"/>
      <c r="E1350" s="37"/>
      <c r="F1350" s="37"/>
      <c r="G1350" s="37"/>
      <c r="H1350" s="37"/>
      <c r="I1350" s="37"/>
      <c r="J1350" s="37"/>
    </row>
    <row r="1351" spans="1:11" ht="12.6" customHeight="1" x14ac:dyDescent="0.3">
      <c r="A1351" s="27"/>
      <c r="B1351" s="28" t="s">
        <v>53</v>
      </c>
      <c r="D1351" s="29"/>
      <c r="E1351" s="29"/>
      <c r="F1351" s="29"/>
      <c r="G1351" s="29"/>
      <c r="H1351" s="29"/>
      <c r="I1351" s="29"/>
      <c r="J1351" s="28" t="s">
        <v>54</v>
      </c>
      <c r="K1351" s="28">
        <f>K$1</f>
        <v>1963</v>
      </c>
    </row>
    <row r="1352" spans="1:11" ht="12.6" customHeight="1" x14ac:dyDescent="0.3">
      <c r="B1352" s="28" t="s">
        <v>45</v>
      </c>
      <c r="D1352" s="29"/>
      <c r="E1352" s="29"/>
      <c r="F1352" s="29"/>
      <c r="G1352" s="29"/>
      <c r="H1352" s="29"/>
      <c r="I1352" s="29"/>
      <c r="J1352" s="28" t="s">
        <v>55</v>
      </c>
    </row>
    <row r="1353" spans="1:11" ht="12.6" customHeight="1" x14ac:dyDescent="0.3">
      <c r="B1353" s="28" t="s">
        <v>39</v>
      </c>
      <c r="D1353" s="29"/>
      <c r="E1353" s="29"/>
      <c r="F1353" s="29"/>
      <c r="G1353" s="29"/>
      <c r="H1353" s="29"/>
      <c r="I1353" s="29"/>
      <c r="J1353" s="28" t="s">
        <v>56</v>
      </c>
      <c r="K1353" s="41"/>
    </row>
    <row r="1354" spans="1:11" ht="12.6" customHeight="1" x14ac:dyDescent="0.3">
      <c r="A1354" s="31" t="s">
        <v>38</v>
      </c>
      <c r="B1354" s="32" t="s">
        <v>39</v>
      </c>
      <c r="C1354" s="32" t="s">
        <v>40</v>
      </c>
      <c r="D1354" s="32"/>
      <c r="E1354" s="32" t="s">
        <v>41</v>
      </c>
      <c r="F1354" s="32"/>
      <c r="G1354" s="32" t="s">
        <v>42</v>
      </c>
      <c r="H1354" s="32" t="s">
        <v>57</v>
      </c>
      <c r="I1354" s="32" t="s">
        <v>58</v>
      </c>
      <c r="K1354" s="32" t="s">
        <v>59</v>
      </c>
    </row>
    <row r="1370" spans="2:10" ht="12.6" customHeight="1" x14ac:dyDescent="0.3">
      <c r="B1370" s="36"/>
      <c r="C1370" s="37"/>
      <c r="D1370" s="37"/>
      <c r="E1370" s="38" t="s">
        <v>60</v>
      </c>
      <c r="F1370" s="37"/>
      <c r="G1370" s="37"/>
      <c r="H1370" s="38" t="s">
        <v>51</v>
      </c>
      <c r="J1370" s="38" t="s">
        <v>47</v>
      </c>
    </row>
    <row r="1371" spans="2:10" ht="12.6" customHeight="1" x14ac:dyDescent="0.3">
      <c r="B1371" s="38" t="s">
        <v>61</v>
      </c>
      <c r="C1371" s="37"/>
      <c r="D1371" s="38"/>
      <c r="E1371" s="38">
        <f>COUNTA(A1355:A1368)</f>
        <v>0</v>
      </c>
      <c r="F1371" s="38"/>
      <c r="G1371" s="38"/>
      <c r="H1371" s="37"/>
      <c r="I1371" s="37"/>
      <c r="J1371" s="37"/>
    </row>
    <row r="1372" spans="2:10" ht="12.6" customHeight="1" x14ac:dyDescent="0.3">
      <c r="B1372" s="38" t="s">
        <v>62</v>
      </c>
      <c r="C1372" s="37"/>
      <c r="D1372" s="38"/>
      <c r="E1372" s="38"/>
      <c r="F1372" s="38"/>
      <c r="G1372" s="38"/>
      <c r="H1372" s="37"/>
      <c r="I1372" s="37"/>
      <c r="J1372" s="37"/>
    </row>
    <row r="1373" spans="2:10" ht="12.6" customHeight="1" x14ac:dyDescent="0.3">
      <c r="B1373" s="39" t="s">
        <v>48</v>
      </c>
      <c r="C1373" s="37"/>
      <c r="D1373" s="38"/>
      <c r="E1373" s="38"/>
      <c r="F1373" s="38"/>
      <c r="G1373" s="38"/>
      <c r="H1373" s="37"/>
      <c r="I1373" s="37"/>
      <c r="J1373" s="37"/>
    </row>
    <row r="1374" spans="2:10" ht="12.6" customHeight="1" x14ac:dyDescent="0.3">
      <c r="B1374" s="38" t="s">
        <v>63</v>
      </c>
      <c r="C1374" s="37"/>
      <c r="D1374" s="38"/>
      <c r="E1374" s="38"/>
      <c r="F1374" s="38"/>
      <c r="G1374" s="38"/>
      <c r="H1374" s="37"/>
      <c r="I1374" s="37"/>
      <c r="J1374" s="37"/>
    </row>
    <row r="1375" spans="2:10" ht="12.6" customHeight="1" x14ac:dyDescent="0.3">
      <c r="B1375" s="39">
        <v>4</v>
      </c>
      <c r="C1375" s="37"/>
      <c r="D1375" s="38"/>
      <c r="E1375" s="38"/>
      <c r="F1375" s="38"/>
      <c r="G1375" s="38"/>
      <c r="H1375" s="37"/>
      <c r="I1375" s="37"/>
      <c r="J1375" s="37"/>
    </row>
    <row r="1376" spans="2:10" ht="12.6" customHeight="1" x14ac:dyDescent="0.3">
      <c r="B1376" s="38">
        <v>0.04</v>
      </c>
      <c r="C1376" s="37"/>
      <c r="D1376" s="38"/>
      <c r="E1376" s="38"/>
      <c r="F1376" s="38"/>
      <c r="G1376" s="38"/>
      <c r="H1376" s="37"/>
      <c r="I1376" s="37"/>
      <c r="J1376" s="37"/>
    </row>
    <row r="1377" spans="1:11" ht="12.6" customHeight="1" x14ac:dyDescent="0.3">
      <c r="B1377" s="38" t="s">
        <v>64</v>
      </c>
      <c r="C1377" s="37"/>
      <c r="D1377" s="38"/>
      <c r="E1377" s="38"/>
      <c r="F1377" s="38"/>
      <c r="G1377" s="38"/>
      <c r="H1377" s="37"/>
      <c r="I1377" s="37"/>
      <c r="J1377" s="37"/>
    </row>
    <row r="1378" spans="1:11" ht="12.6" customHeight="1" x14ac:dyDescent="0.3">
      <c r="B1378" s="37" t="s">
        <v>65</v>
      </c>
      <c r="C1378" s="37"/>
      <c r="D1378" s="37"/>
      <c r="E1378" s="37"/>
      <c r="F1378" s="37"/>
      <c r="G1378" s="37"/>
      <c r="H1378" s="37"/>
      <c r="I1378" s="37"/>
      <c r="J1378" s="37"/>
    </row>
    <row r="1379" spans="1:11" ht="12.6" customHeight="1" x14ac:dyDescent="0.3">
      <c r="B1379" s="37" t="s">
        <v>66</v>
      </c>
      <c r="C1379" s="37"/>
      <c r="D1379" s="37"/>
      <c r="E1379" s="37"/>
      <c r="F1379" s="37"/>
      <c r="G1379" s="37"/>
      <c r="H1379" s="37"/>
      <c r="I1379" s="37"/>
      <c r="J1379" s="37"/>
    </row>
    <row r="1380" spans="1:11" ht="12.6" customHeight="1" x14ac:dyDescent="0.3">
      <c r="B1380" s="37" t="s">
        <v>43</v>
      </c>
      <c r="C1380" s="37"/>
      <c r="D1380" s="37"/>
      <c r="E1380" s="37"/>
      <c r="F1380" s="37"/>
      <c r="G1380" s="37"/>
      <c r="H1380" s="37"/>
      <c r="I1380" s="37"/>
      <c r="J1380" s="37"/>
    </row>
    <row r="1381" spans="1:11" ht="12.6" customHeight="1" x14ac:dyDescent="0.3">
      <c r="A1381" s="27"/>
      <c r="B1381" s="28" t="s">
        <v>53</v>
      </c>
      <c r="D1381" s="29"/>
      <c r="E1381" s="29"/>
      <c r="F1381" s="29"/>
      <c r="G1381" s="29"/>
      <c r="H1381" s="29"/>
      <c r="I1381" s="29"/>
      <c r="J1381" s="28" t="s">
        <v>54</v>
      </c>
      <c r="K1381" s="28">
        <f>K$1</f>
        <v>1963</v>
      </c>
    </row>
    <row r="1382" spans="1:11" ht="12.6" customHeight="1" x14ac:dyDescent="0.3">
      <c r="B1382" s="28" t="s">
        <v>45</v>
      </c>
      <c r="D1382" s="29"/>
      <c r="E1382" s="29"/>
      <c r="F1382" s="29"/>
      <c r="G1382" s="29"/>
      <c r="H1382" s="29"/>
      <c r="I1382" s="29"/>
      <c r="J1382" s="28" t="s">
        <v>55</v>
      </c>
    </row>
    <row r="1383" spans="1:11" ht="12.6" customHeight="1" x14ac:dyDescent="0.3">
      <c r="B1383" s="28" t="s">
        <v>39</v>
      </c>
      <c r="D1383" s="29"/>
      <c r="E1383" s="29"/>
      <c r="F1383" s="29"/>
      <c r="G1383" s="29"/>
      <c r="H1383" s="29"/>
      <c r="I1383" s="29"/>
      <c r="J1383" s="28" t="s">
        <v>56</v>
      </c>
      <c r="K1383" s="41"/>
    </row>
    <row r="1384" spans="1:11" ht="12.6" customHeight="1" x14ac:dyDescent="0.3">
      <c r="A1384" s="31" t="s">
        <v>38</v>
      </c>
      <c r="B1384" s="32" t="s">
        <v>39</v>
      </c>
      <c r="C1384" s="32" t="s">
        <v>40</v>
      </c>
      <c r="D1384" s="32"/>
      <c r="E1384" s="32" t="s">
        <v>41</v>
      </c>
      <c r="F1384" s="32"/>
      <c r="G1384" s="32" t="s">
        <v>42</v>
      </c>
      <c r="H1384" s="32" t="s">
        <v>57</v>
      </c>
      <c r="I1384" s="32" t="s">
        <v>58</v>
      </c>
      <c r="K1384" s="32" t="s">
        <v>59</v>
      </c>
    </row>
    <row r="1400" spans="2:10" ht="12.6" customHeight="1" x14ac:dyDescent="0.3">
      <c r="B1400" s="36"/>
      <c r="C1400" s="37"/>
      <c r="D1400" s="37"/>
      <c r="E1400" s="38" t="s">
        <v>60</v>
      </c>
      <c r="F1400" s="37"/>
      <c r="G1400" s="37"/>
      <c r="H1400" s="38" t="s">
        <v>51</v>
      </c>
      <c r="J1400" s="38" t="s">
        <v>47</v>
      </c>
    </row>
    <row r="1401" spans="2:10" ht="12.6" customHeight="1" x14ac:dyDescent="0.3">
      <c r="B1401" s="38" t="s">
        <v>61</v>
      </c>
      <c r="C1401" s="37"/>
      <c r="D1401" s="38"/>
      <c r="E1401" s="38">
        <f>COUNTA(A1385:A1398)</f>
        <v>0</v>
      </c>
      <c r="F1401" s="38"/>
      <c r="G1401" s="38"/>
      <c r="H1401" s="37"/>
      <c r="I1401" s="37"/>
      <c r="J1401" s="37"/>
    </row>
    <row r="1402" spans="2:10" ht="12.6" customHeight="1" x14ac:dyDescent="0.3">
      <c r="B1402" s="38" t="s">
        <v>62</v>
      </c>
      <c r="C1402" s="37"/>
      <c r="D1402" s="38"/>
      <c r="E1402" s="38"/>
      <c r="F1402" s="38"/>
      <c r="G1402" s="38"/>
      <c r="H1402" s="37"/>
      <c r="I1402" s="37"/>
      <c r="J1402" s="37"/>
    </row>
    <row r="1403" spans="2:10" ht="12.6" customHeight="1" x14ac:dyDescent="0.3">
      <c r="B1403" s="39" t="s">
        <v>48</v>
      </c>
      <c r="C1403" s="37"/>
      <c r="D1403" s="38"/>
      <c r="E1403" s="38"/>
      <c r="F1403" s="38"/>
      <c r="G1403" s="38"/>
      <c r="H1403" s="37"/>
      <c r="I1403" s="37"/>
      <c r="J1403" s="37"/>
    </row>
    <row r="1404" spans="2:10" ht="12.6" customHeight="1" x14ac:dyDescent="0.3">
      <c r="B1404" s="38" t="s">
        <v>63</v>
      </c>
      <c r="C1404" s="37"/>
      <c r="D1404" s="38"/>
      <c r="E1404" s="38"/>
      <c r="F1404" s="38"/>
      <c r="G1404" s="38"/>
      <c r="H1404" s="37"/>
      <c r="I1404" s="37"/>
      <c r="J1404" s="37"/>
    </row>
    <row r="1405" spans="2:10" ht="12.6" customHeight="1" x14ac:dyDescent="0.3">
      <c r="B1405" s="39">
        <v>4</v>
      </c>
      <c r="C1405" s="37"/>
      <c r="D1405" s="38"/>
      <c r="E1405" s="38"/>
      <c r="F1405" s="38"/>
      <c r="G1405" s="38"/>
      <c r="H1405" s="37"/>
      <c r="I1405" s="37"/>
      <c r="J1405" s="37"/>
    </row>
    <row r="1406" spans="2:10" ht="12.6" customHeight="1" x14ac:dyDescent="0.3">
      <c r="B1406" s="38">
        <v>0.04</v>
      </c>
      <c r="C1406" s="37"/>
      <c r="D1406" s="38"/>
      <c r="E1406" s="38"/>
      <c r="F1406" s="38"/>
      <c r="G1406" s="38"/>
      <c r="H1406" s="37"/>
      <c r="I1406" s="37"/>
      <c r="J1406" s="37"/>
    </row>
    <row r="1407" spans="2:10" ht="12.6" customHeight="1" x14ac:dyDescent="0.3">
      <c r="B1407" s="38" t="s">
        <v>64</v>
      </c>
      <c r="C1407" s="37"/>
      <c r="D1407" s="38"/>
      <c r="E1407" s="38"/>
      <c r="F1407" s="38"/>
      <c r="G1407" s="38"/>
      <c r="H1407" s="37"/>
      <c r="I1407" s="37"/>
      <c r="J1407" s="37"/>
    </row>
    <row r="1408" spans="2:10" ht="12.6" customHeight="1" x14ac:dyDescent="0.3">
      <c r="B1408" s="37" t="s">
        <v>65</v>
      </c>
      <c r="C1408" s="37"/>
      <c r="D1408" s="37"/>
      <c r="E1408" s="37"/>
      <c r="F1408" s="37"/>
      <c r="G1408" s="37"/>
      <c r="H1408" s="37"/>
      <c r="I1408" s="37"/>
      <c r="J1408" s="37"/>
    </row>
    <row r="1409" spans="1:11" ht="12.6" customHeight="1" x14ac:dyDescent="0.3">
      <c r="B1409" s="37" t="s">
        <v>66</v>
      </c>
      <c r="C1409" s="37"/>
      <c r="D1409" s="37"/>
      <c r="E1409" s="37"/>
      <c r="F1409" s="37"/>
      <c r="G1409" s="37"/>
      <c r="H1409" s="37"/>
      <c r="I1409" s="37"/>
      <c r="J1409" s="37"/>
    </row>
    <row r="1410" spans="1:11" ht="12.6" customHeight="1" x14ac:dyDescent="0.3">
      <c r="B1410" s="37" t="s">
        <v>43</v>
      </c>
      <c r="C1410" s="37"/>
      <c r="D1410" s="37"/>
      <c r="E1410" s="37"/>
      <c r="F1410" s="37"/>
      <c r="G1410" s="37"/>
      <c r="H1410" s="37"/>
      <c r="I1410" s="37"/>
      <c r="J1410" s="37"/>
    </row>
    <row r="1411" spans="1:11" ht="12.6" customHeight="1" x14ac:dyDescent="0.3">
      <c r="A1411" s="27"/>
      <c r="B1411" s="28" t="s">
        <v>53</v>
      </c>
      <c r="D1411" s="29"/>
      <c r="E1411" s="29"/>
      <c r="F1411" s="29"/>
      <c r="G1411" s="29"/>
      <c r="H1411" s="29"/>
      <c r="I1411" s="29"/>
      <c r="J1411" s="28" t="s">
        <v>54</v>
      </c>
      <c r="K1411" s="28">
        <f>K$1</f>
        <v>1963</v>
      </c>
    </row>
    <row r="1412" spans="1:11" ht="12.6" customHeight="1" x14ac:dyDescent="0.3">
      <c r="B1412" s="28" t="s">
        <v>45</v>
      </c>
      <c r="D1412" s="29"/>
      <c r="E1412" s="29"/>
      <c r="F1412" s="29"/>
      <c r="G1412" s="29"/>
      <c r="H1412" s="29"/>
      <c r="I1412" s="29"/>
      <c r="J1412" s="28" t="s">
        <v>55</v>
      </c>
    </row>
    <row r="1413" spans="1:11" ht="12.6" customHeight="1" x14ac:dyDescent="0.3">
      <c r="B1413" s="28" t="s">
        <v>39</v>
      </c>
      <c r="D1413" s="29"/>
      <c r="E1413" s="29"/>
      <c r="F1413" s="29"/>
      <c r="G1413" s="29"/>
      <c r="H1413" s="29"/>
      <c r="I1413" s="29"/>
      <c r="J1413" s="28" t="s">
        <v>56</v>
      </c>
      <c r="K1413" s="41"/>
    </row>
    <row r="1414" spans="1:11" ht="12.6" customHeight="1" x14ac:dyDescent="0.3">
      <c r="A1414" s="31" t="s">
        <v>38</v>
      </c>
      <c r="B1414" s="32" t="s">
        <v>39</v>
      </c>
      <c r="C1414" s="32" t="s">
        <v>40</v>
      </c>
      <c r="D1414" s="32"/>
      <c r="E1414" s="32" t="s">
        <v>41</v>
      </c>
      <c r="F1414" s="32"/>
      <c r="G1414" s="32" t="s">
        <v>42</v>
      </c>
      <c r="H1414" s="32" t="s">
        <v>57</v>
      </c>
      <c r="I1414" s="32" t="s">
        <v>58</v>
      </c>
      <c r="K1414" s="32" t="s">
        <v>59</v>
      </c>
    </row>
    <row r="1430" spans="2:10" ht="12.6" customHeight="1" x14ac:dyDescent="0.3">
      <c r="B1430" s="36"/>
      <c r="C1430" s="37"/>
      <c r="D1430" s="37"/>
      <c r="E1430" s="38" t="s">
        <v>60</v>
      </c>
      <c r="F1430" s="37"/>
      <c r="G1430" s="37"/>
      <c r="H1430" s="38" t="s">
        <v>51</v>
      </c>
      <c r="J1430" s="38" t="s">
        <v>47</v>
      </c>
    </row>
    <row r="1431" spans="2:10" ht="12.6" customHeight="1" x14ac:dyDescent="0.3">
      <c r="B1431" s="38" t="s">
        <v>61</v>
      </c>
      <c r="C1431" s="37"/>
      <c r="D1431" s="38"/>
      <c r="E1431" s="38">
        <f>COUNTA(A1415:A1428)</f>
        <v>0</v>
      </c>
      <c r="F1431" s="38"/>
      <c r="G1431" s="38"/>
      <c r="H1431" s="37"/>
      <c r="I1431" s="37"/>
      <c r="J1431" s="37"/>
    </row>
    <row r="1432" spans="2:10" ht="12.6" customHeight="1" x14ac:dyDescent="0.3">
      <c r="B1432" s="38" t="s">
        <v>62</v>
      </c>
      <c r="C1432" s="37"/>
      <c r="D1432" s="38"/>
      <c r="E1432" s="38"/>
      <c r="F1432" s="38"/>
      <c r="G1432" s="38"/>
      <c r="H1432" s="37"/>
      <c r="I1432" s="37"/>
      <c r="J1432" s="37"/>
    </row>
    <row r="1433" spans="2:10" ht="12.6" customHeight="1" x14ac:dyDescent="0.3">
      <c r="B1433" s="39" t="s">
        <v>48</v>
      </c>
      <c r="C1433" s="37"/>
      <c r="D1433" s="38"/>
      <c r="E1433" s="38"/>
      <c r="F1433" s="38"/>
      <c r="G1433" s="38"/>
      <c r="H1433" s="37"/>
      <c r="I1433" s="37"/>
      <c r="J1433" s="37"/>
    </row>
    <row r="1434" spans="2:10" ht="12.6" customHeight="1" x14ac:dyDescent="0.3">
      <c r="B1434" s="38" t="s">
        <v>63</v>
      </c>
      <c r="C1434" s="37"/>
      <c r="D1434" s="38"/>
      <c r="E1434" s="38"/>
      <c r="F1434" s="38"/>
      <c r="G1434" s="38"/>
      <c r="H1434" s="37"/>
      <c r="I1434" s="37"/>
      <c r="J1434" s="37"/>
    </row>
    <row r="1435" spans="2:10" ht="12.6" customHeight="1" x14ac:dyDescent="0.3">
      <c r="B1435" s="39">
        <v>4</v>
      </c>
      <c r="C1435" s="37"/>
      <c r="D1435" s="38"/>
      <c r="E1435" s="38"/>
      <c r="F1435" s="38"/>
      <c r="G1435" s="38"/>
      <c r="H1435" s="37"/>
      <c r="I1435" s="37"/>
      <c r="J1435" s="37"/>
    </row>
    <row r="1436" spans="2:10" ht="12.6" customHeight="1" x14ac:dyDescent="0.3">
      <c r="B1436" s="38">
        <v>0.04</v>
      </c>
      <c r="C1436" s="37"/>
      <c r="D1436" s="38"/>
      <c r="E1436" s="38"/>
      <c r="F1436" s="38"/>
      <c r="G1436" s="38"/>
      <c r="H1436" s="37"/>
      <c r="I1436" s="37"/>
      <c r="J1436" s="37"/>
    </row>
    <row r="1437" spans="2:10" ht="12.6" customHeight="1" x14ac:dyDescent="0.3">
      <c r="B1437" s="38" t="s">
        <v>64</v>
      </c>
      <c r="C1437" s="37"/>
      <c r="D1437" s="38"/>
      <c r="E1437" s="38"/>
      <c r="F1437" s="38"/>
      <c r="G1437" s="38"/>
      <c r="H1437" s="37"/>
      <c r="I1437" s="37"/>
      <c r="J1437" s="37"/>
    </row>
    <row r="1438" spans="2:10" ht="12.6" customHeight="1" x14ac:dyDescent="0.3">
      <c r="B1438" s="37" t="s">
        <v>65</v>
      </c>
      <c r="C1438" s="37"/>
      <c r="D1438" s="37"/>
      <c r="E1438" s="37"/>
      <c r="F1438" s="37"/>
      <c r="G1438" s="37"/>
      <c r="H1438" s="37"/>
      <c r="I1438" s="37"/>
      <c r="J1438" s="37"/>
    </row>
    <row r="1439" spans="2:10" ht="12.6" customHeight="1" x14ac:dyDescent="0.3">
      <c r="B1439" s="37" t="s">
        <v>66</v>
      </c>
      <c r="C1439" s="37"/>
      <c r="D1439" s="37"/>
      <c r="E1439" s="37"/>
      <c r="F1439" s="37"/>
      <c r="G1439" s="37"/>
      <c r="H1439" s="37"/>
      <c r="I1439" s="37"/>
      <c r="J1439" s="37"/>
    </row>
    <row r="1440" spans="2:10" ht="12.6" customHeight="1" x14ac:dyDescent="0.3">
      <c r="B1440" s="37" t="s">
        <v>43</v>
      </c>
      <c r="C1440" s="37"/>
      <c r="D1440" s="37"/>
      <c r="E1440" s="37"/>
      <c r="F1440" s="37"/>
      <c r="G1440" s="37"/>
      <c r="H1440" s="37"/>
      <c r="I1440" s="37"/>
      <c r="J1440" s="37"/>
    </row>
    <row r="1441" spans="1:11" ht="12.6" customHeight="1" x14ac:dyDescent="0.3">
      <c r="A1441" s="27"/>
      <c r="B1441" s="28" t="s">
        <v>53</v>
      </c>
      <c r="D1441" s="29"/>
      <c r="E1441" s="29"/>
      <c r="F1441" s="29"/>
      <c r="G1441" s="29"/>
      <c r="H1441" s="29"/>
      <c r="I1441" s="29"/>
      <c r="J1441" s="28" t="s">
        <v>54</v>
      </c>
      <c r="K1441" s="28">
        <f>K$1</f>
        <v>1963</v>
      </c>
    </row>
    <row r="1442" spans="1:11" ht="12.6" customHeight="1" x14ac:dyDescent="0.3">
      <c r="B1442" s="28" t="s">
        <v>45</v>
      </c>
      <c r="D1442" s="29"/>
      <c r="E1442" s="29"/>
      <c r="F1442" s="29"/>
      <c r="G1442" s="29"/>
      <c r="H1442" s="29"/>
      <c r="I1442" s="29"/>
      <c r="J1442" s="28" t="s">
        <v>55</v>
      </c>
    </row>
    <row r="1443" spans="1:11" ht="12.6" customHeight="1" x14ac:dyDescent="0.3">
      <c r="B1443" s="28" t="s">
        <v>39</v>
      </c>
      <c r="D1443" s="29"/>
      <c r="E1443" s="29"/>
      <c r="F1443" s="29"/>
      <c r="G1443" s="29"/>
      <c r="H1443" s="29"/>
      <c r="I1443" s="29"/>
      <c r="J1443" s="28" t="s">
        <v>56</v>
      </c>
      <c r="K1443" s="41"/>
    </row>
    <row r="1444" spans="1:11" ht="12.6" customHeight="1" x14ac:dyDescent="0.3">
      <c r="A1444" s="31" t="s">
        <v>38</v>
      </c>
      <c r="B1444" s="32" t="s">
        <v>39</v>
      </c>
      <c r="C1444" s="32" t="s">
        <v>40</v>
      </c>
      <c r="D1444" s="32"/>
      <c r="E1444" s="32" t="s">
        <v>41</v>
      </c>
      <c r="F1444" s="32"/>
      <c r="G1444" s="32" t="s">
        <v>42</v>
      </c>
      <c r="H1444" s="32" t="s">
        <v>57</v>
      </c>
      <c r="I1444" s="32" t="s">
        <v>58</v>
      </c>
      <c r="K1444" s="32" t="s">
        <v>59</v>
      </c>
    </row>
    <row r="1460" spans="1:11" ht="12.6" customHeight="1" x14ac:dyDescent="0.3">
      <c r="B1460" s="36"/>
      <c r="C1460" s="37"/>
      <c r="D1460" s="37"/>
      <c r="E1460" s="38" t="s">
        <v>60</v>
      </c>
      <c r="F1460" s="37"/>
      <c r="G1460" s="37"/>
      <c r="H1460" s="38" t="s">
        <v>51</v>
      </c>
      <c r="J1460" s="38" t="s">
        <v>47</v>
      </c>
    </row>
    <row r="1461" spans="1:11" ht="12.6" customHeight="1" x14ac:dyDescent="0.3">
      <c r="B1461" s="38" t="s">
        <v>61</v>
      </c>
      <c r="C1461" s="37"/>
      <c r="D1461" s="38"/>
      <c r="E1461" s="38">
        <f>COUNTA(A1445:A1458)</f>
        <v>0</v>
      </c>
      <c r="F1461" s="38"/>
      <c r="G1461" s="38"/>
      <c r="H1461" s="37"/>
      <c r="I1461" s="37"/>
      <c r="J1461" s="37"/>
    </row>
    <row r="1462" spans="1:11" ht="12.6" customHeight="1" x14ac:dyDescent="0.3">
      <c r="B1462" s="38" t="s">
        <v>62</v>
      </c>
      <c r="C1462" s="37"/>
      <c r="D1462" s="38"/>
      <c r="E1462" s="38"/>
      <c r="F1462" s="38"/>
      <c r="G1462" s="38"/>
      <c r="H1462" s="37"/>
      <c r="I1462" s="37"/>
      <c r="J1462" s="37"/>
    </row>
    <row r="1463" spans="1:11" ht="12.6" customHeight="1" x14ac:dyDescent="0.3">
      <c r="B1463" s="39" t="s">
        <v>48</v>
      </c>
      <c r="C1463" s="37"/>
      <c r="D1463" s="38"/>
      <c r="E1463" s="38"/>
      <c r="F1463" s="38"/>
      <c r="G1463" s="38"/>
      <c r="H1463" s="37"/>
      <c r="I1463" s="37"/>
      <c r="J1463" s="37"/>
    </row>
    <row r="1464" spans="1:11" ht="12.6" customHeight="1" x14ac:dyDescent="0.3">
      <c r="B1464" s="38" t="s">
        <v>63</v>
      </c>
      <c r="C1464" s="37"/>
      <c r="D1464" s="38"/>
      <c r="E1464" s="38"/>
      <c r="F1464" s="38"/>
      <c r="G1464" s="38"/>
      <c r="H1464" s="37"/>
      <c r="I1464" s="37"/>
      <c r="J1464" s="37"/>
    </row>
    <row r="1465" spans="1:11" ht="12.6" customHeight="1" x14ac:dyDescent="0.3">
      <c r="B1465" s="39">
        <v>4</v>
      </c>
      <c r="C1465" s="37"/>
      <c r="D1465" s="38"/>
      <c r="E1465" s="38"/>
      <c r="F1465" s="38"/>
      <c r="G1465" s="38"/>
      <c r="H1465" s="37"/>
      <c r="I1465" s="37"/>
      <c r="J1465" s="37"/>
    </row>
    <row r="1466" spans="1:11" ht="12.6" customHeight="1" x14ac:dyDescent="0.3">
      <c r="B1466" s="38">
        <v>0.04</v>
      </c>
      <c r="C1466" s="37"/>
      <c r="D1466" s="38"/>
      <c r="E1466" s="38"/>
      <c r="F1466" s="38"/>
      <c r="G1466" s="38"/>
      <c r="H1466" s="37"/>
      <c r="I1466" s="37"/>
      <c r="J1466" s="37"/>
    </row>
    <row r="1467" spans="1:11" ht="12.6" customHeight="1" x14ac:dyDescent="0.3">
      <c r="B1467" s="38" t="s">
        <v>64</v>
      </c>
      <c r="C1467" s="37"/>
      <c r="D1467" s="38"/>
      <c r="E1467" s="38"/>
      <c r="F1467" s="38"/>
      <c r="G1467" s="38"/>
      <c r="H1467" s="37"/>
      <c r="I1467" s="37"/>
      <c r="J1467" s="37"/>
    </row>
    <row r="1468" spans="1:11" ht="12.6" customHeight="1" x14ac:dyDescent="0.3">
      <c r="B1468" s="37" t="s">
        <v>65</v>
      </c>
      <c r="C1468" s="37"/>
      <c r="D1468" s="37"/>
      <c r="E1468" s="37"/>
      <c r="F1468" s="37"/>
      <c r="G1468" s="37"/>
      <c r="H1468" s="37"/>
      <c r="I1468" s="37"/>
      <c r="J1468" s="37"/>
    </row>
    <row r="1469" spans="1:11" ht="12.6" customHeight="1" x14ac:dyDescent="0.3">
      <c r="B1469" s="37" t="s">
        <v>66</v>
      </c>
      <c r="C1469" s="37"/>
      <c r="D1469" s="37"/>
      <c r="E1469" s="37"/>
      <c r="F1469" s="37"/>
      <c r="G1469" s="37"/>
      <c r="H1469" s="37"/>
      <c r="I1469" s="37"/>
      <c r="J1469" s="37"/>
    </row>
    <row r="1470" spans="1:11" ht="12.6" customHeight="1" x14ac:dyDescent="0.3">
      <c r="B1470" s="37" t="s">
        <v>43</v>
      </c>
      <c r="C1470" s="37"/>
      <c r="D1470" s="37"/>
      <c r="E1470" s="37"/>
      <c r="F1470" s="37"/>
      <c r="G1470" s="37"/>
      <c r="H1470" s="37"/>
      <c r="I1470" s="37"/>
      <c r="J1470" s="37"/>
    </row>
    <row r="1471" spans="1:11" ht="12.6" customHeight="1" x14ac:dyDescent="0.3">
      <c r="A1471" s="27"/>
      <c r="B1471" s="28" t="s">
        <v>53</v>
      </c>
      <c r="D1471" s="29"/>
      <c r="E1471" s="29"/>
      <c r="F1471" s="29"/>
      <c r="G1471" s="29"/>
      <c r="H1471" s="29"/>
      <c r="I1471" s="29"/>
      <c r="J1471" s="28" t="s">
        <v>54</v>
      </c>
      <c r="K1471" s="28">
        <f>K$1</f>
        <v>1963</v>
      </c>
    </row>
    <row r="1472" spans="1:11" ht="12.6" customHeight="1" x14ac:dyDescent="0.3">
      <c r="B1472" s="28" t="s">
        <v>45</v>
      </c>
      <c r="D1472" s="29"/>
      <c r="E1472" s="29"/>
      <c r="F1472" s="29"/>
      <c r="G1472" s="29"/>
      <c r="H1472" s="29"/>
      <c r="I1472" s="29"/>
      <c r="J1472" s="28" t="s">
        <v>55</v>
      </c>
    </row>
    <row r="1473" spans="1:11" ht="12.6" customHeight="1" x14ac:dyDescent="0.3">
      <c r="B1473" s="28" t="s">
        <v>39</v>
      </c>
      <c r="D1473" s="29"/>
      <c r="E1473" s="29"/>
      <c r="F1473" s="29"/>
      <c r="G1473" s="29"/>
      <c r="H1473" s="29"/>
      <c r="I1473" s="29"/>
      <c r="J1473" s="28" t="s">
        <v>56</v>
      </c>
      <c r="K1473" s="41"/>
    </row>
    <row r="1474" spans="1:11" ht="12.6" customHeight="1" x14ac:dyDescent="0.3">
      <c r="A1474" s="31" t="s">
        <v>38</v>
      </c>
      <c r="B1474" s="32" t="s">
        <v>39</v>
      </c>
      <c r="C1474" s="32" t="s">
        <v>40</v>
      </c>
      <c r="D1474" s="32"/>
      <c r="E1474" s="32" t="s">
        <v>41</v>
      </c>
      <c r="F1474" s="32"/>
      <c r="G1474" s="32" t="s">
        <v>42</v>
      </c>
      <c r="H1474" s="32" t="s">
        <v>57</v>
      </c>
      <c r="I1474" s="32" t="s">
        <v>58</v>
      </c>
      <c r="K1474" s="32" t="s">
        <v>59</v>
      </c>
    </row>
    <row r="1490" spans="2:10" ht="12.6" customHeight="1" x14ac:dyDescent="0.3">
      <c r="B1490" s="36"/>
      <c r="C1490" s="37"/>
      <c r="D1490" s="37"/>
      <c r="E1490" s="38" t="s">
        <v>60</v>
      </c>
      <c r="F1490" s="37"/>
      <c r="G1490" s="37"/>
      <c r="H1490" s="38" t="s">
        <v>51</v>
      </c>
      <c r="J1490" s="38" t="s">
        <v>47</v>
      </c>
    </row>
    <row r="1491" spans="2:10" ht="12.6" customHeight="1" x14ac:dyDescent="0.3">
      <c r="B1491" s="38" t="s">
        <v>61</v>
      </c>
      <c r="C1491" s="37"/>
      <c r="D1491" s="38"/>
      <c r="E1491" s="38">
        <f>COUNTA(A1475:A1488)</f>
        <v>0</v>
      </c>
      <c r="F1491" s="38"/>
      <c r="G1491" s="38"/>
      <c r="H1491" s="37"/>
      <c r="I1491" s="37"/>
      <c r="J1491" s="37"/>
    </row>
    <row r="1492" spans="2:10" ht="12.6" customHeight="1" x14ac:dyDescent="0.3">
      <c r="B1492" s="38" t="s">
        <v>62</v>
      </c>
      <c r="C1492" s="37"/>
      <c r="D1492" s="38"/>
      <c r="E1492" s="38"/>
      <c r="F1492" s="38"/>
      <c r="G1492" s="38"/>
      <c r="H1492" s="37"/>
      <c r="I1492" s="37"/>
      <c r="J1492" s="37"/>
    </row>
    <row r="1493" spans="2:10" ht="12.6" customHeight="1" x14ac:dyDescent="0.3">
      <c r="B1493" s="39" t="s">
        <v>48</v>
      </c>
      <c r="C1493" s="37"/>
      <c r="D1493" s="38"/>
      <c r="E1493" s="38"/>
      <c r="F1493" s="38"/>
      <c r="G1493" s="38"/>
      <c r="H1493" s="37"/>
      <c r="I1493" s="37"/>
      <c r="J1493" s="37"/>
    </row>
    <row r="1494" spans="2:10" ht="12.6" customHeight="1" x14ac:dyDescent="0.3">
      <c r="B1494" s="38" t="s">
        <v>63</v>
      </c>
      <c r="C1494" s="37"/>
      <c r="D1494" s="38"/>
      <c r="E1494" s="38"/>
      <c r="F1494" s="38"/>
      <c r="G1494" s="38"/>
      <c r="H1494" s="37"/>
      <c r="I1494" s="37"/>
      <c r="J1494" s="37"/>
    </row>
    <row r="1495" spans="2:10" ht="12.6" customHeight="1" x14ac:dyDescent="0.3">
      <c r="B1495" s="39">
        <v>4</v>
      </c>
      <c r="C1495" s="37"/>
      <c r="D1495" s="38"/>
      <c r="E1495" s="38"/>
      <c r="F1495" s="38"/>
      <c r="G1495" s="38"/>
      <c r="H1495" s="37"/>
      <c r="I1495" s="37"/>
      <c r="J1495" s="37"/>
    </row>
    <row r="1496" spans="2:10" ht="12.6" customHeight="1" x14ac:dyDescent="0.3">
      <c r="B1496" s="38">
        <v>0.04</v>
      </c>
      <c r="C1496" s="37"/>
      <c r="D1496" s="38"/>
      <c r="E1496" s="38"/>
      <c r="F1496" s="38"/>
      <c r="G1496" s="38"/>
      <c r="H1496" s="37"/>
      <c r="I1496" s="37"/>
      <c r="J1496" s="37"/>
    </row>
    <row r="1497" spans="2:10" ht="12.6" customHeight="1" x14ac:dyDescent="0.3">
      <c r="B1497" s="38" t="s">
        <v>64</v>
      </c>
      <c r="C1497" s="37"/>
      <c r="D1497" s="38"/>
      <c r="E1497" s="38"/>
      <c r="F1497" s="38"/>
      <c r="G1497" s="38"/>
      <c r="H1497" s="37"/>
      <c r="I1497" s="37"/>
      <c r="J1497" s="37"/>
    </row>
    <row r="1498" spans="2:10" ht="12.6" customHeight="1" x14ac:dyDescent="0.3">
      <c r="B1498" s="37" t="s">
        <v>65</v>
      </c>
      <c r="C1498" s="37"/>
      <c r="D1498" s="37"/>
      <c r="E1498" s="37"/>
      <c r="F1498" s="37"/>
      <c r="G1498" s="37"/>
      <c r="H1498" s="37"/>
      <c r="I1498" s="37"/>
      <c r="J1498" s="37"/>
    </row>
    <row r="1499" spans="2:10" ht="12.6" customHeight="1" x14ac:dyDescent="0.3">
      <c r="B1499" s="37" t="s">
        <v>66</v>
      </c>
      <c r="C1499" s="37"/>
      <c r="D1499" s="37"/>
      <c r="E1499" s="37"/>
      <c r="F1499" s="37"/>
      <c r="G1499" s="37"/>
      <c r="H1499" s="37"/>
      <c r="I1499" s="37"/>
      <c r="J1499" s="37"/>
    </row>
    <row r="1500" spans="2:10" ht="12.6" customHeight="1" x14ac:dyDescent="0.3">
      <c r="B1500" s="37" t="s">
        <v>43</v>
      </c>
      <c r="C1500" s="37"/>
      <c r="D1500" s="37"/>
      <c r="E1500" s="37"/>
      <c r="F1500" s="37"/>
      <c r="G1500" s="37"/>
      <c r="H1500" s="37"/>
      <c r="I1500" s="37"/>
      <c r="J1500" s="37"/>
    </row>
  </sheetData>
  <mergeCells count="50">
    <mergeCell ref="D1471:I1473"/>
    <mergeCell ref="D1321:I1323"/>
    <mergeCell ref="D1351:I1353"/>
    <mergeCell ref="D1381:I1383"/>
    <mergeCell ref="D1411:I1413"/>
    <mergeCell ref="D1441:I1443"/>
    <mergeCell ref="D1171:I1173"/>
    <mergeCell ref="D1201:I1203"/>
    <mergeCell ref="D1231:I1233"/>
    <mergeCell ref="D1261:I1263"/>
    <mergeCell ref="D1291:I1293"/>
    <mergeCell ref="D1021:I1023"/>
    <mergeCell ref="D1051:I1053"/>
    <mergeCell ref="D1081:I1083"/>
    <mergeCell ref="D1111:I1113"/>
    <mergeCell ref="D1141:I1143"/>
    <mergeCell ref="D871:I873"/>
    <mergeCell ref="D901:I903"/>
    <mergeCell ref="D931:I933"/>
    <mergeCell ref="D961:I963"/>
    <mergeCell ref="D991:I993"/>
    <mergeCell ref="D721:I723"/>
    <mergeCell ref="D751:I753"/>
    <mergeCell ref="D781:I783"/>
    <mergeCell ref="D811:I813"/>
    <mergeCell ref="D841:I843"/>
    <mergeCell ref="D571:I573"/>
    <mergeCell ref="D601:I603"/>
    <mergeCell ref="D631:I633"/>
    <mergeCell ref="D661:I663"/>
    <mergeCell ref="D691:I693"/>
    <mergeCell ref="D451:I453"/>
    <mergeCell ref="D481:I483"/>
    <mergeCell ref="D511:I513"/>
    <mergeCell ref="D541:I543"/>
    <mergeCell ref="D301:I303"/>
    <mergeCell ref="D331:I333"/>
    <mergeCell ref="D361:I363"/>
    <mergeCell ref="D391:I393"/>
    <mergeCell ref="D421:I423"/>
    <mergeCell ref="D151:I153"/>
    <mergeCell ref="D181:I183"/>
    <mergeCell ref="D211:I213"/>
    <mergeCell ref="D241:I243"/>
    <mergeCell ref="D271:I273"/>
    <mergeCell ref="D1:I3"/>
    <mergeCell ref="D31:I33"/>
    <mergeCell ref="D61:I63"/>
    <mergeCell ref="D91:I93"/>
    <mergeCell ref="D121:I123"/>
  </mergeCells>
  <printOptions verticalCentered="1"/>
  <pageMargins left="0.59055118110236227" right="0" top="0" bottom="0" header="0" footer="0"/>
  <pageSetup paperSize="11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749EF0-B0F8-4F42-BC40-9B1B352E9725}">
  <sheetPr codeName="Feuil5"/>
  <dimension ref="A1:R1500"/>
  <sheetViews>
    <sheetView tabSelected="1" showWhiteSpace="0" view="pageLayout" zoomScaleNormal="100" workbookViewId="0">
      <selection activeCell="L1" sqref="L1"/>
    </sheetView>
  </sheetViews>
  <sheetFormatPr baseColWidth="10" defaultColWidth="10.75" defaultRowHeight="12.6" customHeight="1" x14ac:dyDescent="0.3"/>
  <cols>
    <col min="1" max="1" width="8.25" style="31" customWidth="1"/>
    <col min="2" max="2" width="8.5" style="31" customWidth="1"/>
    <col min="3" max="3" width="8.25" style="31" customWidth="1"/>
    <col min="4" max="5" width="3.5" style="31" customWidth="1"/>
    <col min="6" max="6" width="2.25" style="31" customWidth="1"/>
    <col min="7" max="9" width="8.25" style="31" customWidth="1"/>
    <col min="10" max="12" width="8.125" style="31" customWidth="1"/>
    <col min="13" max="13" width="8" style="28" customWidth="1"/>
    <col min="14" max="16384" width="10.75" style="28"/>
  </cols>
  <sheetData>
    <row r="1" spans="1:18" ht="12.6" customHeight="1" x14ac:dyDescent="0.3">
      <c r="A1" s="47">
        <v>1</v>
      </c>
      <c r="B1" s="31" t="s">
        <v>53</v>
      </c>
      <c r="D1" s="29" t="str">
        <f>INDEX(vaches!$4:$54,A1,A$2)</f>
        <v>V 18</v>
      </c>
      <c r="E1" s="29"/>
      <c r="F1" s="29"/>
      <c r="G1" s="29"/>
      <c r="H1" s="29"/>
      <c r="I1" s="29"/>
      <c r="J1" s="31" t="s">
        <v>54</v>
      </c>
      <c r="K1" s="31">
        <v>1964</v>
      </c>
      <c r="L1" s="31">
        <f ca="1">MATCH(D1,INDIRECT(L3&amp;"!"&amp;MATCH(K1,INDIRECT(L3&amp;"!$1:$1"),0)&amp;":"&amp;MATCH(K1,INDIRECT(L3&amp;"!$1:$1"),0)),0)</f>
        <v>8</v>
      </c>
      <c r="N1" s="28" t="s">
        <v>67</v>
      </c>
    </row>
    <row r="2" spans="1:18" ht="12.6" customHeight="1" x14ac:dyDescent="0.3">
      <c r="A2" s="47">
        <f>MATCH(K1,vaches!$1:$1,0)</f>
        <v>6</v>
      </c>
      <c r="B2" s="31" t="s">
        <v>45</v>
      </c>
      <c r="D2" s="29"/>
      <c r="E2" s="29"/>
      <c r="F2" s="29"/>
      <c r="G2" s="29"/>
      <c r="H2" s="29"/>
      <c r="I2" s="29"/>
      <c r="J2" s="31" t="s">
        <v>55</v>
      </c>
      <c r="L2" s="31">
        <f ca="1">MATCH(K1,INDIRECT(L3&amp;"!$1:$1"),)</f>
        <v>9</v>
      </c>
      <c r="N2" s="28">
        <f>K1</f>
        <v>1964</v>
      </c>
      <c r="R2" s="30"/>
    </row>
    <row r="3" spans="1:18" ht="12.6" customHeight="1" x14ac:dyDescent="0.3">
      <c r="B3" s="31" t="s">
        <v>39</v>
      </c>
      <c r="D3" s="29"/>
      <c r="E3" s="29"/>
      <c r="F3" s="29"/>
      <c r="G3" s="29"/>
      <c r="H3" s="29"/>
      <c r="I3" s="29"/>
      <c r="J3" s="31" t="s">
        <v>56</v>
      </c>
      <c r="K3" s="41" t="str">
        <f ca="1">HYPERLINK("[genebo20.xlsm]'"&amp;L3&amp;"'!"&amp;ADDRESS(L1,L2),L3)</f>
        <v>V18</v>
      </c>
      <c r="L3" s="31" t="str" cm="1">
        <f t="array" aca="1" ref="L3" ca="1">OFFSET(INDEX(vaches!$4:$54,A1,A$2),,1)</f>
        <v>V18</v>
      </c>
    </row>
    <row r="4" spans="1:18" ht="12.6" customHeight="1" x14ac:dyDescent="0.3">
      <c r="A4" s="31" t="s">
        <v>38</v>
      </c>
      <c r="B4" s="31" t="s">
        <v>39</v>
      </c>
      <c r="C4" s="31" t="s">
        <v>40</v>
      </c>
      <c r="E4" s="31" t="s">
        <v>41</v>
      </c>
      <c r="G4" s="31" t="s">
        <v>42</v>
      </c>
      <c r="H4" s="31" t="s">
        <v>57</v>
      </c>
      <c r="I4" s="31" t="s">
        <v>58</v>
      </c>
      <c r="K4" s="31" t="s">
        <v>59</v>
      </c>
      <c r="N4" s="43" t="str">
        <f>HYPERLINK("[genebo20.xlsm]'"&amp;$N$2&amp;"'!d1",D1)</f>
        <v>V 18</v>
      </c>
      <c r="P4" s="43">
        <f>HYPERLINK("[genebo20.xlsm]'"&amp;$N$2&amp;"'!D751",D751)</f>
        <v>0</v>
      </c>
    </row>
    <row r="5" spans="1:18" ht="12.6" customHeight="1" x14ac:dyDescent="0.3">
      <c r="A5" s="42"/>
      <c r="B5" s="42"/>
      <c r="H5" s="42"/>
      <c r="N5" s="43" t="str">
        <f>HYPERLINK("[genebo20.xlsm]'"&amp;$N$2&amp;"'!D31",D31)</f>
        <v>V 19</v>
      </c>
      <c r="P5" s="43">
        <f>HYPERLINK("[genebo20.xlsm]'"&amp;$N$2&amp;"'!D781",D781)</f>
        <v>0</v>
      </c>
    </row>
    <row r="6" spans="1:18" ht="12.6" customHeight="1" x14ac:dyDescent="0.3">
      <c r="A6" s="42"/>
      <c r="B6" s="42"/>
      <c r="H6" s="42"/>
      <c r="L6" s="31" cm="1">
        <f t="array" aca="1" ref="L6" ca="1">INDEX(INDIRECT(L3&amp;"!$1:$1"),,L2)</f>
        <v>1964</v>
      </c>
      <c r="N6" s="43" t="str">
        <f>HYPERLINK("[genebo20.xlsm]'"&amp;$N$2&amp;"'!D61",D61)</f>
        <v>V 20</v>
      </c>
      <c r="O6" s="30"/>
      <c r="P6" s="43">
        <f>HYPERLINK("[genebo20.xlsm]'"&amp;$N$2&amp;"'!D811",D811)</f>
        <v>0</v>
      </c>
    </row>
    <row r="7" spans="1:18" ht="12.6" customHeight="1" x14ac:dyDescent="0.3">
      <c r="A7" s="42"/>
      <c r="B7" s="42"/>
      <c r="H7" s="42"/>
      <c r="N7" s="43">
        <f>HYPERLINK("[genebo20.xlsm]'"&amp;$N$2&amp;"'!D91",D91)</f>
        <v>0</v>
      </c>
      <c r="P7" s="43">
        <f>HYPERLINK("[genebo20.xlsm]'"&amp;$N$2&amp;"'!D841",D841)</f>
        <v>0</v>
      </c>
    </row>
    <row r="8" spans="1:18" ht="12.6" customHeight="1" x14ac:dyDescent="0.3">
      <c r="A8" s="42"/>
      <c r="B8" s="42"/>
      <c r="H8" s="42"/>
      <c r="N8" s="43">
        <f>HYPERLINK("[genebo20.xlsm]'"&amp;$N$2&amp;"'!D121",D121)</f>
        <v>0</v>
      </c>
      <c r="P8" s="43">
        <f>HYPERLINK("[genebo20.xlsm]'"&amp;$N$2&amp;"'!D871",D871)</f>
        <v>0</v>
      </c>
    </row>
    <row r="9" spans="1:18" ht="12.6" customHeight="1" x14ac:dyDescent="0.3">
      <c r="A9" s="42"/>
      <c r="B9" s="42"/>
      <c r="H9" s="42"/>
      <c r="N9" s="43">
        <f>HYPERLINK("[genebo20.xlsm]'"&amp;$N$2&amp;"'!D151",D151)</f>
        <v>0</v>
      </c>
      <c r="P9" s="43">
        <f>HYPERLINK("[genebo20.xlsm]'"&amp;$N$2&amp;"'!D901",D901)</f>
        <v>0</v>
      </c>
    </row>
    <row r="10" spans="1:18" ht="12.6" customHeight="1" x14ac:dyDescent="0.3">
      <c r="A10" s="42"/>
      <c r="B10" s="42"/>
      <c r="H10" s="42"/>
      <c r="N10" s="43">
        <f>HYPERLINK("[genebo20.xlsm]'"&amp;$N$2&amp;"'!D181",D181)</f>
        <v>0</v>
      </c>
      <c r="P10" s="43">
        <f>HYPERLINK("[genebo20.xlsm]'"&amp;$N$2&amp;"'!D931",D931)</f>
        <v>0</v>
      </c>
    </row>
    <row r="11" spans="1:18" ht="12.6" customHeight="1" x14ac:dyDescent="0.3">
      <c r="A11" s="42"/>
      <c r="B11" s="42"/>
      <c r="H11" s="42"/>
      <c r="N11" s="43">
        <f>HYPERLINK("[genebo20.xlsm]'"&amp;$N$2&amp;"'!D211",D211)</f>
        <v>0</v>
      </c>
      <c r="P11" s="43">
        <f>HYPERLINK("[genebo20.xlsm]'"&amp;$N$2&amp;"'!D961",D961)</f>
        <v>0</v>
      </c>
    </row>
    <row r="12" spans="1:18" ht="12.6" customHeight="1" x14ac:dyDescent="0.3">
      <c r="A12" s="42"/>
      <c r="B12" s="42"/>
      <c r="H12" s="42"/>
      <c r="N12" s="43">
        <f>HYPERLINK("[genebo20.xlsm]'"&amp;$N$2&amp;"'!D241",D241)</f>
        <v>0</v>
      </c>
      <c r="P12" s="43">
        <f>HYPERLINK("[genebo20.xlsm]'"&amp;$N$2&amp;"'!D991",D991)</f>
        <v>0</v>
      </c>
    </row>
    <row r="13" spans="1:18" ht="12.6" customHeight="1" x14ac:dyDescent="0.3">
      <c r="A13" s="42"/>
      <c r="B13" s="42"/>
      <c r="H13" s="42"/>
      <c r="N13" s="43">
        <f>HYPERLINK("[genebo20.xlsm]'"&amp;$N$2&amp;"'!D271",D271)</f>
        <v>0</v>
      </c>
      <c r="P13" s="43">
        <f>HYPERLINK("[genebo20.xlsm]'"&amp;$N$2&amp;"'!D1021",D1021)</f>
        <v>0</v>
      </c>
    </row>
    <row r="14" spans="1:18" ht="12.6" customHeight="1" x14ac:dyDescent="0.3">
      <c r="A14" s="42"/>
      <c r="B14" s="42"/>
      <c r="H14" s="42"/>
      <c r="N14" s="43">
        <f>HYPERLINK("[genebo20.xlsm]'"&amp;$N$2&amp;"'!D301",D301)</f>
        <v>0</v>
      </c>
      <c r="P14" s="43">
        <f>HYPERLINK("[genebo20.xlsm]'"&amp;$N$2&amp;"'!D1051",D1051)</f>
        <v>0</v>
      </c>
    </row>
    <row r="15" spans="1:18" ht="12.6" customHeight="1" x14ac:dyDescent="0.3">
      <c r="A15" s="42"/>
      <c r="B15" s="42"/>
      <c r="H15" s="42"/>
      <c r="N15" s="43">
        <f>HYPERLINK("[genebo20.xlsm]'"&amp;$N$2&amp;"'!D331",D331)</f>
        <v>0</v>
      </c>
      <c r="P15" s="43">
        <f>HYPERLINK("[genebo20.xlsm]'"&amp;$N$2&amp;"'!D1081",D1081)</f>
        <v>0</v>
      </c>
    </row>
    <row r="16" spans="1:18" ht="12.6" customHeight="1" x14ac:dyDescent="0.3">
      <c r="N16" s="43">
        <f>HYPERLINK("[genebo20.xlsm]'"&amp;$N$2&amp;"'!D361",D361)</f>
        <v>0</v>
      </c>
      <c r="P16" s="43">
        <f>HYPERLINK("[genebo20.xlsm]'"&amp;$N$2&amp;"'!D1111",D1111)</f>
        <v>0</v>
      </c>
    </row>
    <row r="17" spans="1:16" ht="12.6" customHeight="1" x14ac:dyDescent="0.3">
      <c r="N17" s="43">
        <f>HYPERLINK("[genebo20.xlsm]'"&amp;$N$2&amp;"'!D391",D391)</f>
        <v>0</v>
      </c>
      <c r="P17" s="43">
        <f>HYPERLINK("[genebo20.xlsm]'"&amp;$N$2&amp;"'!D1141",D1141)</f>
        <v>0</v>
      </c>
    </row>
    <row r="18" spans="1:16" ht="12.6" customHeight="1" x14ac:dyDescent="0.3">
      <c r="N18" s="43" t="str">
        <f>HYPERLINK("[genebo20.xlsm]'"&amp;$N$2&amp;"'!D421",D421)</f>
        <v>ok</v>
      </c>
      <c r="P18" s="43">
        <f>HYPERLINK("[genebo20.xlsm]'"&amp;$N$2&amp;"'!D1171",D1171)</f>
        <v>0</v>
      </c>
    </row>
    <row r="19" spans="1:16" ht="12.6" customHeight="1" x14ac:dyDescent="0.3">
      <c r="N19" s="43">
        <f>HYPERLINK("[genebo20.xlsm]'"&amp;$N$2&amp;"'!D451",D451)</f>
        <v>0</v>
      </c>
      <c r="P19" s="43">
        <f>HYPERLINK("[genebo20.xlsm]'"&amp;$N$2&amp;"'!D1201",D1201)</f>
        <v>0</v>
      </c>
    </row>
    <row r="20" spans="1:16" ht="12.6" customHeight="1" x14ac:dyDescent="0.3">
      <c r="B20" s="38"/>
      <c r="C20" s="38"/>
      <c r="D20" s="38"/>
      <c r="E20" s="38" t="s">
        <v>60</v>
      </c>
      <c r="F20" s="38"/>
      <c r="G20" s="38"/>
      <c r="H20" s="38" t="s">
        <v>51</v>
      </c>
      <c r="J20" s="38" t="s">
        <v>47</v>
      </c>
      <c r="N20" s="43">
        <f>HYPERLINK("[genebo20.xlsm]'"&amp;$N$2&amp;"'!D481",D481)</f>
        <v>0</v>
      </c>
      <c r="P20" s="43">
        <f>HYPERLINK("[genebo20.xlsm]'"&amp;$N$2&amp;"'!D1231",D1231)</f>
        <v>0</v>
      </c>
    </row>
    <row r="21" spans="1:16" ht="12.6" customHeight="1" x14ac:dyDescent="0.3">
      <c r="B21" s="38" t="s">
        <v>61</v>
      </c>
      <c r="C21" s="38"/>
      <c r="D21" s="38"/>
      <c r="E21" s="38"/>
      <c r="F21" s="38"/>
      <c r="G21" s="38"/>
      <c r="H21" s="38"/>
      <c r="I21" s="38"/>
      <c r="J21" s="38"/>
      <c r="N21" s="43">
        <f>HYPERLINK("[genebo20.xlsm]'"&amp;$N$2&amp;"'!D511",D511)</f>
        <v>0</v>
      </c>
      <c r="P21" s="43">
        <f>HYPERLINK("[genebo20.xlsm]'"&amp;$N$2&amp;"'!D1261",D1261)</f>
        <v>0</v>
      </c>
    </row>
    <row r="22" spans="1:16" ht="12.6" customHeight="1" x14ac:dyDescent="0.3">
      <c r="B22" s="38" t="s">
        <v>62</v>
      </c>
      <c r="C22" s="38"/>
      <c r="D22" s="38"/>
      <c r="E22" s="38"/>
      <c r="F22" s="38"/>
      <c r="G22" s="38"/>
      <c r="H22" s="38"/>
      <c r="I22" s="38"/>
      <c r="J22" s="38"/>
      <c r="N22" s="43">
        <f>HYPERLINK("[genebo20.xlsm]'"&amp;$N$2&amp;"'!D541",D541)</f>
        <v>0</v>
      </c>
      <c r="P22" s="43">
        <f>HYPERLINK("[genebo20.xlsm]'"&amp;$N$2&amp;"'!D1291",D1291)</f>
        <v>0</v>
      </c>
    </row>
    <row r="23" spans="1:16" ht="12.6" customHeight="1" x14ac:dyDescent="0.3">
      <c r="B23" s="39" t="s">
        <v>48</v>
      </c>
      <c r="C23" s="38"/>
      <c r="D23" s="38"/>
      <c r="E23" s="38"/>
      <c r="F23" s="38"/>
      <c r="G23" s="38"/>
      <c r="H23" s="38"/>
      <c r="I23" s="38"/>
      <c r="J23" s="38"/>
      <c r="N23" s="43">
        <f>HYPERLINK("[genebo20.xlsm]'"&amp;$N$2&amp;"'!D571",D571)</f>
        <v>0</v>
      </c>
      <c r="P23" s="43">
        <f>HYPERLINK("[genebo20.xlsm]'"&amp;$N$2&amp;"'!D1321",D1321)</f>
        <v>0</v>
      </c>
    </row>
    <row r="24" spans="1:16" ht="12.6" customHeight="1" x14ac:dyDescent="0.3">
      <c r="B24" s="38" t="s">
        <v>63</v>
      </c>
      <c r="C24" s="38"/>
      <c r="D24" s="38"/>
      <c r="E24" s="38"/>
      <c r="F24" s="38"/>
      <c r="G24" s="38"/>
      <c r="H24" s="38"/>
      <c r="I24" s="38"/>
      <c r="J24" s="38"/>
      <c r="N24" s="43">
        <f>HYPERLINK("[genebo20.xlsm]'"&amp;$N$2&amp;"'!D601",D601)</f>
        <v>0</v>
      </c>
      <c r="P24" s="43">
        <f>HYPERLINK("[genebo20.xlsm]'"&amp;$N$2&amp;"'!D1351",D1351)</f>
        <v>0</v>
      </c>
    </row>
    <row r="25" spans="1:16" ht="12.6" customHeight="1" x14ac:dyDescent="0.3">
      <c r="B25" s="39">
        <v>4</v>
      </c>
      <c r="C25" s="38"/>
      <c r="D25" s="38"/>
      <c r="E25" s="38"/>
      <c r="F25" s="38"/>
      <c r="G25" s="38"/>
      <c r="H25" s="38"/>
      <c r="I25" s="38"/>
      <c r="J25" s="38"/>
      <c r="N25" s="43">
        <f>HYPERLINK("[genebo20.xlsm]'"&amp;$N$2&amp;"'!D631",D631)</f>
        <v>0</v>
      </c>
      <c r="P25" s="43">
        <f>HYPERLINK("[genebo20.xlsm]'"&amp;$N$2&amp;"'!D1381",D1381)</f>
        <v>0</v>
      </c>
    </row>
    <row r="26" spans="1:16" ht="12.6" customHeight="1" x14ac:dyDescent="0.3">
      <c r="B26" s="31" t="s">
        <v>73</v>
      </c>
      <c r="C26" s="38"/>
      <c r="D26" s="38"/>
      <c r="E26" s="38"/>
      <c r="F26" s="38"/>
      <c r="G26" s="38"/>
      <c r="H26" s="38"/>
      <c r="I26" s="38"/>
      <c r="J26" s="38"/>
      <c r="N26" s="43">
        <f>HYPERLINK("[genebo20.xlsm]'"&amp;$N$2&amp;"'!D661",D661)</f>
        <v>0</v>
      </c>
      <c r="P26" s="43">
        <f>HYPERLINK("[genebo20.xlsm]'"&amp;$N$2&amp;"'!D1411",D1411)</f>
        <v>0</v>
      </c>
    </row>
    <row r="27" spans="1:16" ht="12.6" customHeight="1" x14ac:dyDescent="0.3">
      <c r="B27" s="38" t="s">
        <v>64</v>
      </c>
      <c r="C27" s="38"/>
      <c r="D27" s="38"/>
      <c r="E27" s="38"/>
      <c r="F27" s="38"/>
      <c r="G27" s="38"/>
      <c r="H27" s="38"/>
      <c r="I27" s="38"/>
      <c r="J27" s="38"/>
      <c r="N27" s="43">
        <f>HYPERLINK("[genebo20.xlsm]'"&amp;$N$2&amp;"'!D691",D691)</f>
        <v>0</v>
      </c>
      <c r="P27" s="43">
        <f>HYPERLINK("[genebo20.xlsm]'"&amp;$N$2&amp;"'!D1441",D1441)</f>
        <v>0</v>
      </c>
    </row>
    <row r="28" spans="1:16" ht="12.6" customHeight="1" x14ac:dyDescent="0.3">
      <c r="B28" s="38" t="s">
        <v>65</v>
      </c>
      <c r="C28" s="38"/>
      <c r="D28" s="38"/>
      <c r="E28" s="38"/>
      <c r="F28" s="38"/>
      <c r="G28" s="38"/>
      <c r="H28" s="38"/>
      <c r="I28" s="38"/>
      <c r="J28" s="38"/>
      <c r="N28" s="43">
        <f>HYPERLINK("[genebo20.xlsm]'"&amp;$N$2&amp;"'!D721",D721)</f>
        <v>0</v>
      </c>
      <c r="O28" s="35"/>
      <c r="P28" s="43">
        <f>HYPERLINK("[genebo20.xlsm]'"&amp;$N$2&amp;"'!D1471",D1471)</f>
        <v>0</v>
      </c>
    </row>
    <row r="29" spans="1:16" ht="12.6" customHeight="1" x14ac:dyDescent="0.3">
      <c r="B29" s="38" t="s">
        <v>66</v>
      </c>
      <c r="C29" s="38"/>
      <c r="D29" s="38"/>
      <c r="E29" s="38"/>
      <c r="F29" s="38"/>
      <c r="G29" s="38"/>
      <c r="H29" s="38"/>
      <c r="I29" s="38"/>
      <c r="J29" s="38"/>
      <c r="N29" s="44"/>
      <c r="P29" s="44"/>
    </row>
    <row r="30" spans="1:16" ht="12.6" customHeight="1" x14ac:dyDescent="0.3">
      <c r="B30" s="38" t="s">
        <v>43</v>
      </c>
      <c r="C30" s="38"/>
      <c r="D30" s="38"/>
      <c r="E30" s="38"/>
      <c r="F30" s="38"/>
      <c r="G30" s="38"/>
      <c r="H30" s="38"/>
      <c r="I30" s="38"/>
      <c r="J30" s="38"/>
    </row>
    <row r="31" spans="1:16" ht="12.6" customHeight="1" x14ac:dyDescent="0.3">
      <c r="A31" s="47">
        <f>1:1+1</f>
        <v>2</v>
      </c>
      <c r="B31" s="31" t="s">
        <v>53</v>
      </c>
      <c r="D31" s="46" t="str">
        <f>INDEX(vaches!$4:$54,A31,A$2)</f>
        <v>V 19</v>
      </c>
      <c r="E31" s="46"/>
      <c r="F31" s="46"/>
      <c r="G31" s="46"/>
      <c r="H31" s="46"/>
      <c r="I31" s="46"/>
      <c r="J31" s="31" t="s">
        <v>54</v>
      </c>
      <c r="K31" s="31">
        <f>K$1</f>
        <v>1964</v>
      </c>
    </row>
    <row r="32" spans="1:16" ht="12.6" customHeight="1" x14ac:dyDescent="0.3">
      <c r="B32" s="31" t="s">
        <v>45</v>
      </c>
      <c r="D32" s="46"/>
      <c r="E32" s="46"/>
      <c r="F32" s="46"/>
      <c r="G32" s="46"/>
      <c r="H32" s="46"/>
      <c r="I32" s="46"/>
      <c r="J32" s="31" t="s">
        <v>55</v>
      </c>
    </row>
    <row r="33" spans="1:11" ht="12.6" customHeight="1" x14ac:dyDescent="0.3">
      <c r="B33" s="31" t="s">
        <v>39</v>
      </c>
      <c r="D33" s="46"/>
      <c r="E33" s="46"/>
      <c r="F33" s="46"/>
      <c r="G33" s="46"/>
      <c r="H33" s="46"/>
      <c r="I33" s="46"/>
      <c r="J33" s="31" t="s">
        <v>56</v>
      </c>
      <c r="K33" s="41"/>
    </row>
    <row r="34" spans="1:11" ht="12.6" customHeight="1" x14ac:dyDescent="0.3">
      <c r="A34" s="31" t="s">
        <v>38</v>
      </c>
      <c r="B34" s="31" t="s">
        <v>39</v>
      </c>
      <c r="C34" s="31" t="s">
        <v>40</v>
      </c>
      <c r="E34" s="31" t="s">
        <v>41</v>
      </c>
      <c r="G34" s="31" t="s">
        <v>42</v>
      </c>
      <c r="H34" s="31" t="s">
        <v>57</v>
      </c>
      <c r="I34" s="31" t="s">
        <v>58</v>
      </c>
      <c r="K34" s="31" t="s">
        <v>59</v>
      </c>
    </row>
    <row r="35" spans="1:11" ht="12.6" customHeight="1" x14ac:dyDescent="0.3">
      <c r="A35" s="45"/>
      <c r="B35" s="42"/>
      <c r="H35" s="42"/>
    </row>
    <row r="36" spans="1:11" ht="12.6" customHeight="1" x14ac:dyDescent="0.3">
      <c r="A36" s="42"/>
      <c r="B36" s="42"/>
      <c r="H36" s="42"/>
    </row>
    <row r="37" spans="1:11" ht="12.6" customHeight="1" x14ac:dyDescent="0.3">
      <c r="A37" s="42"/>
      <c r="B37" s="42"/>
      <c r="H37" s="42"/>
    </row>
    <row r="38" spans="1:11" ht="12.6" customHeight="1" x14ac:dyDescent="0.3">
      <c r="A38" s="42"/>
      <c r="B38" s="42"/>
      <c r="H38" s="42"/>
    </row>
    <row r="39" spans="1:11" ht="12.6" customHeight="1" x14ac:dyDescent="0.3">
      <c r="A39" s="42"/>
      <c r="B39" s="38"/>
      <c r="H39" s="42"/>
    </row>
    <row r="40" spans="1:11" ht="12.6" customHeight="1" x14ac:dyDescent="0.3">
      <c r="A40" s="42"/>
      <c r="B40" s="42"/>
      <c r="H40" s="42"/>
    </row>
    <row r="41" spans="1:11" ht="12.6" customHeight="1" x14ac:dyDescent="0.3">
      <c r="A41" s="42"/>
      <c r="B41" s="42"/>
      <c r="H41" s="42"/>
    </row>
    <row r="42" spans="1:11" ht="12.6" customHeight="1" x14ac:dyDescent="0.3">
      <c r="A42" s="42"/>
      <c r="B42" s="42"/>
      <c r="H42" s="42"/>
    </row>
    <row r="43" spans="1:11" ht="12.6" customHeight="1" x14ac:dyDescent="0.3">
      <c r="A43" s="42"/>
      <c r="B43" s="42"/>
      <c r="H43" s="42"/>
    </row>
    <row r="44" spans="1:11" ht="12.6" customHeight="1" x14ac:dyDescent="0.3">
      <c r="A44" s="42"/>
      <c r="B44" s="42"/>
      <c r="H44" s="42"/>
    </row>
    <row r="45" spans="1:11" ht="12.6" customHeight="1" x14ac:dyDescent="0.3">
      <c r="A45" s="42"/>
      <c r="B45" s="42"/>
      <c r="H45" s="42"/>
    </row>
    <row r="50" spans="1:11" ht="12.6" customHeight="1" x14ac:dyDescent="0.3">
      <c r="B50" s="38"/>
      <c r="C50" s="38"/>
      <c r="D50" s="38"/>
      <c r="E50" s="38" t="s">
        <v>60</v>
      </c>
      <c r="F50" s="38"/>
      <c r="G50" s="38"/>
      <c r="H50" s="38" t="s">
        <v>51</v>
      </c>
      <c r="J50" s="38" t="s">
        <v>47</v>
      </c>
    </row>
    <row r="51" spans="1:11" ht="12.6" customHeight="1" x14ac:dyDescent="0.3">
      <c r="B51" s="38" t="s">
        <v>61</v>
      </c>
      <c r="C51" s="38"/>
      <c r="D51" s="38"/>
      <c r="E51" s="38"/>
      <c r="F51" s="38"/>
      <c r="G51" s="38"/>
      <c r="H51" s="38"/>
      <c r="I51" s="38"/>
      <c r="J51" s="38"/>
    </row>
    <row r="52" spans="1:11" ht="12.6" customHeight="1" x14ac:dyDescent="0.3">
      <c r="B52" s="38" t="s">
        <v>62</v>
      </c>
      <c r="C52" s="38"/>
      <c r="D52" s="38"/>
      <c r="E52" s="38"/>
      <c r="F52" s="38"/>
      <c r="G52" s="38"/>
      <c r="H52" s="38"/>
      <c r="I52" s="38"/>
      <c r="J52" s="38"/>
    </row>
    <row r="53" spans="1:11" ht="12.6" customHeight="1" x14ac:dyDescent="0.3">
      <c r="B53" s="39" t="s">
        <v>48</v>
      </c>
      <c r="C53" s="38"/>
      <c r="D53" s="38"/>
      <c r="E53" s="38"/>
      <c r="F53" s="38"/>
      <c r="G53" s="38"/>
      <c r="H53" s="38"/>
      <c r="I53" s="38"/>
      <c r="J53" s="38"/>
    </row>
    <row r="54" spans="1:11" ht="12.6" customHeight="1" x14ac:dyDescent="0.3">
      <c r="B54" s="38" t="s">
        <v>63</v>
      </c>
      <c r="C54" s="38"/>
      <c r="D54" s="38"/>
      <c r="E54" s="38"/>
      <c r="F54" s="38"/>
      <c r="G54" s="38"/>
      <c r="H54" s="38"/>
      <c r="I54" s="38"/>
      <c r="J54" s="38"/>
    </row>
    <row r="55" spans="1:11" ht="12.6" customHeight="1" x14ac:dyDescent="0.3">
      <c r="B55" s="39">
        <v>4</v>
      </c>
      <c r="C55" s="38"/>
      <c r="D55" s="38"/>
      <c r="E55" s="38"/>
      <c r="F55" s="38"/>
      <c r="G55" s="38"/>
      <c r="H55" s="38"/>
      <c r="I55" s="38"/>
      <c r="J55" s="38"/>
    </row>
    <row r="56" spans="1:11" ht="12.6" customHeight="1" x14ac:dyDescent="0.3">
      <c r="B56" s="31" t="s">
        <v>73</v>
      </c>
      <c r="C56" s="38"/>
      <c r="D56" s="38"/>
      <c r="E56" s="38"/>
      <c r="F56" s="38"/>
      <c r="G56" s="38"/>
      <c r="H56" s="38"/>
      <c r="I56" s="38"/>
      <c r="J56" s="38"/>
    </row>
    <row r="57" spans="1:11" ht="12.6" customHeight="1" x14ac:dyDescent="0.3">
      <c r="B57" s="38" t="s">
        <v>64</v>
      </c>
      <c r="C57" s="38"/>
      <c r="D57" s="38"/>
      <c r="E57" s="38"/>
      <c r="F57" s="38"/>
      <c r="G57" s="38"/>
      <c r="H57" s="38"/>
      <c r="I57" s="38"/>
      <c r="J57" s="38"/>
    </row>
    <row r="58" spans="1:11" ht="12.6" customHeight="1" x14ac:dyDescent="0.3">
      <c r="B58" s="38" t="s">
        <v>65</v>
      </c>
      <c r="C58" s="38"/>
      <c r="D58" s="38"/>
      <c r="E58" s="38"/>
      <c r="F58" s="38"/>
      <c r="G58" s="38"/>
      <c r="H58" s="38"/>
      <c r="I58" s="38"/>
      <c r="J58" s="38"/>
    </row>
    <row r="59" spans="1:11" ht="12.6" customHeight="1" x14ac:dyDescent="0.3">
      <c r="B59" s="38" t="s">
        <v>66</v>
      </c>
      <c r="C59" s="38"/>
      <c r="D59" s="38"/>
      <c r="E59" s="38"/>
      <c r="F59" s="38"/>
      <c r="G59" s="38"/>
      <c r="H59" s="38"/>
      <c r="I59" s="38"/>
      <c r="J59" s="38"/>
    </row>
    <row r="60" spans="1:11" ht="12.6" customHeight="1" x14ac:dyDescent="0.3">
      <c r="B60" s="38" t="s">
        <v>43</v>
      </c>
      <c r="C60" s="38"/>
      <c r="D60" s="38"/>
      <c r="E60" s="38"/>
      <c r="F60" s="38"/>
      <c r="G60" s="38"/>
      <c r="H60" s="38"/>
      <c r="I60" s="38"/>
      <c r="J60" s="38"/>
    </row>
    <row r="61" spans="1:11" ht="12.6" customHeight="1" x14ac:dyDescent="0.3">
      <c r="A61" s="47">
        <f>31:31+1</f>
        <v>3</v>
      </c>
      <c r="B61" s="31" t="s">
        <v>53</v>
      </c>
      <c r="D61" s="46" t="str">
        <f>INDEX(vaches!$4:$54,A61,A$2)</f>
        <v>V 20</v>
      </c>
      <c r="E61" s="46"/>
      <c r="F61" s="46"/>
      <c r="G61" s="46"/>
      <c r="H61" s="46"/>
      <c r="I61" s="46"/>
      <c r="J61" s="31" t="s">
        <v>54</v>
      </c>
      <c r="K61" s="31">
        <f>K$1</f>
        <v>1964</v>
      </c>
    </row>
    <row r="62" spans="1:11" ht="12.6" customHeight="1" x14ac:dyDescent="0.3">
      <c r="B62" s="31" t="s">
        <v>45</v>
      </c>
      <c r="D62" s="46"/>
      <c r="E62" s="46"/>
      <c r="F62" s="46"/>
      <c r="G62" s="46"/>
      <c r="H62" s="46"/>
      <c r="I62" s="46"/>
      <c r="J62" s="31" t="s">
        <v>55</v>
      </c>
    </row>
    <row r="63" spans="1:11" ht="12.6" customHeight="1" x14ac:dyDescent="0.3">
      <c r="B63" s="31" t="s">
        <v>39</v>
      </c>
      <c r="D63" s="46"/>
      <c r="E63" s="46"/>
      <c r="F63" s="46"/>
      <c r="G63" s="46"/>
      <c r="H63" s="46"/>
      <c r="I63" s="46"/>
      <c r="J63" s="31" t="s">
        <v>56</v>
      </c>
      <c r="K63" s="42"/>
    </row>
    <row r="64" spans="1:11" ht="12.6" customHeight="1" x14ac:dyDescent="0.3">
      <c r="A64" s="31" t="s">
        <v>38</v>
      </c>
      <c r="B64" s="31" t="s">
        <v>39</v>
      </c>
      <c r="C64" s="31" t="s">
        <v>40</v>
      </c>
      <c r="E64" s="31" t="s">
        <v>41</v>
      </c>
      <c r="G64" s="31" t="s">
        <v>42</v>
      </c>
      <c r="H64" s="31" t="s">
        <v>57</v>
      </c>
      <c r="I64" s="31" t="s">
        <v>58</v>
      </c>
      <c r="K64" s="31" t="s">
        <v>59</v>
      </c>
    </row>
    <row r="65" spans="1:10" ht="12.6" customHeight="1" x14ac:dyDescent="0.3">
      <c r="A65" s="45"/>
      <c r="B65" s="42"/>
      <c r="H65" s="42"/>
    </row>
    <row r="66" spans="1:10" ht="12.6" customHeight="1" x14ac:dyDescent="0.3">
      <c r="A66" s="42"/>
      <c r="B66" s="42"/>
      <c r="H66" s="42"/>
    </row>
    <row r="67" spans="1:10" ht="12.6" customHeight="1" x14ac:dyDescent="0.3">
      <c r="A67" s="42"/>
      <c r="B67" s="42"/>
      <c r="H67" s="42"/>
    </row>
    <row r="68" spans="1:10" ht="12.6" customHeight="1" x14ac:dyDescent="0.3">
      <c r="A68" s="42"/>
      <c r="B68" s="42"/>
      <c r="H68" s="42"/>
    </row>
    <row r="69" spans="1:10" ht="12.6" customHeight="1" x14ac:dyDescent="0.3">
      <c r="A69" s="42"/>
      <c r="B69" s="38"/>
      <c r="H69" s="42"/>
    </row>
    <row r="70" spans="1:10" ht="12.6" customHeight="1" x14ac:dyDescent="0.3">
      <c r="A70" s="42"/>
      <c r="B70" s="42"/>
      <c r="H70" s="42"/>
    </row>
    <row r="71" spans="1:10" ht="12.6" customHeight="1" x14ac:dyDescent="0.3">
      <c r="A71" s="42"/>
      <c r="B71" s="42"/>
      <c r="H71" s="42"/>
    </row>
    <row r="72" spans="1:10" ht="12.6" customHeight="1" x14ac:dyDescent="0.3">
      <c r="A72" s="42"/>
      <c r="B72" s="42"/>
      <c r="H72" s="42"/>
    </row>
    <row r="73" spans="1:10" ht="12.6" customHeight="1" x14ac:dyDescent="0.3">
      <c r="A73" s="42"/>
      <c r="B73" s="42"/>
      <c r="H73" s="42"/>
    </row>
    <row r="74" spans="1:10" ht="12.6" customHeight="1" x14ac:dyDescent="0.3">
      <c r="A74" s="42"/>
      <c r="B74" s="42"/>
      <c r="H74" s="42"/>
    </row>
    <row r="75" spans="1:10" ht="12.6" customHeight="1" x14ac:dyDescent="0.3">
      <c r="A75" s="42"/>
      <c r="B75" s="42"/>
      <c r="H75" s="42"/>
    </row>
    <row r="80" spans="1:10" ht="12.6" customHeight="1" x14ac:dyDescent="0.3">
      <c r="B80" s="38"/>
      <c r="C80" s="38"/>
      <c r="D80" s="38"/>
      <c r="E80" s="38" t="s">
        <v>60</v>
      </c>
      <c r="F80" s="38"/>
      <c r="G80" s="38"/>
      <c r="H80" s="38" t="s">
        <v>51</v>
      </c>
      <c r="J80" s="38" t="s">
        <v>47</v>
      </c>
    </row>
    <row r="81" spans="1:11" ht="12.6" customHeight="1" x14ac:dyDescent="0.3">
      <c r="B81" s="38" t="s">
        <v>61</v>
      </c>
      <c r="C81" s="38"/>
      <c r="D81" s="38"/>
      <c r="E81" s="38"/>
      <c r="F81" s="38"/>
      <c r="G81" s="38"/>
      <c r="H81" s="38"/>
      <c r="I81" s="38"/>
      <c r="J81" s="38"/>
    </row>
    <row r="82" spans="1:11" ht="12.6" customHeight="1" x14ac:dyDescent="0.3">
      <c r="B82" s="38" t="s">
        <v>62</v>
      </c>
      <c r="C82" s="38"/>
      <c r="D82" s="38"/>
      <c r="E82" s="38"/>
      <c r="F82" s="38"/>
      <c r="G82" s="38"/>
      <c r="H82" s="38"/>
      <c r="I82" s="38"/>
      <c r="J82" s="38"/>
    </row>
    <row r="83" spans="1:11" ht="12.6" customHeight="1" x14ac:dyDescent="0.3">
      <c r="B83" s="39" t="s">
        <v>48</v>
      </c>
      <c r="C83" s="38"/>
      <c r="D83" s="38"/>
      <c r="E83" s="38"/>
      <c r="F83" s="38"/>
      <c r="G83" s="38"/>
      <c r="H83" s="38"/>
      <c r="I83" s="38"/>
      <c r="J83" s="38"/>
    </row>
    <row r="84" spans="1:11" ht="12.6" customHeight="1" x14ac:dyDescent="0.3">
      <c r="B84" s="38" t="s">
        <v>63</v>
      </c>
      <c r="C84" s="38"/>
      <c r="D84" s="38"/>
      <c r="E84" s="38"/>
      <c r="F84" s="38"/>
      <c r="G84" s="38"/>
      <c r="H84" s="38"/>
      <c r="I84" s="38"/>
      <c r="J84" s="38"/>
    </row>
    <row r="85" spans="1:11" ht="12.6" customHeight="1" x14ac:dyDescent="0.3">
      <c r="B85" s="39">
        <v>4</v>
      </c>
      <c r="C85" s="38"/>
      <c r="D85" s="38"/>
      <c r="E85" s="38"/>
      <c r="F85" s="38"/>
      <c r="G85" s="38"/>
      <c r="H85" s="38"/>
      <c r="I85" s="38"/>
      <c r="J85" s="38"/>
    </row>
    <row r="86" spans="1:11" ht="12.6" customHeight="1" x14ac:dyDescent="0.3">
      <c r="B86" s="31" t="s">
        <v>73</v>
      </c>
      <c r="C86" s="38"/>
      <c r="D86" s="38"/>
      <c r="E86" s="38"/>
      <c r="F86" s="38"/>
      <c r="G86" s="38"/>
      <c r="H86" s="38"/>
      <c r="I86" s="38"/>
      <c r="J86" s="38"/>
    </row>
    <row r="87" spans="1:11" ht="12.6" customHeight="1" x14ac:dyDescent="0.3">
      <c r="B87" s="38" t="s">
        <v>64</v>
      </c>
      <c r="C87" s="38"/>
      <c r="D87" s="38"/>
      <c r="E87" s="38"/>
      <c r="F87" s="38"/>
      <c r="G87" s="38"/>
      <c r="H87" s="38"/>
      <c r="I87" s="38"/>
      <c r="J87" s="38"/>
    </row>
    <row r="88" spans="1:11" ht="12.6" customHeight="1" x14ac:dyDescent="0.3">
      <c r="B88" s="38" t="s">
        <v>65</v>
      </c>
      <c r="C88" s="38"/>
      <c r="D88" s="38"/>
      <c r="E88" s="38"/>
      <c r="F88" s="38"/>
      <c r="G88" s="38"/>
      <c r="H88" s="38"/>
      <c r="I88" s="38"/>
      <c r="J88" s="38"/>
    </row>
    <row r="89" spans="1:11" ht="12.6" customHeight="1" x14ac:dyDescent="0.3">
      <c r="B89" s="38" t="s">
        <v>66</v>
      </c>
      <c r="C89" s="38"/>
      <c r="D89" s="38"/>
      <c r="E89" s="38"/>
      <c r="F89" s="38"/>
      <c r="G89" s="38"/>
      <c r="H89" s="38"/>
      <c r="I89" s="38"/>
      <c r="J89" s="38"/>
    </row>
    <row r="90" spans="1:11" ht="12.6" customHeight="1" x14ac:dyDescent="0.3">
      <c r="B90" s="38" t="s">
        <v>43</v>
      </c>
      <c r="C90" s="38"/>
      <c r="D90" s="38"/>
      <c r="E90" s="38"/>
      <c r="F90" s="38"/>
      <c r="G90" s="38"/>
      <c r="H90" s="38"/>
      <c r="I90" s="38"/>
      <c r="J90" s="38"/>
    </row>
    <row r="91" spans="1:11" ht="12.6" customHeight="1" x14ac:dyDescent="0.3">
      <c r="A91" s="47">
        <f>61:61+1</f>
        <v>4</v>
      </c>
      <c r="B91" s="31" t="s">
        <v>53</v>
      </c>
      <c r="D91" s="46">
        <f>INDEX(vaches!$4:$54,A91,A$2)</f>
        <v>0</v>
      </c>
      <c r="E91" s="46"/>
      <c r="F91" s="46"/>
      <c r="G91" s="46"/>
      <c r="H91" s="46"/>
      <c r="I91" s="46"/>
      <c r="J91" s="31" t="s">
        <v>54</v>
      </c>
      <c r="K91" s="31">
        <f>K$1</f>
        <v>1964</v>
      </c>
    </row>
    <row r="92" spans="1:11" ht="12.6" customHeight="1" x14ac:dyDescent="0.3">
      <c r="B92" s="31" t="s">
        <v>45</v>
      </c>
      <c r="D92" s="46"/>
      <c r="E92" s="46"/>
      <c r="F92" s="46"/>
      <c r="G92" s="46"/>
      <c r="H92" s="46"/>
      <c r="I92" s="46"/>
      <c r="J92" s="31" t="s">
        <v>55</v>
      </c>
    </row>
    <row r="93" spans="1:11" ht="12.6" customHeight="1" x14ac:dyDescent="0.3">
      <c r="B93" s="31" t="s">
        <v>39</v>
      </c>
      <c r="D93" s="46"/>
      <c r="E93" s="46"/>
      <c r="F93" s="46"/>
      <c r="G93" s="46"/>
      <c r="H93" s="46"/>
      <c r="I93" s="46"/>
      <c r="J93" s="31" t="s">
        <v>56</v>
      </c>
      <c r="K93" s="42"/>
    </row>
    <row r="94" spans="1:11" ht="12.6" customHeight="1" x14ac:dyDescent="0.3">
      <c r="A94" s="31" t="s">
        <v>38</v>
      </c>
      <c r="B94" s="31" t="s">
        <v>39</v>
      </c>
      <c r="C94" s="31" t="s">
        <v>40</v>
      </c>
      <c r="E94" s="31" t="s">
        <v>41</v>
      </c>
      <c r="G94" s="31" t="s">
        <v>42</v>
      </c>
      <c r="H94" s="31" t="s">
        <v>57</v>
      </c>
      <c r="I94" s="31" t="s">
        <v>58</v>
      </c>
      <c r="K94" s="31" t="s">
        <v>59</v>
      </c>
    </row>
    <row r="95" spans="1:11" ht="12.6" customHeight="1" x14ac:dyDescent="0.3">
      <c r="A95" s="45"/>
      <c r="B95" s="42"/>
      <c r="H95" s="42"/>
    </row>
    <row r="96" spans="1:11" ht="12.6" customHeight="1" x14ac:dyDescent="0.3">
      <c r="A96" s="42"/>
      <c r="B96" s="42"/>
      <c r="H96" s="42"/>
    </row>
    <row r="97" spans="1:10" ht="12.6" customHeight="1" x14ac:dyDescent="0.3">
      <c r="A97" s="42"/>
      <c r="B97" s="42"/>
      <c r="H97" s="42"/>
    </row>
    <row r="98" spans="1:10" ht="12.6" customHeight="1" x14ac:dyDescent="0.3">
      <c r="A98" s="42"/>
      <c r="B98" s="42"/>
      <c r="H98" s="42"/>
    </row>
    <row r="99" spans="1:10" ht="12.6" customHeight="1" x14ac:dyDescent="0.3">
      <c r="A99" s="42"/>
      <c r="B99" s="38"/>
      <c r="H99" s="42"/>
    </row>
    <row r="100" spans="1:10" ht="12.6" customHeight="1" x14ac:dyDescent="0.3">
      <c r="A100" s="42"/>
      <c r="B100" s="42"/>
      <c r="H100" s="42"/>
    </row>
    <row r="101" spans="1:10" ht="12.6" customHeight="1" x14ac:dyDescent="0.3">
      <c r="A101" s="42"/>
      <c r="B101" s="42"/>
      <c r="H101" s="42"/>
    </row>
    <row r="102" spans="1:10" ht="12.6" customHeight="1" x14ac:dyDescent="0.3">
      <c r="A102" s="42"/>
      <c r="B102" s="42"/>
      <c r="H102" s="42"/>
    </row>
    <row r="103" spans="1:10" ht="12.6" customHeight="1" x14ac:dyDescent="0.3">
      <c r="A103" s="42"/>
      <c r="B103" s="42"/>
      <c r="H103" s="42"/>
    </row>
    <row r="104" spans="1:10" ht="12.6" customHeight="1" x14ac:dyDescent="0.3">
      <c r="A104" s="42"/>
      <c r="B104" s="42"/>
      <c r="H104" s="42"/>
    </row>
    <row r="105" spans="1:10" ht="12.6" customHeight="1" x14ac:dyDescent="0.3">
      <c r="A105" s="42"/>
      <c r="B105" s="42"/>
      <c r="H105" s="42"/>
    </row>
    <row r="110" spans="1:10" ht="12.6" customHeight="1" x14ac:dyDescent="0.3">
      <c r="B110" s="38"/>
      <c r="C110" s="38"/>
      <c r="D110" s="38"/>
      <c r="E110" s="38" t="s">
        <v>60</v>
      </c>
      <c r="F110" s="38"/>
      <c r="G110" s="38"/>
      <c r="H110" s="38" t="s">
        <v>51</v>
      </c>
      <c r="J110" s="38" t="s">
        <v>47</v>
      </c>
    </row>
    <row r="111" spans="1:10" ht="12.6" customHeight="1" x14ac:dyDescent="0.3">
      <c r="B111" s="38" t="s">
        <v>61</v>
      </c>
      <c r="C111" s="38"/>
      <c r="D111" s="38"/>
      <c r="E111" s="38"/>
      <c r="F111" s="38"/>
      <c r="G111" s="38"/>
      <c r="H111" s="38"/>
      <c r="I111" s="38"/>
      <c r="J111" s="38"/>
    </row>
    <row r="112" spans="1:10" ht="12.6" customHeight="1" x14ac:dyDescent="0.3">
      <c r="B112" s="38" t="s">
        <v>62</v>
      </c>
      <c r="C112" s="38"/>
      <c r="D112" s="38"/>
      <c r="E112" s="38"/>
      <c r="F112" s="38"/>
      <c r="G112" s="38"/>
      <c r="H112" s="38"/>
      <c r="I112" s="38"/>
      <c r="J112" s="38"/>
    </row>
    <row r="113" spans="1:11" ht="12.6" customHeight="1" x14ac:dyDescent="0.3">
      <c r="B113" s="39" t="s">
        <v>48</v>
      </c>
      <c r="C113" s="38"/>
      <c r="D113" s="38"/>
      <c r="E113" s="38"/>
      <c r="F113" s="38"/>
      <c r="G113" s="38"/>
      <c r="H113" s="38"/>
      <c r="I113" s="38"/>
      <c r="J113" s="38"/>
    </row>
    <row r="114" spans="1:11" ht="12.6" customHeight="1" x14ac:dyDescent="0.3">
      <c r="B114" s="38" t="s">
        <v>63</v>
      </c>
      <c r="C114" s="38"/>
      <c r="D114" s="38"/>
      <c r="E114" s="38"/>
      <c r="F114" s="38"/>
      <c r="G114" s="38"/>
      <c r="H114" s="38"/>
      <c r="I114" s="38"/>
      <c r="J114" s="38"/>
    </row>
    <row r="115" spans="1:11" ht="12.6" customHeight="1" x14ac:dyDescent="0.3">
      <c r="B115" s="39">
        <v>4</v>
      </c>
      <c r="C115" s="38"/>
      <c r="D115" s="38"/>
      <c r="E115" s="38"/>
      <c r="F115" s="38"/>
      <c r="G115" s="38"/>
      <c r="H115" s="38"/>
      <c r="I115" s="38"/>
      <c r="J115" s="38"/>
    </row>
    <row r="116" spans="1:11" ht="12.6" customHeight="1" x14ac:dyDescent="0.3">
      <c r="B116" s="31" t="s">
        <v>73</v>
      </c>
      <c r="C116" s="38"/>
      <c r="D116" s="38"/>
      <c r="E116" s="38"/>
      <c r="F116" s="38"/>
      <c r="G116" s="38"/>
      <c r="H116" s="38"/>
      <c r="I116" s="38"/>
      <c r="J116" s="38"/>
    </row>
    <row r="117" spans="1:11" ht="12.6" customHeight="1" x14ac:dyDescent="0.3">
      <c r="B117" s="38" t="s">
        <v>64</v>
      </c>
      <c r="C117" s="38"/>
      <c r="D117" s="38"/>
      <c r="E117" s="38"/>
      <c r="F117" s="38"/>
      <c r="G117" s="38"/>
      <c r="H117" s="38"/>
      <c r="I117" s="38"/>
      <c r="J117" s="38"/>
    </row>
    <row r="118" spans="1:11" ht="12.6" customHeight="1" x14ac:dyDescent="0.3">
      <c r="B118" s="38" t="s">
        <v>65</v>
      </c>
      <c r="C118" s="38"/>
      <c r="D118" s="38"/>
      <c r="E118" s="38"/>
      <c r="F118" s="38"/>
      <c r="G118" s="38"/>
      <c r="H118" s="38"/>
      <c r="I118" s="38"/>
      <c r="J118" s="38"/>
    </row>
    <row r="119" spans="1:11" ht="12.6" customHeight="1" x14ac:dyDescent="0.3">
      <c r="B119" s="38" t="s">
        <v>66</v>
      </c>
      <c r="C119" s="38"/>
      <c r="D119" s="38"/>
      <c r="E119" s="38"/>
      <c r="F119" s="38"/>
      <c r="G119" s="38"/>
      <c r="H119" s="38"/>
      <c r="I119" s="38"/>
      <c r="J119" s="38"/>
    </row>
    <row r="120" spans="1:11" ht="12.6" customHeight="1" x14ac:dyDescent="0.3">
      <c r="B120" s="38" t="s">
        <v>43</v>
      </c>
      <c r="C120" s="38"/>
      <c r="D120" s="38"/>
      <c r="E120" s="38"/>
      <c r="F120" s="38"/>
      <c r="G120" s="38"/>
      <c r="H120" s="38"/>
      <c r="I120" s="38"/>
      <c r="J120" s="38"/>
    </row>
    <row r="121" spans="1:11" ht="12.6" customHeight="1" x14ac:dyDescent="0.3">
      <c r="A121" s="47">
        <f>91:91+1</f>
        <v>5</v>
      </c>
      <c r="B121" s="31" t="s">
        <v>53</v>
      </c>
      <c r="D121" s="46">
        <f>INDEX(vaches!$4:$54,A121,A$2)</f>
        <v>0</v>
      </c>
      <c r="E121" s="46"/>
      <c r="F121" s="46"/>
      <c r="G121" s="46"/>
      <c r="H121" s="46"/>
      <c r="I121" s="46"/>
      <c r="J121" s="31" t="s">
        <v>54</v>
      </c>
      <c r="K121" s="31">
        <f>K$1</f>
        <v>1964</v>
      </c>
    </row>
    <row r="122" spans="1:11" ht="12.6" customHeight="1" x14ac:dyDescent="0.3">
      <c r="B122" s="31" t="s">
        <v>45</v>
      </c>
      <c r="D122" s="46"/>
      <c r="E122" s="46"/>
      <c r="F122" s="46"/>
      <c r="G122" s="46"/>
      <c r="H122" s="46"/>
      <c r="I122" s="46"/>
      <c r="J122" s="31" t="s">
        <v>55</v>
      </c>
    </row>
    <row r="123" spans="1:11" ht="12.6" customHeight="1" x14ac:dyDescent="0.3">
      <c r="B123" s="31" t="s">
        <v>39</v>
      </c>
      <c r="D123" s="46"/>
      <c r="E123" s="46"/>
      <c r="F123" s="46"/>
      <c r="G123" s="46"/>
      <c r="H123" s="46"/>
      <c r="I123" s="46"/>
      <c r="J123" s="31" t="s">
        <v>56</v>
      </c>
      <c r="K123" s="42"/>
    </row>
    <row r="124" spans="1:11" ht="12.6" customHeight="1" x14ac:dyDescent="0.3">
      <c r="A124" s="31" t="s">
        <v>38</v>
      </c>
      <c r="B124" s="31" t="s">
        <v>39</v>
      </c>
      <c r="C124" s="31" t="s">
        <v>40</v>
      </c>
      <c r="E124" s="31" t="s">
        <v>41</v>
      </c>
      <c r="G124" s="31" t="s">
        <v>42</v>
      </c>
      <c r="H124" s="31" t="s">
        <v>57</v>
      </c>
      <c r="I124" s="31" t="s">
        <v>58</v>
      </c>
      <c r="K124" s="31" t="s">
        <v>59</v>
      </c>
    </row>
    <row r="125" spans="1:11" ht="12.6" customHeight="1" x14ac:dyDescent="0.3">
      <c r="A125" s="45"/>
      <c r="B125" s="42"/>
      <c r="H125" s="42"/>
    </row>
    <row r="126" spans="1:11" ht="12.6" customHeight="1" x14ac:dyDescent="0.3">
      <c r="A126" s="42"/>
      <c r="B126" s="42"/>
      <c r="H126" s="42"/>
    </row>
    <row r="127" spans="1:11" ht="12.6" customHeight="1" x14ac:dyDescent="0.3">
      <c r="A127" s="42"/>
      <c r="B127" s="42"/>
      <c r="H127" s="42"/>
    </row>
    <row r="128" spans="1:11" ht="12.6" customHeight="1" x14ac:dyDescent="0.3">
      <c r="A128" s="42"/>
      <c r="B128" s="42"/>
      <c r="H128" s="42"/>
    </row>
    <row r="129" spans="1:10" ht="12.6" customHeight="1" x14ac:dyDescent="0.3">
      <c r="A129" s="42"/>
      <c r="B129" s="38"/>
      <c r="H129" s="42"/>
    </row>
    <row r="130" spans="1:10" ht="12.6" customHeight="1" x14ac:dyDescent="0.3">
      <c r="A130" s="42"/>
      <c r="B130" s="42"/>
      <c r="H130" s="42"/>
    </row>
    <row r="131" spans="1:10" ht="12.6" customHeight="1" x14ac:dyDescent="0.3">
      <c r="A131" s="42"/>
      <c r="B131" s="42"/>
      <c r="H131" s="42"/>
    </row>
    <row r="132" spans="1:10" ht="12.6" customHeight="1" x14ac:dyDescent="0.3">
      <c r="A132" s="42"/>
      <c r="B132" s="42"/>
      <c r="H132" s="42"/>
    </row>
    <row r="133" spans="1:10" ht="12.6" customHeight="1" x14ac:dyDescent="0.3">
      <c r="A133" s="42"/>
      <c r="B133" s="42"/>
      <c r="H133" s="42"/>
    </row>
    <row r="134" spans="1:10" ht="12.6" customHeight="1" x14ac:dyDescent="0.3">
      <c r="A134" s="42"/>
      <c r="B134" s="42"/>
      <c r="H134" s="42"/>
    </row>
    <row r="135" spans="1:10" ht="12.6" customHeight="1" x14ac:dyDescent="0.3">
      <c r="A135" s="42"/>
      <c r="B135" s="42"/>
      <c r="H135" s="42"/>
    </row>
    <row r="140" spans="1:10" ht="12.6" customHeight="1" x14ac:dyDescent="0.3">
      <c r="B140" s="38"/>
      <c r="C140" s="38"/>
      <c r="D140" s="38"/>
      <c r="E140" s="38" t="s">
        <v>60</v>
      </c>
      <c r="F140" s="38"/>
      <c r="G140" s="38"/>
      <c r="H140" s="38" t="s">
        <v>51</v>
      </c>
      <c r="J140" s="38" t="s">
        <v>47</v>
      </c>
    </row>
    <row r="141" spans="1:10" ht="12.6" customHeight="1" x14ac:dyDescent="0.3">
      <c r="B141" s="38" t="s">
        <v>61</v>
      </c>
      <c r="C141" s="38"/>
      <c r="D141" s="38"/>
      <c r="E141" s="38"/>
      <c r="F141" s="38"/>
      <c r="G141" s="38"/>
      <c r="H141" s="38"/>
      <c r="I141" s="38"/>
      <c r="J141" s="38"/>
    </row>
    <row r="142" spans="1:10" ht="12.6" customHeight="1" x14ac:dyDescent="0.3">
      <c r="B142" s="38" t="s">
        <v>62</v>
      </c>
      <c r="C142" s="38"/>
      <c r="D142" s="38"/>
      <c r="E142" s="38"/>
      <c r="F142" s="38"/>
      <c r="G142" s="38"/>
      <c r="H142" s="38"/>
      <c r="I142" s="38"/>
      <c r="J142" s="38"/>
    </row>
    <row r="143" spans="1:10" ht="12.6" customHeight="1" x14ac:dyDescent="0.3">
      <c r="B143" s="39" t="s">
        <v>48</v>
      </c>
      <c r="C143" s="38"/>
      <c r="D143" s="38"/>
      <c r="E143" s="38"/>
      <c r="F143" s="38"/>
      <c r="G143" s="38"/>
      <c r="H143" s="38"/>
      <c r="I143" s="38"/>
      <c r="J143" s="38"/>
    </row>
    <row r="144" spans="1:10" ht="12.6" customHeight="1" x14ac:dyDescent="0.3">
      <c r="B144" s="38" t="s">
        <v>63</v>
      </c>
      <c r="C144" s="38"/>
      <c r="D144" s="38"/>
      <c r="E144" s="38"/>
      <c r="F144" s="38"/>
      <c r="G144" s="38"/>
      <c r="H144" s="38"/>
      <c r="I144" s="38"/>
      <c r="J144" s="38"/>
    </row>
    <row r="145" spans="1:11" ht="12.6" customHeight="1" x14ac:dyDescent="0.3">
      <c r="B145" s="39">
        <v>4</v>
      </c>
      <c r="C145" s="38"/>
      <c r="D145" s="38"/>
      <c r="E145" s="38"/>
      <c r="F145" s="38"/>
      <c r="G145" s="38"/>
      <c r="H145" s="38"/>
      <c r="I145" s="38"/>
      <c r="J145" s="38"/>
    </row>
    <row r="146" spans="1:11" ht="12.6" customHeight="1" x14ac:dyDescent="0.3">
      <c r="B146" s="31" t="s">
        <v>73</v>
      </c>
      <c r="C146" s="38"/>
      <c r="D146" s="38"/>
      <c r="E146" s="38"/>
      <c r="F146" s="38"/>
      <c r="G146" s="38"/>
      <c r="H146" s="38"/>
      <c r="I146" s="38"/>
      <c r="J146" s="38"/>
    </row>
    <row r="147" spans="1:11" ht="12.6" customHeight="1" x14ac:dyDescent="0.3">
      <c r="B147" s="38" t="s">
        <v>64</v>
      </c>
      <c r="C147" s="38"/>
      <c r="D147" s="38"/>
      <c r="E147" s="38"/>
      <c r="F147" s="38"/>
      <c r="G147" s="38"/>
      <c r="H147" s="38"/>
      <c r="I147" s="38"/>
      <c r="J147" s="38"/>
    </row>
    <row r="148" spans="1:11" ht="12.6" customHeight="1" x14ac:dyDescent="0.3">
      <c r="B148" s="38" t="s">
        <v>65</v>
      </c>
      <c r="C148" s="38"/>
      <c r="D148" s="38"/>
      <c r="E148" s="38"/>
      <c r="F148" s="38"/>
      <c r="G148" s="38"/>
      <c r="H148" s="38"/>
      <c r="I148" s="38"/>
      <c r="J148" s="38"/>
    </row>
    <row r="149" spans="1:11" ht="12.6" customHeight="1" x14ac:dyDescent="0.3">
      <c r="B149" s="38" t="s">
        <v>66</v>
      </c>
      <c r="C149" s="38"/>
      <c r="D149" s="38"/>
      <c r="E149" s="38"/>
      <c r="F149" s="38"/>
      <c r="G149" s="38"/>
      <c r="H149" s="38"/>
      <c r="I149" s="38"/>
      <c r="J149" s="38"/>
    </row>
    <row r="150" spans="1:11" ht="12.6" customHeight="1" x14ac:dyDescent="0.3">
      <c r="B150" s="38" t="s">
        <v>43</v>
      </c>
      <c r="C150" s="38"/>
      <c r="D150" s="38"/>
      <c r="E150" s="38"/>
      <c r="F150" s="38"/>
      <c r="G150" s="38"/>
      <c r="H150" s="38"/>
      <c r="I150" s="38"/>
      <c r="J150" s="38"/>
    </row>
    <row r="151" spans="1:11" ht="12.6" customHeight="1" x14ac:dyDescent="0.3">
      <c r="A151" s="47">
        <f>121:121+1</f>
        <v>6</v>
      </c>
      <c r="B151" s="31" t="s">
        <v>53</v>
      </c>
      <c r="D151" s="46">
        <f>INDEX(vaches!$4:$54,A151,A$2)</f>
        <v>0</v>
      </c>
      <c r="E151" s="46"/>
      <c r="F151" s="46"/>
      <c r="G151" s="46"/>
      <c r="H151" s="46"/>
      <c r="I151" s="46"/>
      <c r="J151" s="31" t="s">
        <v>54</v>
      </c>
      <c r="K151" s="31">
        <f>K$1</f>
        <v>1964</v>
      </c>
    </row>
    <row r="152" spans="1:11" ht="12.6" customHeight="1" x14ac:dyDescent="0.3">
      <c r="B152" s="31" t="s">
        <v>45</v>
      </c>
      <c r="D152" s="46"/>
      <c r="E152" s="46"/>
      <c r="F152" s="46"/>
      <c r="G152" s="46"/>
      <c r="H152" s="46"/>
      <c r="I152" s="46"/>
      <c r="J152" s="31" t="s">
        <v>55</v>
      </c>
    </row>
    <row r="153" spans="1:11" ht="12.6" customHeight="1" x14ac:dyDescent="0.3">
      <c r="B153" s="31" t="s">
        <v>39</v>
      </c>
      <c r="D153" s="46"/>
      <c r="E153" s="46"/>
      <c r="F153" s="46"/>
      <c r="G153" s="46"/>
      <c r="H153" s="46"/>
      <c r="I153" s="46"/>
      <c r="J153" s="31" t="s">
        <v>56</v>
      </c>
      <c r="K153" s="42"/>
    </row>
    <row r="154" spans="1:11" ht="12.6" customHeight="1" x14ac:dyDescent="0.3">
      <c r="A154" s="31" t="s">
        <v>38</v>
      </c>
      <c r="B154" s="31" t="s">
        <v>39</v>
      </c>
      <c r="C154" s="31" t="s">
        <v>40</v>
      </c>
      <c r="E154" s="31" t="s">
        <v>41</v>
      </c>
      <c r="G154" s="31" t="s">
        <v>42</v>
      </c>
      <c r="H154" s="31" t="s">
        <v>57</v>
      </c>
      <c r="I154" s="31" t="s">
        <v>58</v>
      </c>
      <c r="K154" s="31" t="s">
        <v>59</v>
      </c>
    </row>
    <row r="155" spans="1:11" ht="12.6" customHeight="1" x14ac:dyDescent="0.3">
      <c r="A155" s="45"/>
      <c r="B155" s="42"/>
      <c r="H155" s="42"/>
    </row>
    <row r="156" spans="1:11" ht="12.6" customHeight="1" x14ac:dyDescent="0.3">
      <c r="A156" s="42"/>
      <c r="B156" s="42"/>
      <c r="H156" s="42"/>
    </row>
    <row r="157" spans="1:11" ht="12.6" customHeight="1" x14ac:dyDescent="0.3">
      <c r="A157" s="42"/>
      <c r="B157" s="42"/>
      <c r="H157" s="42"/>
    </row>
    <row r="158" spans="1:11" ht="12.6" customHeight="1" x14ac:dyDescent="0.3">
      <c r="A158" s="42"/>
      <c r="B158" s="42"/>
      <c r="H158" s="42"/>
    </row>
    <row r="159" spans="1:11" ht="12.6" customHeight="1" x14ac:dyDescent="0.3">
      <c r="A159" s="42"/>
      <c r="B159" s="38"/>
      <c r="H159" s="42"/>
    </row>
    <row r="160" spans="1:11" ht="12.6" customHeight="1" x14ac:dyDescent="0.3">
      <c r="A160" s="42"/>
      <c r="B160" s="42"/>
      <c r="H160" s="42"/>
    </row>
    <row r="161" spans="1:10" ht="12.6" customHeight="1" x14ac:dyDescent="0.3">
      <c r="A161" s="42"/>
      <c r="B161" s="42"/>
      <c r="H161" s="42"/>
    </row>
    <row r="162" spans="1:10" ht="12.6" customHeight="1" x14ac:dyDescent="0.3">
      <c r="A162" s="42"/>
      <c r="B162" s="42"/>
      <c r="H162" s="42"/>
    </row>
    <row r="163" spans="1:10" ht="12.6" customHeight="1" x14ac:dyDescent="0.3">
      <c r="A163" s="42"/>
      <c r="B163" s="42"/>
      <c r="H163" s="42"/>
    </row>
    <row r="164" spans="1:10" ht="12.6" customHeight="1" x14ac:dyDescent="0.3">
      <c r="A164" s="42"/>
      <c r="B164" s="42"/>
      <c r="H164" s="42"/>
    </row>
    <row r="165" spans="1:10" ht="12.6" customHeight="1" x14ac:dyDescent="0.3">
      <c r="A165" s="42"/>
      <c r="B165" s="42"/>
      <c r="H165" s="42"/>
    </row>
    <row r="170" spans="1:10" ht="12.6" customHeight="1" x14ac:dyDescent="0.3">
      <c r="B170" s="38"/>
      <c r="C170" s="38"/>
      <c r="D170" s="38"/>
      <c r="E170" s="38" t="s">
        <v>60</v>
      </c>
      <c r="F170" s="38"/>
      <c r="G170" s="38"/>
      <c r="H170" s="38" t="s">
        <v>51</v>
      </c>
      <c r="J170" s="38" t="s">
        <v>47</v>
      </c>
    </row>
    <row r="171" spans="1:10" ht="12.6" customHeight="1" x14ac:dyDescent="0.3">
      <c r="B171" s="38" t="s">
        <v>61</v>
      </c>
      <c r="C171" s="38"/>
      <c r="D171" s="38"/>
      <c r="E171" s="38"/>
      <c r="F171" s="38"/>
      <c r="G171" s="38"/>
      <c r="H171" s="38"/>
      <c r="I171" s="38"/>
      <c r="J171" s="38"/>
    </row>
    <row r="172" spans="1:10" ht="12.6" customHeight="1" x14ac:dyDescent="0.3">
      <c r="B172" s="38" t="s">
        <v>62</v>
      </c>
      <c r="C172" s="38"/>
      <c r="D172" s="38"/>
      <c r="E172" s="38"/>
      <c r="F172" s="38"/>
      <c r="G172" s="38"/>
      <c r="H172" s="38"/>
      <c r="I172" s="38"/>
      <c r="J172" s="38"/>
    </row>
    <row r="173" spans="1:10" ht="12.6" customHeight="1" x14ac:dyDescent="0.3">
      <c r="B173" s="39" t="s">
        <v>48</v>
      </c>
      <c r="C173" s="38"/>
      <c r="D173" s="38"/>
      <c r="E173" s="38"/>
      <c r="F173" s="38"/>
      <c r="G173" s="38"/>
      <c r="H173" s="38"/>
      <c r="I173" s="38"/>
      <c r="J173" s="38"/>
    </row>
    <row r="174" spans="1:10" ht="12.6" customHeight="1" x14ac:dyDescent="0.3">
      <c r="B174" s="38" t="s">
        <v>63</v>
      </c>
      <c r="C174" s="38"/>
      <c r="D174" s="38"/>
      <c r="E174" s="38"/>
      <c r="F174" s="38"/>
      <c r="G174" s="38"/>
      <c r="H174" s="38"/>
      <c r="I174" s="38"/>
      <c r="J174" s="38"/>
    </row>
    <row r="175" spans="1:10" ht="12.6" customHeight="1" x14ac:dyDescent="0.3">
      <c r="B175" s="39">
        <v>4</v>
      </c>
      <c r="C175" s="38"/>
      <c r="D175" s="38"/>
      <c r="E175" s="38"/>
      <c r="F175" s="38"/>
      <c r="G175" s="38"/>
      <c r="H175" s="38"/>
      <c r="I175" s="38"/>
      <c r="J175" s="38"/>
    </row>
    <row r="176" spans="1:10" ht="12.6" customHeight="1" x14ac:dyDescent="0.3">
      <c r="B176" s="31" t="s">
        <v>73</v>
      </c>
      <c r="C176" s="38"/>
      <c r="D176" s="38"/>
      <c r="E176" s="38"/>
      <c r="F176" s="38"/>
      <c r="G176" s="38"/>
      <c r="H176" s="38"/>
      <c r="I176" s="38"/>
      <c r="J176" s="38"/>
    </row>
    <row r="177" spans="1:11" ht="12.6" customHeight="1" x14ac:dyDescent="0.3">
      <c r="B177" s="38" t="s">
        <v>64</v>
      </c>
      <c r="C177" s="38"/>
      <c r="D177" s="38"/>
      <c r="E177" s="38"/>
      <c r="F177" s="38"/>
      <c r="G177" s="38"/>
      <c r="H177" s="38"/>
      <c r="I177" s="38"/>
      <c r="J177" s="38"/>
    </row>
    <row r="178" spans="1:11" ht="12.6" customHeight="1" x14ac:dyDescent="0.3">
      <c r="B178" s="38" t="s">
        <v>65</v>
      </c>
      <c r="C178" s="38"/>
      <c r="D178" s="38"/>
      <c r="E178" s="38"/>
      <c r="F178" s="38"/>
      <c r="G178" s="38"/>
      <c r="H178" s="38"/>
      <c r="I178" s="38"/>
      <c r="J178" s="38"/>
    </row>
    <row r="179" spans="1:11" ht="12.6" customHeight="1" x14ac:dyDescent="0.3">
      <c r="B179" s="38" t="s">
        <v>66</v>
      </c>
      <c r="C179" s="38"/>
      <c r="D179" s="38"/>
      <c r="E179" s="38"/>
      <c r="F179" s="38"/>
      <c r="G179" s="38"/>
      <c r="H179" s="38"/>
      <c r="I179" s="38"/>
      <c r="J179" s="38"/>
    </row>
    <row r="180" spans="1:11" ht="12.6" customHeight="1" x14ac:dyDescent="0.3">
      <c r="B180" s="38" t="s">
        <v>43</v>
      </c>
      <c r="C180" s="38"/>
      <c r="D180" s="38"/>
      <c r="E180" s="38"/>
      <c r="F180" s="38"/>
      <c r="G180" s="38"/>
      <c r="H180" s="38"/>
      <c r="I180" s="38"/>
      <c r="J180" s="38"/>
    </row>
    <row r="181" spans="1:11" ht="12.6" customHeight="1" x14ac:dyDescent="0.3">
      <c r="A181" s="47">
        <f>151:151+1</f>
        <v>7</v>
      </c>
      <c r="B181" s="31" t="s">
        <v>53</v>
      </c>
      <c r="D181" s="46">
        <f>INDEX(vaches!$4:$54,A181,A$2)</f>
        <v>0</v>
      </c>
      <c r="E181" s="46"/>
      <c r="F181" s="46"/>
      <c r="G181" s="46"/>
      <c r="H181" s="46"/>
      <c r="I181" s="46"/>
      <c r="J181" s="31" t="s">
        <v>54</v>
      </c>
      <c r="K181" s="31">
        <f>K$1</f>
        <v>1964</v>
      </c>
    </row>
    <row r="182" spans="1:11" ht="12.6" customHeight="1" x14ac:dyDescent="0.3">
      <c r="B182" s="31" t="s">
        <v>45</v>
      </c>
      <c r="D182" s="46"/>
      <c r="E182" s="46"/>
      <c r="F182" s="46"/>
      <c r="G182" s="46"/>
      <c r="H182" s="46"/>
      <c r="I182" s="46"/>
      <c r="J182" s="31" t="s">
        <v>55</v>
      </c>
    </row>
    <row r="183" spans="1:11" ht="12.6" customHeight="1" x14ac:dyDescent="0.3">
      <c r="B183" s="31" t="s">
        <v>39</v>
      </c>
      <c r="D183" s="46"/>
      <c r="E183" s="46"/>
      <c r="F183" s="46"/>
      <c r="G183" s="46"/>
      <c r="H183" s="46"/>
      <c r="I183" s="46"/>
      <c r="J183" s="31" t="s">
        <v>56</v>
      </c>
      <c r="K183" s="42"/>
    </row>
    <row r="184" spans="1:11" ht="12.6" customHeight="1" x14ac:dyDescent="0.3">
      <c r="A184" s="31" t="s">
        <v>38</v>
      </c>
      <c r="B184" s="31" t="s">
        <v>39</v>
      </c>
      <c r="C184" s="31" t="s">
        <v>40</v>
      </c>
      <c r="E184" s="31" t="s">
        <v>41</v>
      </c>
      <c r="G184" s="31" t="s">
        <v>42</v>
      </c>
      <c r="H184" s="31" t="s">
        <v>57</v>
      </c>
      <c r="I184" s="31" t="s">
        <v>58</v>
      </c>
      <c r="K184" s="31" t="s">
        <v>59</v>
      </c>
    </row>
    <row r="185" spans="1:11" ht="12.6" customHeight="1" x14ac:dyDescent="0.3">
      <c r="A185" s="45"/>
      <c r="B185" s="42"/>
      <c r="H185" s="42"/>
    </row>
    <row r="186" spans="1:11" ht="12.6" customHeight="1" x14ac:dyDescent="0.3">
      <c r="A186" s="42"/>
      <c r="B186" s="42"/>
      <c r="H186" s="42"/>
    </row>
    <row r="187" spans="1:11" ht="12.6" customHeight="1" x14ac:dyDescent="0.3">
      <c r="A187" s="42"/>
      <c r="B187" s="42"/>
      <c r="H187" s="42"/>
    </row>
    <row r="188" spans="1:11" ht="12.6" customHeight="1" x14ac:dyDescent="0.3">
      <c r="A188" s="42"/>
      <c r="B188" s="42"/>
      <c r="H188" s="42"/>
    </row>
    <row r="189" spans="1:11" ht="12.6" customHeight="1" x14ac:dyDescent="0.3">
      <c r="A189" s="42"/>
      <c r="B189" s="38"/>
      <c r="H189" s="42"/>
    </row>
    <row r="190" spans="1:11" ht="12.6" customHeight="1" x14ac:dyDescent="0.3">
      <c r="A190" s="42"/>
      <c r="B190" s="42"/>
      <c r="H190" s="42"/>
    </row>
    <row r="191" spans="1:11" ht="12.6" customHeight="1" x14ac:dyDescent="0.3">
      <c r="A191" s="42"/>
      <c r="B191" s="42"/>
      <c r="H191" s="42"/>
    </row>
    <row r="192" spans="1:11" ht="12.6" customHeight="1" x14ac:dyDescent="0.3">
      <c r="A192" s="42"/>
      <c r="B192" s="42"/>
      <c r="H192" s="42"/>
    </row>
    <row r="193" spans="1:10" ht="12.6" customHeight="1" x14ac:dyDescent="0.3">
      <c r="A193" s="42"/>
      <c r="B193" s="42"/>
      <c r="H193" s="42"/>
    </row>
    <row r="194" spans="1:10" ht="12.6" customHeight="1" x14ac:dyDescent="0.3">
      <c r="A194" s="42"/>
      <c r="B194" s="42"/>
      <c r="H194" s="42"/>
    </row>
    <row r="195" spans="1:10" ht="12.6" customHeight="1" x14ac:dyDescent="0.3">
      <c r="A195" s="42"/>
      <c r="B195" s="42"/>
      <c r="H195" s="42"/>
    </row>
    <row r="200" spans="1:10" ht="12.6" customHeight="1" x14ac:dyDescent="0.3">
      <c r="B200" s="38"/>
      <c r="C200" s="38"/>
      <c r="D200" s="38"/>
      <c r="E200" s="38" t="s">
        <v>60</v>
      </c>
      <c r="F200" s="38"/>
      <c r="G200" s="38"/>
      <c r="H200" s="38" t="s">
        <v>51</v>
      </c>
      <c r="J200" s="38" t="s">
        <v>47</v>
      </c>
    </row>
    <row r="201" spans="1:10" ht="12.6" customHeight="1" x14ac:dyDescent="0.3">
      <c r="B201" s="38" t="s">
        <v>61</v>
      </c>
      <c r="C201" s="38"/>
      <c r="D201" s="38"/>
      <c r="E201" s="38"/>
      <c r="F201" s="38"/>
      <c r="G201" s="38"/>
      <c r="H201" s="38"/>
      <c r="I201" s="38"/>
      <c r="J201" s="38"/>
    </row>
    <row r="202" spans="1:10" ht="12.6" customHeight="1" x14ac:dyDescent="0.3">
      <c r="B202" s="38" t="s">
        <v>62</v>
      </c>
      <c r="C202" s="38"/>
      <c r="D202" s="38"/>
      <c r="E202" s="38"/>
      <c r="F202" s="38"/>
      <c r="G202" s="38"/>
      <c r="H202" s="38"/>
      <c r="I202" s="38"/>
      <c r="J202" s="38"/>
    </row>
    <row r="203" spans="1:10" ht="12.6" customHeight="1" x14ac:dyDescent="0.3">
      <c r="B203" s="39" t="s">
        <v>48</v>
      </c>
      <c r="C203" s="38"/>
      <c r="D203" s="38"/>
      <c r="E203" s="38"/>
      <c r="F203" s="38"/>
      <c r="G203" s="38"/>
      <c r="H203" s="38"/>
      <c r="I203" s="38"/>
      <c r="J203" s="38"/>
    </row>
    <row r="204" spans="1:10" ht="12.6" customHeight="1" x14ac:dyDescent="0.3">
      <c r="B204" s="38" t="s">
        <v>63</v>
      </c>
      <c r="C204" s="38"/>
      <c r="D204" s="38"/>
      <c r="E204" s="38"/>
      <c r="F204" s="38"/>
      <c r="G204" s="38"/>
      <c r="H204" s="38"/>
      <c r="I204" s="38"/>
      <c r="J204" s="38"/>
    </row>
    <row r="205" spans="1:10" ht="12.6" customHeight="1" x14ac:dyDescent="0.3">
      <c r="B205" s="39">
        <v>4</v>
      </c>
      <c r="C205" s="38"/>
      <c r="D205" s="38"/>
      <c r="E205" s="38"/>
      <c r="F205" s="38"/>
      <c r="G205" s="38"/>
      <c r="H205" s="38"/>
      <c r="I205" s="38"/>
      <c r="J205" s="38"/>
    </row>
    <row r="206" spans="1:10" ht="12.6" customHeight="1" x14ac:dyDescent="0.3">
      <c r="B206" s="31" t="s">
        <v>73</v>
      </c>
      <c r="C206" s="38"/>
      <c r="D206" s="38"/>
      <c r="E206" s="38"/>
      <c r="F206" s="38"/>
      <c r="G206" s="38"/>
      <c r="H206" s="38"/>
      <c r="I206" s="38"/>
      <c r="J206" s="38"/>
    </row>
    <row r="207" spans="1:10" ht="12.6" customHeight="1" x14ac:dyDescent="0.3">
      <c r="B207" s="38" t="s">
        <v>64</v>
      </c>
      <c r="C207" s="38"/>
      <c r="D207" s="38"/>
      <c r="E207" s="38"/>
      <c r="F207" s="38"/>
      <c r="G207" s="38"/>
      <c r="H207" s="38"/>
      <c r="I207" s="38"/>
      <c r="J207" s="38"/>
    </row>
    <row r="208" spans="1:10" ht="12.6" customHeight="1" x14ac:dyDescent="0.3">
      <c r="B208" s="38" t="s">
        <v>65</v>
      </c>
      <c r="C208" s="38"/>
      <c r="D208" s="38"/>
      <c r="E208" s="38"/>
      <c r="F208" s="38"/>
      <c r="G208" s="38"/>
      <c r="H208" s="38"/>
      <c r="I208" s="38"/>
      <c r="J208" s="38"/>
    </row>
    <row r="209" spans="1:11" ht="12.6" customHeight="1" x14ac:dyDescent="0.3">
      <c r="B209" s="38" t="s">
        <v>66</v>
      </c>
      <c r="C209" s="38"/>
      <c r="D209" s="38"/>
      <c r="E209" s="38"/>
      <c r="F209" s="38"/>
      <c r="G209" s="38"/>
      <c r="H209" s="38"/>
      <c r="I209" s="38"/>
      <c r="J209" s="38"/>
    </row>
    <row r="210" spans="1:11" ht="12.6" customHeight="1" x14ac:dyDescent="0.3">
      <c r="B210" s="38" t="s">
        <v>43</v>
      </c>
      <c r="C210" s="38"/>
      <c r="D210" s="38"/>
      <c r="E210" s="38"/>
      <c r="F210" s="38"/>
      <c r="G210" s="38"/>
      <c r="H210" s="38"/>
      <c r="I210" s="38"/>
      <c r="J210" s="38"/>
    </row>
    <row r="211" spans="1:11" ht="12.6" customHeight="1" x14ac:dyDescent="0.3">
      <c r="A211" s="47">
        <f>181:181+1</f>
        <v>8</v>
      </c>
      <c r="B211" s="31" t="s">
        <v>53</v>
      </c>
      <c r="D211" s="46">
        <f>INDEX(vaches!$4:$54,A211,A$2)</f>
        <v>0</v>
      </c>
      <c r="E211" s="46"/>
      <c r="F211" s="46"/>
      <c r="G211" s="46"/>
      <c r="H211" s="46"/>
      <c r="I211" s="46"/>
      <c r="J211" s="31" t="s">
        <v>54</v>
      </c>
      <c r="K211" s="31">
        <f>K$1</f>
        <v>1964</v>
      </c>
    </row>
    <row r="212" spans="1:11" ht="12.6" customHeight="1" x14ac:dyDescent="0.3">
      <c r="B212" s="31" t="s">
        <v>45</v>
      </c>
      <c r="D212" s="46"/>
      <c r="E212" s="46"/>
      <c r="F212" s="46"/>
      <c r="G212" s="46"/>
      <c r="H212" s="46"/>
      <c r="I212" s="46"/>
      <c r="J212" s="31" t="s">
        <v>55</v>
      </c>
    </row>
    <row r="213" spans="1:11" ht="12.6" customHeight="1" x14ac:dyDescent="0.3">
      <c r="B213" s="31" t="s">
        <v>39</v>
      </c>
      <c r="D213" s="46"/>
      <c r="E213" s="46"/>
      <c r="F213" s="46"/>
      <c r="G213" s="46"/>
      <c r="H213" s="46"/>
      <c r="I213" s="46"/>
      <c r="J213" s="31" t="s">
        <v>56</v>
      </c>
      <c r="K213" s="42"/>
    </row>
    <row r="214" spans="1:11" ht="12.6" customHeight="1" x14ac:dyDescent="0.3">
      <c r="A214" s="31" t="s">
        <v>38</v>
      </c>
      <c r="B214" s="31" t="s">
        <v>39</v>
      </c>
      <c r="C214" s="31" t="s">
        <v>40</v>
      </c>
      <c r="E214" s="31" t="s">
        <v>41</v>
      </c>
      <c r="G214" s="31" t="s">
        <v>42</v>
      </c>
      <c r="H214" s="31" t="s">
        <v>57</v>
      </c>
      <c r="I214" s="31" t="s">
        <v>58</v>
      </c>
      <c r="K214" s="31" t="s">
        <v>59</v>
      </c>
    </row>
    <row r="215" spans="1:11" ht="12.6" customHeight="1" x14ac:dyDescent="0.3">
      <c r="A215" s="45"/>
      <c r="B215" s="42"/>
      <c r="H215" s="42"/>
    </row>
    <row r="216" spans="1:11" ht="12.6" customHeight="1" x14ac:dyDescent="0.3">
      <c r="A216" s="42"/>
      <c r="B216" s="42"/>
      <c r="H216" s="42"/>
    </row>
    <row r="217" spans="1:11" ht="12.6" customHeight="1" x14ac:dyDescent="0.3">
      <c r="A217" s="42"/>
      <c r="B217" s="42"/>
      <c r="H217" s="42"/>
    </row>
    <row r="218" spans="1:11" ht="12.6" customHeight="1" x14ac:dyDescent="0.3">
      <c r="A218" s="42"/>
      <c r="B218" s="42"/>
      <c r="H218" s="42"/>
    </row>
    <row r="219" spans="1:11" ht="12.6" customHeight="1" x14ac:dyDescent="0.3">
      <c r="A219" s="42"/>
      <c r="B219" s="38"/>
      <c r="H219" s="42"/>
    </row>
    <row r="220" spans="1:11" ht="12.6" customHeight="1" x14ac:dyDescent="0.3">
      <c r="A220" s="42"/>
      <c r="B220" s="42"/>
      <c r="H220" s="42"/>
    </row>
    <row r="221" spans="1:11" ht="12.6" customHeight="1" x14ac:dyDescent="0.3">
      <c r="A221" s="42"/>
      <c r="B221" s="42"/>
      <c r="H221" s="42"/>
    </row>
    <row r="222" spans="1:11" ht="12.6" customHeight="1" x14ac:dyDescent="0.3">
      <c r="A222" s="42"/>
      <c r="B222" s="42"/>
      <c r="H222" s="42"/>
    </row>
    <row r="223" spans="1:11" ht="12.6" customHeight="1" x14ac:dyDescent="0.3">
      <c r="A223" s="42"/>
      <c r="B223" s="42"/>
      <c r="H223" s="42"/>
    </row>
    <row r="224" spans="1:11" ht="12.6" customHeight="1" x14ac:dyDescent="0.3">
      <c r="A224" s="42"/>
      <c r="B224" s="42"/>
      <c r="H224" s="42"/>
    </row>
    <row r="225" spans="1:10" ht="12.6" customHeight="1" x14ac:dyDescent="0.3">
      <c r="A225" s="42"/>
      <c r="B225" s="42"/>
      <c r="H225" s="42"/>
    </row>
    <row r="230" spans="1:10" ht="12.6" customHeight="1" x14ac:dyDescent="0.3">
      <c r="B230" s="38"/>
      <c r="C230" s="38"/>
      <c r="D230" s="38"/>
      <c r="E230" s="38" t="s">
        <v>60</v>
      </c>
      <c r="F230" s="38"/>
      <c r="G230" s="38"/>
      <c r="H230" s="38" t="s">
        <v>51</v>
      </c>
      <c r="J230" s="38" t="s">
        <v>47</v>
      </c>
    </row>
    <row r="231" spans="1:10" ht="12.6" customHeight="1" x14ac:dyDescent="0.3">
      <c r="B231" s="38" t="s">
        <v>61</v>
      </c>
      <c r="C231" s="38"/>
      <c r="D231" s="38"/>
      <c r="E231" s="38"/>
      <c r="F231" s="38"/>
      <c r="G231" s="38"/>
      <c r="H231" s="38"/>
      <c r="I231" s="38"/>
      <c r="J231" s="38"/>
    </row>
    <row r="232" spans="1:10" ht="12.6" customHeight="1" x14ac:dyDescent="0.3">
      <c r="B232" s="38" t="s">
        <v>62</v>
      </c>
      <c r="C232" s="38"/>
      <c r="D232" s="38"/>
      <c r="E232" s="38"/>
      <c r="F232" s="38"/>
      <c r="G232" s="38"/>
      <c r="H232" s="38"/>
      <c r="I232" s="38"/>
      <c r="J232" s="38"/>
    </row>
    <row r="233" spans="1:10" ht="12.6" customHeight="1" x14ac:dyDescent="0.3">
      <c r="B233" s="39" t="s">
        <v>48</v>
      </c>
      <c r="C233" s="38"/>
      <c r="D233" s="38"/>
      <c r="E233" s="38"/>
      <c r="F233" s="38"/>
      <c r="G233" s="38"/>
      <c r="H233" s="38"/>
      <c r="I233" s="38"/>
      <c r="J233" s="38"/>
    </row>
    <row r="234" spans="1:10" ht="12.6" customHeight="1" x14ac:dyDescent="0.3">
      <c r="B234" s="38" t="s">
        <v>63</v>
      </c>
      <c r="C234" s="38"/>
      <c r="D234" s="38"/>
      <c r="E234" s="38"/>
      <c r="F234" s="38"/>
      <c r="G234" s="38"/>
      <c r="H234" s="38"/>
      <c r="I234" s="38"/>
      <c r="J234" s="38"/>
    </row>
    <row r="235" spans="1:10" ht="12.6" customHeight="1" x14ac:dyDescent="0.3">
      <c r="B235" s="39">
        <v>4</v>
      </c>
      <c r="C235" s="38"/>
      <c r="D235" s="38"/>
      <c r="E235" s="38"/>
      <c r="F235" s="38"/>
      <c r="G235" s="38"/>
      <c r="H235" s="38"/>
      <c r="I235" s="38"/>
      <c r="J235" s="38"/>
    </row>
    <row r="236" spans="1:10" ht="12.6" customHeight="1" x14ac:dyDescent="0.3">
      <c r="B236" s="31" t="s">
        <v>73</v>
      </c>
      <c r="C236" s="38"/>
      <c r="D236" s="38"/>
      <c r="E236" s="38"/>
      <c r="F236" s="38"/>
      <c r="G236" s="38"/>
      <c r="H236" s="38"/>
      <c r="I236" s="38"/>
      <c r="J236" s="38"/>
    </row>
    <row r="237" spans="1:10" ht="12.6" customHeight="1" x14ac:dyDescent="0.3">
      <c r="B237" s="38" t="s">
        <v>64</v>
      </c>
      <c r="C237" s="38"/>
      <c r="D237" s="38"/>
      <c r="E237" s="38"/>
      <c r="F237" s="38"/>
      <c r="G237" s="38"/>
      <c r="H237" s="38"/>
      <c r="I237" s="38"/>
      <c r="J237" s="38"/>
    </row>
    <row r="238" spans="1:10" ht="12.6" customHeight="1" x14ac:dyDescent="0.3">
      <c r="B238" s="38" t="s">
        <v>65</v>
      </c>
      <c r="C238" s="38"/>
      <c r="D238" s="38"/>
      <c r="E238" s="38"/>
      <c r="F238" s="38"/>
      <c r="G238" s="38"/>
      <c r="H238" s="38"/>
      <c r="I238" s="38"/>
      <c r="J238" s="38"/>
    </row>
    <row r="239" spans="1:10" ht="12.6" customHeight="1" x14ac:dyDescent="0.3">
      <c r="B239" s="38" t="s">
        <v>66</v>
      </c>
      <c r="C239" s="38"/>
      <c r="D239" s="38"/>
      <c r="E239" s="38"/>
      <c r="F239" s="38"/>
      <c r="G239" s="38"/>
      <c r="H239" s="38"/>
      <c r="I239" s="38"/>
      <c r="J239" s="38"/>
    </row>
    <row r="240" spans="1:10" ht="12.6" customHeight="1" x14ac:dyDescent="0.3">
      <c r="B240" s="38" t="s">
        <v>43</v>
      </c>
      <c r="C240" s="38"/>
      <c r="D240" s="38"/>
      <c r="E240" s="38"/>
      <c r="F240" s="38"/>
      <c r="G240" s="38"/>
      <c r="H240" s="38"/>
      <c r="I240" s="38"/>
      <c r="J240" s="38"/>
    </row>
    <row r="241" spans="1:11" ht="12.6" customHeight="1" x14ac:dyDescent="0.3">
      <c r="A241" s="47">
        <f>211:211+1</f>
        <v>9</v>
      </c>
      <c r="B241" s="31" t="s">
        <v>53</v>
      </c>
      <c r="D241" s="46">
        <f>INDEX(vaches!$4:$54,A241,A$2)</f>
        <v>0</v>
      </c>
      <c r="E241" s="46"/>
      <c r="F241" s="46"/>
      <c r="G241" s="46"/>
      <c r="H241" s="46"/>
      <c r="I241" s="46"/>
      <c r="J241" s="31" t="s">
        <v>54</v>
      </c>
      <c r="K241" s="31">
        <f>K$1</f>
        <v>1964</v>
      </c>
    </row>
    <row r="242" spans="1:11" ht="12.6" customHeight="1" x14ac:dyDescent="0.3">
      <c r="B242" s="31" t="s">
        <v>45</v>
      </c>
      <c r="D242" s="46"/>
      <c r="E242" s="46"/>
      <c r="F242" s="46"/>
      <c r="G242" s="46"/>
      <c r="H242" s="46"/>
      <c r="I242" s="46"/>
      <c r="J242" s="31" t="s">
        <v>55</v>
      </c>
    </row>
    <row r="243" spans="1:11" ht="12.6" customHeight="1" x14ac:dyDescent="0.3">
      <c r="B243" s="31" t="s">
        <v>39</v>
      </c>
      <c r="D243" s="46"/>
      <c r="E243" s="46"/>
      <c r="F243" s="46"/>
      <c r="G243" s="46"/>
      <c r="H243" s="46"/>
      <c r="I243" s="46"/>
      <c r="J243" s="31" t="s">
        <v>56</v>
      </c>
      <c r="K243" s="42"/>
    </row>
    <row r="244" spans="1:11" ht="12.6" customHeight="1" x14ac:dyDescent="0.3">
      <c r="A244" s="31" t="s">
        <v>38</v>
      </c>
      <c r="B244" s="31" t="s">
        <v>39</v>
      </c>
      <c r="C244" s="31" t="s">
        <v>40</v>
      </c>
      <c r="E244" s="31" t="s">
        <v>41</v>
      </c>
      <c r="G244" s="31" t="s">
        <v>42</v>
      </c>
      <c r="H244" s="31" t="s">
        <v>57</v>
      </c>
      <c r="I244" s="31" t="s">
        <v>58</v>
      </c>
      <c r="K244" s="31" t="s">
        <v>59</v>
      </c>
    </row>
    <row r="245" spans="1:11" ht="12.6" customHeight="1" x14ac:dyDescent="0.3">
      <c r="A245" s="45"/>
      <c r="B245" s="42"/>
      <c r="H245" s="42"/>
    </row>
    <row r="246" spans="1:11" ht="12.6" customHeight="1" x14ac:dyDescent="0.3">
      <c r="A246" s="42"/>
      <c r="B246" s="42"/>
      <c r="H246" s="42"/>
    </row>
    <row r="247" spans="1:11" ht="12.6" customHeight="1" x14ac:dyDescent="0.3">
      <c r="A247" s="42"/>
      <c r="B247" s="42"/>
      <c r="H247" s="42"/>
    </row>
    <row r="248" spans="1:11" ht="12.6" customHeight="1" x14ac:dyDescent="0.3">
      <c r="A248" s="42"/>
      <c r="B248" s="42"/>
      <c r="H248" s="42"/>
    </row>
    <row r="249" spans="1:11" ht="12.6" customHeight="1" x14ac:dyDescent="0.3">
      <c r="A249" s="42"/>
      <c r="B249" s="38"/>
      <c r="H249" s="42"/>
    </row>
    <row r="250" spans="1:11" ht="12.6" customHeight="1" x14ac:dyDescent="0.3">
      <c r="A250" s="42"/>
      <c r="B250" s="42"/>
      <c r="H250" s="42"/>
    </row>
    <row r="251" spans="1:11" ht="12.6" customHeight="1" x14ac:dyDescent="0.3">
      <c r="A251" s="42"/>
      <c r="B251" s="42"/>
      <c r="H251" s="42"/>
    </row>
    <row r="252" spans="1:11" ht="12.6" customHeight="1" x14ac:dyDescent="0.3">
      <c r="A252" s="42"/>
      <c r="B252" s="42"/>
      <c r="H252" s="42"/>
    </row>
    <row r="253" spans="1:11" ht="12.6" customHeight="1" x14ac:dyDescent="0.3">
      <c r="A253" s="42"/>
      <c r="B253" s="42"/>
      <c r="H253" s="42"/>
    </row>
    <row r="254" spans="1:11" ht="12.6" customHeight="1" x14ac:dyDescent="0.3">
      <c r="A254" s="42"/>
      <c r="B254" s="42"/>
      <c r="H254" s="42"/>
    </row>
    <row r="255" spans="1:11" ht="12.6" customHeight="1" x14ac:dyDescent="0.3">
      <c r="A255" s="42"/>
      <c r="B255" s="42"/>
      <c r="H255" s="42"/>
    </row>
    <row r="260" spans="1:11" ht="12.6" customHeight="1" x14ac:dyDescent="0.3">
      <c r="B260" s="38"/>
      <c r="C260" s="38"/>
      <c r="D260" s="38"/>
      <c r="E260" s="38" t="s">
        <v>60</v>
      </c>
      <c r="F260" s="38"/>
      <c r="G260" s="38"/>
      <c r="H260" s="38" t="s">
        <v>51</v>
      </c>
      <c r="J260" s="38" t="s">
        <v>47</v>
      </c>
    </row>
    <row r="261" spans="1:11" ht="12.6" customHeight="1" x14ac:dyDescent="0.3">
      <c r="B261" s="38" t="s">
        <v>61</v>
      </c>
      <c r="C261" s="38"/>
      <c r="D261" s="38"/>
      <c r="E261" s="38"/>
      <c r="F261" s="38"/>
      <c r="G261" s="38"/>
      <c r="H261" s="38"/>
      <c r="I261" s="38"/>
      <c r="J261" s="38"/>
    </row>
    <row r="262" spans="1:11" ht="12.6" customHeight="1" x14ac:dyDescent="0.3">
      <c r="B262" s="38" t="s">
        <v>62</v>
      </c>
      <c r="C262" s="38"/>
      <c r="D262" s="38"/>
      <c r="E262" s="38"/>
      <c r="F262" s="38"/>
      <c r="G262" s="38"/>
      <c r="H262" s="38"/>
      <c r="I262" s="38"/>
      <c r="J262" s="38"/>
    </row>
    <row r="263" spans="1:11" ht="12.6" customHeight="1" x14ac:dyDescent="0.3">
      <c r="B263" s="39" t="s">
        <v>48</v>
      </c>
      <c r="C263" s="38"/>
      <c r="D263" s="38"/>
      <c r="E263" s="38"/>
      <c r="F263" s="38"/>
      <c r="G263" s="38"/>
      <c r="H263" s="38"/>
      <c r="I263" s="38"/>
      <c r="J263" s="38"/>
    </row>
    <row r="264" spans="1:11" ht="12.6" customHeight="1" x14ac:dyDescent="0.3">
      <c r="B264" s="38" t="s">
        <v>63</v>
      </c>
      <c r="C264" s="38"/>
      <c r="D264" s="38"/>
      <c r="E264" s="38"/>
      <c r="F264" s="38"/>
      <c r="G264" s="38"/>
      <c r="H264" s="38"/>
      <c r="I264" s="38"/>
      <c r="J264" s="38"/>
    </row>
    <row r="265" spans="1:11" ht="12.6" customHeight="1" x14ac:dyDescent="0.3">
      <c r="B265" s="39">
        <v>4</v>
      </c>
      <c r="C265" s="38"/>
      <c r="D265" s="38"/>
      <c r="E265" s="38"/>
      <c r="F265" s="38"/>
      <c r="G265" s="38"/>
      <c r="H265" s="38"/>
      <c r="I265" s="38"/>
      <c r="J265" s="38"/>
    </row>
    <row r="266" spans="1:11" ht="12.6" customHeight="1" x14ac:dyDescent="0.3">
      <c r="B266" s="31" t="s">
        <v>73</v>
      </c>
      <c r="C266" s="38"/>
      <c r="D266" s="38"/>
      <c r="E266" s="38"/>
      <c r="F266" s="38"/>
      <c r="G266" s="38"/>
      <c r="H266" s="38"/>
      <c r="I266" s="38"/>
      <c r="J266" s="38"/>
    </row>
    <row r="267" spans="1:11" ht="12.6" customHeight="1" x14ac:dyDescent="0.3">
      <c r="B267" s="38" t="s">
        <v>64</v>
      </c>
      <c r="C267" s="38"/>
      <c r="D267" s="38"/>
      <c r="E267" s="38"/>
      <c r="F267" s="38"/>
      <c r="G267" s="38"/>
      <c r="H267" s="38"/>
      <c r="I267" s="38"/>
      <c r="J267" s="38"/>
    </row>
    <row r="268" spans="1:11" ht="12.6" customHeight="1" x14ac:dyDescent="0.3">
      <c r="B268" s="38" t="s">
        <v>65</v>
      </c>
      <c r="C268" s="38"/>
      <c r="D268" s="38"/>
      <c r="E268" s="38"/>
      <c r="F268" s="38"/>
      <c r="G268" s="38"/>
      <c r="H268" s="38"/>
      <c r="I268" s="38"/>
      <c r="J268" s="38"/>
    </row>
    <row r="269" spans="1:11" ht="12.6" customHeight="1" x14ac:dyDescent="0.3">
      <c r="B269" s="38" t="s">
        <v>66</v>
      </c>
      <c r="C269" s="38"/>
      <c r="D269" s="38"/>
      <c r="E269" s="38"/>
      <c r="F269" s="38"/>
      <c r="G269" s="38"/>
      <c r="H269" s="38"/>
      <c r="I269" s="38"/>
      <c r="J269" s="38"/>
    </row>
    <row r="270" spans="1:11" ht="12.6" customHeight="1" x14ac:dyDescent="0.3">
      <c r="B270" s="38" t="s">
        <v>43</v>
      </c>
      <c r="C270" s="38"/>
      <c r="D270" s="38"/>
      <c r="E270" s="38"/>
      <c r="F270" s="38"/>
      <c r="G270" s="38"/>
      <c r="H270" s="38"/>
      <c r="I270" s="38"/>
      <c r="J270" s="38"/>
    </row>
    <row r="271" spans="1:11" ht="12.6" customHeight="1" x14ac:dyDescent="0.3">
      <c r="A271" s="47">
        <f>241:241+1</f>
        <v>10</v>
      </c>
      <c r="B271" s="31" t="s">
        <v>53</v>
      </c>
      <c r="D271" s="46">
        <f>INDEX(vaches!$4:$54,A271,A$2)</f>
        <v>0</v>
      </c>
      <c r="E271" s="46"/>
      <c r="F271" s="46"/>
      <c r="G271" s="46"/>
      <c r="H271" s="46"/>
      <c r="I271" s="46"/>
      <c r="J271" s="31" t="s">
        <v>54</v>
      </c>
      <c r="K271" s="31">
        <f>K$1</f>
        <v>1964</v>
      </c>
    </row>
    <row r="272" spans="1:11" ht="12.6" customHeight="1" x14ac:dyDescent="0.3">
      <c r="B272" s="31" t="s">
        <v>45</v>
      </c>
      <c r="D272" s="46"/>
      <c r="E272" s="46"/>
      <c r="F272" s="46"/>
      <c r="G272" s="46"/>
      <c r="H272" s="46"/>
      <c r="I272" s="46"/>
      <c r="J272" s="31" t="s">
        <v>55</v>
      </c>
    </row>
    <row r="273" spans="1:11" ht="12.6" customHeight="1" x14ac:dyDescent="0.3">
      <c r="B273" s="31" t="s">
        <v>39</v>
      </c>
      <c r="D273" s="46"/>
      <c r="E273" s="46"/>
      <c r="F273" s="46"/>
      <c r="G273" s="46"/>
      <c r="H273" s="46"/>
      <c r="I273" s="46"/>
      <c r="J273" s="31" t="s">
        <v>56</v>
      </c>
      <c r="K273" s="42"/>
    </row>
    <row r="274" spans="1:11" ht="12.6" customHeight="1" x14ac:dyDescent="0.3">
      <c r="A274" s="31" t="s">
        <v>38</v>
      </c>
      <c r="B274" s="31" t="s">
        <v>39</v>
      </c>
      <c r="C274" s="31" t="s">
        <v>40</v>
      </c>
      <c r="E274" s="31" t="s">
        <v>41</v>
      </c>
      <c r="G274" s="31" t="s">
        <v>42</v>
      </c>
      <c r="H274" s="31" t="s">
        <v>57</v>
      </c>
      <c r="I274" s="31" t="s">
        <v>58</v>
      </c>
      <c r="K274" s="31" t="s">
        <v>59</v>
      </c>
    </row>
    <row r="275" spans="1:11" ht="12.6" customHeight="1" x14ac:dyDescent="0.3">
      <c r="A275" s="45"/>
      <c r="B275" s="42"/>
      <c r="H275" s="42"/>
    </row>
    <row r="276" spans="1:11" ht="12.6" customHeight="1" x14ac:dyDescent="0.3">
      <c r="A276" s="42"/>
      <c r="B276" s="42"/>
      <c r="H276" s="42"/>
    </row>
    <row r="277" spans="1:11" ht="12.6" customHeight="1" x14ac:dyDescent="0.3">
      <c r="A277" s="42"/>
      <c r="B277" s="42"/>
      <c r="H277" s="42"/>
    </row>
    <row r="278" spans="1:11" ht="12.6" customHeight="1" x14ac:dyDescent="0.3">
      <c r="A278" s="42"/>
      <c r="B278" s="42"/>
      <c r="H278" s="42"/>
    </row>
    <row r="279" spans="1:11" ht="12.6" customHeight="1" x14ac:dyDescent="0.3">
      <c r="A279" s="42"/>
      <c r="B279" s="38"/>
      <c r="H279" s="42"/>
    </row>
    <row r="280" spans="1:11" ht="12.6" customHeight="1" x14ac:dyDescent="0.3">
      <c r="A280" s="42"/>
      <c r="B280" s="42"/>
      <c r="H280" s="42"/>
    </row>
    <row r="281" spans="1:11" ht="12.6" customHeight="1" x14ac:dyDescent="0.3">
      <c r="A281" s="42"/>
      <c r="B281" s="42"/>
      <c r="H281" s="42"/>
    </row>
    <row r="282" spans="1:11" ht="12.6" customHeight="1" x14ac:dyDescent="0.3">
      <c r="A282" s="42"/>
      <c r="B282" s="42"/>
      <c r="H282" s="42"/>
    </row>
    <row r="283" spans="1:11" ht="12.6" customHeight="1" x14ac:dyDescent="0.3">
      <c r="A283" s="42"/>
      <c r="B283" s="42"/>
      <c r="H283" s="42"/>
    </row>
    <row r="284" spans="1:11" ht="12.6" customHeight="1" x14ac:dyDescent="0.3">
      <c r="A284" s="42"/>
      <c r="B284" s="42"/>
      <c r="H284" s="42"/>
    </row>
    <row r="285" spans="1:11" ht="12.6" customHeight="1" x14ac:dyDescent="0.3">
      <c r="A285" s="42"/>
      <c r="B285" s="42"/>
      <c r="H285" s="42"/>
    </row>
    <row r="290" spans="1:11" ht="12.6" customHeight="1" x14ac:dyDescent="0.3">
      <c r="B290" s="38"/>
      <c r="C290" s="38"/>
      <c r="D290" s="38"/>
      <c r="E290" s="38" t="s">
        <v>60</v>
      </c>
      <c r="F290" s="38"/>
      <c r="G290" s="38"/>
      <c r="H290" s="38" t="s">
        <v>51</v>
      </c>
      <c r="J290" s="38" t="s">
        <v>47</v>
      </c>
    </row>
    <row r="291" spans="1:11" ht="12.6" customHeight="1" x14ac:dyDescent="0.3">
      <c r="B291" s="38" t="s">
        <v>61</v>
      </c>
      <c r="C291" s="38"/>
      <c r="D291" s="38"/>
      <c r="E291" s="38"/>
      <c r="F291" s="38"/>
      <c r="G291" s="38"/>
      <c r="H291" s="38"/>
      <c r="I291" s="38"/>
      <c r="J291" s="38"/>
    </row>
    <row r="292" spans="1:11" ht="12.6" customHeight="1" x14ac:dyDescent="0.3">
      <c r="B292" s="38" t="s">
        <v>62</v>
      </c>
      <c r="C292" s="38"/>
      <c r="D292" s="38"/>
      <c r="E292" s="38"/>
      <c r="F292" s="38"/>
      <c r="G292" s="38"/>
      <c r="H292" s="38"/>
      <c r="I292" s="38"/>
      <c r="J292" s="38"/>
    </row>
    <row r="293" spans="1:11" ht="12.6" customHeight="1" x14ac:dyDescent="0.3">
      <c r="B293" s="39" t="s">
        <v>48</v>
      </c>
      <c r="C293" s="38"/>
      <c r="D293" s="38"/>
      <c r="E293" s="38"/>
      <c r="F293" s="38"/>
      <c r="G293" s="38"/>
      <c r="H293" s="38"/>
      <c r="I293" s="38"/>
      <c r="J293" s="38"/>
    </row>
    <row r="294" spans="1:11" ht="12.6" customHeight="1" x14ac:dyDescent="0.3">
      <c r="B294" s="38" t="s">
        <v>63</v>
      </c>
      <c r="C294" s="38"/>
      <c r="D294" s="38"/>
      <c r="E294" s="38"/>
      <c r="F294" s="38"/>
      <c r="G294" s="38"/>
      <c r="H294" s="38"/>
      <c r="I294" s="38"/>
      <c r="J294" s="38"/>
    </row>
    <row r="295" spans="1:11" ht="12.6" customHeight="1" x14ac:dyDescent="0.3">
      <c r="B295" s="39">
        <v>4</v>
      </c>
      <c r="C295" s="38"/>
      <c r="D295" s="38"/>
      <c r="E295" s="38"/>
      <c r="F295" s="38"/>
      <c r="G295" s="38"/>
      <c r="H295" s="38"/>
      <c r="I295" s="38"/>
      <c r="J295" s="38"/>
    </row>
    <row r="296" spans="1:11" ht="12.6" customHeight="1" x14ac:dyDescent="0.3">
      <c r="B296" s="31" t="s">
        <v>73</v>
      </c>
      <c r="C296" s="38"/>
      <c r="D296" s="38"/>
      <c r="E296" s="38"/>
      <c r="F296" s="38"/>
      <c r="G296" s="38"/>
      <c r="H296" s="38"/>
      <c r="I296" s="38"/>
      <c r="J296" s="38"/>
    </row>
    <row r="297" spans="1:11" ht="12.6" customHeight="1" x14ac:dyDescent="0.3">
      <c r="B297" s="38" t="s">
        <v>64</v>
      </c>
      <c r="C297" s="38"/>
      <c r="D297" s="38"/>
      <c r="E297" s="38"/>
      <c r="F297" s="38"/>
      <c r="G297" s="38"/>
      <c r="H297" s="38"/>
      <c r="I297" s="38"/>
      <c r="J297" s="38"/>
    </row>
    <row r="298" spans="1:11" ht="12.6" customHeight="1" x14ac:dyDescent="0.3">
      <c r="B298" s="38" t="s">
        <v>65</v>
      </c>
      <c r="C298" s="38"/>
      <c r="D298" s="38"/>
      <c r="E298" s="38"/>
      <c r="F298" s="38"/>
      <c r="G298" s="38"/>
      <c r="H298" s="38"/>
      <c r="I298" s="38"/>
      <c r="J298" s="38"/>
    </row>
    <row r="299" spans="1:11" ht="12.6" customHeight="1" x14ac:dyDescent="0.3">
      <c r="B299" s="38" t="s">
        <v>66</v>
      </c>
      <c r="C299" s="38"/>
      <c r="D299" s="38"/>
      <c r="E299" s="38"/>
      <c r="F299" s="38"/>
      <c r="G299" s="38"/>
      <c r="H299" s="38"/>
      <c r="I299" s="38"/>
      <c r="J299" s="38"/>
    </row>
    <row r="300" spans="1:11" ht="12.6" customHeight="1" x14ac:dyDescent="0.3">
      <c r="B300" s="38" t="s">
        <v>43</v>
      </c>
      <c r="C300" s="38"/>
      <c r="D300" s="38"/>
      <c r="E300" s="38"/>
      <c r="F300" s="38"/>
      <c r="G300" s="38"/>
      <c r="H300" s="38"/>
      <c r="I300" s="38"/>
      <c r="J300" s="38"/>
    </row>
    <row r="301" spans="1:11" ht="12.6" customHeight="1" x14ac:dyDescent="0.3">
      <c r="A301" s="47">
        <f>271:271+1</f>
        <v>11</v>
      </c>
      <c r="B301" s="31" t="s">
        <v>53</v>
      </c>
      <c r="D301" s="46">
        <f>INDEX(vaches!$4:$54,A301,A$2)</f>
        <v>0</v>
      </c>
      <c r="E301" s="46"/>
      <c r="F301" s="46"/>
      <c r="G301" s="46"/>
      <c r="H301" s="46"/>
      <c r="I301" s="46"/>
      <c r="J301" s="31" t="s">
        <v>54</v>
      </c>
      <c r="K301" s="31">
        <f>K$1</f>
        <v>1964</v>
      </c>
    </row>
    <row r="302" spans="1:11" ht="12.6" customHeight="1" x14ac:dyDescent="0.3">
      <c r="B302" s="31" t="s">
        <v>45</v>
      </c>
      <c r="D302" s="46"/>
      <c r="E302" s="46"/>
      <c r="F302" s="46"/>
      <c r="G302" s="46"/>
      <c r="H302" s="46"/>
      <c r="I302" s="46"/>
      <c r="J302" s="31" t="s">
        <v>55</v>
      </c>
    </row>
    <row r="303" spans="1:11" ht="12.6" customHeight="1" x14ac:dyDescent="0.3">
      <c r="B303" s="31" t="s">
        <v>39</v>
      </c>
      <c r="D303" s="46"/>
      <c r="E303" s="46"/>
      <c r="F303" s="46"/>
      <c r="G303" s="46"/>
      <c r="H303" s="46"/>
      <c r="I303" s="46"/>
      <c r="J303" s="31" t="s">
        <v>56</v>
      </c>
      <c r="K303" s="42"/>
    </row>
    <row r="304" spans="1:11" ht="12.6" customHeight="1" x14ac:dyDescent="0.3">
      <c r="A304" s="31" t="s">
        <v>38</v>
      </c>
      <c r="B304" s="31" t="s">
        <v>39</v>
      </c>
      <c r="C304" s="31" t="s">
        <v>40</v>
      </c>
      <c r="E304" s="31" t="s">
        <v>41</v>
      </c>
      <c r="G304" s="31" t="s">
        <v>42</v>
      </c>
      <c r="H304" s="31" t="s">
        <v>57</v>
      </c>
      <c r="I304" s="31" t="s">
        <v>58</v>
      </c>
      <c r="K304" s="31" t="s">
        <v>59</v>
      </c>
    </row>
    <row r="305" spans="1:10" ht="12.6" customHeight="1" x14ac:dyDescent="0.3">
      <c r="A305" s="45"/>
      <c r="B305" s="42"/>
      <c r="H305" s="42"/>
    </row>
    <row r="306" spans="1:10" ht="12.6" customHeight="1" x14ac:dyDescent="0.3">
      <c r="A306" s="42"/>
      <c r="B306" s="42"/>
      <c r="H306" s="42"/>
    </row>
    <row r="307" spans="1:10" ht="12.6" customHeight="1" x14ac:dyDescent="0.3">
      <c r="A307" s="42"/>
      <c r="B307" s="42"/>
      <c r="H307" s="42"/>
    </row>
    <row r="308" spans="1:10" ht="12.6" customHeight="1" x14ac:dyDescent="0.3">
      <c r="A308" s="42"/>
      <c r="B308" s="42"/>
      <c r="H308" s="42"/>
    </row>
    <row r="309" spans="1:10" ht="12.6" customHeight="1" x14ac:dyDescent="0.3">
      <c r="A309" s="42"/>
      <c r="B309" s="38"/>
      <c r="H309" s="42"/>
    </row>
    <row r="310" spans="1:10" ht="12.6" customHeight="1" x14ac:dyDescent="0.3">
      <c r="A310" s="42"/>
      <c r="B310" s="42"/>
      <c r="H310" s="42"/>
    </row>
    <row r="311" spans="1:10" ht="12.6" customHeight="1" x14ac:dyDescent="0.3">
      <c r="A311" s="42"/>
      <c r="B311" s="42"/>
      <c r="H311" s="42"/>
    </row>
    <row r="312" spans="1:10" ht="12.6" customHeight="1" x14ac:dyDescent="0.3">
      <c r="A312" s="42"/>
      <c r="B312" s="42"/>
      <c r="H312" s="42"/>
    </row>
    <row r="313" spans="1:10" ht="12.6" customHeight="1" x14ac:dyDescent="0.3">
      <c r="A313" s="42"/>
      <c r="B313" s="42"/>
      <c r="H313" s="42"/>
    </row>
    <row r="314" spans="1:10" ht="12.6" customHeight="1" x14ac:dyDescent="0.3">
      <c r="A314" s="42"/>
      <c r="B314" s="42"/>
      <c r="H314" s="42"/>
    </row>
    <row r="315" spans="1:10" ht="12.6" customHeight="1" x14ac:dyDescent="0.3">
      <c r="A315" s="42"/>
      <c r="B315" s="42"/>
      <c r="H315" s="42"/>
    </row>
    <row r="320" spans="1:10" ht="12.6" customHeight="1" x14ac:dyDescent="0.3">
      <c r="B320" s="38"/>
      <c r="C320" s="38"/>
      <c r="D320" s="38"/>
      <c r="E320" s="38" t="s">
        <v>60</v>
      </c>
      <c r="F320" s="38"/>
      <c r="G320" s="38"/>
      <c r="H320" s="38" t="s">
        <v>51</v>
      </c>
      <c r="J320" s="38" t="s">
        <v>47</v>
      </c>
    </row>
    <row r="321" spans="1:11" ht="12.6" customHeight="1" x14ac:dyDescent="0.3">
      <c r="B321" s="38" t="s">
        <v>61</v>
      </c>
      <c r="C321" s="38"/>
      <c r="D321" s="38"/>
      <c r="E321" s="38"/>
      <c r="F321" s="38"/>
      <c r="G321" s="38"/>
      <c r="H321" s="38"/>
      <c r="I321" s="38"/>
      <c r="J321" s="38"/>
    </row>
    <row r="322" spans="1:11" ht="12.6" customHeight="1" x14ac:dyDescent="0.3">
      <c r="B322" s="38" t="s">
        <v>62</v>
      </c>
      <c r="C322" s="38"/>
      <c r="D322" s="38"/>
      <c r="E322" s="38"/>
      <c r="F322" s="38"/>
      <c r="G322" s="38"/>
      <c r="H322" s="38"/>
      <c r="I322" s="38"/>
      <c r="J322" s="38"/>
    </row>
    <row r="323" spans="1:11" ht="12.6" customHeight="1" x14ac:dyDescent="0.3">
      <c r="B323" s="39" t="s">
        <v>48</v>
      </c>
      <c r="C323" s="38"/>
      <c r="D323" s="38"/>
      <c r="E323" s="38"/>
      <c r="F323" s="38"/>
      <c r="G323" s="38"/>
      <c r="H323" s="38"/>
      <c r="I323" s="38"/>
      <c r="J323" s="38"/>
    </row>
    <row r="324" spans="1:11" ht="12.6" customHeight="1" x14ac:dyDescent="0.3">
      <c r="B324" s="38" t="s">
        <v>63</v>
      </c>
      <c r="C324" s="38"/>
      <c r="D324" s="38"/>
      <c r="E324" s="38"/>
      <c r="F324" s="38"/>
      <c r="G324" s="38"/>
      <c r="H324" s="38"/>
      <c r="I324" s="38"/>
      <c r="J324" s="38"/>
    </row>
    <row r="325" spans="1:11" ht="12.6" customHeight="1" x14ac:dyDescent="0.3">
      <c r="B325" s="39">
        <v>4</v>
      </c>
      <c r="C325" s="38"/>
      <c r="D325" s="38"/>
      <c r="E325" s="38"/>
      <c r="F325" s="38"/>
      <c r="G325" s="38"/>
      <c r="H325" s="38"/>
      <c r="I325" s="38"/>
      <c r="J325" s="38"/>
    </row>
    <row r="326" spans="1:11" ht="12.6" customHeight="1" x14ac:dyDescent="0.3">
      <c r="B326" s="31" t="s">
        <v>73</v>
      </c>
      <c r="C326" s="38"/>
      <c r="D326" s="38"/>
      <c r="E326" s="38"/>
      <c r="F326" s="38"/>
      <c r="G326" s="38"/>
      <c r="H326" s="38"/>
      <c r="I326" s="38"/>
      <c r="J326" s="38"/>
    </row>
    <row r="327" spans="1:11" ht="12.6" customHeight="1" x14ac:dyDescent="0.3">
      <c r="B327" s="38" t="s">
        <v>64</v>
      </c>
      <c r="C327" s="38"/>
      <c r="D327" s="38"/>
      <c r="E327" s="38"/>
      <c r="F327" s="38"/>
      <c r="G327" s="38"/>
      <c r="H327" s="38"/>
      <c r="I327" s="38"/>
      <c r="J327" s="38"/>
    </row>
    <row r="328" spans="1:11" ht="12.6" customHeight="1" x14ac:dyDescent="0.3">
      <c r="B328" s="38" t="s">
        <v>65</v>
      </c>
      <c r="C328" s="38"/>
      <c r="D328" s="38"/>
      <c r="E328" s="38"/>
      <c r="F328" s="38"/>
      <c r="G328" s="38"/>
      <c r="H328" s="38"/>
      <c r="I328" s="38"/>
      <c r="J328" s="38"/>
    </row>
    <row r="329" spans="1:11" ht="12.6" customHeight="1" x14ac:dyDescent="0.3">
      <c r="B329" s="38" t="s">
        <v>66</v>
      </c>
      <c r="C329" s="38"/>
      <c r="D329" s="38"/>
      <c r="E329" s="38"/>
      <c r="F329" s="38"/>
      <c r="G329" s="38"/>
      <c r="H329" s="38"/>
      <c r="I329" s="38"/>
      <c r="J329" s="38"/>
    </row>
    <row r="330" spans="1:11" ht="12.6" customHeight="1" x14ac:dyDescent="0.3">
      <c r="B330" s="38" t="s">
        <v>43</v>
      </c>
      <c r="C330" s="38"/>
      <c r="D330" s="38"/>
      <c r="E330" s="38"/>
      <c r="F330" s="38"/>
      <c r="G330" s="38"/>
      <c r="H330" s="38"/>
      <c r="I330" s="38"/>
      <c r="J330" s="38"/>
    </row>
    <row r="331" spans="1:11" ht="12.6" customHeight="1" x14ac:dyDescent="0.3">
      <c r="A331" s="47">
        <f>301:301+1</f>
        <v>12</v>
      </c>
      <c r="B331" s="31" t="s">
        <v>53</v>
      </c>
      <c r="D331" s="46">
        <f>INDEX(vaches!$4:$54,A331,A$2)</f>
        <v>0</v>
      </c>
      <c r="E331" s="46"/>
      <c r="F331" s="46"/>
      <c r="G331" s="46"/>
      <c r="H331" s="46"/>
      <c r="I331" s="46"/>
      <c r="J331" s="31" t="s">
        <v>54</v>
      </c>
      <c r="K331" s="31">
        <f>K$1</f>
        <v>1964</v>
      </c>
    </row>
    <row r="332" spans="1:11" ht="12.6" customHeight="1" x14ac:dyDescent="0.3">
      <c r="B332" s="31" t="s">
        <v>45</v>
      </c>
      <c r="D332" s="46"/>
      <c r="E332" s="46"/>
      <c r="F332" s="46"/>
      <c r="G332" s="46"/>
      <c r="H332" s="46"/>
      <c r="I332" s="46"/>
      <c r="J332" s="31" t="s">
        <v>55</v>
      </c>
    </row>
    <row r="333" spans="1:11" ht="12.6" customHeight="1" x14ac:dyDescent="0.3">
      <c r="B333" s="31" t="s">
        <v>39</v>
      </c>
      <c r="D333" s="46"/>
      <c r="E333" s="46"/>
      <c r="F333" s="46"/>
      <c r="G333" s="46"/>
      <c r="H333" s="46"/>
      <c r="I333" s="46"/>
      <c r="J333" s="31" t="s">
        <v>56</v>
      </c>
      <c r="K333" s="42"/>
    </row>
    <row r="334" spans="1:11" ht="12.6" customHeight="1" x14ac:dyDescent="0.3">
      <c r="A334" s="31" t="s">
        <v>38</v>
      </c>
      <c r="B334" s="31" t="s">
        <v>39</v>
      </c>
      <c r="C334" s="31" t="s">
        <v>40</v>
      </c>
      <c r="E334" s="31" t="s">
        <v>41</v>
      </c>
      <c r="G334" s="31" t="s">
        <v>42</v>
      </c>
      <c r="H334" s="31" t="s">
        <v>57</v>
      </c>
      <c r="I334" s="31" t="s">
        <v>58</v>
      </c>
      <c r="K334" s="31" t="s">
        <v>59</v>
      </c>
    </row>
    <row r="335" spans="1:11" ht="12.6" customHeight="1" x14ac:dyDescent="0.3">
      <c r="A335" s="45"/>
      <c r="B335" s="42"/>
      <c r="H335" s="42"/>
    </row>
    <row r="336" spans="1:11" ht="12.6" customHeight="1" x14ac:dyDescent="0.3">
      <c r="A336" s="42"/>
      <c r="B336" s="42"/>
      <c r="H336" s="42"/>
    </row>
    <row r="337" spans="1:10" ht="12.6" customHeight="1" x14ac:dyDescent="0.3">
      <c r="A337" s="42"/>
      <c r="B337" s="42"/>
      <c r="H337" s="42"/>
    </row>
    <row r="338" spans="1:10" ht="12.6" customHeight="1" x14ac:dyDescent="0.3">
      <c r="A338" s="42"/>
      <c r="B338" s="42"/>
      <c r="H338" s="42"/>
    </row>
    <row r="339" spans="1:10" ht="12.6" customHeight="1" x14ac:dyDescent="0.3">
      <c r="A339" s="42"/>
      <c r="B339" s="38"/>
      <c r="H339" s="42"/>
    </row>
    <row r="340" spans="1:10" ht="12.6" customHeight="1" x14ac:dyDescent="0.3">
      <c r="A340" s="42"/>
      <c r="B340" s="42"/>
      <c r="H340" s="42"/>
    </row>
    <row r="341" spans="1:10" ht="12.6" customHeight="1" x14ac:dyDescent="0.3">
      <c r="A341" s="42"/>
      <c r="B341" s="42"/>
      <c r="H341" s="42"/>
    </row>
    <row r="342" spans="1:10" ht="12.6" customHeight="1" x14ac:dyDescent="0.3">
      <c r="A342" s="42"/>
      <c r="B342" s="42"/>
      <c r="H342" s="42"/>
    </row>
    <row r="343" spans="1:10" ht="12.6" customHeight="1" x14ac:dyDescent="0.3">
      <c r="A343" s="42"/>
      <c r="B343" s="42"/>
      <c r="H343" s="42"/>
    </row>
    <row r="344" spans="1:10" ht="12.6" customHeight="1" x14ac:dyDescent="0.3">
      <c r="A344" s="42"/>
      <c r="B344" s="42"/>
      <c r="H344" s="42"/>
    </row>
    <row r="345" spans="1:10" ht="12.6" customHeight="1" x14ac:dyDescent="0.3">
      <c r="A345" s="42"/>
      <c r="B345" s="42"/>
      <c r="H345" s="42"/>
    </row>
    <row r="350" spans="1:10" ht="12.6" customHeight="1" x14ac:dyDescent="0.3">
      <c r="B350" s="38"/>
      <c r="C350" s="38"/>
      <c r="D350" s="38"/>
      <c r="E350" s="38" t="s">
        <v>60</v>
      </c>
      <c r="F350" s="38"/>
      <c r="G350" s="38"/>
      <c r="H350" s="38" t="s">
        <v>51</v>
      </c>
      <c r="J350" s="38" t="s">
        <v>47</v>
      </c>
    </row>
    <row r="351" spans="1:10" ht="12.6" customHeight="1" x14ac:dyDescent="0.3">
      <c r="B351" s="38" t="s">
        <v>61</v>
      </c>
      <c r="C351" s="38"/>
      <c r="D351" s="38"/>
      <c r="E351" s="38"/>
      <c r="F351" s="38"/>
      <c r="G351" s="38"/>
      <c r="H351" s="38"/>
      <c r="I351" s="38"/>
      <c r="J351" s="38"/>
    </row>
    <row r="352" spans="1:10" ht="12.6" customHeight="1" x14ac:dyDescent="0.3">
      <c r="B352" s="38" t="s">
        <v>62</v>
      </c>
      <c r="C352" s="38"/>
      <c r="D352" s="38"/>
      <c r="E352" s="38"/>
      <c r="F352" s="38"/>
      <c r="G352" s="38"/>
      <c r="H352" s="38"/>
      <c r="I352" s="38"/>
      <c r="J352" s="38"/>
    </row>
    <row r="353" spans="1:11" ht="12.6" customHeight="1" x14ac:dyDescent="0.3">
      <c r="B353" s="39" t="s">
        <v>48</v>
      </c>
      <c r="C353" s="38"/>
      <c r="D353" s="38"/>
      <c r="E353" s="38"/>
      <c r="F353" s="38"/>
      <c r="G353" s="38"/>
      <c r="H353" s="38"/>
      <c r="I353" s="38"/>
      <c r="J353" s="38"/>
    </row>
    <row r="354" spans="1:11" ht="12.6" customHeight="1" x14ac:dyDescent="0.3">
      <c r="B354" s="38" t="s">
        <v>63</v>
      </c>
      <c r="C354" s="38"/>
      <c r="D354" s="38"/>
      <c r="E354" s="38"/>
      <c r="F354" s="38"/>
      <c r="G354" s="38"/>
      <c r="H354" s="38"/>
      <c r="I354" s="38"/>
      <c r="J354" s="38"/>
    </row>
    <row r="355" spans="1:11" ht="12.6" customHeight="1" x14ac:dyDescent="0.3">
      <c r="B355" s="39">
        <v>4</v>
      </c>
      <c r="C355" s="38"/>
      <c r="D355" s="38"/>
      <c r="E355" s="38"/>
      <c r="F355" s="38"/>
      <c r="G355" s="38"/>
      <c r="H355" s="38"/>
      <c r="I355" s="38"/>
      <c r="J355" s="38"/>
    </row>
    <row r="356" spans="1:11" ht="12.6" customHeight="1" x14ac:dyDescent="0.3">
      <c r="B356" s="31" t="s">
        <v>73</v>
      </c>
      <c r="C356" s="38"/>
      <c r="D356" s="38"/>
      <c r="E356" s="38"/>
      <c r="F356" s="38"/>
      <c r="G356" s="38"/>
      <c r="H356" s="38"/>
      <c r="I356" s="38"/>
      <c r="J356" s="38"/>
    </row>
    <row r="357" spans="1:11" ht="12.6" customHeight="1" x14ac:dyDescent="0.3">
      <c r="B357" s="38" t="s">
        <v>64</v>
      </c>
      <c r="C357" s="38"/>
      <c r="D357" s="38"/>
      <c r="E357" s="38"/>
      <c r="F357" s="38"/>
      <c r="G357" s="38"/>
      <c r="H357" s="38"/>
      <c r="I357" s="38"/>
      <c r="J357" s="38"/>
    </row>
    <row r="358" spans="1:11" ht="12.6" customHeight="1" x14ac:dyDescent="0.3">
      <c r="B358" s="38" t="s">
        <v>65</v>
      </c>
      <c r="C358" s="38"/>
      <c r="D358" s="38"/>
      <c r="E358" s="38"/>
      <c r="F358" s="38"/>
      <c r="G358" s="38"/>
      <c r="H358" s="38"/>
      <c r="I358" s="38"/>
      <c r="J358" s="38"/>
    </row>
    <row r="359" spans="1:11" ht="12.6" customHeight="1" x14ac:dyDescent="0.3">
      <c r="B359" s="38" t="s">
        <v>66</v>
      </c>
      <c r="C359" s="38"/>
      <c r="D359" s="38"/>
      <c r="E359" s="38"/>
      <c r="F359" s="38"/>
      <c r="G359" s="38"/>
      <c r="H359" s="38"/>
      <c r="I359" s="38"/>
      <c r="J359" s="38"/>
    </row>
    <row r="360" spans="1:11" ht="12.6" customHeight="1" x14ac:dyDescent="0.3">
      <c r="B360" s="38" t="s">
        <v>43</v>
      </c>
      <c r="C360" s="38"/>
      <c r="D360" s="38"/>
      <c r="E360" s="38"/>
      <c r="F360" s="38"/>
      <c r="G360" s="38"/>
      <c r="H360" s="38"/>
      <c r="I360" s="38"/>
      <c r="J360" s="38"/>
    </row>
    <row r="361" spans="1:11" ht="12.6" customHeight="1" x14ac:dyDescent="0.3">
      <c r="A361" s="47">
        <f>331:331+1</f>
        <v>13</v>
      </c>
      <c r="B361" s="31" t="s">
        <v>53</v>
      </c>
      <c r="D361" s="46">
        <f>INDEX(vaches!$4:$54,A361,A$2)</f>
        <v>0</v>
      </c>
      <c r="E361" s="46"/>
      <c r="F361" s="46"/>
      <c r="G361" s="46"/>
      <c r="H361" s="46"/>
      <c r="I361" s="46"/>
      <c r="J361" s="31" t="s">
        <v>54</v>
      </c>
      <c r="K361" s="31">
        <f>K$1</f>
        <v>1964</v>
      </c>
    </row>
    <row r="362" spans="1:11" ht="12.6" customHeight="1" x14ac:dyDescent="0.3">
      <c r="B362" s="31" t="s">
        <v>45</v>
      </c>
      <c r="D362" s="46"/>
      <c r="E362" s="46"/>
      <c r="F362" s="46"/>
      <c r="G362" s="46"/>
      <c r="H362" s="46"/>
      <c r="I362" s="46"/>
      <c r="J362" s="31" t="s">
        <v>55</v>
      </c>
    </row>
    <row r="363" spans="1:11" ht="12.6" customHeight="1" x14ac:dyDescent="0.3">
      <c r="B363" s="31" t="s">
        <v>39</v>
      </c>
      <c r="D363" s="46"/>
      <c r="E363" s="46"/>
      <c r="F363" s="46"/>
      <c r="G363" s="46"/>
      <c r="H363" s="46"/>
      <c r="I363" s="46"/>
      <c r="J363" s="31" t="s">
        <v>56</v>
      </c>
      <c r="K363" s="42"/>
    </row>
    <row r="364" spans="1:11" ht="12.6" customHeight="1" x14ac:dyDescent="0.3">
      <c r="A364" s="31" t="s">
        <v>38</v>
      </c>
      <c r="B364" s="31" t="s">
        <v>39</v>
      </c>
      <c r="C364" s="31" t="s">
        <v>40</v>
      </c>
      <c r="E364" s="31" t="s">
        <v>41</v>
      </c>
      <c r="G364" s="31" t="s">
        <v>42</v>
      </c>
      <c r="H364" s="31" t="s">
        <v>57</v>
      </c>
      <c r="I364" s="31" t="s">
        <v>58</v>
      </c>
      <c r="K364" s="31" t="s">
        <v>59</v>
      </c>
    </row>
    <row r="365" spans="1:11" ht="12.6" customHeight="1" x14ac:dyDescent="0.3">
      <c r="A365" s="45"/>
      <c r="B365" s="42"/>
      <c r="H365" s="42"/>
    </row>
    <row r="366" spans="1:11" ht="12.6" customHeight="1" x14ac:dyDescent="0.3">
      <c r="A366" s="42"/>
      <c r="B366" s="42"/>
      <c r="H366" s="42"/>
    </row>
    <row r="367" spans="1:11" ht="12.6" customHeight="1" x14ac:dyDescent="0.3">
      <c r="A367" s="42"/>
      <c r="B367" s="42"/>
      <c r="H367" s="42"/>
    </row>
    <row r="368" spans="1:11" ht="12.6" customHeight="1" x14ac:dyDescent="0.3">
      <c r="A368" s="42"/>
      <c r="B368" s="42"/>
      <c r="H368" s="42"/>
    </row>
    <row r="369" spans="1:10" ht="12.6" customHeight="1" x14ac:dyDescent="0.3">
      <c r="A369" s="42"/>
      <c r="B369" s="38"/>
      <c r="H369" s="42"/>
    </row>
    <row r="370" spans="1:10" ht="12.6" customHeight="1" x14ac:dyDescent="0.3">
      <c r="A370" s="42"/>
      <c r="B370" s="42"/>
      <c r="H370" s="42"/>
    </row>
    <row r="371" spans="1:10" ht="12.6" customHeight="1" x14ac:dyDescent="0.3">
      <c r="A371" s="42"/>
      <c r="B371" s="42"/>
      <c r="H371" s="42"/>
    </row>
    <row r="372" spans="1:10" ht="12.6" customHeight="1" x14ac:dyDescent="0.3">
      <c r="A372" s="42"/>
      <c r="B372" s="42"/>
      <c r="H372" s="42"/>
    </row>
    <row r="373" spans="1:10" ht="12.6" customHeight="1" x14ac:dyDescent="0.3">
      <c r="A373" s="42"/>
      <c r="B373" s="42"/>
      <c r="H373" s="42"/>
    </row>
    <row r="374" spans="1:10" ht="12.6" customHeight="1" x14ac:dyDescent="0.3">
      <c r="A374" s="42"/>
      <c r="B374" s="42"/>
      <c r="H374" s="42"/>
    </row>
    <row r="375" spans="1:10" ht="12.6" customHeight="1" x14ac:dyDescent="0.3">
      <c r="A375" s="42"/>
      <c r="B375" s="42"/>
      <c r="H375" s="42"/>
    </row>
    <row r="380" spans="1:10" ht="12.6" customHeight="1" x14ac:dyDescent="0.3">
      <c r="B380" s="38"/>
      <c r="C380" s="38"/>
      <c r="D380" s="38"/>
      <c r="E380" s="38" t="s">
        <v>60</v>
      </c>
      <c r="F380" s="38"/>
      <c r="G380" s="38"/>
      <c r="H380" s="38" t="s">
        <v>51</v>
      </c>
      <c r="J380" s="38" t="s">
        <v>47</v>
      </c>
    </row>
    <row r="381" spans="1:10" ht="12.6" customHeight="1" x14ac:dyDescent="0.3">
      <c r="B381" s="38" t="s">
        <v>61</v>
      </c>
      <c r="C381" s="38"/>
      <c r="D381" s="38"/>
      <c r="E381" s="38"/>
      <c r="F381" s="38"/>
      <c r="G381" s="38"/>
      <c r="H381" s="38"/>
      <c r="I381" s="38"/>
      <c r="J381" s="38"/>
    </row>
    <row r="382" spans="1:10" ht="12.6" customHeight="1" x14ac:dyDescent="0.3">
      <c r="B382" s="38" t="s">
        <v>62</v>
      </c>
      <c r="C382" s="38"/>
      <c r="D382" s="38"/>
      <c r="E382" s="38"/>
      <c r="F382" s="38"/>
      <c r="G382" s="38"/>
      <c r="H382" s="38"/>
      <c r="I382" s="38"/>
      <c r="J382" s="38"/>
    </row>
    <row r="383" spans="1:10" ht="12.6" customHeight="1" x14ac:dyDescent="0.3">
      <c r="B383" s="39" t="s">
        <v>48</v>
      </c>
      <c r="C383" s="38"/>
      <c r="D383" s="38"/>
      <c r="E383" s="38"/>
      <c r="F383" s="38"/>
      <c r="G383" s="38"/>
      <c r="H383" s="38"/>
      <c r="I383" s="38"/>
      <c r="J383" s="38"/>
    </row>
    <row r="384" spans="1:10" ht="12.6" customHeight="1" x14ac:dyDescent="0.3">
      <c r="B384" s="38" t="s">
        <v>63</v>
      </c>
      <c r="C384" s="38"/>
      <c r="D384" s="38"/>
      <c r="E384" s="38"/>
      <c r="F384" s="38"/>
      <c r="G384" s="38"/>
      <c r="H384" s="38"/>
      <c r="I384" s="38"/>
      <c r="J384" s="38"/>
    </row>
    <row r="385" spans="1:11" ht="12.6" customHeight="1" x14ac:dyDescent="0.3">
      <c r="B385" s="39">
        <v>4</v>
      </c>
      <c r="C385" s="38"/>
      <c r="D385" s="38"/>
      <c r="E385" s="38"/>
      <c r="F385" s="38"/>
      <c r="G385" s="38"/>
      <c r="H385" s="38"/>
      <c r="I385" s="38"/>
      <c r="J385" s="38"/>
    </row>
    <row r="386" spans="1:11" ht="12.6" customHeight="1" x14ac:dyDescent="0.3">
      <c r="B386" s="31" t="s">
        <v>73</v>
      </c>
      <c r="C386" s="38"/>
      <c r="D386" s="38"/>
      <c r="E386" s="38"/>
      <c r="F386" s="38"/>
      <c r="G386" s="38"/>
      <c r="H386" s="38"/>
      <c r="I386" s="38"/>
      <c r="J386" s="38"/>
    </row>
    <row r="387" spans="1:11" ht="12.6" customHeight="1" x14ac:dyDescent="0.3">
      <c r="B387" s="38" t="s">
        <v>64</v>
      </c>
      <c r="C387" s="38"/>
      <c r="D387" s="38"/>
      <c r="E387" s="38"/>
      <c r="F387" s="38"/>
      <c r="G387" s="38"/>
      <c r="H387" s="38"/>
      <c r="I387" s="38"/>
      <c r="J387" s="38"/>
    </row>
    <row r="388" spans="1:11" ht="12.6" customHeight="1" x14ac:dyDescent="0.3">
      <c r="B388" s="38" t="s">
        <v>65</v>
      </c>
      <c r="C388" s="38"/>
      <c r="D388" s="38"/>
      <c r="E388" s="38"/>
      <c r="F388" s="38"/>
      <c r="G388" s="38"/>
      <c r="H388" s="38"/>
      <c r="I388" s="38"/>
      <c r="J388" s="38"/>
    </row>
    <row r="389" spans="1:11" ht="12.6" customHeight="1" x14ac:dyDescent="0.3">
      <c r="B389" s="38" t="s">
        <v>66</v>
      </c>
      <c r="C389" s="38"/>
      <c r="D389" s="38"/>
      <c r="E389" s="38"/>
      <c r="F389" s="38"/>
      <c r="G389" s="38"/>
      <c r="H389" s="38"/>
      <c r="I389" s="38"/>
      <c r="J389" s="38"/>
    </row>
    <row r="390" spans="1:11" ht="12.6" customHeight="1" x14ac:dyDescent="0.3">
      <c r="B390" s="38" t="s">
        <v>43</v>
      </c>
      <c r="C390" s="38"/>
      <c r="D390" s="38"/>
      <c r="E390" s="38"/>
      <c r="F390" s="38"/>
      <c r="G390" s="38"/>
      <c r="H390" s="38"/>
      <c r="I390" s="38"/>
      <c r="J390" s="38"/>
    </row>
    <row r="391" spans="1:11" ht="12.6" customHeight="1" x14ac:dyDescent="0.3">
      <c r="A391" s="47">
        <f>361:361+1</f>
        <v>14</v>
      </c>
      <c r="B391" s="31" t="s">
        <v>53</v>
      </c>
      <c r="D391" s="46">
        <f>INDEX(vaches!$4:$54,A391,A$2)</f>
        <v>0</v>
      </c>
      <c r="E391" s="46"/>
      <c r="F391" s="46"/>
      <c r="G391" s="46"/>
      <c r="H391" s="46"/>
      <c r="I391" s="46"/>
      <c r="J391" s="31" t="s">
        <v>54</v>
      </c>
      <c r="K391" s="31">
        <f>K$1</f>
        <v>1964</v>
      </c>
    </row>
    <row r="392" spans="1:11" ht="12.6" customHeight="1" x14ac:dyDescent="0.3">
      <c r="B392" s="31" t="s">
        <v>45</v>
      </c>
      <c r="D392" s="46"/>
      <c r="E392" s="46"/>
      <c r="F392" s="46"/>
      <c r="G392" s="46"/>
      <c r="H392" s="46"/>
      <c r="I392" s="46"/>
      <c r="J392" s="31" t="s">
        <v>55</v>
      </c>
    </row>
    <row r="393" spans="1:11" ht="12.6" customHeight="1" x14ac:dyDescent="0.3">
      <c r="B393" s="31" t="s">
        <v>39</v>
      </c>
      <c r="D393" s="46"/>
      <c r="E393" s="46"/>
      <c r="F393" s="46"/>
      <c r="G393" s="46"/>
      <c r="H393" s="46"/>
      <c r="I393" s="46"/>
      <c r="J393" s="31" t="s">
        <v>56</v>
      </c>
      <c r="K393" s="42"/>
    </row>
    <row r="394" spans="1:11" ht="12.6" customHeight="1" x14ac:dyDescent="0.3">
      <c r="A394" s="31" t="s">
        <v>38</v>
      </c>
      <c r="B394" s="31" t="s">
        <v>39</v>
      </c>
      <c r="C394" s="31" t="s">
        <v>40</v>
      </c>
      <c r="E394" s="31" t="s">
        <v>41</v>
      </c>
      <c r="G394" s="31" t="s">
        <v>42</v>
      </c>
      <c r="H394" s="31" t="s">
        <v>57</v>
      </c>
      <c r="I394" s="31" t="s">
        <v>58</v>
      </c>
      <c r="K394" s="31" t="s">
        <v>59</v>
      </c>
    </row>
    <row r="395" spans="1:11" ht="12.6" customHeight="1" x14ac:dyDescent="0.3">
      <c r="A395" s="45"/>
      <c r="B395" s="42"/>
      <c r="H395" s="42"/>
    </row>
    <row r="396" spans="1:11" ht="12.6" customHeight="1" x14ac:dyDescent="0.3">
      <c r="A396" s="42"/>
      <c r="B396" s="42"/>
      <c r="H396" s="42"/>
    </row>
    <row r="397" spans="1:11" ht="12.6" customHeight="1" x14ac:dyDescent="0.3">
      <c r="A397" s="42"/>
      <c r="B397" s="42"/>
      <c r="H397" s="42"/>
    </row>
    <row r="398" spans="1:11" ht="12.6" customHeight="1" x14ac:dyDescent="0.3">
      <c r="A398" s="42"/>
      <c r="B398" s="42"/>
      <c r="H398" s="42"/>
    </row>
    <row r="399" spans="1:11" ht="12.6" customHeight="1" x14ac:dyDescent="0.3">
      <c r="A399" s="42"/>
      <c r="B399" s="38"/>
      <c r="H399" s="42"/>
    </row>
    <row r="400" spans="1:11" ht="12.6" customHeight="1" x14ac:dyDescent="0.3">
      <c r="A400" s="42"/>
      <c r="B400" s="42"/>
      <c r="H400" s="42"/>
    </row>
    <row r="401" spans="1:10" ht="12.6" customHeight="1" x14ac:dyDescent="0.3">
      <c r="A401" s="42"/>
      <c r="B401" s="42"/>
      <c r="H401" s="42"/>
    </row>
    <row r="402" spans="1:10" ht="12.6" customHeight="1" x14ac:dyDescent="0.3">
      <c r="A402" s="42"/>
      <c r="B402" s="42"/>
      <c r="H402" s="42"/>
    </row>
    <row r="403" spans="1:10" ht="12.6" customHeight="1" x14ac:dyDescent="0.3">
      <c r="A403" s="42"/>
      <c r="B403" s="42"/>
      <c r="H403" s="42"/>
    </row>
    <row r="404" spans="1:10" ht="12.6" customHeight="1" x14ac:dyDescent="0.3">
      <c r="A404" s="42"/>
      <c r="B404" s="42"/>
      <c r="H404" s="42"/>
    </row>
    <row r="405" spans="1:10" ht="12.6" customHeight="1" x14ac:dyDescent="0.3">
      <c r="A405" s="42"/>
      <c r="B405" s="42"/>
      <c r="H405" s="42"/>
    </row>
    <row r="410" spans="1:10" ht="12.6" customHeight="1" x14ac:dyDescent="0.3">
      <c r="B410" s="38"/>
      <c r="C410" s="38"/>
      <c r="D410" s="38"/>
      <c r="E410" s="38" t="s">
        <v>60</v>
      </c>
      <c r="F410" s="38"/>
      <c r="G410" s="38"/>
      <c r="H410" s="38" t="s">
        <v>51</v>
      </c>
      <c r="J410" s="38" t="s">
        <v>47</v>
      </c>
    </row>
    <row r="411" spans="1:10" ht="12.6" customHeight="1" x14ac:dyDescent="0.3">
      <c r="B411" s="38" t="s">
        <v>61</v>
      </c>
      <c r="C411" s="38"/>
      <c r="D411" s="38"/>
      <c r="E411" s="38"/>
      <c r="F411" s="38"/>
      <c r="G411" s="38"/>
      <c r="H411" s="38"/>
      <c r="I411" s="38"/>
      <c r="J411" s="38"/>
    </row>
    <row r="412" spans="1:10" ht="12.6" customHeight="1" x14ac:dyDescent="0.3">
      <c r="B412" s="38" t="s">
        <v>62</v>
      </c>
      <c r="C412" s="38"/>
      <c r="D412" s="38"/>
      <c r="E412" s="38"/>
      <c r="F412" s="38"/>
      <c r="G412" s="38"/>
      <c r="H412" s="38"/>
      <c r="I412" s="38"/>
      <c r="J412" s="38"/>
    </row>
    <row r="413" spans="1:10" ht="12.6" customHeight="1" x14ac:dyDescent="0.3">
      <c r="B413" s="39" t="s">
        <v>48</v>
      </c>
      <c r="C413" s="38"/>
      <c r="D413" s="38"/>
      <c r="E413" s="38"/>
      <c r="F413" s="38"/>
      <c r="G413" s="38"/>
      <c r="H413" s="38"/>
      <c r="I413" s="38"/>
      <c r="J413" s="38"/>
    </row>
    <row r="414" spans="1:10" ht="12.6" customHeight="1" x14ac:dyDescent="0.3">
      <c r="B414" s="38" t="s">
        <v>63</v>
      </c>
      <c r="C414" s="38"/>
      <c r="D414" s="38"/>
      <c r="E414" s="38"/>
      <c r="F414" s="38"/>
      <c r="G414" s="38"/>
      <c r="H414" s="38"/>
      <c r="I414" s="38"/>
      <c r="J414" s="38"/>
    </row>
    <row r="415" spans="1:10" ht="12.6" customHeight="1" x14ac:dyDescent="0.3">
      <c r="B415" s="39">
        <v>4</v>
      </c>
      <c r="C415" s="38"/>
      <c r="D415" s="38"/>
      <c r="E415" s="38"/>
      <c r="F415" s="38"/>
      <c r="G415" s="38"/>
      <c r="H415" s="38"/>
      <c r="I415" s="38"/>
      <c r="J415" s="38"/>
    </row>
    <row r="416" spans="1:10" ht="12.6" customHeight="1" x14ac:dyDescent="0.3">
      <c r="B416" s="31" t="s">
        <v>73</v>
      </c>
      <c r="C416" s="38"/>
      <c r="D416" s="38"/>
      <c r="E416" s="38"/>
      <c r="F416" s="38"/>
      <c r="G416" s="38"/>
      <c r="H416" s="38"/>
      <c r="I416" s="38"/>
      <c r="J416" s="38"/>
    </row>
    <row r="417" spans="1:11" ht="12.6" customHeight="1" x14ac:dyDescent="0.3">
      <c r="B417" s="38" t="s">
        <v>64</v>
      </c>
      <c r="C417" s="38"/>
      <c r="D417" s="38"/>
      <c r="E417" s="38"/>
      <c r="F417" s="38"/>
      <c r="G417" s="38"/>
      <c r="H417" s="38"/>
      <c r="I417" s="38"/>
      <c r="J417" s="38"/>
    </row>
    <row r="418" spans="1:11" ht="12.6" customHeight="1" x14ac:dyDescent="0.3">
      <c r="B418" s="38" t="s">
        <v>65</v>
      </c>
      <c r="C418" s="38"/>
      <c r="D418" s="38"/>
      <c r="E418" s="38"/>
      <c r="F418" s="38"/>
      <c r="G418" s="38"/>
      <c r="H418" s="38"/>
      <c r="I418" s="38"/>
      <c r="J418" s="38"/>
    </row>
    <row r="419" spans="1:11" ht="12.6" customHeight="1" x14ac:dyDescent="0.3">
      <c r="B419" s="38" t="s">
        <v>66</v>
      </c>
      <c r="C419" s="38"/>
      <c r="D419" s="38"/>
      <c r="E419" s="38"/>
      <c r="F419" s="38"/>
      <c r="G419" s="38"/>
      <c r="H419" s="38"/>
      <c r="I419" s="38"/>
      <c r="J419" s="38"/>
    </row>
    <row r="420" spans="1:11" ht="12.6" customHeight="1" x14ac:dyDescent="0.3">
      <c r="B420" s="38" t="s">
        <v>43</v>
      </c>
      <c r="C420" s="38"/>
      <c r="D420" s="38"/>
      <c r="E420" s="38"/>
      <c r="F420" s="38"/>
      <c r="G420" s="38"/>
      <c r="H420" s="38"/>
      <c r="I420" s="38"/>
      <c r="J420" s="38"/>
    </row>
    <row r="421" spans="1:11" ht="12.6" customHeight="1" x14ac:dyDescent="0.3">
      <c r="A421" s="47">
        <f>391:391+1</f>
        <v>15</v>
      </c>
      <c r="B421" s="31" t="s">
        <v>53</v>
      </c>
      <c r="D421" s="46" t="str">
        <f>INDEX(vaches!$4:$54,A421,A$2)</f>
        <v>ok</v>
      </c>
      <c r="E421" s="46"/>
      <c r="F421" s="46"/>
      <c r="G421" s="46"/>
      <c r="H421" s="46"/>
      <c r="I421" s="46"/>
      <c r="J421" s="31" t="s">
        <v>54</v>
      </c>
      <c r="K421" s="31">
        <f>K$1</f>
        <v>1964</v>
      </c>
    </row>
    <row r="422" spans="1:11" ht="12.6" customHeight="1" x14ac:dyDescent="0.3">
      <c r="B422" s="31" t="s">
        <v>45</v>
      </c>
      <c r="D422" s="46"/>
      <c r="E422" s="46"/>
      <c r="F422" s="46"/>
      <c r="G422" s="46"/>
      <c r="H422" s="46"/>
      <c r="I422" s="46"/>
      <c r="J422" s="31" t="s">
        <v>55</v>
      </c>
    </row>
    <row r="423" spans="1:11" ht="12.6" customHeight="1" x14ac:dyDescent="0.3">
      <c r="B423" s="31" t="s">
        <v>39</v>
      </c>
      <c r="D423" s="46"/>
      <c r="E423" s="46"/>
      <c r="F423" s="46"/>
      <c r="G423" s="46"/>
      <c r="H423" s="46"/>
      <c r="I423" s="46"/>
      <c r="J423" s="31" t="s">
        <v>56</v>
      </c>
      <c r="K423" s="42"/>
    </row>
    <row r="424" spans="1:11" ht="12.6" customHeight="1" x14ac:dyDescent="0.3">
      <c r="A424" s="31" t="s">
        <v>38</v>
      </c>
      <c r="B424" s="31" t="s">
        <v>39</v>
      </c>
      <c r="C424" s="31" t="s">
        <v>40</v>
      </c>
      <c r="E424" s="31" t="s">
        <v>41</v>
      </c>
      <c r="G424" s="31" t="s">
        <v>42</v>
      </c>
      <c r="H424" s="31" t="s">
        <v>57</v>
      </c>
      <c r="I424" s="31" t="s">
        <v>58</v>
      </c>
      <c r="K424" s="31" t="s">
        <v>59</v>
      </c>
    </row>
    <row r="425" spans="1:11" ht="12.6" customHeight="1" x14ac:dyDescent="0.3">
      <c r="A425" s="45"/>
      <c r="B425" s="42"/>
      <c r="H425" s="42"/>
    </row>
    <row r="426" spans="1:11" ht="12.6" customHeight="1" x14ac:dyDescent="0.3">
      <c r="A426" s="42"/>
      <c r="B426" s="42"/>
      <c r="H426" s="42"/>
    </row>
    <row r="427" spans="1:11" ht="12.6" customHeight="1" x14ac:dyDescent="0.3">
      <c r="A427" s="42"/>
      <c r="B427" s="42"/>
      <c r="H427" s="42"/>
    </row>
    <row r="428" spans="1:11" ht="12.6" customHeight="1" x14ac:dyDescent="0.3">
      <c r="A428" s="42"/>
      <c r="B428" s="42"/>
      <c r="H428" s="42"/>
    </row>
    <row r="429" spans="1:11" ht="12.6" customHeight="1" x14ac:dyDescent="0.3">
      <c r="A429" s="42"/>
      <c r="B429" s="38"/>
      <c r="H429" s="42"/>
    </row>
    <row r="430" spans="1:11" ht="12.6" customHeight="1" x14ac:dyDescent="0.3">
      <c r="A430" s="42"/>
      <c r="B430" s="42"/>
      <c r="H430" s="42"/>
    </row>
    <row r="431" spans="1:11" ht="12.6" customHeight="1" x14ac:dyDescent="0.3">
      <c r="A431" s="42"/>
      <c r="B431" s="42"/>
      <c r="H431" s="42"/>
    </row>
    <row r="432" spans="1:11" ht="12.6" customHeight="1" x14ac:dyDescent="0.3">
      <c r="A432" s="42"/>
      <c r="B432" s="42"/>
      <c r="H432" s="42"/>
    </row>
    <row r="433" spans="1:10" ht="12.6" customHeight="1" x14ac:dyDescent="0.3">
      <c r="A433" s="42"/>
      <c r="B433" s="42"/>
      <c r="H433" s="42"/>
    </row>
    <row r="434" spans="1:10" ht="12.6" customHeight="1" x14ac:dyDescent="0.3">
      <c r="A434" s="42"/>
      <c r="B434" s="42"/>
      <c r="H434" s="42"/>
    </row>
    <row r="435" spans="1:10" ht="12.6" customHeight="1" x14ac:dyDescent="0.3">
      <c r="A435" s="42"/>
      <c r="B435" s="42"/>
      <c r="H435" s="42"/>
    </row>
    <row r="440" spans="1:10" ht="12.6" customHeight="1" x14ac:dyDescent="0.3">
      <c r="B440" s="38"/>
      <c r="C440" s="38"/>
      <c r="D440" s="38"/>
      <c r="E440" s="38" t="s">
        <v>60</v>
      </c>
      <c r="F440" s="38"/>
      <c r="G440" s="38"/>
      <c r="H440" s="38" t="s">
        <v>51</v>
      </c>
      <c r="J440" s="38" t="s">
        <v>47</v>
      </c>
    </row>
    <row r="441" spans="1:10" ht="12.6" customHeight="1" x14ac:dyDescent="0.3">
      <c r="B441" s="38" t="s">
        <v>61</v>
      </c>
      <c r="C441" s="38"/>
      <c r="D441" s="38"/>
      <c r="E441" s="38"/>
      <c r="F441" s="38"/>
      <c r="G441" s="38"/>
      <c r="H441" s="38"/>
      <c r="I441" s="38"/>
      <c r="J441" s="38"/>
    </row>
    <row r="442" spans="1:10" ht="12.6" customHeight="1" x14ac:dyDescent="0.3">
      <c r="B442" s="38" t="s">
        <v>62</v>
      </c>
      <c r="C442" s="38"/>
      <c r="D442" s="38"/>
      <c r="E442" s="38"/>
      <c r="F442" s="38"/>
      <c r="G442" s="38"/>
      <c r="H442" s="38"/>
      <c r="I442" s="38"/>
      <c r="J442" s="38"/>
    </row>
    <row r="443" spans="1:10" ht="12.6" customHeight="1" x14ac:dyDescent="0.3">
      <c r="B443" s="39" t="s">
        <v>48</v>
      </c>
      <c r="C443" s="38"/>
      <c r="D443" s="38"/>
      <c r="E443" s="38"/>
      <c r="F443" s="38"/>
      <c r="G443" s="38"/>
      <c r="H443" s="38"/>
      <c r="I443" s="38"/>
      <c r="J443" s="38"/>
    </row>
    <row r="444" spans="1:10" ht="12.6" customHeight="1" x14ac:dyDescent="0.3">
      <c r="B444" s="38" t="s">
        <v>63</v>
      </c>
      <c r="C444" s="38"/>
      <c r="D444" s="38"/>
      <c r="E444" s="38"/>
      <c r="F444" s="38"/>
      <c r="G444" s="38"/>
      <c r="H444" s="38"/>
      <c r="I444" s="38"/>
      <c r="J444" s="38"/>
    </row>
    <row r="445" spans="1:10" ht="12.6" customHeight="1" x14ac:dyDescent="0.3">
      <c r="B445" s="39">
        <v>4</v>
      </c>
      <c r="C445" s="38"/>
      <c r="D445" s="38"/>
      <c r="E445" s="38"/>
      <c r="F445" s="38"/>
      <c r="G445" s="38"/>
      <c r="H445" s="38"/>
      <c r="I445" s="38"/>
      <c r="J445" s="38"/>
    </row>
    <row r="446" spans="1:10" ht="12.6" customHeight="1" x14ac:dyDescent="0.3">
      <c r="B446" s="31" t="s">
        <v>73</v>
      </c>
      <c r="C446" s="38"/>
      <c r="D446" s="38"/>
      <c r="E446" s="38"/>
      <c r="F446" s="38"/>
      <c r="G446" s="38"/>
      <c r="H446" s="38"/>
      <c r="I446" s="38"/>
      <c r="J446" s="38"/>
    </row>
    <row r="447" spans="1:10" ht="12.6" customHeight="1" x14ac:dyDescent="0.3">
      <c r="B447" s="38" t="s">
        <v>64</v>
      </c>
      <c r="C447" s="38"/>
      <c r="D447" s="38"/>
      <c r="E447" s="38"/>
      <c r="F447" s="38"/>
      <c r="G447" s="38"/>
      <c r="H447" s="38"/>
      <c r="I447" s="38"/>
      <c r="J447" s="38"/>
    </row>
    <row r="448" spans="1:10" ht="12.6" customHeight="1" x14ac:dyDescent="0.3">
      <c r="B448" s="38" t="s">
        <v>65</v>
      </c>
      <c r="C448" s="38"/>
      <c r="D448" s="38"/>
      <c r="E448" s="38"/>
      <c r="F448" s="38"/>
      <c r="G448" s="38"/>
      <c r="H448" s="38"/>
      <c r="I448" s="38"/>
      <c r="J448" s="38"/>
    </row>
    <row r="449" spans="1:11" ht="12.6" customHeight="1" x14ac:dyDescent="0.3">
      <c r="B449" s="38" t="s">
        <v>66</v>
      </c>
      <c r="C449" s="38"/>
      <c r="D449" s="38"/>
      <c r="E449" s="38"/>
      <c r="F449" s="38"/>
      <c r="G449" s="38"/>
      <c r="H449" s="38"/>
      <c r="I449" s="38"/>
      <c r="J449" s="38"/>
    </row>
    <row r="450" spans="1:11" ht="12.6" customHeight="1" x14ac:dyDescent="0.3">
      <c r="B450" s="38" t="s">
        <v>43</v>
      </c>
      <c r="C450" s="38"/>
      <c r="D450" s="38"/>
      <c r="E450" s="38"/>
      <c r="F450" s="38"/>
      <c r="G450" s="38"/>
      <c r="H450" s="38"/>
      <c r="I450" s="38"/>
      <c r="J450" s="38"/>
    </row>
    <row r="451" spans="1:11" ht="12.6" customHeight="1" x14ac:dyDescent="0.3">
      <c r="A451" s="47">
        <f>421:421+1</f>
        <v>16</v>
      </c>
      <c r="B451" s="31" t="s">
        <v>53</v>
      </c>
      <c r="D451" s="46">
        <f>INDEX(vaches!$4:$54,A451,A$2)</f>
        <v>0</v>
      </c>
      <c r="E451" s="46"/>
      <c r="F451" s="46"/>
      <c r="G451" s="46"/>
      <c r="H451" s="46"/>
      <c r="I451" s="46"/>
      <c r="J451" s="31" t="s">
        <v>54</v>
      </c>
      <c r="K451" s="31">
        <f>K$1</f>
        <v>1964</v>
      </c>
    </row>
    <row r="452" spans="1:11" ht="12.6" customHeight="1" x14ac:dyDescent="0.3">
      <c r="B452" s="31" t="s">
        <v>45</v>
      </c>
      <c r="D452" s="46"/>
      <c r="E452" s="46"/>
      <c r="F452" s="46"/>
      <c r="G452" s="46"/>
      <c r="H452" s="46"/>
      <c r="I452" s="46"/>
      <c r="J452" s="31" t="s">
        <v>55</v>
      </c>
    </row>
    <row r="453" spans="1:11" ht="12.6" customHeight="1" x14ac:dyDescent="0.3">
      <c r="B453" s="31" t="s">
        <v>39</v>
      </c>
      <c r="D453" s="46"/>
      <c r="E453" s="46"/>
      <c r="F453" s="46"/>
      <c r="G453" s="46"/>
      <c r="H453" s="46"/>
      <c r="I453" s="46"/>
      <c r="J453" s="31" t="s">
        <v>56</v>
      </c>
      <c r="K453" s="42"/>
    </row>
    <row r="454" spans="1:11" ht="12.6" customHeight="1" x14ac:dyDescent="0.3">
      <c r="A454" s="31" t="s">
        <v>38</v>
      </c>
      <c r="B454" s="31" t="s">
        <v>39</v>
      </c>
      <c r="C454" s="31" t="s">
        <v>40</v>
      </c>
      <c r="E454" s="31" t="s">
        <v>41</v>
      </c>
      <c r="G454" s="31" t="s">
        <v>42</v>
      </c>
      <c r="H454" s="31" t="s">
        <v>57</v>
      </c>
      <c r="I454" s="31" t="s">
        <v>58</v>
      </c>
      <c r="K454" s="31" t="s">
        <v>59</v>
      </c>
    </row>
    <row r="455" spans="1:11" ht="12.6" customHeight="1" x14ac:dyDescent="0.3">
      <c r="A455" s="45"/>
      <c r="B455" s="42"/>
      <c r="H455" s="42"/>
    </row>
    <row r="456" spans="1:11" ht="12.6" customHeight="1" x14ac:dyDescent="0.3">
      <c r="A456" s="42"/>
      <c r="B456" s="42"/>
      <c r="H456" s="42"/>
    </row>
    <row r="457" spans="1:11" ht="12.6" customHeight="1" x14ac:dyDescent="0.3">
      <c r="A457" s="42"/>
      <c r="B457" s="42"/>
      <c r="H457" s="42"/>
    </row>
    <row r="458" spans="1:11" ht="12.6" customHeight="1" x14ac:dyDescent="0.3">
      <c r="A458" s="42"/>
      <c r="B458" s="42"/>
      <c r="H458" s="42"/>
    </row>
    <row r="459" spans="1:11" ht="12.6" customHeight="1" x14ac:dyDescent="0.3">
      <c r="A459" s="42"/>
      <c r="B459" s="38"/>
      <c r="H459" s="42"/>
    </row>
    <row r="460" spans="1:11" ht="12.6" customHeight="1" x14ac:dyDescent="0.3">
      <c r="A460" s="42"/>
      <c r="B460" s="42"/>
      <c r="H460" s="42"/>
    </row>
    <row r="461" spans="1:11" ht="12.6" customHeight="1" x14ac:dyDescent="0.3">
      <c r="A461" s="42"/>
      <c r="B461" s="42"/>
      <c r="H461" s="42"/>
    </row>
    <row r="462" spans="1:11" ht="12.6" customHeight="1" x14ac:dyDescent="0.3">
      <c r="A462" s="42"/>
      <c r="B462" s="42"/>
      <c r="H462" s="42"/>
    </row>
    <row r="463" spans="1:11" ht="12.6" customHeight="1" x14ac:dyDescent="0.3">
      <c r="A463" s="42"/>
      <c r="B463" s="42"/>
      <c r="H463" s="42"/>
    </row>
    <row r="464" spans="1:11" ht="12.6" customHeight="1" x14ac:dyDescent="0.3">
      <c r="A464" s="42"/>
      <c r="B464" s="42"/>
      <c r="H464" s="42"/>
    </row>
    <row r="465" spans="1:10" ht="12.6" customHeight="1" x14ac:dyDescent="0.3">
      <c r="A465" s="42"/>
      <c r="B465" s="42"/>
      <c r="H465" s="42"/>
    </row>
    <row r="470" spans="1:10" ht="12.6" customHeight="1" x14ac:dyDescent="0.3">
      <c r="B470" s="38"/>
      <c r="C470" s="38"/>
      <c r="D470" s="38"/>
      <c r="E470" s="38" t="s">
        <v>60</v>
      </c>
      <c r="F470" s="38"/>
      <c r="G470" s="38"/>
      <c r="H470" s="38" t="s">
        <v>51</v>
      </c>
      <c r="J470" s="38" t="s">
        <v>47</v>
      </c>
    </row>
    <row r="471" spans="1:10" ht="12.6" customHeight="1" x14ac:dyDescent="0.3">
      <c r="B471" s="38" t="s">
        <v>61</v>
      </c>
      <c r="C471" s="38"/>
      <c r="D471" s="38"/>
      <c r="E471" s="38"/>
      <c r="F471" s="38"/>
      <c r="G471" s="38"/>
      <c r="H471" s="38"/>
      <c r="I471" s="38"/>
      <c r="J471" s="38"/>
    </row>
    <row r="472" spans="1:10" ht="12.6" customHeight="1" x14ac:dyDescent="0.3">
      <c r="B472" s="38" t="s">
        <v>62</v>
      </c>
      <c r="C472" s="38"/>
      <c r="D472" s="38"/>
      <c r="E472" s="38"/>
      <c r="F472" s="38"/>
      <c r="G472" s="38"/>
      <c r="H472" s="38"/>
      <c r="I472" s="38"/>
      <c r="J472" s="38"/>
    </row>
    <row r="473" spans="1:10" ht="12.6" customHeight="1" x14ac:dyDescent="0.3">
      <c r="B473" s="39" t="s">
        <v>48</v>
      </c>
      <c r="C473" s="38"/>
      <c r="D473" s="38"/>
      <c r="E473" s="38"/>
      <c r="F473" s="38"/>
      <c r="G473" s="38"/>
      <c r="H473" s="38"/>
      <c r="I473" s="38"/>
      <c r="J473" s="38"/>
    </row>
    <row r="474" spans="1:10" ht="12.6" customHeight="1" x14ac:dyDescent="0.3">
      <c r="B474" s="38" t="s">
        <v>63</v>
      </c>
      <c r="C474" s="38"/>
      <c r="D474" s="38"/>
      <c r="E474" s="38"/>
      <c r="F474" s="38"/>
      <c r="G474" s="38"/>
      <c r="H474" s="38"/>
      <c r="I474" s="38"/>
      <c r="J474" s="38"/>
    </row>
    <row r="475" spans="1:10" ht="12.6" customHeight="1" x14ac:dyDescent="0.3">
      <c r="B475" s="39">
        <v>4</v>
      </c>
      <c r="C475" s="38"/>
      <c r="D475" s="38"/>
      <c r="E475" s="38"/>
      <c r="F475" s="38"/>
      <c r="G475" s="38"/>
      <c r="H475" s="38"/>
      <c r="I475" s="38"/>
      <c r="J475" s="38"/>
    </row>
    <row r="476" spans="1:10" ht="12.6" customHeight="1" x14ac:dyDescent="0.3">
      <c r="B476" s="31" t="s">
        <v>73</v>
      </c>
      <c r="C476" s="38"/>
      <c r="D476" s="38"/>
      <c r="E476" s="38"/>
      <c r="F476" s="38"/>
      <c r="G476" s="38"/>
      <c r="H476" s="38"/>
      <c r="I476" s="38"/>
      <c r="J476" s="38"/>
    </row>
    <row r="477" spans="1:10" ht="12.6" customHeight="1" x14ac:dyDescent="0.3">
      <c r="B477" s="38" t="s">
        <v>64</v>
      </c>
      <c r="C477" s="38"/>
      <c r="D477" s="38"/>
      <c r="E477" s="38"/>
      <c r="F477" s="38"/>
      <c r="G477" s="38"/>
      <c r="H477" s="38"/>
      <c r="I477" s="38"/>
      <c r="J477" s="38"/>
    </row>
    <row r="478" spans="1:10" ht="12.6" customHeight="1" x14ac:dyDescent="0.3">
      <c r="B478" s="38" t="s">
        <v>65</v>
      </c>
      <c r="C478" s="38"/>
      <c r="D478" s="38"/>
      <c r="E478" s="38"/>
      <c r="F478" s="38"/>
      <c r="G478" s="38"/>
      <c r="H478" s="38"/>
      <c r="I478" s="38"/>
      <c r="J478" s="38"/>
    </row>
    <row r="479" spans="1:10" ht="12.6" customHeight="1" x14ac:dyDescent="0.3">
      <c r="B479" s="38" t="s">
        <v>66</v>
      </c>
      <c r="C479" s="38"/>
      <c r="D479" s="38"/>
      <c r="E479" s="38"/>
      <c r="F479" s="38"/>
      <c r="G479" s="38"/>
      <c r="H479" s="38"/>
      <c r="I479" s="38"/>
      <c r="J479" s="38"/>
    </row>
    <row r="480" spans="1:10" ht="12.6" customHeight="1" x14ac:dyDescent="0.3">
      <c r="B480" s="38" t="s">
        <v>43</v>
      </c>
      <c r="C480" s="38"/>
      <c r="D480" s="38"/>
      <c r="E480" s="38"/>
      <c r="F480" s="38"/>
      <c r="G480" s="38"/>
      <c r="H480" s="38"/>
      <c r="I480" s="38"/>
      <c r="J480" s="38"/>
    </row>
    <row r="481" spans="1:11" ht="12.6" customHeight="1" x14ac:dyDescent="0.3">
      <c r="A481" s="47">
        <f>451:451+1</f>
        <v>17</v>
      </c>
      <c r="B481" s="31" t="s">
        <v>53</v>
      </c>
      <c r="D481" s="46">
        <f>INDEX(vaches!$4:$54,A481,A$2)</f>
        <v>0</v>
      </c>
      <c r="E481" s="46"/>
      <c r="F481" s="46"/>
      <c r="G481" s="46"/>
      <c r="H481" s="46"/>
      <c r="I481" s="46"/>
      <c r="J481" s="31" t="s">
        <v>54</v>
      </c>
      <c r="K481" s="31">
        <f>K$1</f>
        <v>1964</v>
      </c>
    </row>
    <row r="482" spans="1:11" ht="12.6" customHeight="1" x14ac:dyDescent="0.3">
      <c r="B482" s="31" t="s">
        <v>45</v>
      </c>
      <c r="D482" s="46"/>
      <c r="E482" s="46"/>
      <c r="F482" s="46"/>
      <c r="G482" s="46"/>
      <c r="H482" s="46"/>
      <c r="I482" s="46"/>
      <c r="J482" s="31" t="s">
        <v>55</v>
      </c>
    </row>
    <row r="483" spans="1:11" ht="12.6" customHeight="1" x14ac:dyDescent="0.3">
      <c r="B483" s="31" t="s">
        <v>39</v>
      </c>
      <c r="D483" s="46"/>
      <c r="E483" s="46"/>
      <c r="F483" s="46"/>
      <c r="G483" s="46"/>
      <c r="H483" s="46"/>
      <c r="I483" s="46"/>
      <c r="J483" s="31" t="s">
        <v>56</v>
      </c>
      <c r="K483" s="42"/>
    </row>
    <row r="484" spans="1:11" ht="12.6" customHeight="1" x14ac:dyDescent="0.3">
      <c r="A484" s="31" t="s">
        <v>38</v>
      </c>
      <c r="B484" s="31" t="s">
        <v>39</v>
      </c>
      <c r="C484" s="31" t="s">
        <v>40</v>
      </c>
      <c r="E484" s="31" t="s">
        <v>41</v>
      </c>
      <c r="G484" s="31" t="s">
        <v>42</v>
      </c>
      <c r="H484" s="31" t="s">
        <v>57</v>
      </c>
      <c r="I484" s="31" t="s">
        <v>58</v>
      </c>
      <c r="K484" s="31" t="s">
        <v>59</v>
      </c>
    </row>
    <row r="485" spans="1:11" ht="12.6" customHeight="1" x14ac:dyDescent="0.3">
      <c r="A485" s="45"/>
      <c r="B485" s="42"/>
      <c r="H485" s="42"/>
    </row>
    <row r="486" spans="1:11" ht="12.6" customHeight="1" x14ac:dyDescent="0.3">
      <c r="A486" s="42"/>
      <c r="B486" s="42"/>
      <c r="H486" s="42"/>
    </row>
    <row r="487" spans="1:11" ht="12.6" customHeight="1" x14ac:dyDescent="0.3">
      <c r="A487" s="42"/>
      <c r="B487" s="42"/>
      <c r="H487" s="42"/>
    </row>
    <row r="488" spans="1:11" ht="12.6" customHeight="1" x14ac:dyDescent="0.3">
      <c r="A488" s="42"/>
      <c r="B488" s="42"/>
      <c r="H488" s="42"/>
    </row>
    <row r="489" spans="1:11" ht="12.6" customHeight="1" x14ac:dyDescent="0.3">
      <c r="A489" s="42"/>
      <c r="B489" s="38"/>
      <c r="H489" s="42"/>
    </row>
    <row r="490" spans="1:11" ht="12.6" customHeight="1" x14ac:dyDescent="0.3">
      <c r="A490" s="42"/>
      <c r="B490" s="42"/>
      <c r="H490" s="42"/>
    </row>
    <row r="491" spans="1:11" ht="12.6" customHeight="1" x14ac:dyDescent="0.3">
      <c r="A491" s="42"/>
      <c r="B491" s="42"/>
      <c r="H491" s="42"/>
    </row>
    <row r="492" spans="1:11" ht="12.6" customHeight="1" x14ac:dyDescent="0.3">
      <c r="A492" s="42"/>
      <c r="B492" s="42"/>
      <c r="H492" s="42"/>
    </row>
    <row r="493" spans="1:11" ht="12.6" customHeight="1" x14ac:dyDescent="0.3">
      <c r="A493" s="42"/>
      <c r="B493" s="42"/>
      <c r="H493" s="42"/>
    </row>
    <row r="494" spans="1:11" ht="12.6" customHeight="1" x14ac:dyDescent="0.3">
      <c r="A494" s="42"/>
      <c r="B494" s="42"/>
      <c r="H494" s="42"/>
    </row>
    <row r="495" spans="1:11" ht="12.6" customHeight="1" x14ac:dyDescent="0.3">
      <c r="A495" s="42"/>
      <c r="B495" s="42"/>
      <c r="H495" s="42"/>
    </row>
    <row r="500" spans="1:11" ht="12.6" customHeight="1" x14ac:dyDescent="0.3">
      <c r="B500" s="38"/>
      <c r="C500" s="38"/>
      <c r="D500" s="38"/>
      <c r="E500" s="38" t="s">
        <v>60</v>
      </c>
      <c r="F500" s="38"/>
      <c r="G500" s="38"/>
      <c r="H500" s="38" t="s">
        <v>51</v>
      </c>
      <c r="J500" s="38" t="s">
        <v>47</v>
      </c>
    </row>
    <row r="501" spans="1:11" ht="12.6" customHeight="1" x14ac:dyDescent="0.3">
      <c r="B501" s="38" t="s">
        <v>61</v>
      </c>
      <c r="C501" s="38"/>
      <c r="D501" s="38"/>
      <c r="E501" s="38"/>
      <c r="F501" s="38"/>
      <c r="G501" s="38"/>
      <c r="H501" s="38"/>
      <c r="I501" s="38"/>
      <c r="J501" s="38"/>
    </row>
    <row r="502" spans="1:11" ht="12.6" customHeight="1" x14ac:dyDescent="0.3">
      <c r="B502" s="38" t="s">
        <v>62</v>
      </c>
      <c r="C502" s="38"/>
      <c r="D502" s="38"/>
      <c r="E502" s="38"/>
      <c r="F502" s="38"/>
      <c r="G502" s="38"/>
      <c r="H502" s="38"/>
      <c r="I502" s="38"/>
      <c r="J502" s="38"/>
    </row>
    <row r="503" spans="1:11" ht="12.6" customHeight="1" x14ac:dyDescent="0.3">
      <c r="B503" s="39" t="s">
        <v>48</v>
      </c>
      <c r="C503" s="38"/>
      <c r="D503" s="38"/>
      <c r="E503" s="38"/>
      <c r="F503" s="38"/>
      <c r="G503" s="38"/>
      <c r="H503" s="38"/>
      <c r="I503" s="38"/>
      <c r="J503" s="38"/>
    </row>
    <row r="504" spans="1:11" ht="12.6" customHeight="1" x14ac:dyDescent="0.3">
      <c r="B504" s="38" t="s">
        <v>63</v>
      </c>
      <c r="C504" s="38"/>
      <c r="D504" s="38"/>
      <c r="E504" s="38"/>
      <c r="F504" s="38"/>
      <c r="G504" s="38"/>
      <c r="H504" s="38"/>
      <c r="I504" s="38"/>
      <c r="J504" s="38"/>
    </row>
    <row r="505" spans="1:11" ht="12.6" customHeight="1" x14ac:dyDescent="0.3">
      <c r="B505" s="39">
        <v>4</v>
      </c>
      <c r="C505" s="38"/>
      <c r="D505" s="38"/>
      <c r="E505" s="38"/>
      <c r="F505" s="38"/>
      <c r="G505" s="38"/>
      <c r="H505" s="38"/>
      <c r="I505" s="38"/>
      <c r="J505" s="38"/>
    </row>
    <row r="506" spans="1:11" ht="12.6" customHeight="1" x14ac:dyDescent="0.3">
      <c r="B506" s="31" t="s">
        <v>73</v>
      </c>
      <c r="C506" s="38"/>
      <c r="D506" s="38"/>
      <c r="E506" s="38"/>
      <c r="F506" s="38"/>
      <c r="G506" s="38"/>
      <c r="H506" s="38"/>
      <c r="I506" s="38"/>
      <c r="J506" s="38"/>
    </row>
    <row r="507" spans="1:11" ht="12.6" customHeight="1" x14ac:dyDescent="0.3">
      <c r="B507" s="38" t="s">
        <v>64</v>
      </c>
      <c r="C507" s="38"/>
      <c r="D507" s="38"/>
      <c r="E507" s="38"/>
      <c r="F507" s="38"/>
      <c r="G507" s="38"/>
      <c r="H507" s="38"/>
      <c r="I507" s="38"/>
      <c r="J507" s="38"/>
    </row>
    <row r="508" spans="1:11" ht="12.6" customHeight="1" x14ac:dyDescent="0.3">
      <c r="B508" s="38" t="s">
        <v>65</v>
      </c>
      <c r="C508" s="38"/>
      <c r="D508" s="38"/>
      <c r="E508" s="38"/>
      <c r="F508" s="38"/>
      <c r="G508" s="38"/>
      <c r="H508" s="38"/>
      <c r="I508" s="38"/>
      <c r="J508" s="38"/>
    </row>
    <row r="509" spans="1:11" ht="12.6" customHeight="1" x14ac:dyDescent="0.3">
      <c r="B509" s="38" t="s">
        <v>66</v>
      </c>
      <c r="C509" s="38"/>
      <c r="D509" s="38"/>
      <c r="E509" s="38"/>
      <c r="F509" s="38"/>
      <c r="G509" s="38"/>
      <c r="H509" s="38"/>
      <c r="I509" s="38"/>
      <c r="J509" s="38"/>
    </row>
    <row r="510" spans="1:11" ht="12.6" customHeight="1" x14ac:dyDescent="0.3">
      <c r="B510" s="38" t="s">
        <v>43</v>
      </c>
      <c r="C510" s="38"/>
      <c r="D510" s="38"/>
      <c r="E510" s="38"/>
      <c r="F510" s="38"/>
      <c r="G510" s="38"/>
      <c r="H510" s="38"/>
      <c r="I510" s="38"/>
      <c r="J510" s="38"/>
    </row>
    <row r="511" spans="1:11" ht="12.6" customHeight="1" x14ac:dyDescent="0.3">
      <c r="A511" s="47">
        <f>481:481+1</f>
        <v>18</v>
      </c>
      <c r="B511" s="31" t="s">
        <v>53</v>
      </c>
      <c r="D511" s="46">
        <f>INDEX(vaches!$4:$54,A511,A$2)</f>
        <v>0</v>
      </c>
      <c r="E511" s="46"/>
      <c r="F511" s="46"/>
      <c r="G511" s="46"/>
      <c r="H511" s="46"/>
      <c r="I511" s="46"/>
      <c r="J511" s="31" t="s">
        <v>54</v>
      </c>
      <c r="K511" s="31">
        <f>K$1</f>
        <v>1964</v>
      </c>
    </row>
    <row r="512" spans="1:11" ht="12.6" customHeight="1" x14ac:dyDescent="0.3">
      <c r="B512" s="31" t="s">
        <v>45</v>
      </c>
      <c r="D512" s="46"/>
      <c r="E512" s="46"/>
      <c r="F512" s="46"/>
      <c r="G512" s="46"/>
      <c r="H512" s="46"/>
      <c r="I512" s="46"/>
      <c r="J512" s="31" t="s">
        <v>55</v>
      </c>
    </row>
    <row r="513" spans="1:11" ht="12.6" customHeight="1" x14ac:dyDescent="0.3">
      <c r="B513" s="31" t="s">
        <v>39</v>
      </c>
      <c r="D513" s="46"/>
      <c r="E513" s="46"/>
      <c r="F513" s="46"/>
      <c r="G513" s="46"/>
      <c r="H513" s="46"/>
      <c r="I513" s="46"/>
      <c r="J513" s="31" t="s">
        <v>56</v>
      </c>
      <c r="K513" s="42"/>
    </row>
    <row r="514" spans="1:11" ht="12.6" customHeight="1" x14ac:dyDescent="0.3">
      <c r="A514" s="31" t="s">
        <v>38</v>
      </c>
      <c r="B514" s="31" t="s">
        <v>39</v>
      </c>
      <c r="C514" s="31" t="s">
        <v>40</v>
      </c>
      <c r="E514" s="31" t="s">
        <v>41</v>
      </c>
      <c r="G514" s="31" t="s">
        <v>42</v>
      </c>
      <c r="H514" s="31" t="s">
        <v>57</v>
      </c>
      <c r="I514" s="31" t="s">
        <v>58</v>
      </c>
      <c r="K514" s="31" t="s">
        <v>59</v>
      </c>
    </row>
    <row r="515" spans="1:11" ht="12.6" customHeight="1" x14ac:dyDescent="0.3">
      <c r="A515" s="45"/>
      <c r="B515" s="42"/>
      <c r="H515" s="42"/>
    </row>
    <row r="516" spans="1:11" ht="12.6" customHeight="1" x14ac:dyDescent="0.3">
      <c r="A516" s="42"/>
      <c r="B516" s="42"/>
      <c r="H516" s="42"/>
    </row>
    <row r="517" spans="1:11" ht="12.6" customHeight="1" x14ac:dyDescent="0.3">
      <c r="A517" s="42"/>
      <c r="B517" s="42"/>
      <c r="H517" s="42"/>
    </row>
    <row r="518" spans="1:11" ht="12.6" customHeight="1" x14ac:dyDescent="0.3">
      <c r="A518" s="42"/>
      <c r="B518" s="42"/>
      <c r="H518" s="42"/>
    </row>
    <row r="519" spans="1:11" ht="12.6" customHeight="1" x14ac:dyDescent="0.3">
      <c r="A519" s="42"/>
      <c r="B519" s="38"/>
      <c r="H519" s="42"/>
    </row>
    <row r="520" spans="1:11" ht="12.6" customHeight="1" x14ac:dyDescent="0.3">
      <c r="A520" s="42"/>
      <c r="B520" s="42"/>
      <c r="H520" s="42"/>
    </row>
    <row r="521" spans="1:11" ht="12.6" customHeight="1" x14ac:dyDescent="0.3">
      <c r="A521" s="42"/>
      <c r="B521" s="42"/>
      <c r="H521" s="42"/>
    </row>
    <row r="522" spans="1:11" ht="12.6" customHeight="1" x14ac:dyDescent="0.3">
      <c r="A522" s="42"/>
      <c r="B522" s="42"/>
      <c r="H522" s="42"/>
    </row>
    <row r="523" spans="1:11" ht="12.6" customHeight="1" x14ac:dyDescent="0.3">
      <c r="A523" s="42"/>
      <c r="B523" s="42"/>
      <c r="H523" s="42"/>
    </row>
    <row r="524" spans="1:11" ht="12.6" customHeight="1" x14ac:dyDescent="0.3">
      <c r="A524" s="42"/>
      <c r="B524" s="42"/>
      <c r="H524" s="42"/>
    </row>
    <row r="525" spans="1:11" ht="12.6" customHeight="1" x14ac:dyDescent="0.3">
      <c r="A525" s="42"/>
      <c r="B525" s="42"/>
      <c r="H525" s="42"/>
    </row>
    <row r="530" spans="1:11" ht="12.6" customHeight="1" x14ac:dyDescent="0.3">
      <c r="B530" s="38"/>
      <c r="C530" s="38"/>
      <c r="D530" s="38"/>
      <c r="E530" s="38" t="s">
        <v>60</v>
      </c>
      <c r="F530" s="38"/>
      <c r="G530" s="38"/>
      <c r="H530" s="38" t="s">
        <v>51</v>
      </c>
      <c r="J530" s="38" t="s">
        <v>47</v>
      </c>
    </row>
    <row r="531" spans="1:11" ht="12.6" customHeight="1" x14ac:dyDescent="0.3">
      <c r="B531" s="38" t="s">
        <v>61</v>
      </c>
      <c r="C531" s="38"/>
      <c r="D531" s="38"/>
      <c r="E531" s="38"/>
      <c r="F531" s="38"/>
      <c r="G531" s="38"/>
      <c r="H531" s="38"/>
      <c r="I531" s="38"/>
      <c r="J531" s="38"/>
    </row>
    <row r="532" spans="1:11" ht="12.6" customHeight="1" x14ac:dyDescent="0.3">
      <c r="B532" s="38" t="s">
        <v>62</v>
      </c>
      <c r="C532" s="38"/>
      <c r="D532" s="38"/>
      <c r="E532" s="38"/>
      <c r="F532" s="38"/>
      <c r="G532" s="38"/>
      <c r="H532" s="38"/>
      <c r="I532" s="38"/>
      <c r="J532" s="38"/>
    </row>
    <row r="533" spans="1:11" ht="12.6" customHeight="1" x14ac:dyDescent="0.3">
      <c r="B533" s="39" t="s">
        <v>48</v>
      </c>
      <c r="C533" s="38"/>
      <c r="D533" s="38"/>
      <c r="E533" s="38"/>
      <c r="F533" s="38"/>
      <c r="G533" s="38"/>
      <c r="H533" s="38"/>
      <c r="I533" s="38"/>
      <c r="J533" s="38"/>
    </row>
    <row r="534" spans="1:11" ht="12.6" customHeight="1" x14ac:dyDescent="0.3">
      <c r="B534" s="38" t="s">
        <v>63</v>
      </c>
      <c r="C534" s="38"/>
      <c r="D534" s="38"/>
      <c r="E534" s="38"/>
      <c r="F534" s="38"/>
      <c r="G534" s="38"/>
      <c r="H534" s="38"/>
      <c r="I534" s="38"/>
      <c r="J534" s="38"/>
    </row>
    <row r="535" spans="1:11" ht="12.6" customHeight="1" x14ac:dyDescent="0.3">
      <c r="B535" s="39">
        <v>4</v>
      </c>
      <c r="C535" s="38"/>
      <c r="D535" s="38"/>
      <c r="E535" s="38"/>
      <c r="F535" s="38"/>
      <c r="G535" s="38"/>
      <c r="H535" s="38"/>
      <c r="I535" s="38"/>
      <c r="J535" s="38"/>
    </row>
    <row r="536" spans="1:11" ht="12.6" customHeight="1" x14ac:dyDescent="0.3">
      <c r="B536" s="31" t="s">
        <v>73</v>
      </c>
      <c r="C536" s="38"/>
      <c r="D536" s="38"/>
      <c r="E536" s="38"/>
      <c r="F536" s="38"/>
      <c r="G536" s="38"/>
      <c r="H536" s="38"/>
      <c r="I536" s="38"/>
      <c r="J536" s="38"/>
    </row>
    <row r="537" spans="1:11" ht="12.6" customHeight="1" x14ac:dyDescent="0.3">
      <c r="B537" s="38" t="s">
        <v>64</v>
      </c>
      <c r="C537" s="38"/>
      <c r="D537" s="38"/>
      <c r="E537" s="38"/>
      <c r="F537" s="38"/>
      <c r="G537" s="38"/>
      <c r="H537" s="38"/>
      <c r="I537" s="38"/>
      <c r="J537" s="38"/>
    </row>
    <row r="538" spans="1:11" ht="12.6" customHeight="1" x14ac:dyDescent="0.3">
      <c r="B538" s="38" t="s">
        <v>65</v>
      </c>
      <c r="C538" s="38"/>
      <c r="D538" s="38"/>
      <c r="E538" s="38"/>
      <c r="F538" s="38"/>
      <c r="G538" s="38"/>
      <c r="H538" s="38"/>
      <c r="I538" s="38"/>
      <c r="J538" s="38"/>
    </row>
    <row r="539" spans="1:11" ht="12.6" customHeight="1" x14ac:dyDescent="0.3">
      <c r="B539" s="38" t="s">
        <v>66</v>
      </c>
      <c r="C539" s="38"/>
      <c r="D539" s="38"/>
      <c r="E539" s="38"/>
      <c r="F539" s="38"/>
      <c r="G539" s="38"/>
      <c r="H539" s="38"/>
      <c r="I539" s="38"/>
      <c r="J539" s="38"/>
    </row>
    <row r="540" spans="1:11" ht="12.6" customHeight="1" x14ac:dyDescent="0.3">
      <c r="B540" s="38" t="s">
        <v>43</v>
      </c>
      <c r="C540" s="38"/>
      <c r="D540" s="38"/>
      <c r="E540" s="38"/>
      <c r="F540" s="38"/>
      <c r="G540" s="38"/>
      <c r="H540" s="38"/>
      <c r="I540" s="38"/>
      <c r="J540" s="38"/>
    </row>
    <row r="541" spans="1:11" ht="12.6" customHeight="1" x14ac:dyDescent="0.3">
      <c r="A541" s="47">
        <f>511:511+1</f>
        <v>19</v>
      </c>
      <c r="B541" s="31" t="s">
        <v>53</v>
      </c>
      <c r="D541" s="46">
        <f>INDEX(vaches!$4:$54,A541,A$2)</f>
        <v>0</v>
      </c>
      <c r="E541" s="46"/>
      <c r="F541" s="46"/>
      <c r="G541" s="46"/>
      <c r="H541" s="46"/>
      <c r="I541" s="46"/>
      <c r="J541" s="31" t="s">
        <v>54</v>
      </c>
      <c r="K541" s="31">
        <f>K$1</f>
        <v>1964</v>
      </c>
    </row>
    <row r="542" spans="1:11" ht="12.6" customHeight="1" x14ac:dyDescent="0.3">
      <c r="B542" s="31" t="s">
        <v>45</v>
      </c>
      <c r="D542" s="46"/>
      <c r="E542" s="46"/>
      <c r="F542" s="46"/>
      <c r="G542" s="46"/>
      <c r="H542" s="46"/>
      <c r="I542" s="46"/>
      <c r="J542" s="31" t="s">
        <v>55</v>
      </c>
    </row>
    <row r="543" spans="1:11" ht="12.6" customHeight="1" x14ac:dyDescent="0.3">
      <c r="B543" s="31" t="s">
        <v>39</v>
      </c>
      <c r="D543" s="46"/>
      <c r="E543" s="46"/>
      <c r="F543" s="46"/>
      <c r="G543" s="46"/>
      <c r="H543" s="46"/>
      <c r="I543" s="46"/>
      <c r="J543" s="31" t="s">
        <v>56</v>
      </c>
      <c r="K543" s="42"/>
    </row>
    <row r="544" spans="1:11" ht="12.6" customHeight="1" x14ac:dyDescent="0.3">
      <c r="A544" s="31" t="s">
        <v>38</v>
      </c>
      <c r="B544" s="31" t="s">
        <v>39</v>
      </c>
      <c r="C544" s="31" t="s">
        <v>40</v>
      </c>
      <c r="E544" s="31" t="s">
        <v>41</v>
      </c>
      <c r="G544" s="31" t="s">
        <v>42</v>
      </c>
      <c r="H544" s="31" t="s">
        <v>57</v>
      </c>
      <c r="I544" s="31" t="s">
        <v>58</v>
      </c>
      <c r="K544" s="31" t="s">
        <v>59</v>
      </c>
    </row>
    <row r="545" spans="1:10" ht="12.6" customHeight="1" x14ac:dyDescent="0.3">
      <c r="A545" s="45"/>
      <c r="B545" s="42"/>
      <c r="H545" s="42"/>
    </row>
    <row r="546" spans="1:10" ht="12.6" customHeight="1" x14ac:dyDescent="0.3">
      <c r="A546" s="42"/>
      <c r="B546" s="42"/>
      <c r="H546" s="42"/>
    </row>
    <row r="547" spans="1:10" ht="12.6" customHeight="1" x14ac:dyDescent="0.3">
      <c r="A547" s="42"/>
      <c r="B547" s="42"/>
      <c r="H547" s="42"/>
    </row>
    <row r="548" spans="1:10" ht="12.6" customHeight="1" x14ac:dyDescent="0.3">
      <c r="A548" s="42"/>
      <c r="B548" s="42"/>
      <c r="H548" s="42"/>
    </row>
    <row r="549" spans="1:10" ht="12.6" customHeight="1" x14ac:dyDescent="0.3">
      <c r="A549" s="42"/>
      <c r="B549" s="38"/>
      <c r="H549" s="42"/>
    </row>
    <row r="550" spans="1:10" ht="12.6" customHeight="1" x14ac:dyDescent="0.3">
      <c r="A550" s="42"/>
      <c r="B550" s="42"/>
      <c r="H550" s="42"/>
    </row>
    <row r="551" spans="1:10" ht="12.6" customHeight="1" x14ac:dyDescent="0.3">
      <c r="A551" s="42"/>
      <c r="B551" s="42"/>
      <c r="H551" s="42"/>
    </row>
    <row r="552" spans="1:10" ht="12.6" customHeight="1" x14ac:dyDescent="0.3">
      <c r="A552" s="42"/>
      <c r="B552" s="42"/>
      <c r="H552" s="42"/>
    </row>
    <row r="553" spans="1:10" ht="12.6" customHeight="1" x14ac:dyDescent="0.3">
      <c r="A553" s="42"/>
      <c r="B553" s="42"/>
      <c r="H553" s="42"/>
    </row>
    <row r="554" spans="1:10" ht="12.6" customHeight="1" x14ac:dyDescent="0.3">
      <c r="A554" s="42"/>
      <c r="B554" s="42"/>
      <c r="H554" s="42"/>
    </row>
    <row r="555" spans="1:10" ht="12.6" customHeight="1" x14ac:dyDescent="0.3">
      <c r="A555" s="42"/>
      <c r="B555" s="42"/>
      <c r="H555" s="42"/>
    </row>
    <row r="560" spans="1:10" ht="12.6" customHeight="1" x14ac:dyDescent="0.3">
      <c r="B560" s="38"/>
      <c r="C560" s="38"/>
      <c r="D560" s="38"/>
      <c r="E560" s="38" t="s">
        <v>60</v>
      </c>
      <c r="F560" s="38"/>
      <c r="G560" s="38"/>
      <c r="H560" s="38" t="s">
        <v>51</v>
      </c>
      <c r="J560" s="38" t="s">
        <v>47</v>
      </c>
    </row>
    <row r="561" spans="1:11" ht="12.6" customHeight="1" x14ac:dyDescent="0.3">
      <c r="B561" s="38" t="s">
        <v>61</v>
      </c>
      <c r="C561" s="38"/>
      <c r="D561" s="38"/>
      <c r="E561" s="38"/>
      <c r="F561" s="38"/>
      <c r="G561" s="38"/>
      <c r="H561" s="38"/>
      <c r="I561" s="38"/>
      <c r="J561" s="38"/>
    </row>
    <row r="562" spans="1:11" ht="12.6" customHeight="1" x14ac:dyDescent="0.3">
      <c r="B562" s="38" t="s">
        <v>62</v>
      </c>
      <c r="C562" s="38"/>
      <c r="D562" s="38"/>
      <c r="E562" s="38"/>
      <c r="F562" s="38"/>
      <c r="G562" s="38"/>
      <c r="H562" s="38"/>
      <c r="I562" s="38"/>
      <c r="J562" s="38"/>
    </row>
    <row r="563" spans="1:11" ht="12.6" customHeight="1" x14ac:dyDescent="0.3">
      <c r="B563" s="39" t="s">
        <v>48</v>
      </c>
      <c r="C563" s="38"/>
      <c r="D563" s="38"/>
      <c r="E563" s="38"/>
      <c r="F563" s="38"/>
      <c r="G563" s="38"/>
      <c r="H563" s="38"/>
      <c r="I563" s="38"/>
      <c r="J563" s="38"/>
    </row>
    <row r="564" spans="1:11" ht="12.6" customHeight="1" x14ac:dyDescent="0.3">
      <c r="B564" s="38" t="s">
        <v>63</v>
      </c>
      <c r="C564" s="38"/>
      <c r="D564" s="38"/>
      <c r="E564" s="38"/>
      <c r="F564" s="38"/>
      <c r="G564" s="38"/>
      <c r="H564" s="38"/>
      <c r="I564" s="38"/>
      <c r="J564" s="38"/>
    </row>
    <row r="565" spans="1:11" ht="12.6" customHeight="1" x14ac:dyDescent="0.3">
      <c r="B565" s="39">
        <v>4</v>
      </c>
      <c r="C565" s="38"/>
      <c r="D565" s="38"/>
      <c r="E565" s="38"/>
      <c r="F565" s="38"/>
      <c r="G565" s="38"/>
      <c r="H565" s="38"/>
      <c r="I565" s="38"/>
      <c r="J565" s="38"/>
    </row>
    <row r="566" spans="1:11" ht="12.6" customHeight="1" x14ac:dyDescent="0.3">
      <c r="B566" s="31" t="s">
        <v>73</v>
      </c>
      <c r="C566" s="38"/>
      <c r="D566" s="38"/>
      <c r="E566" s="38"/>
      <c r="F566" s="38"/>
      <c r="G566" s="38"/>
      <c r="H566" s="38"/>
      <c r="I566" s="38"/>
      <c r="J566" s="38"/>
    </row>
    <row r="567" spans="1:11" ht="12.6" customHeight="1" x14ac:dyDescent="0.3">
      <c r="B567" s="38" t="s">
        <v>64</v>
      </c>
      <c r="C567" s="38"/>
      <c r="D567" s="38"/>
      <c r="E567" s="38"/>
      <c r="F567" s="38"/>
      <c r="G567" s="38"/>
      <c r="H567" s="38"/>
      <c r="I567" s="38"/>
      <c r="J567" s="38"/>
    </row>
    <row r="568" spans="1:11" ht="12.6" customHeight="1" x14ac:dyDescent="0.3">
      <c r="B568" s="38" t="s">
        <v>65</v>
      </c>
      <c r="C568" s="38"/>
      <c r="D568" s="38"/>
      <c r="E568" s="38"/>
      <c r="F568" s="38"/>
      <c r="G568" s="38"/>
      <c r="H568" s="38"/>
      <c r="I568" s="38"/>
      <c r="J568" s="38"/>
    </row>
    <row r="569" spans="1:11" ht="12.6" customHeight="1" x14ac:dyDescent="0.3">
      <c r="B569" s="38" t="s">
        <v>66</v>
      </c>
      <c r="C569" s="38"/>
      <c r="D569" s="38"/>
      <c r="E569" s="38"/>
      <c r="F569" s="38"/>
      <c r="G569" s="38"/>
      <c r="H569" s="38"/>
      <c r="I569" s="38"/>
      <c r="J569" s="38"/>
    </row>
    <row r="570" spans="1:11" ht="12.6" customHeight="1" x14ac:dyDescent="0.3">
      <c r="B570" s="38" t="s">
        <v>43</v>
      </c>
      <c r="C570" s="38"/>
      <c r="D570" s="38"/>
      <c r="E570" s="38"/>
      <c r="F570" s="38"/>
      <c r="G570" s="38"/>
      <c r="H570" s="38"/>
      <c r="I570" s="38"/>
      <c r="J570" s="38"/>
    </row>
    <row r="571" spans="1:11" ht="12.6" customHeight="1" x14ac:dyDescent="0.3">
      <c r="A571" s="47">
        <f>541:541+1</f>
        <v>20</v>
      </c>
      <c r="B571" s="31" t="s">
        <v>53</v>
      </c>
      <c r="D571" s="46">
        <f>INDEX(vaches!$4:$54,A571,A$2)</f>
        <v>0</v>
      </c>
      <c r="E571" s="46"/>
      <c r="F571" s="46"/>
      <c r="G571" s="46"/>
      <c r="H571" s="46"/>
      <c r="I571" s="46"/>
      <c r="J571" s="31" t="s">
        <v>54</v>
      </c>
      <c r="K571" s="31">
        <f>K$1</f>
        <v>1964</v>
      </c>
    </row>
    <row r="572" spans="1:11" ht="12.6" customHeight="1" x14ac:dyDescent="0.3">
      <c r="B572" s="31" t="s">
        <v>45</v>
      </c>
      <c r="D572" s="46"/>
      <c r="E572" s="46"/>
      <c r="F572" s="46"/>
      <c r="G572" s="46"/>
      <c r="H572" s="46"/>
      <c r="I572" s="46"/>
      <c r="J572" s="31" t="s">
        <v>55</v>
      </c>
    </row>
    <row r="573" spans="1:11" ht="12.6" customHeight="1" x14ac:dyDescent="0.3">
      <c r="B573" s="31" t="s">
        <v>39</v>
      </c>
      <c r="D573" s="46"/>
      <c r="E573" s="46"/>
      <c r="F573" s="46"/>
      <c r="G573" s="46"/>
      <c r="H573" s="46"/>
      <c r="I573" s="46"/>
      <c r="J573" s="31" t="s">
        <v>56</v>
      </c>
      <c r="K573" s="42"/>
    </row>
    <row r="574" spans="1:11" ht="12.6" customHeight="1" x14ac:dyDescent="0.3">
      <c r="A574" s="31" t="s">
        <v>38</v>
      </c>
      <c r="B574" s="31" t="s">
        <v>39</v>
      </c>
      <c r="C574" s="31" t="s">
        <v>40</v>
      </c>
      <c r="E574" s="31" t="s">
        <v>41</v>
      </c>
      <c r="G574" s="31" t="s">
        <v>42</v>
      </c>
      <c r="H574" s="31" t="s">
        <v>57</v>
      </c>
      <c r="I574" s="31" t="s">
        <v>58</v>
      </c>
      <c r="K574" s="31" t="s">
        <v>59</v>
      </c>
    </row>
    <row r="575" spans="1:11" ht="12.6" customHeight="1" x14ac:dyDescent="0.3">
      <c r="A575" s="45"/>
      <c r="B575" s="42"/>
      <c r="H575" s="42"/>
    </row>
    <row r="576" spans="1:11" ht="12.6" customHeight="1" x14ac:dyDescent="0.3">
      <c r="A576" s="42"/>
      <c r="B576" s="42"/>
      <c r="H576" s="42"/>
    </row>
    <row r="577" spans="1:10" ht="12.6" customHeight="1" x14ac:dyDescent="0.3">
      <c r="A577" s="42"/>
      <c r="B577" s="42"/>
      <c r="H577" s="42"/>
    </row>
    <row r="578" spans="1:10" ht="12.6" customHeight="1" x14ac:dyDescent="0.3">
      <c r="A578" s="42"/>
      <c r="B578" s="42"/>
      <c r="H578" s="42"/>
    </row>
    <row r="579" spans="1:10" ht="12.6" customHeight="1" x14ac:dyDescent="0.3">
      <c r="A579" s="42"/>
      <c r="B579" s="38"/>
      <c r="H579" s="42"/>
    </row>
    <row r="580" spans="1:10" ht="12.6" customHeight="1" x14ac:dyDescent="0.3">
      <c r="A580" s="42"/>
      <c r="B580" s="42"/>
      <c r="H580" s="42"/>
    </row>
    <row r="581" spans="1:10" ht="12.6" customHeight="1" x14ac:dyDescent="0.3">
      <c r="A581" s="42"/>
      <c r="B581" s="42"/>
      <c r="H581" s="42"/>
    </row>
    <row r="582" spans="1:10" ht="12.6" customHeight="1" x14ac:dyDescent="0.3">
      <c r="A582" s="42"/>
      <c r="B582" s="42"/>
      <c r="H582" s="42"/>
    </row>
    <row r="583" spans="1:10" ht="12.6" customHeight="1" x14ac:dyDescent="0.3">
      <c r="A583" s="42"/>
      <c r="B583" s="42"/>
      <c r="H583" s="42"/>
    </row>
    <row r="584" spans="1:10" ht="12.6" customHeight="1" x14ac:dyDescent="0.3">
      <c r="A584" s="42"/>
      <c r="B584" s="42"/>
      <c r="H584" s="42"/>
    </row>
    <row r="585" spans="1:10" ht="12.6" customHeight="1" x14ac:dyDescent="0.3">
      <c r="A585" s="42"/>
      <c r="B585" s="42"/>
      <c r="H585" s="42"/>
    </row>
    <row r="590" spans="1:10" ht="12.6" customHeight="1" x14ac:dyDescent="0.3">
      <c r="B590" s="38"/>
      <c r="C590" s="38"/>
      <c r="D590" s="38"/>
      <c r="E590" s="38" t="s">
        <v>60</v>
      </c>
      <c r="F590" s="38"/>
      <c r="G590" s="38"/>
      <c r="H590" s="38" t="s">
        <v>51</v>
      </c>
      <c r="J590" s="38" t="s">
        <v>47</v>
      </c>
    </row>
    <row r="591" spans="1:10" ht="12.6" customHeight="1" x14ac:dyDescent="0.3">
      <c r="B591" s="38" t="s">
        <v>61</v>
      </c>
      <c r="C591" s="38"/>
      <c r="D591" s="38"/>
      <c r="E591" s="38"/>
      <c r="F591" s="38"/>
      <c r="G591" s="38"/>
      <c r="H591" s="38"/>
      <c r="I591" s="38"/>
      <c r="J591" s="38"/>
    </row>
    <row r="592" spans="1:10" ht="12.6" customHeight="1" x14ac:dyDescent="0.3">
      <c r="B592" s="38" t="s">
        <v>62</v>
      </c>
      <c r="C592" s="38"/>
      <c r="D592" s="38"/>
      <c r="E592" s="38"/>
      <c r="F592" s="38"/>
      <c r="G592" s="38"/>
      <c r="H592" s="38"/>
      <c r="I592" s="38"/>
      <c r="J592" s="38"/>
    </row>
    <row r="593" spans="1:11" ht="12.6" customHeight="1" x14ac:dyDescent="0.3">
      <c r="B593" s="39" t="s">
        <v>48</v>
      </c>
      <c r="C593" s="38"/>
      <c r="D593" s="38"/>
      <c r="E593" s="38"/>
      <c r="F593" s="38"/>
      <c r="G593" s="38"/>
      <c r="H593" s="38"/>
      <c r="I593" s="38"/>
      <c r="J593" s="38"/>
    </row>
    <row r="594" spans="1:11" ht="12.6" customHeight="1" x14ac:dyDescent="0.3">
      <c r="B594" s="38" t="s">
        <v>63</v>
      </c>
      <c r="C594" s="38"/>
      <c r="D594" s="38"/>
      <c r="E594" s="38"/>
      <c r="F594" s="38"/>
      <c r="G594" s="38"/>
      <c r="H594" s="38"/>
      <c r="I594" s="38"/>
      <c r="J594" s="38"/>
    </row>
    <row r="595" spans="1:11" ht="12.6" customHeight="1" x14ac:dyDescent="0.3">
      <c r="B595" s="39">
        <v>4</v>
      </c>
      <c r="C595" s="38"/>
      <c r="D595" s="38"/>
      <c r="E595" s="38"/>
      <c r="F595" s="38"/>
      <c r="G595" s="38"/>
      <c r="H595" s="38"/>
      <c r="I595" s="38"/>
      <c r="J595" s="38"/>
    </row>
    <row r="596" spans="1:11" ht="12.6" customHeight="1" x14ac:dyDescent="0.3">
      <c r="B596" s="31" t="s">
        <v>73</v>
      </c>
      <c r="C596" s="38"/>
      <c r="D596" s="38"/>
      <c r="E596" s="38"/>
      <c r="F596" s="38"/>
      <c r="G596" s="38"/>
      <c r="H596" s="38"/>
      <c r="I596" s="38"/>
      <c r="J596" s="38"/>
    </row>
    <row r="597" spans="1:11" ht="12.6" customHeight="1" x14ac:dyDescent="0.3">
      <c r="B597" s="38" t="s">
        <v>64</v>
      </c>
      <c r="C597" s="38"/>
      <c r="D597" s="38"/>
      <c r="E597" s="38"/>
      <c r="F597" s="38"/>
      <c r="G597" s="38"/>
      <c r="H597" s="38"/>
      <c r="I597" s="38"/>
      <c r="J597" s="38"/>
    </row>
    <row r="598" spans="1:11" ht="12.6" customHeight="1" x14ac:dyDescent="0.3">
      <c r="B598" s="38" t="s">
        <v>65</v>
      </c>
      <c r="C598" s="38"/>
      <c r="D598" s="38"/>
      <c r="E598" s="38"/>
      <c r="F598" s="38"/>
      <c r="G598" s="38"/>
      <c r="H598" s="38"/>
      <c r="I598" s="38"/>
      <c r="J598" s="38"/>
    </row>
    <row r="599" spans="1:11" ht="12.6" customHeight="1" x14ac:dyDescent="0.3">
      <c r="B599" s="38" t="s">
        <v>66</v>
      </c>
      <c r="C599" s="38"/>
      <c r="D599" s="38"/>
      <c r="E599" s="38"/>
      <c r="F599" s="38"/>
      <c r="G599" s="38"/>
      <c r="H599" s="38"/>
      <c r="I599" s="38"/>
      <c r="J599" s="38"/>
    </row>
    <row r="600" spans="1:11" ht="12.6" customHeight="1" x14ac:dyDescent="0.3">
      <c r="B600" s="38" t="s">
        <v>43</v>
      </c>
      <c r="C600" s="38"/>
      <c r="D600" s="38"/>
      <c r="E600" s="38"/>
      <c r="F600" s="38"/>
      <c r="G600" s="38"/>
      <c r="H600" s="38"/>
      <c r="I600" s="38"/>
      <c r="J600" s="38"/>
    </row>
    <row r="601" spans="1:11" ht="12.6" customHeight="1" x14ac:dyDescent="0.3">
      <c r="A601" s="47">
        <f>571:571+1</f>
        <v>21</v>
      </c>
      <c r="B601" s="31" t="s">
        <v>53</v>
      </c>
      <c r="D601" s="46">
        <f>INDEX(vaches!$4:$54,A601,A$2)</f>
        <v>0</v>
      </c>
      <c r="E601" s="46"/>
      <c r="F601" s="46"/>
      <c r="G601" s="46"/>
      <c r="H601" s="46"/>
      <c r="I601" s="46"/>
      <c r="J601" s="31" t="s">
        <v>54</v>
      </c>
      <c r="K601" s="31">
        <f>K$1</f>
        <v>1964</v>
      </c>
    </row>
    <row r="602" spans="1:11" ht="12.6" customHeight="1" x14ac:dyDescent="0.3">
      <c r="B602" s="31" t="s">
        <v>45</v>
      </c>
      <c r="D602" s="46"/>
      <c r="E602" s="46"/>
      <c r="F602" s="46"/>
      <c r="G602" s="46"/>
      <c r="H602" s="46"/>
      <c r="I602" s="46"/>
      <c r="J602" s="31" t="s">
        <v>55</v>
      </c>
    </row>
    <row r="603" spans="1:11" ht="12.6" customHeight="1" x14ac:dyDescent="0.3">
      <c r="B603" s="31" t="s">
        <v>39</v>
      </c>
      <c r="D603" s="46"/>
      <c r="E603" s="46"/>
      <c r="F603" s="46"/>
      <c r="G603" s="46"/>
      <c r="H603" s="46"/>
      <c r="I603" s="46"/>
      <c r="J603" s="31" t="s">
        <v>56</v>
      </c>
      <c r="K603" s="42"/>
    </row>
    <row r="604" spans="1:11" ht="12.6" customHeight="1" x14ac:dyDescent="0.3">
      <c r="A604" s="31" t="s">
        <v>38</v>
      </c>
      <c r="B604" s="31" t="s">
        <v>39</v>
      </c>
      <c r="C604" s="31" t="s">
        <v>40</v>
      </c>
      <c r="E604" s="31" t="s">
        <v>41</v>
      </c>
      <c r="G604" s="31" t="s">
        <v>42</v>
      </c>
      <c r="H604" s="31" t="s">
        <v>57</v>
      </c>
      <c r="I604" s="31" t="s">
        <v>58</v>
      </c>
      <c r="K604" s="31" t="s">
        <v>59</v>
      </c>
    </row>
    <row r="605" spans="1:11" ht="12.6" customHeight="1" x14ac:dyDescent="0.3">
      <c r="A605" s="45"/>
      <c r="B605" s="42"/>
      <c r="H605" s="42"/>
    </row>
    <row r="606" spans="1:11" ht="12.6" customHeight="1" x14ac:dyDescent="0.3">
      <c r="A606" s="42"/>
      <c r="B606" s="42"/>
      <c r="H606" s="42"/>
    </row>
    <row r="607" spans="1:11" ht="12.6" customHeight="1" x14ac:dyDescent="0.3">
      <c r="A607" s="42"/>
      <c r="B607" s="42"/>
      <c r="H607" s="42"/>
    </row>
    <row r="608" spans="1:11" ht="12.6" customHeight="1" x14ac:dyDescent="0.3">
      <c r="A608" s="42"/>
      <c r="B608" s="42"/>
      <c r="H608" s="42"/>
    </row>
    <row r="609" spans="1:10" ht="12.6" customHeight="1" x14ac:dyDescent="0.3">
      <c r="A609" s="42"/>
      <c r="B609" s="38"/>
      <c r="H609" s="42"/>
    </row>
    <row r="610" spans="1:10" ht="12.6" customHeight="1" x14ac:dyDescent="0.3">
      <c r="A610" s="42"/>
      <c r="B610" s="42"/>
      <c r="H610" s="42"/>
    </row>
    <row r="611" spans="1:10" ht="12.6" customHeight="1" x14ac:dyDescent="0.3">
      <c r="A611" s="42"/>
      <c r="B611" s="42"/>
      <c r="H611" s="42"/>
    </row>
    <row r="612" spans="1:10" ht="12.6" customHeight="1" x14ac:dyDescent="0.3">
      <c r="A612" s="42"/>
      <c r="B612" s="42"/>
      <c r="H612" s="42"/>
    </row>
    <row r="613" spans="1:10" ht="12.6" customHeight="1" x14ac:dyDescent="0.3">
      <c r="A613" s="42"/>
      <c r="B613" s="42"/>
      <c r="H613" s="42"/>
    </row>
    <row r="614" spans="1:10" ht="12.6" customHeight="1" x14ac:dyDescent="0.3">
      <c r="A614" s="42"/>
      <c r="B614" s="42"/>
      <c r="H614" s="42"/>
    </row>
    <row r="615" spans="1:10" ht="12.6" customHeight="1" x14ac:dyDescent="0.3">
      <c r="A615" s="42"/>
      <c r="B615" s="42"/>
      <c r="H615" s="42"/>
    </row>
    <row r="620" spans="1:10" ht="12.6" customHeight="1" x14ac:dyDescent="0.3">
      <c r="B620" s="38"/>
      <c r="C620" s="38"/>
      <c r="D620" s="38"/>
      <c r="E620" s="38" t="s">
        <v>60</v>
      </c>
      <c r="F620" s="38"/>
      <c r="G620" s="38"/>
      <c r="H620" s="38" t="s">
        <v>51</v>
      </c>
      <c r="J620" s="38" t="s">
        <v>47</v>
      </c>
    </row>
    <row r="621" spans="1:10" ht="12.6" customHeight="1" x14ac:dyDescent="0.3">
      <c r="B621" s="38" t="s">
        <v>61</v>
      </c>
      <c r="C621" s="38"/>
      <c r="D621" s="38"/>
      <c r="E621" s="38"/>
      <c r="F621" s="38"/>
      <c r="G621" s="38"/>
      <c r="H621" s="38"/>
      <c r="I621" s="38"/>
      <c r="J621" s="38"/>
    </row>
    <row r="622" spans="1:10" ht="12.6" customHeight="1" x14ac:dyDescent="0.3">
      <c r="B622" s="38" t="s">
        <v>62</v>
      </c>
      <c r="C622" s="38"/>
      <c r="D622" s="38"/>
      <c r="E622" s="38"/>
      <c r="F622" s="38"/>
      <c r="G622" s="38"/>
      <c r="H622" s="38"/>
      <c r="I622" s="38"/>
      <c r="J622" s="38"/>
    </row>
    <row r="623" spans="1:10" ht="12.6" customHeight="1" x14ac:dyDescent="0.3">
      <c r="B623" s="39" t="s">
        <v>48</v>
      </c>
      <c r="C623" s="38"/>
      <c r="D623" s="38"/>
      <c r="E623" s="38"/>
      <c r="F623" s="38"/>
      <c r="G623" s="38"/>
      <c r="H623" s="38"/>
      <c r="I623" s="38"/>
      <c r="J623" s="38"/>
    </row>
    <row r="624" spans="1:10" ht="12.6" customHeight="1" x14ac:dyDescent="0.3">
      <c r="B624" s="38" t="s">
        <v>63</v>
      </c>
      <c r="C624" s="38"/>
      <c r="D624" s="38"/>
      <c r="E624" s="38"/>
      <c r="F624" s="38"/>
      <c r="G624" s="38"/>
      <c r="H624" s="38"/>
      <c r="I624" s="38"/>
      <c r="J624" s="38"/>
    </row>
    <row r="625" spans="1:11" ht="12.6" customHeight="1" x14ac:dyDescent="0.3">
      <c r="B625" s="39">
        <v>4</v>
      </c>
      <c r="C625" s="38"/>
      <c r="D625" s="38"/>
      <c r="E625" s="38"/>
      <c r="F625" s="38"/>
      <c r="G625" s="38"/>
      <c r="H625" s="38"/>
      <c r="I625" s="38"/>
      <c r="J625" s="38"/>
    </row>
    <row r="626" spans="1:11" ht="12.6" customHeight="1" x14ac:dyDescent="0.3">
      <c r="B626" s="31" t="s">
        <v>73</v>
      </c>
      <c r="C626" s="38"/>
      <c r="D626" s="38"/>
      <c r="E626" s="38"/>
      <c r="F626" s="38"/>
      <c r="G626" s="38"/>
      <c r="H626" s="38"/>
      <c r="I626" s="38"/>
      <c r="J626" s="38"/>
    </row>
    <row r="627" spans="1:11" ht="12.6" customHeight="1" x14ac:dyDescent="0.3">
      <c r="B627" s="38" t="s">
        <v>64</v>
      </c>
      <c r="C627" s="38"/>
      <c r="D627" s="38"/>
      <c r="E627" s="38"/>
      <c r="F627" s="38"/>
      <c r="G627" s="38"/>
      <c r="H627" s="38"/>
      <c r="I627" s="38"/>
      <c r="J627" s="38"/>
    </row>
    <row r="628" spans="1:11" ht="12.6" customHeight="1" x14ac:dyDescent="0.3">
      <c r="B628" s="38" t="s">
        <v>65</v>
      </c>
      <c r="C628" s="38"/>
      <c r="D628" s="38"/>
      <c r="E628" s="38"/>
      <c r="F628" s="38"/>
      <c r="G628" s="38"/>
      <c r="H628" s="38"/>
      <c r="I628" s="38"/>
      <c r="J628" s="38"/>
    </row>
    <row r="629" spans="1:11" ht="12.6" customHeight="1" x14ac:dyDescent="0.3">
      <c r="B629" s="38" t="s">
        <v>66</v>
      </c>
      <c r="C629" s="38"/>
      <c r="D629" s="38"/>
      <c r="E629" s="38"/>
      <c r="F629" s="38"/>
      <c r="G629" s="38"/>
      <c r="H629" s="38"/>
      <c r="I629" s="38"/>
      <c r="J629" s="38"/>
    </row>
    <row r="630" spans="1:11" ht="12.6" customHeight="1" x14ac:dyDescent="0.3">
      <c r="B630" s="38" t="s">
        <v>43</v>
      </c>
      <c r="C630" s="38"/>
      <c r="D630" s="38"/>
      <c r="E630" s="38"/>
      <c r="F630" s="38"/>
      <c r="G630" s="38"/>
      <c r="H630" s="38"/>
      <c r="I630" s="38"/>
      <c r="J630" s="38"/>
    </row>
    <row r="631" spans="1:11" ht="12.6" customHeight="1" x14ac:dyDescent="0.3">
      <c r="A631" s="47">
        <f>601:601+1</f>
        <v>22</v>
      </c>
      <c r="B631" s="31" t="s">
        <v>53</v>
      </c>
      <c r="D631" s="46">
        <f>INDEX(vaches!$4:$54,A631,A$2)</f>
        <v>0</v>
      </c>
      <c r="E631" s="46"/>
      <c r="F631" s="46"/>
      <c r="G631" s="46"/>
      <c r="H631" s="46"/>
      <c r="I631" s="46"/>
      <c r="J631" s="31" t="s">
        <v>54</v>
      </c>
      <c r="K631" s="31">
        <f>K$1</f>
        <v>1964</v>
      </c>
    </row>
    <row r="632" spans="1:11" ht="12.6" customHeight="1" x14ac:dyDescent="0.3">
      <c r="B632" s="31" t="s">
        <v>45</v>
      </c>
      <c r="D632" s="46"/>
      <c r="E632" s="46"/>
      <c r="F632" s="46"/>
      <c r="G632" s="46"/>
      <c r="H632" s="46"/>
      <c r="I632" s="46"/>
      <c r="J632" s="31" t="s">
        <v>55</v>
      </c>
    </row>
    <row r="633" spans="1:11" ht="12.6" customHeight="1" x14ac:dyDescent="0.3">
      <c r="B633" s="31" t="s">
        <v>39</v>
      </c>
      <c r="D633" s="46"/>
      <c r="E633" s="46"/>
      <c r="F633" s="46"/>
      <c r="G633" s="46"/>
      <c r="H633" s="46"/>
      <c r="I633" s="46"/>
      <c r="J633" s="31" t="s">
        <v>56</v>
      </c>
      <c r="K633" s="42"/>
    </row>
    <row r="634" spans="1:11" ht="12.6" customHeight="1" x14ac:dyDescent="0.3">
      <c r="A634" s="31" t="s">
        <v>38</v>
      </c>
      <c r="B634" s="31" t="s">
        <v>39</v>
      </c>
      <c r="C634" s="31" t="s">
        <v>40</v>
      </c>
      <c r="E634" s="31" t="s">
        <v>41</v>
      </c>
      <c r="G634" s="31" t="s">
        <v>42</v>
      </c>
      <c r="H634" s="31" t="s">
        <v>57</v>
      </c>
      <c r="I634" s="31" t="s">
        <v>58</v>
      </c>
      <c r="K634" s="31" t="s">
        <v>59</v>
      </c>
    </row>
    <row r="635" spans="1:11" ht="12.6" customHeight="1" x14ac:dyDescent="0.3">
      <c r="A635" s="45"/>
      <c r="B635" s="42"/>
      <c r="H635" s="42"/>
    </row>
    <row r="636" spans="1:11" ht="12.6" customHeight="1" x14ac:dyDescent="0.3">
      <c r="A636" s="42"/>
      <c r="B636" s="42"/>
      <c r="H636" s="42"/>
    </row>
    <row r="637" spans="1:11" ht="12.6" customHeight="1" x14ac:dyDescent="0.3">
      <c r="A637" s="42"/>
      <c r="B637" s="42"/>
      <c r="H637" s="42"/>
    </row>
    <row r="638" spans="1:11" ht="12.6" customHeight="1" x14ac:dyDescent="0.3">
      <c r="A638" s="42"/>
      <c r="B638" s="42"/>
      <c r="H638" s="42"/>
    </row>
    <row r="639" spans="1:11" ht="12.6" customHeight="1" x14ac:dyDescent="0.3">
      <c r="A639" s="42"/>
      <c r="B639" s="38"/>
      <c r="H639" s="42"/>
    </row>
    <row r="640" spans="1:11" ht="12.6" customHeight="1" x14ac:dyDescent="0.3">
      <c r="A640" s="42"/>
      <c r="B640" s="42"/>
      <c r="H640" s="42"/>
    </row>
    <row r="641" spans="1:10" ht="12.6" customHeight="1" x14ac:dyDescent="0.3">
      <c r="A641" s="42"/>
      <c r="B641" s="42"/>
      <c r="H641" s="42"/>
    </row>
    <row r="642" spans="1:10" ht="12.6" customHeight="1" x14ac:dyDescent="0.3">
      <c r="A642" s="42"/>
      <c r="B642" s="42"/>
      <c r="H642" s="42"/>
    </row>
    <row r="643" spans="1:10" ht="12.6" customHeight="1" x14ac:dyDescent="0.3">
      <c r="A643" s="42"/>
      <c r="B643" s="42"/>
      <c r="H643" s="42"/>
    </row>
    <row r="644" spans="1:10" ht="12.6" customHeight="1" x14ac:dyDescent="0.3">
      <c r="A644" s="42"/>
      <c r="B644" s="42"/>
      <c r="H644" s="42"/>
    </row>
    <row r="645" spans="1:10" ht="12.6" customHeight="1" x14ac:dyDescent="0.3">
      <c r="A645" s="42"/>
      <c r="B645" s="42"/>
      <c r="H645" s="42"/>
    </row>
    <row r="650" spans="1:10" ht="12.6" customHeight="1" x14ac:dyDescent="0.3">
      <c r="B650" s="38"/>
      <c r="C650" s="38"/>
      <c r="D650" s="38"/>
      <c r="E650" s="38" t="s">
        <v>60</v>
      </c>
      <c r="F650" s="38"/>
      <c r="G650" s="38"/>
      <c r="H650" s="38" t="s">
        <v>51</v>
      </c>
      <c r="J650" s="38" t="s">
        <v>47</v>
      </c>
    </row>
    <row r="651" spans="1:10" ht="12.6" customHeight="1" x14ac:dyDescent="0.3">
      <c r="B651" s="38" t="s">
        <v>61</v>
      </c>
      <c r="C651" s="38"/>
      <c r="D651" s="38"/>
      <c r="E651" s="38"/>
      <c r="F651" s="38"/>
      <c r="G651" s="38"/>
      <c r="H651" s="38"/>
      <c r="I651" s="38"/>
      <c r="J651" s="38"/>
    </row>
    <row r="652" spans="1:10" ht="12.6" customHeight="1" x14ac:dyDescent="0.3">
      <c r="B652" s="38" t="s">
        <v>62</v>
      </c>
      <c r="C652" s="38"/>
      <c r="D652" s="38"/>
      <c r="E652" s="38"/>
      <c r="F652" s="38"/>
      <c r="G652" s="38"/>
      <c r="H652" s="38"/>
      <c r="I652" s="38"/>
      <c r="J652" s="38"/>
    </row>
    <row r="653" spans="1:10" ht="12.6" customHeight="1" x14ac:dyDescent="0.3">
      <c r="B653" s="39" t="s">
        <v>48</v>
      </c>
      <c r="C653" s="38"/>
      <c r="D653" s="38"/>
      <c r="E653" s="38"/>
      <c r="F653" s="38"/>
      <c r="G653" s="38"/>
      <c r="H653" s="38"/>
      <c r="I653" s="38"/>
      <c r="J653" s="38"/>
    </row>
    <row r="654" spans="1:10" ht="12.6" customHeight="1" x14ac:dyDescent="0.3">
      <c r="B654" s="38" t="s">
        <v>63</v>
      </c>
      <c r="C654" s="38"/>
      <c r="D654" s="38"/>
      <c r="E654" s="38"/>
      <c r="F654" s="38"/>
      <c r="G654" s="38"/>
      <c r="H654" s="38"/>
      <c r="I654" s="38"/>
      <c r="J654" s="38"/>
    </row>
    <row r="655" spans="1:10" ht="12.6" customHeight="1" x14ac:dyDescent="0.3">
      <c r="B655" s="39">
        <v>4</v>
      </c>
      <c r="C655" s="38"/>
      <c r="D655" s="38"/>
      <c r="E655" s="38"/>
      <c r="F655" s="38"/>
      <c r="G655" s="38"/>
      <c r="H655" s="38"/>
      <c r="I655" s="38"/>
      <c r="J655" s="38"/>
    </row>
    <row r="656" spans="1:10" ht="12.6" customHeight="1" x14ac:dyDescent="0.3">
      <c r="B656" s="31" t="s">
        <v>73</v>
      </c>
      <c r="C656" s="38"/>
      <c r="D656" s="38"/>
      <c r="E656" s="38"/>
      <c r="F656" s="38"/>
      <c r="G656" s="38"/>
      <c r="H656" s="38"/>
      <c r="I656" s="38"/>
      <c r="J656" s="38"/>
    </row>
    <row r="657" spans="1:11" ht="12.6" customHeight="1" x14ac:dyDescent="0.3">
      <c r="B657" s="38" t="s">
        <v>64</v>
      </c>
      <c r="C657" s="38"/>
      <c r="D657" s="38"/>
      <c r="E657" s="38"/>
      <c r="F657" s="38"/>
      <c r="G657" s="38"/>
      <c r="H657" s="38"/>
      <c r="I657" s="38"/>
      <c r="J657" s="38"/>
    </row>
    <row r="658" spans="1:11" ht="12.6" customHeight="1" x14ac:dyDescent="0.3">
      <c r="B658" s="38" t="s">
        <v>65</v>
      </c>
      <c r="C658" s="38"/>
      <c r="D658" s="38"/>
      <c r="E658" s="38"/>
      <c r="F658" s="38"/>
      <c r="G658" s="38"/>
      <c r="H658" s="38"/>
      <c r="I658" s="38"/>
      <c r="J658" s="38"/>
    </row>
    <row r="659" spans="1:11" ht="12.6" customHeight="1" x14ac:dyDescent="0.3">
      <c r="B659" s="38" t="s">
        <v>66</v>
      </c>
      <c r="C659" s="38"/>
      <c r="D659" s="38"/>
      <c r="E659" s="38"/>
      <c r="F659" s="38"/>
      <c r="G659" s="38"/>
      <c r="H659" s="38"/>
      <c r="I659" s="38"/>
      <c r="J659" s="38"/>
    </row>
    <row r="660" spans="1:11" ht="12.6" customHeight="1" x14ac:dyDescent="0.3">
      <c r="B660" s="38" t="s">
        <v>43</v>
      </c>
      <c r="C660" s="38"/>
      <c r="D660" s="38"/>
      <c r="E660" s="38"/>
      <c r="F660" s="38"/>
      <c r="G660" s="38"/>
      <c r="H660" s="38"/>
      <c r="I660" s="38"/>
      <c r="J660" s="38"/>
    </row>
    <row r="661" spans="1:11" ht="12.6" customHeight="1" x14ac:dyDescent="0.3">
      <c r="A661" s="47">
        <f>631:631+1</f>
        <v>23</v>
      </c>
      <c r="B661" s="31" t="s">
        <v>53</v>
      </c>
      <c r="D661" s="46">
        <f>INDEX(vaches!$4:$54,A661,A$2)</f>
        <v>0</v>
      </c>
      <c r="E661" s="46"/>
      <c r="F661" s="46"/>
      <c r="G661" s="46"/>
      <c r="H661" s="46"/>
      <c r="I661" s="46"/>
      <c r="J661" s="31" t="s">
        <v>54</v>
      </c>
      <c r="K661" s="31">
        <f>K$1</f>
        <v>1964</v>
      </c>
    </row>
    <row r="662" spans="1:11" ht="12.6" customHeight="1" x14ac:dyDescent="0.3">
      <c r="B662" s="31" t="s">
        <v>45</v>
      </c>
      <c r="D662" s="46"/>
      <c r="E662" s="46"/>
      <c r="F662" s="46"/>
      <c r="G662" s="46"/>
      <c r="H662" s="46"/>
      <c r="I662" s="46"/>
      <c r="J662" s="31" t="s">
        <v>55</v>
      </c>
    </row>
    <row r="663" spans="1:11" ht="12.6" customHeight="1" x14ac:dyDescent="0.3">
      <c r="B663" s="31" t="s">
        <v>39</v>
      </c>
      <c r="D663" s="46"/>
      <c r="E663" s="46"/>
      <c r="F663" s="46"/>
      <c r="G663" s="46"/>
      <c r="H663" s="46"/>
      <c r="I663" s="46"/>
      <c r="J663" s="31" t="s">
        <v>56</v>
      </c>
      <c r="K663" s="42"/>
    </row>
    <row r="664" spans="1:11" ht="12.6" customHeight="1" x14ac:dyDescent="0.3">
      <c r="A664" s="31" t="s">
        <v>38</v>
      </c>
      <c r="B664" s="31" t="s">
        <v>39</v>
      </c>
      <c r="C664" s="31" t="s">
        <v>40</v>
      </c>
      <c r="E664" s="31" t="s">
        <v>41</v>
      </c>
      <c r="G664" s="31" t="s">
        <v>42</v>
      </c>
      <c r="H664" s="31" t="s">
        <v>57</v>
      </c>
      <c r="I664" s="31" t="s">
        <v>58</v>
      </c>
      <c r="K664" s="31" t="s">
        <v>59</v>
      </c>
    </row>
    <row r="665" spans="1:11" ht="12.6" customHeight="1" x14ac:dyDescent="0.3">
      <c r="A665" s="45"/>
      <c r="B665" s="42"/>
      <c r="H665" s="42"/>
    </row>
    <row r="666" spans="1:11" ht="12.6" customHeight="1" x14ac:dyDescent="0.3">
      <c r="A666" s="42"/>
      <c r="B666" s="42"/>
      <c r="H666" s="42"/>
    </row>
    <row r="667" spans="1:11" ht="12.6" customHeight="1" x14ac:dyDescent="0.3">
      <c r="A667" s="42"/>
      <c r="B667" s="42"/>
      <c r="H667" s="42"/>
    </row>
    <row r="668" spans="1:11" ht="12.6" customHeight="1" x14ac:dyDescent="0.3">
      <c r="A668" s="42"/>
      <c r="B668" s="42"/>
      <c r="H668" s="42"/>
    </row>
    <row r="669" spans="1:11" ht="12.6" customHeight="1" x14ac:dyDescent="0.3">
      <c r="A669" s="42"/>
      <c r="B669" s="38"/>
      <c r="H669" s="42"/>
    </row>
    <row r="670" spans="1:11" ht="12.6" customHeight="1" x14ac:dyDescent="0.3">
      <c r="A670" s="42"/>
      <c r="B670" s="42"/>
      <c r="H670" s="42"/>
    </row>
    <row r="671" spans="1:11" ht="12.6" customHeight="1" x14ac:dyDescent="0.3">
      <c r="A671" s="42"/>
      <c r="B671" s="42"/>
      <c r="H671" s="42"/>
    </row>
    <row r="672" spans="1:11" ht="12.6" customHeight="1" x14ac:dyDescent="0.3">
      <c r="A672" s="42"/>
      <c r="B672" s="42"/>
      <c r="H672" s="42"/>
    </row>
    <row r="673" spans="1:10" ht="12.6" customHeight="1" x14ac:dyDescent="0.3">
      <c r="A673" s="42"/>
      <c r="B673" s="42"/>
      <c r="H673" s="42"/>
    </row>
    <row r="674" spans="1:10" ht="12.6" customHeight="1" x14ac:dyDescent="0.3">
      <c r="A674" s="42"/>
      <c r="B674" s="42"/>
      <c r="H674" s="42"/>
    </row>
    <row r="675" spans="1:10" ht="12.6" customHeight="1" x14ac:dyDescent="0.3">
      <c r="A675" s="42"/>
      <c r="B675" s="42"/>
      <c r="H675" s="42"/>
    </row>
    <row r="680" spans="1:10" ht="12.6" customHeight="1" x14ac:dyDescent="0.3">
      <c r="B680" s="38"/>
      <c r="C680" s="38"/>
      <c r="D680" s="38"/>
      <c r="E680" s="38" t="s">
        <v>60</v>
      </c>
      <c r="F680" s="38"/>
      <c r="G680" s="38"/>
      <c r="H680" s="38" t="s">
        <v>51</v>
      </c>
      <c r="J680" s="38" t="s">
        <v>47</v>
      </c>
    </row>
    <row r="681" spans="1:10" ht="12.6" customHeight="1" x14ac:dyDescent="0.3">
      <c r="B681" s="38" t="s">
        <v>61</v>
      </c>
      <c r="C681" s="38"/>
      <c r="D681" s="38"/>
      <c r="E681" s="38"/>
      <c r="F681" s="38"/>
      <c r="G681" s="38"/>
      <c r="H681" s="38"/>
      <c r="I681" s="38"/>
      <c r="J681" s="38"/>
    </row>
    <row r="682" spans="1:10" ht="12.6" customHeight="1" x14ac:dyDescent="0.3">
      <c r="B682" s="38" t="s">
        <v>62</v>
      </c>
      <c r="C682" s="38"/>
      <c r="D682" s="38"/>
      <c r="E682" s="38"/>
      <c r="F682" s="38"/>
      <c r="G682" s="38"/>
      <c r="H682" s="38"/>
      <c r="I682" s="38"/>
      <c r="J682" s="38"/>
    </row>
    <row r="683" spans="1:10" ht="12.6" customHeight="1" x14ac:dyDescent="0.3">
      <c r="B683" s="39" t="s">
        <v>48</v>
      </c>
      <c r="C683" s="38"/>
      <c r="D683" s="38"/>
      <c r="E683" s="38"/>
      <c r="F683" s="38"/>
      <c r="G683" s="38"/>
      <c r="H683" s="38"/>
      <c r="I683" s="38"/>
      <c r="J683" s="38"/>
    </row>
    <row r="684" spans="1:10" ht="12.6" customHeight="1" x14ac:dyDescent="0.3">
      <c r="B684" s="38" t="s">
        <v>63</v>
      </c>
      <c r="C684" s="38"/>
      <c r="D684" s="38"/>
      <c r="E684" s="38"/>
      <c r="F684" s="38"/>
      <c r="G684" s="38"/>
      <c r="H684" s="38"/>
      <c r="I684" s="38"/>
      <c r="J684" s="38"/>
    </row>
    <row r="685" spans="1:10" ht="12.6" customHeight="1" x14ac:dyDescent="0.3">
      <c r="B685" s="39">
        <v>4</v>
      </c>
      <c r="C685" s="38"/>
      <c r="D685" s="38"/>
      <c r="E685" s="38"/>
      <c r="F685" s="38"/>
      <c r="G685" s="38"/>
      <c r="H685" s="38"/>
      <c r="I685" s="38"/>
      <c r="J685" s="38"/>
    </row>
    <row r="686" spans="1:10" ht="12.6" customHeight="1" x14ac:dyDescent="0.3">
      <c r="B686" s="31" t="s">
        <v>73</v>
      </c>
      <c r="C686" s="38"/>
      <c r="D686" s="38"/>
      <c r="E686" s="38"/>
      <c r="F686" s="38"/>
      <c r="G686" s="38"/>
      <c r="H686" s="38"/>
      <c r="I686" s="38"/>
      <c r="J686" s="38"/>
    </row>
    <row r="687" spans="1:10" ht="12.6" customHeight="1" x14ac:dyDescent="0.3">
      <c r="B687" s="38" t="s">
        <v>64</v>
      </c>
      <c r="C687" s="38"/>
      <c r="D687" s="38"/>
      <c r="E687" s="38"/>
      <c r="F687" s="38"/>
      <c r="G687" s="38"/>
      <c r="H687" s="38"/>
      <c r="I687" s="38"/>
      <c r="J687" s="38"/>
    </row>
    <row r="688" spans="1:10" ht="12.6" customHeight="1" x14ac:dyDescent="0.3">
      <c r="B688" s="38" t="s">
        <v>65</v>
      </c>
      <c r="C688" s="38"/>
      <c r="D688" s="38"/>
      <c r="E688" s="38"/>
      <c r="F688" s="38"/>
      <c r="G688" s="38"/>
      <c r="H688" s="38"/>
      <c r="I688" s="38"/>
      <c r="J688" s="38"/>
    </row>
    <row r="689" spans="1:11" ht="12.6" customHeight="1" x14ac:dyDescent="0.3">
      <c r="B689" s="38" t="s">
        <v>66</v>
      </c>
      <c r="C689" s="38"/>
      <c r="D689" s="38"/>
      <c r="E689" s="38"/>
      <c r="F689" s="38"/>
      <c r="G689" s="38"/>
      <c r="H689" s="38"/>
      <c r="I689" s="38"/>
      <c r="J689" s="38"/>
    </row>
    <row r="690" spans="1:11" ht="12.6" customHeight="1" x14ac:dyDescent="0.3">
      <c r="B690" s="38" t="s">
        <v>43</v>
      </c>
      <c r="C690" s="38"/>
      <c r="D690" s="38"/>
      <c r="E690" s="38"/>
      <c r="F690" s="38"/>
      <c r="G690" s="38"/>
      <c r="H690" s="38"/>
      <c r="I690" s="38"/>
      <c r="J690" s="38"/>
    </row>
    <row r="691" spans="1:11" ht="12.6" customHeight="1" x14ac:dyDescent="0.3">
      <c r="A691" s="47">
        <f>661:661+1</f>
        <v>24</v>
      </c>
      <c r="B691" s="31" t="s">
        <v>53</v>
      </c>
      <c r="D691" s="46">
        <f>INDEX(vaches!$4:$54,A691,A$2)</f>
        <v>0</v>
      </c>
      <c r="E691" s="46"/>
      <c r="F691" s="46"/>
      <c r="G691" s="46"/>
      <c r="H691" s="46"/>
      <c r="I691" s="46"/>
      <c r="J691" s="31" t="s">
        <v>54</v>
      </c>
      <c r="K691" s="31">
        <f>K$1</f>
        <v>1964</v>
      </c>
    </row>
    <row r="692" spans="1:11" ht="12.6" customHeight="1" x14ac:dyDescent="0.3">
      <c r="B692" s="31" t="s">
        <v>45</v>
      </c>
      <c r="D692" s="46"/>
      <c r="E692" s="46"/>
      <c r="F692" s="46"/>
      <c r="G692" s="46"/>
      <c r="H692" s="46"/>
      <c r="I692" s="46"/>
      <c r="J692" s="31" t="s">
        <v>55</v>
      </c>
    </row>
    <row r="693" spans="1:11" ht="12.6" customHeight="1" x14ac:dyDescent="0.3">
      <c r="B693" s="31" t="s">
        <v>39</v>
      </c>
      <c r="D693" s="46"/>
      <c r="E693" s="46"/>
      <c r="F693" s="46"/>
      <c r="G693" s="46"/>
      <c r="H693" s="46"/>
      <c r="I693" s="46"/>
      <c r="J693" s="31" t="s">
        <v>56</v>
      </c>
      <c r="K693" s="42"/>
    </row>
    <row r="694" spans="1:11" ht="12.6" customHeight="1" x14ac:dyDescent="0.3">
      <c r="A694" s="31" t="s">
        <v>38</v>
      </c>
      <c r="B694" s="31" t="s">
        <v>39</v>
      </c>
      <c r="C694" s="31" t="s">
        <v>40</v>
      </c>
      <c r="E694" s="31" t="s">
        <v>41</v>
      </c>
      <c r="G694" s="31" t="s">
        <v>42</v>
      </c>
      <c r="H694" s="31" t="s">
        <v>57</v>
      </c>
      <c r="I694" s="31" t="s">
        <v>58</v>
      </c>
      <c r="K694" s="31" t="s">
        <v>59</v>
      </c>
    </row>
    <row r="695" spans="1:11" ht="12.6" customHeight="1" x14ac:dyDescent="0.3">
      <c r="A695" s="45"/>
      <c r="B695" s="42"/>
      <c r="H695" s="42"/>
    </row>
    <row r="696" spans="1:11" ht="12.6" customHeight="1" x14ac:dyDescent="0.3">
      <c r="A696" s="42"/>
      <c r="B696" s="42"/>
      <c r="H696" s="42"/>
    </row>
    <row r="697" spans="1:11" ht="12.6" customHeight="1" x14ac:dyDescent="0.3">
      <c r="A697" s="42"/>
      <c r="B697" s="42"/>
      <c r="H697" s="42"/>
    </row>
    <row r="698" spans="1:11" ht="12.6" customHeight="1" x14ac:dyDescent="0.3">
      <c r="A698" s="42"/>
      <c r="B698" s="42"/>
      <c r="H698" s="42"/>
    </row>
    <row r="699" spans="1:11" ht="12.6" customHeight="1" x14ac:dyDescent="0.3">
      <c r="A699" s="42"/>
      <c r="B699" s="38"/>
      <c r="H699" s="42"/>
    </row>
    <row r="700" spans="1:11" ht="12.6" customHeight="1" x14ac:dyDescent="0.3">
      <c r="A700" s="42"/>
      <c r="B700" s="42"/>
      <c r="H700" s="42"/>
    </row>
    <row r="701" spans="1:11" ht="12.6" customHeight="1" x14ac:dyDescent="0.3">
      <c r="A701" s="42"/>
      <c r="B701" s="42"/>
      <c r="H701" s="42"/>
    </row>
    <row r="702" spans="1:11" ht="12.6" customHeight="1" x14ac:dyDescent="0.3">
      <c r="A702" s="42"/>
      <c r="B702" s="42"/>
      <c r="H702" s="42"/>
    </row>
    <row r="703" spans="1:11" ht="12.6" customHeight="1" x14ac:dyDescent="0.3">
      <c r="A703" s="42"/>
      <c r="B703" s="42"/>
      <c r="H703" s="42"/>
    </row>
    <row r="704" spans="1:11" ht="12.6" customHeight="1" x14ac:dyDescent="0.3">
      <c r="A704" s="42"/>
      <c r="B704" s="42"/>
      <c r="H704" s="42"/>
    </row>
    <row r="705" spans="1:10" ht="12.6" customHeight="1" x14ac:dyDescent="0.3">
      <c r="A705" s="42"/>
      <c r="B705" s="42"/>
      <c r="H705" s="42"/>
    </row>
    <row r="710" spans="1:10" ht="12.6" customHeight="1" x14ac:dyDescent="0.3">
      <c r="B710" s="38"/>
      <c r="C710" s="38"/>
      <c r="D710" s="38"/>
      <c r="E710" s="38" t="s">
        <v>60</v>
      </c>
      <c r="F710" s="38"/>
      <c r="G710" s="38"/>
      <c r="H710" s="38" t="s">
        <v>51</v>
      </c>
      <c r="J710" s="38" t="s">
        <v>47</v>
      </c>
    </row>
    <row r="711" spans="1:10" ht="12.6" customHeight="1" x14ac:dyDescent="0.3">
      <c r="B711" s="38" t="s">
        <v>61</v>
      </c>
      <c r="C711" s="38"/>
      <c r="D711" s="38"/>
      <c r="E711" s="38"/>
      <c r="F711" s="38"/>
      <c r="G711" s="38"/>
      <c r="H711" s="38"/>
      <c r="I711" s="38"/>
      <c r="J711" s="38"/>
    </row>
    <row r="712" spans="1:10" ht="12.6" customHeight="1" x14ac:dyDescent="0.3">
      <c r="B712" s="38" t="s">
        <v>62</v>
      </c>
      <c r="C712" s="38"/>
      <c r="D712" s="38"/>
      <c r="E712" s="38"/>
      <c r="F712" s="38"/>
      <c r="G712" s="38"/>
      <c r="H712" s="38"/>
      <c r="I712" s="38"/>
      <c r="J712" s="38"/>
    </row>
    <row r="713" spans="1:10" ht="12.6" customHeight="1" x14ac:dyDescent="0.3">
      <c r="B713" s="39" t="s">
        <v>48</v>
      </c>
      <c r="C713" s="38"/>
      <c r="D713" s="38"/>
      <c r="E713" s="38"/>
      <c r="F713" s="38"/>
      <c r="G713" s="38"/>
      <c r="H713" s="38"/>
      <c r="I713" s="38"/>
      <c r="J713" s="38"/>
    </row>
    <row r="714" spans="1:10" ht="12.6" customHeight="1" x14ac:dyDescent="0.3">
      <c r="B714" s="38" t="s">
        <v>63</v>
      </c>
      <c r="C714" s="38"/>
      <c r="D714" s="38"/>
      <c r="E714" s="38"/>
      <c r="F714" s="38"/>
      <c r="G714" s="38"/>
      <c r="H714" s="38"/>
      <c r="I714" s="38"/>
      <c r="J714" s="38"/>
    </row>
    <row r="715" spans="1:10" ht="12.6" customHeight="1" x14ac:dyDescent="0.3">
      <c r="B715" s="39">
        <v>4</v>
      </c>
      <c r="C715" s="38"/>
      <c r="D715" s="38"/>
      <c r="E715" s="38"/>
      <c r="F715" s="38"/>
      <c r="G715" s="38"/>
      <c r="H715" s="38"/>
      <c r="I715" s="38"/>
      <c r="J715" s="38"/>
    </row>
    <row r="716" spans="1:10" ht="12.6" customHeight="1" x14ac:dyDescent="0.3">
      <c r="B716" s="48" t="s">
        <v>73</v>
      </c>
      <c r="C716" s="38"/>
      <c r="D716" s="38"/>
      <c r="E716" s="38"/>
      <c r="F716" s="38"/>
      <c r="G716" s="38"/>
      <c r="H716" s="38"/>
      <c r="I716" s="38"/>
      <c r="J716" s="38"/>
    </row>
    <row r="717" spans="1:10" ht="12.6" customHeight="1" x14ac:dyDescent="0.3">
      <c r="B717" s="38" t="s">
        <v>64</v>
      </c>
      <c r="C717" s="38"/>
      <c r="D717" s="38"/>
      <c r="E717" s="38"/>
      <c r="F717" s="38"/>
      <c r="G717" s="38"/>
      <c r="H717" s="38"/>
      <c r="I717" s="38"/>
      <c r="J717" s="38"/>
    </row>
    <row r="718" spans="1:10" ht="12.6" customHeight="1" x14ac:dyDescent="0.3">
      <c r="B718" s="38" t="s">
        <v>65</v>
      </c>
      <c r="C718" s="38"/>
      <c r="D718" s="38"/>
      <c r="E718" s="38"/>
      <c r="F718" s="38"/>
      <c r="G718" s="38"/>
      <c r="H718" s="38"/>
      <c r="I718" s="38"/>
      <c r="J718" s="38"/>
    </row>
    <row r="719" spans="1:10" ht="12.6" customHeight="1" x14ac:dyDescent="0.3">
      <c r="B719" s="38" t="s">
        <v>66</v>
      </c>
      <c r="C719" s="38"/>
      <c r="D719" s="38"/>
      <c r="E719" s="38"/>
      <c r="F719" s="38"/>
      <c r="G719" s="38"/>
      <c r="H719" s="38"/>
      <c r="I719" s="38"/>
      <c r="J719" s="38"/>
    </row>
    <row r="720" spans="1:10" ht="12.6" customHeight="1" x14ac:dyDescent="0.3">
      <c r="B720" s="38" t="s">
        <v>43</v>
      </c>
      <c r="C720" s="38"/>
      <c r="D720" s="38"/>
      <c r="E720" s="38"/>
      <c r="F720" s="38"/>
      <c r="G720" s="38"/>
      <c r="H720" s="38"/>
      <c r="I720" s="38"/>
      <c r="J720" s="38"/>
    </row>
    <row r="721" spans="1:11" ht="12.6" customHeight="1" x14ac:dyDescent="0.3">
      <c r="A721" s="47">
        <f>691:691+1</f>
        <v>25</v>
      </c>
      <c r="B721" s="31" t="s">
        <v>53</v>
      </c>
      <c r="D721" s="46">
        <f>INDEX(vaches!$4:$54,A721,A$2)</f>
        <v>0</v>
      </c>
      <c r="E721" s="46"/>
      <c r="F721" s="46"/>
      <c r="G721" s="46"/>
      <c r="H721" s="46"/>
      <c r="I721" s="46"/>
      <c r="J721" s="31" t="s">
        <v>54</v>
      </c>
      <c r="K721" s="31">
        <f>K$1</f>
        <v>1964</v>
      </c>
    </row>
    <row r="722" spans="1:11" ht="12.6" customHeight="1" x14ac:dyDescent="0.3">
      <c r="B722" s="31" t="s">
        <v>45</v>
      </c>
      <c r="D722" s="46"/>
      <c r="E722" s="46"/>
      <c r="F722" s="46"/>
      <c r="G722" s="46"/>
      <c r="H722" s="46"/>
      <c r="I722" s="46"/>
      <c r="J722" s="31" t="s">
        <v>55</v>
      </c>
    </row>
    <row r="723" spans="1:11" ht="12.6" customHeight="1" x14ac:dyDescent="0.3">
      <c r="B723" s="31" t="s">
        <v>39</v>
      </c>
      <c r="D723" s="46"/>
      <c r="E723" s="46"/>
      <c r="F723" s="46"/>
      <c r="G723" s="46"/>
      <c r="H723" s="46"/>
      <c r="I723" s="46"/>
      <c r="J723" s="31" t="s">
        <v>56</v>
      </c>
      <c r="K723" s="42"/>
    </row>
    <row r="724" spans="1:11" ht="12.6" customHeight="1" x14ac:dyDescent="0.3">
      <c r="A724" s="31" t="s">
        <v>38</v>
      </c>
      <c r="B724" s="31" t="s">
        <v>39</v>
      </c>
      <c r="C724" s="31" t="s">
        <v>40</v>
      </c>
      <c r="E724" s="31" t="s">
        <v>41</v>
      </c>
      <c r="G724" s="31" t="s">
        <v>42</v>
      </c>
      <c r="H724" s="31" t="s">
        <v>57</v>
      </c>
      <c r="I724" s="31" t="s">
        <v>58</v>
      </c>
      <c r="K724" s="31" t="s">
        <v>59</v>
      </c>
    </row>
    <row r="725" spans="1:11" ht="12.6" customHeight="1" x14ac:dyDescent="0.3">
      <c r="A725" s="45"/>
      <c r="B725" s="42"/>
      <c r="H725" s="42"/>
    </row>
    <row r="726" spans="1:11" ht="12.6" customHeight="1" x14ac:dyDescent="0.3">
      <c r="A726" s="42"/>
      <c r="B726" s="42"/>
      <c r="H726" s="42"/>
    </row>
    <row r="727" spans="1:11" ht="12.6" customHeight="1" x14ac:dyDescent="0.3">
      <c r="A727" s="42"/>
      <c r="B727" s="42"/>
      <c r="H727" s="42"/>
    </row>
    <row r="728" spans="1:11" ht="12.6" customHeight="1" x14ac:dyDescent="0.3">
      <c r="A728" s="42"/>
      <c r="B728" s="42"/>
      <c r="H728" s="42"/>
    </row>
    <row r="729" spans="1:11" ht="12.6" customHeight="1" x14ac:dyDescent="0.3">
      <c r="A729" s="42"/>
      <c r="B729" s="38"/>
      <c r="H729" s="42"/>
    </row>
    <row r="730" spans="1:11" ht="12.6" customHeight="1" x14ac:dyDescent="0.3">
      <c r="A730" s="42"/>
      <c r="B730" s="42"/>
      <c r="H730" s="42"/>
    </row>
    <row r="731" spans="1:11" ht="12.6" customHeight="1" x14ac:dyDescent="0.3">
      <c r="A731" s="42"/>
      <c r="B731" s="42"/>
      <c r="H731" s="42"/>
    </row>
    <row r="732" spans="1:11" ht="12.6" customHeight="1" x14ac:dyDescent="0.3">
      <c r="A732" s="42"/>
      <c r="B732" s="42"/>
      <c r="H732" s="42"/>
    </row>
    <row r="733" spans="1:11" ht="12.6" customHeight="1" x14ac:dyDescent="0.3">
      <c r="A733" s="42"/>
      <c r="B733" s="42"/>
      <c r="H733" s="42"/>
    </row>
    <row r="734" spans="1:11" ht="12.6" customHeight="1" x14ac:dyDescent="0.3">
      <c r="A734" s="42"/>
      <c r="B734" s="42"/>
      <c r="H734" s="42"/>
    </row>
    <row r="735" spans="1:11" ht="12.6" customHeight="1" x14ac:dyDescent="0.3">
      <c r="A735" s="42"/>
      <c r="B735" s="42"/>
      <c r="H735" s="42"/>
    </row>
    <row r="740" spans="2:10" ht="12.6" customHeight="1" x14ac:dyDescent="0.3">
      <c r="B740" s="38"/>
      <c r="C740" s="38"/>
      <c r="D740" s="38"/>
      <c r="E740" s="38" t="s">
        <v>60</v>
      </c>
      <c r="F740" s="38"/>
      <c r="G740" s="38"/>
      <c r="H740" s="38" t="s">
        <v>51</v>
      </c>
      <c r="J740" s="38" t="s">
        <v>47</v>
      </c>
    </row>
    <row r="741" spans="2:10" ht="12.6" customHeight="1" x14ac:dyDescent="0.3">
      <c r="B741" s="38" t="s">
        <v>61</v>
      </c>
      <c r="C741" s="38"/>
      <c r="D741" s="38"/>
      <c r="E741" s="38"/>
      <c r="F741" s="38"/>
      <c r="G741" s="38"/>
      <c r="H741" s="38"/>
      <c r="I741" s="38"/>
      <c r="J741" s="38"/>
    </row>
    <row r="742" spans="2:10" ht="12.6" customHeight="1" x14ac:dyDescent="0.3">
      <c r="B742" s="38" t="s">
        <v>62</v>
      </c>
      <c r="C742" s="38"/>
      <c r="D742" s="38"/>
      <c r="E742" s="38"/>
      <c r="F742" s="38"/>
      <c r="G742" s="38"/>
      <c r="H742" s="38"/>
      <c r="I742" s="38"/>
      <c r="J742" s="38"/>
    </row>
    <row r="743" spans="2:10" ht="12.6" customHeight="1" x14ac:dyDescent="0.3">
      <c r="B743" s="39" t="s">
        <v>48</v>
      </c>
      <c r="C743" s="38"/>
      <c r="D743" s="38"/>
      <c r="E743" s="38"/>
      <c r="F743" s="38"/>
      <c r="G743" s="38"/>
      <c r="H743" s="38"/>
      <c r="I743" s="38"/>
      <c r="J743" s="38"/>
    </row>
    <row r="744" spans="2:10" ht="12.6" customHeight="1" x14ac:dyDescent="0.3">
      <c r="B744" s="38" t="s">
        <v>63</v>
      </c>
      <c r="C744" s="38"/>
      <c r="D744" s="38"/>
      <c r="E744" s="38"/>
      <c r="F744" s="38"/>
      <c r="G744" s="38"/>
      <c r="H744" s="38"/>
      <c r="I744" s="38"/>
      <c r="J744" s="38"/>
    </row>
    <row r="745" spans="2:10" ht="12.6" customHeight="1" x14ac:dyDescent="0.3">
      <c r="B745" s="39">
        <v>4</v>
      </c>
      <c r="C745" s="38"/>
      <c r="D745" s="38"/>
      <c r="E745" s="38"/>
      <c r="F745" s="38"/>
      <c r="G745" s="38"/>
      <c r="H745" s="38"/>
      <c r="I745" s="38"/>
      <c r="J745" s="38"/>
    </row>
    <row r="746" spans="2:10" ht="12.6" customHeight="1" x14ac:dyDescent="0.3">
      <c r="B746" s="48" t="s">
        <v>73</v>
      </c>
      <c r="C746" s="38"/>
      <c r="D746" s="38"/>
      <c r="E746" s="38"/>
      <c r="F746" s="38"/>
      <c r="G746" s="38"/>
      <c r="H746" s="38"/>
      <c r="I746" s="38"/>
      <c r="J746" s="38"/>
    </row>
    <row r="747" spans="2:10" ht="12.6" customHeight="1" x14ac:dyDescent="0.3">
      <c r="B747" s="38" t="s">
        <v>64</v>
      </c>
      <c r="C747" s="38"/>
      <c r="D747" s="38"/>
      <c r="E747" s="38"/>
      <c r="F747" s="38"/>
      <c r="G747" s="38"/>
      <c r="H747" s="38"/>
      <c r="I747" s="38"/>
      <c r="J747" s="38"/>
    </row>
    <row r="748" spans="2:10" ht="12.6" customHeight="1" x14ac:dyDescent="0.3">
      <c r="B748" s="38" t="s">
        <v>65</v>
      </c>
      <c r="C748" s="38"/>
      <c r="D748" s="38"/>
      <c r="E748" s="38"/>
      <c r="F748" s="38"/>
      <c r="G748" s="38"/>
      <c r="H748" s="38"/>
      <c r="I748" s="38"/>
      <c r="J748" s="38"/>
    </row>
    <row r="749" spans="2:10" ht="12.6" customHeight="1" x14ac:dyDescent="0.3">
      <c r="B749" s="38" t="s">
        <v>66</v>
      </c>
      <c r="C749" s="38"/>
      <c r="D749" s="38"/>
      <c r="E749" s="38"/>
      <c r="F749" s="38"/>
      <c r="G749" s="38"/>
      <c r="H749" s="38"/>
      <c r="I749" s="38"/>
      <c r="J749" s="38"/>
    </row>
    <row r="750" spans="2:10" ht="12.6" customHeight="1" x14ac:dyDescent="0.3">
      <c r="B750" s="38" t="s">
        <v>43</v>
      </c>
      <c r="C750" s="38"/>
      <c r="D750" s="38"/>
      <c r="E750" s="38"/>
      <c r="F750" s="38"/>
      <c r="G750" s="38"/>
      <c r="H750" s="38"/>
      <c r="I750" s="38"/>
      <c r="J750" s="38"/>
    </row>
    <row r="753" spans="11:11" ht="12.6" customHeight="1" x14ac:dyDescent="0.3">
      <c r="K753" s="42"/>
    </row>
    <row r="770" spans="2:11" ht="12.6" customHeight="1" x14ac:dyDescent="0.3">
      <c r="B770" s="38"/>
      <c r="C770" s="38"/>
      <c r="D770" s="38"/>
      <c r="E770" s="38"/>
      <c r="F770" s="38"/>
      <c r="G770" s="38"/>
      <c r="H770" s="38"/>
      <c r="J770" s="38"/>
    </row>
    <row r="771" spans="2:11" ht="12.6" customHeight="1" x14ac:dyDescent="0.3">
      <c r="B771" s="38"/>
      <c r="C771" s="38"/>
      <c r="D771" s="38"/>
      <c r="E771" s="38"/>
      <c r="F771" s="38"/>
      <c r="G771" s="38"/>
      <c r="H771" s="38"/>
      <c r="I771" s="38"/>
      <c r="J771" s="38"/>
    </row>
    <row r="772" spans="2:11" ht="12.6" customHeight="1" x14ac:dyDescent="0.3">
      <c r="B772" s="38"/>
      <c r="C772" s="38"/>
      <c r="D772" s="38"/>
      <c r="E772" s="38"/>
      <c r="F772" s="38"/>
      <c r="G772" s="38"/>
      <c r="H772" s="38"/>
      <c r="I772" s="38"/>
      <c r="J772" s="38"/>
    </row>
    <row r="773" spans="2:11" ht="12.6" customHeight="1" x14ac:dyDescent="0.3">
      <c r="B773" s="39"/>
      <c r="C773" s="38"/>
      <c r="D773" s="38"/>
      <c r="E773" s="38"/>
      <c r="F773" s="38"/>
      <c r="G773" s="38"/>
      <c r="H773" s="38"/>
      <c r="I773" s="38"/>
      <c r="J773" s="38"/>
    </row>
    <row r="774" spans="2:11" ht="12.6" customHeight="1" x14ac:dyDescent="0.3">
      <c r="B774" s="38"/>
      <c r="C774" s="38"/>
      <c r="D774" s="38"/>
      <c r="E774" s="38"/>
      <c r="F774" s="38"/>
      <c r="G774" s="38"/>
      <c r="H774" s="38"/>
      <c r="I774" s="38"/>
      <c r="J774" s="38"/>
    </row>
    <row r="775" spans="2:11" ht="12.6" customHeight="1" x14ac:dyDescent="0.3">
      <c r="B775" s="39"/>
      <c r="C775" s="38"/>
      <c r="D775" s="38"/>
      <c r="E775" s="38"/>
      <c r="F775" s="38"/>
      <c r="G775" s="38"/>
      <c r="H775" s="38"/>
      <c r="I775" s="38"/>
      <c r="J775" s="38"/>
    </row>
    <row r="776" spans="2:11" ht="12.6" customHeight="1" x14ac:dyDescent="0.3">
      <c r="B776" s="38"/>
      <c r="C776" s="38"/>
      <c r="D776" s="38"/>
      <c r="E776" s="38"/>
      <c r="F776" s="38"/>
      <c r="G776" s="38"/>
      <c r="H776" s="38"/>
      <c r="I776" s="38"/>
      <c r="J776" s="38"/>
    </row>
    <row r="777" spans="2:11" ht="12.6" customHeight="1" x14ac:dyDescent="0.3">
      <c r="B777" s="38"/>
      <c r="C777" s="38"/>
      <c r="D777" s="38"/>
      <c r="E777" s="38"/>
      <c r="F777" s="38"/>
      <c r="G777" s="38"/>
      <c r="H777" s="38"/>
      <c r="I777" s="38"/>
      <c r="J777" s="38"/>
    </row>
    <row r="778" spans="2:11" ht="12.6" customHeight="1" x14ac:dyDescent="0.3">
      <c r="B778" s="38"/>
      <c r="C778" s="38"/>
      <c r="D778" s="38"/>
      <c r="E778" s="38"/>
      <c r="F778" s="38"/>
      <c r="G778" s="38"/>
      <c r="H778" s="38"/>
      <c r="I778" s="38"/>
      <c r="J778" s="38"/>
    </row>
    <row r="779" spans="2:11" ht="12.6" customHeight="1" x14ac:dyDescent="0.3">
      <c r="B779" s="38"/>
      <c r="C779" s="38"/>
      <c r="D779" s="38"/>
      <c r="E779" s="38"/>
      <c r="F779" s="38"/>
      <c r="G779" s="38"/>
      <c r="H779" s="38"/>
      <c r="I779" s="38"/>
      <c r="J779" s="38"/>
    </row>
    <row r="780" spans="2:11" ht="12.6" customHeight="1" x14ac:dyDescent="0.3">
      <c r="B780" s="38"/>
      <c r="C780" s="38"/>
      <c r="D780" s="38"/>
      <c r="E780" s="38"/>
      <c r="F780" s="38"/>
      <c r="G780" s="38"/>
      <c r="H780" s="38"/>
      <c r="I780" s="38"/>
      <c r="J780" s="38"/>
    </row>
    <row r="783" spans="2:11" ht="12.6" customHeight="1" x14ac:dyDescent="0.3">
      <c r="K783" s="42"/>
    </row>
    <row r="800" spans="2:10" ht="12.6" customHeight="1" x14ac:dyDescent="0.3">
      <c r="B800" s="38"/>
      <c r="C800" s="38"/>
      <c r="D800" s="38"/>
      <c r="E800" s="38"/>
      <c r="F800" s="38"/>
      <c r="G800" s="38"/>
      <c r="H800" s="38"/>
      <c r="J800" s="38"/>
    </row>
    <row r="801" spans="2:11" ht="12.6" customHeight="1" x14ac:dyDescent="0.3">
      <c r="B801" s="38"/>
      <c r="C801" s="38"/>
      <c r="D801" s="38"/>
      <c r="E801" s="38"/>
      <c r="F801" s="38"/>
      <c r="G801" s="38"/>
      <c r="H801" s="38"/>
      <c r="I801" s="38"/>
      <c r="J801" s="38"/>
    </row>
    <row r="802" spans="2:11" ht="12.6" customHeight="1" x14ac:dyDescent="0.3">
      <c r="B802" s="38"/>
      <c r="C802" s="38"/>
      <c r="D802" s="38"/>
      <c r="E802" s="38"/>
      <c r="F802" s="38"/>
      <c r="G802" s="38"/>
      <c r="H802" s="38"/>
      <c r="I802" s="38"/>
      <c r="J802" s="38"/>
    </row>
    <row r="803" spans="2:11" ht="12.6" customHeight="1" x14ac:dyDescent="0.3">
      <c r="B803" s="39"/>
      <c r="C803" s="38"/>
      <c r="D803" s="38"/>
      <c r="E803" s="38"/>
      <c r="F803" s="38"/>
      <c r="G803" s="38"/>
      <c r="H803" s="38"/>
      <c r="I803" s="38"/>
      <c r="J803" s="38"/>
    </row>
    <row r="804" spans="2:11" ht="12.6" customHeight="1" x14ac:dyDescent="0.3">
      <c r="B804" s="38"/>
      <c r="C804" s="38"/>
      <c r="D804" s="38"/>
      <c r="E804" s="38"/>
      <c r="F804" s="38"/>
      <c r="G804" s="38"/>
      <c r="H804" s="38"/>
      <c r="I804" s="38"/>
      <c r="J804" s="38"/>
    </row>
    <row r="805" spans="2:11" ht="12.6" customHeight="1" x14ac:dyDescent="0.3">
      <c r="B805" s="39"/>
      <c r="C805" s="38"/>
      <c r="D805" s="38"/>
      <c r="E805" s="38"/>
      <c r="F805" s="38"/>
      <c r="G805" s="38"/>
      <c r="H805" s="38"/>
      <c r="I805" s="38"/>
      <c r="J805" s="38"/>
    </row>
    <row r="806" spans="2:11" ht="12.6" customHeight="1" x14ac:dyDescent="0.3">
      <c r="B806" s="38"/>
      <c r="C806" s="38"/>
      <c r="D806" s="38"/>
      <c r="E806" s="38"/>
      <c r="F806" s="38"/>
      <c r="G806" s="38"/>
      <c r="H806" s="38"/>
      <c r="I806" s="38"/>
      <c r="J806" s="38"/>
    </row>
    <row r="807" spans="2:11" ht="12.6" customHeight="1" x14ac:dyDescent="0.3">
      <c r="B807" s="38"/>
      <c r="C807" s="38"/>
      <c r="D807" s="38"/>
      <c r="E807" s="38"/>
      <c r="F807" s="38"/>
      <c r="G807" s="38"/>
      <c r="H807" s="38"/>
      <c r="I807" s="38"/>
      <c r="J807" s="38"/>
    </row>
    <row r="808" spans="2:11" ht="12.6" customHeight="1" x14ac:dyDescent="0.3">
      <c r="B808" s="38"/>
      <c r="C808" s="38"/>
      <c r="D808" s="38"/>
      <c r="E808" s="38"/>
      <c r="F808" s="38"/>
      <c r="G808" s="38"/>
      <c r="H808" s="38"/>
      <c r="I808" s="38"/>
      <c r="J808" s="38"/>
    </row>
    <row r="809" spans="2:11" ht="12.6" customHeight="1" x14ac:dyDescent="0.3">
      <c r="B809" s="38"/>
      <c r="C809" s="38"/>
      <c r="D809" s="38"/>
      <c r="E809" s="38"/>
      <c r="F809" s="38"/>
      <c r="G809" s="38"/>
      <c r="H809" s="38"/>
      <c r="I809" s="38"/>
      <c r="J809" s="38"/>
    </row>
    <row r="810" spans="2:11" ht="12.6" customHeight="1" x14ac:dyDescent="0.3">
      <c r="B810" s="38"/>
      <c r="C810" s="38"/>
      <c r="D810" s="38"/>
      <c r="E810" s="38"/>
      <c r="F810" s="38"/>
      <c r="G810" s="38"/>
      <c r="H810" s="38"/>
      <c r="I810" s="38"/>
      <c r="J810" s="38"/>
    </row>
    <row r="813" spans="2:11" ht="12.6" customHeight="1" x14ac:dyDescent="0.3">
      <c r="K813" s="42"/>
    </row>
    <row r="830" spans="2:10" ht="12.6" customHeight="1" x14ac:dyDescent="0.3">
      <c r="B830" s="38"/>
      <c r="C830" s="38"/>
      <c r="D830" s="38"/>
      <c r="E830" s="38"/>
      <c r="F830" s="38"/>
      <c r="G830" s="38"/>
      <c r="H830" s="38"/>
      <c r="J830" s="38"/>
    </row>
    <row r="831" spans="2:10" ht="12.6" customHeight="1" x14ac:dyDescent="0.3">
      <c r="B831" s="38"/>
      <c r="C831" s="38"/>
      <c r="D831" s="38"/>
      <c r="E831" s="38"/>
      <c r="F831" s="38"/>
      <c r="G831" s="38"/>
      <c r="H831" s="38"/>
      <c r="I831" s="38"/>
      <c r="J831" s="38"/>
    </row>
    <row r="832" spans="2:10" ht="12.6" customHeight="1" x14ac:dyDescent="0.3">
      <c r="B832" s="38"/>
      <c r="C832" s="38"/>
      <c r="D832" s="38"/>
      <c r="E832" s="38"/>
      <c r="F832" s="38"/>
      <c r="G832" s="38"/>
      <c r="H832" s="38"/>
      <c r="I832" s="38"/>
      <c r="J832" s="38"/>
    </row>
    <row r="833" spans="2:11" ht="12.6" customHeight="1" x14ac:dyDescent="0.3">
      <c r="B833" s="39"/>
      <c r="C833" s="38"/>
      <c r="D833" s="38"/>
      <c r="E833" s="38"/>
      <c r="F833" s="38"/>
      <c r="G833" s="38"/>
      <c r="H833" s="38"/>
      <c r="I833" s="38"/>
      <c r="J833" s="38"/>
    </row>
    <row r="834" spans="2:11" ht="12.6" customHeight="1" x14ac:dyDescent="0.3">
      <c r="B834" s="38"/>
      <c r="C834" s="38"/>
      <c r="D834" s="38"/>
      <c r="E834" s="38"/>
      <c r="F834" s="38"/>
      <c r="G834" s="38"/>
      <c r="H834" s="38"/>
      <c r="I834" s="38"/>
      <c r="J834" s="38"/>
    </row>
    <row r="835" spans="2:11" ht="12.6" customHeight="1" x14ac:dyDescent="0.3">
      <c r="B835" s="39"/>
      <c r="C835" s="38"/>
      <c r="D835" s="38"/>
      <c r="E835" s="38"/>
      <c r="F835" s="38"/>
      <c r="G835" s="38"/>
      <c r="H835" s="38"/>
      <c r="I835" s="38"/>
      <c r="J835" s="38"/>
    </row>
    <row r="836" spans="2:11" ht="12.6" customHeight="1" x14ac:dyDescent="0.3">
      <c r="B836" s="38"/>
      <c r="C836" s="38"/>
      <c r="D836" s="38"/>
      <c r="E836" s="38"/>
      <c r="F836" s="38"/>
      <c r="G836" s="38"/>
      <c r="H836" s="38"/>
      <c r="I836" s="38"/>
      <c r="J836" s="38"/>
    </row>
    <row r="837" spans="2:11" ht="12.6" customHeight="1" x14ac:dyDescent="0.3">
      <c r="B837" s="38"/>
      <c r="C837" s="38"/>
      <c r="D837" s="38"/>
      <c r="E837" s="38"/>
      <c r="F837" s="38"/>
      <c r="G837" s="38"/>
      <c r="H837" s="38"/>
      <c r="I837" s="38"/>
      <c r="J837" s="38"/>
    </row>
    <row r="838" spans="2:11" ht="12.6" customHeight="1" x14ac:dyDescent="0.3">
      <c r="B838" s="38"/>
      <c r="C838" s="38"/>
      <c r="D838" s="38"/>
      <c r="E838" s="38"/>
      <c r="F838" s="38"/>
      <c r="G838" s="38"/>
      <c r="H838" s="38"/>
      <c r="I838" s="38"/>
      <c r="J838" s="38"/>
    </row>
    <row r="839" spans="2:11" ht="12.6" customHeight="1" x14ac:dyDescent="0.3">
      <c r="B839" s="38"/>
      <c r="C839" s="38"/>
      <c r="D839" s="38"/>
      <c r="E839" s="38"/>
      <c r="F839" s="38"/>
      <c r="G839" s="38"/>
      <c r="H839" s="38"/>
      <c r="I839" s="38"/>
      <c r="J839" s="38"/>
    </row>
    <row r="840" spans="2:11" ht="12.6" customHeight="1" x14ac:dyDescent="0.3">
      <c r="B840" s="38"/>
      <c r="C840" s="38"/>
      <c r="D840" s="38"/>
      <c r="E840" s="38"/>
      <c r="F840" s="38"/>
      <c r="G840" s="38"/>
      <c r="H840" s="38"/>
      <c r="I840" s="38"/>
      <c r="J840" s="38"/>
    </row>
    <row r="843" spans="2:11" ht="12.6" customHeight="1" x14ac:dyDescent="0.3">
      <c r="K843" s="42"/>
    </row>
    <row r="860" spans="2:10" ht="12.6" customHeight="1" x14ac:dyDescent="0.3">
      <c r="B860" s="38"/>
      <c r="C860" s="38"/>
      <c r="D860" s="38"/>
      <c r="E860" s="38"/>
      <c r="F860" s="38"/>
      <c r="G860" s="38"/>
      <c r="H860" s="38"/>
      <c r="J860" s="38"/>
    </row>
    <row r="861" spans="2:10" ht="12.6" customHeight="1" x14ac:dyDescent="0.3">
      <c r="B861" s="38"/>
      <c r="C861" s="38"/>
      <c r="D861" s="38"/>
      <c r="E861" s="38"/>
      <c r="F861" s="38"/>
      <c r="G861" s="38"/>
      <c r="H861" s="38"/>
      <c r="I861" s="38"/>
      <c r="J861" s="38"/>
    </row>
    <row r="862" spans="2:10" ht="12.6" customHeight="1" x14ac:dyDescent="0.3">
      <c r="B862" s="38"/>
      <c r="C862" s="38"/>
      <c r="D862" s="38"/>
      <c r="E862" s="38"/>
      <c r="F862" s="38"/>
      <c r="G862" s="38"/>
      <c r="H862" s="38"/>
      <c r="I862" s="38"/>
      <c r="J862" s="38"/>
    </row>
    <row r="863" spans="2:10" ht="12.6" customHeight="1" x14ac:dyDescent="0.3">
      <c r="B863" s="39"/>
      <c r="C863" s="38"/>
      <c r="D863" s="38"/>
      <c r="E863" s="38"/>
      <c r="F863" s="38"/>
      <c r="G863" s="38"/>
      <c r="H863" s="38"/>
      <c r="I863" s="38"/>
      <c r="J863" s="38"/>
    </row>
    <row r="864" spans="2:10" ht="12.6" customHeight="1" x14ac:dyDescent="0.3">
      <c r="B864" s="38"/>
      <c r="C864" s="38"/>
      <c r="D864" s="38"/>
      <c r="E864" s="38"/>
      <c r="F864" s="38"/>
      <c r="G864" s="38"/>
      <c r="H864" s="38"/>
      <c r="I864" s="38"/>
      <c r="J864" s="38"/>
    </row>
    <row r="865" spans="2:11" ht="12.6" customHeight="1" x14ac:dyDescent="0.3">
      <c r="B865" s="39"/>
      <c r="C865" s="38"/>
      <c r="D865" s="38"/>
      <c r="E865" s="38"/>
      <c r="F865" s="38"/>
      <c r="G865" s="38"/>
      <c r="H865" s="38"/>
      <c r="I865" s="38"/>
      <c r="J865" s="38"/>
    </row>
    <row r="866" spans="2:11" ht="12.6" customHeight="1" x14ac:dyDescent="0.3">
      <c r="B866" s="38"/>
      <c r="C866" s="38"/>
      <c r="D866" s="38"/>
      <c r="E866" s="38"/>
      <c r="F866" s="38"/>
      <c r="G866" s="38"/>
      <c r="H866" s="38"/>
      <c r="I866" s="38"/>
      <c r="J866" s="38"/>
    </row>
    <row r="867" spans="2:11" ht="12.6" customHeight="1" x14ac:dyDescent="0.3">
      <c r="B867" s="38"/>
      <c r="C867" s="38"/>
      <c r="D867" s="38"/>
      <c r="E867" s="38"/>
      <c r="F867" s="38"/>
      <c r="G867" s="38"/>
      <c r="H867" s="38"/>
      <c r="I867" s="38"/>
      <c r="J867" s="38"/>
    </row>
    <row r="868" spans="2:11" ht="12.6" customHeight="1" x14ac:dyDescent="0.3">
      <c r="B868" s="38"/>
      <c r="C868" s="38"/>
      <c r="D868" s="38"/>
      <c r="E868" s="38"/>
      <c r="F868" s="38"/>
      <c r="G868" s="38"/>
      <c r="H868" s="38"/>
      <c r="I868" s="38"/>
      <c r="J868" s="38"/>
    </row>
    <row r="869" spans="2:11" ht="12.6" customHeight="1" x14ac:dyDescent="0.3">
      <c r="B869" s="38"/>
      <c r="C869" s="38"/>
      <c r="D869" s="38"/>
      <c r="E869" s="38"/>
      <c r="F869" s="38"/>
      <c r="G869" s="38"/>
      <c r="H869" s="38"/>
      <c r="I869" s="38"/>
      <c r="J869" s="38"/>
    </row>
    <row r="870" spans="2:11" ht="12.6" customHeight="1" x14ac:dyDescent="0.3">
      <c r="B870" s="38"/>
      <c r="C870" s="38"/>
      <c r="D870" s="38"/>
      <c r="E870" s="38"/>
      <c r="F870" s="38"/>
      <c r="G870" s="38"/>
      <c r="H870" s="38"/>
      <c r="I870" s="38"/>
      <c r="J870" s="38"/>
    </row>
    <row r="873" spans="2:11" ht="12.6" customHeight="1" x14ac:dyDescent="0.3">
      <c r="K873" s="42"/>
    </row>
    <row r="890" spans="2:10" ht="12.6" customHeight="1" x14ac:dyDescent="0.3">
      <c r="B890" s="38"/>
      <c r="C890" s="38"/>
      <c r="D890" s="38"/>
      <c r="E890" s="38"/>
      <c r="F890" s="38"/>
      <c r="G890" s="38"/>
      <c r="H890" s="38"/>
      <c r="J890" s="38"/>
    </row>
    <row r="891" spans="2:10" ht="12.6" customHeight="1" x14ac:dyDescent="0.3">
      <c r="B891" s="38"/>
      <c r="C891" s="38"/>
      <c r="D891" s="38"/>
      <c r="E891" s="38"/>
      <c r="F891" s="38"/>
      <c r="G891" s="38"/>
      <c r="H891" s="38"/>
      <c r="I891" s="38"/>
      <c r="J891" s="38"/>
    </row>
    <row r="892" spans="2:10" ht="12.6" customHeight="1" x14ac:dyDescent="0.3">
      <c r="B892" s="38"/>
      <c r="C892" s="38"/>
      <c r="D892" s="38"/>
      <c r="E892" s="38"/>
      <c r="F892" s="38"/>
      <c r="G892" s="38"/>
      <c r="H892" s="38"/>
      <c r="I892" s="38"/>
      <c r="J892" s="38"/>
    </row>
    <row r="893" spans="2:10" ht="12.6" customHeight="1" x14ac:dyDescent="0.3">
      <c r="B893" s="39"/>
      <c r="C893" s="38"/>
      <c r="D893" s="38"/>
      <c r="E893" s="38"/>
      <c r="F893" s="38"/>
      <c r="G893" s="38"/>
      <c r="H893" s="38"/>
      <c r="I893" s="38"/>
      <c r="J893" s="38"/>
    </row>
    <row r="894" spans="2:10" ht="12.6" customHeight="1" x14ac:dyDescent="0.3">
      <c r="B894" s="38"/>
      <c r="C894" s="38"/>
      <c r="D894" s="38"/>
      <c r="E894" s="38"/>
      <c r="F894" s="38"/>
      <c r="G894" s="38"/>
      <c r="H894" s="38"/>
      <c r="I894" s="38"/>
      <c r="J894" s="38"/>
    </row>
    <row r="895" spans="2:10" ht="12.6" customHeight="1" x14ac:dyDescent="0.3">
      <c r="B895" s="39"/>
      <c r="C895" s="38"/>
      <c r="D895" s="38"/>
      <c r="E895" s="38"/>
      <c r="F895" s="38"/>
      <c r="G895" s="38"/>
      <c r="H895" s="38"/>
      <c r="I895" s="38"/>
      <c r="J895" s="38"/>
    </row>
    <row r="896" spans="2:10" ht="12.6" customHeight="1" x14ac:dyDescent="0.3">
      <c r="B896" s="38"/>
      <c r="C896" s="38"/>
      <c r="D896" s="38"/>
      <c r="E896" s="38"/>
      <c r="F896" s="38"/>
      <c r="G896" s="38"/>
      <c r="H896" s="38"/>
      <c r="I896" s="38"/>
      <c r="J896" s="38"/>
    </row>
    <row r="897" spans="2:11" ht="12.6" customHeight="1" x14ac:dyDescent="0.3">
      <c r="B897" s="38"/>
      <c r="C897" s="38"/>
      <c r="D897" s="38"/>
      <c r="E897" s="38"/>
      <c r="F897" s="38"/>
      <c r="G897" s="38"/>
      <c r="H897" s="38"/>
      <c r="I897" s="38"/>
      <c r="J897" s="38"/>
    </row>
    <row r="898" spans="2:11" ht="12.6" customHeight="1" x14ac:dyDescent="0.3">
      <c r="B898" s="38"/>
      <c r="C898" s="38"/>
      <c r="D898" s="38"/>
      <c r="E898" s="38"/>
      <c r="F898" s="38"/>
      <c r="G898" s="38"/>
      <c r="H898" s="38"/>
      <c r="I898" s="38"/>
      <c r="J898" s="38"/>
    </row>
    <row r="899" spans="2:11" ht="12.6" customHeight="1" x14ac:dyDescent="0.3">
      <c r="B899" s="38"/>
      <c r="C899" s="38"/>
      <c r="D899" s="38"/>
      <c r="E899" s="38"/>
      <c r="F899" s="38"/>
      <c r="G899" s="38"/>
      <c r="H899" s="38"/>
      <c r="I899" s="38"/>
      <c r="J899" s="38"/>
    </row>
    <row r="900" spans="2:11" ht="12.6" customHeight="1" x14ac:dyDescent="0.3">
      <c r="B900" s="38"/>
      <c r="C900" s="38"/>
      <c r="D900" s="38"/>
      <c r="E900" s="38"/>
      <c r="F900" s="38"/>
      <c r="G900" s="38"/>
      <c r="H900" s="38"/>
      <c r="I900" s="38"/>
      <c r="J900" s="38"/>
    </row>
    <row r="903" spans="2:11" ht="12.6" customHeight="1" x14ac:dyDescent="0.3">
      <c r="K903" s="42"/>
    </row>
    <row r="920" spans="2:10" ht="12.6" customHeight="1" x14ac:dyDescent="0.3">
      <c r="B920" s="38"/>
      <c r="C920" s="38"/>
      <c r="D920" s="38"/>
      <c r="E920" s="38"/>
      <c r="F920" s="38"/>
      <c r="G920" s="38"/>
      <c r="H920" s="38"/>
      <c r="J920" s="38"/>
    </row>
    <row r="921" spans="2:10" ht="12.6" customHeight="1" x14ac:dyDescent="0.3">
      <c r="B921" s="38"/>
      <c r="C921" s="38"/>
      <c r="D921" s="38"/>
      <c r="E921" s="38"/>
      <c r="F921" s="38"/>
      <c r="G921" s="38"/>
      <c r="H921" s="38"/>
      <c r="I921" s="38"/>
      <c r="J921" s="38"/>
    </row>
    <row r="922" spans="2:10" ht="12.6" customHeight="1" x14ac:dyDescent="0.3">
      <c r="B922" s="38"/>
      <c r="C922" s="38"/>
      <c r="D922" s="38"/>
      <c r="E922" s="38"/>
      <c r="F922" s="38"/>
      <c r="G922" s="38"/>
      <c r="H922" s="38"/>
      <c r="I922" s="38"/>
      <c r="J922" s="38"/>
    </row>
    <row r="923" spans="2:10" ht="12.6" customHeight="1" x14ac:dyDescent="0.3">
      <c r="B923" s="39"/>
      <c r="C923" s="38"/>
      <c r="D923" s="38"/>
      <c r="E923" s="38"/>
      <c r="F923" s="38"/>
      <c r="G923" s="38"/>
      <c r="H923" s="38"/>
      <c r="I923" s="38"/>
      <c r="J923" s="38"/>
    </row>
    <row r="924" spans="2:10" ht="12.6" customHeight="1" x14ac:dyDescent="0.3">
      <c r="B924" s="38"/>
      <c r="C924" s="38"/>
      <c r="D924" s="38"/>
      <c r="E924" s="38"/>
      <c r="F924" s="38"/>
      <c r="G924" s="38"/>
      <c r="H924" s="38"/>
      <c r="I924" s="38"/>
      <c r="J924" s="38"/>
    </row>
    <row r="925" spans="2:10" ht="12.6" customHeight="1" x14ac:dyDescent="0.3">
      <c r="B925" s="39"/>
      <c r="C925" s="38"/>
      <c r="D925" s="38"/>
      <c r="E925" s="38"/>
      <c r="F925" s="38"/>
      <c r="G925" s="38"/>
      <c r="H925" s="38"/>
      <c r="I925" s="38"/>
      <c r="J925" s="38"/>
    </row>
    <row r="926" spans="2:10" ht="12.6" customHeight="1" x14ac:dyDescent="0.3">
      <c r="B926" s="38"/>
      <c r="C926" s="38"/>
      <c r="D926" s="38"/>
      <c r="E926" s="38"/>
      <c r="F926" s="38"/>
      <c r="G926" s="38"/>
      <c r="H926" s="38"/>
      <c r="I926" s="38"/>
      <c r="J926" s="38"/>
    </row>
    <row r="927" spans="2:10" ht="12.6" customHeight="1" x14ac:dyDescent="0.3">
      <c r="B927" s="38"/>
      <c r="C927" s="38"/>
      <c r="D927" s="38"/>
      <c r="E927" s="38"/>
      <c r="F927" s="38"/>
      <c r="G927" s="38"/>
      <c r="H927" s="38"/>
      <c r="I927" s="38"/>
      <c r="J927" s="38"/>
    </row>
    <row r="928" spans="2:10" ht="12.6" customHeight="1" x14ac:dyDescent="0.3">
      <c r="B928" s="38"/>
      <c r="C928" s="38"/>
      <c r="D928" s="38"/>
      <c r="E928" s="38"/>
      <c r="F928" s="38"/>
      <c r="G928" s="38"/>
      <c r="H928" s="38"/>
      <c r="I928" s="38"/>
      <c r="J928" s="38"/>
    </row>
    <row r="929" spans="2:11" ht="12.6" customHeight="1" x14ac:dyDescent="0.3">
      <c r="B929" s="38"/>
      <c r="C929" s="38"/>
      <c r="D929" s="38"/>
      <c r="E929" s="38"/>
      <c r="F929" s="38"/>
      <c r="G929" s="38"/>
      <c r="H929" s="38"/>
      <c r="I929" s="38"/>
      <c r="J929" s="38"/>
    </row>
    <row r="930" spans="2:11" ht="12.6" customHeight="1" x14ac:dyDescent="0.3">
      <c r="B930" s="38"/>
      <c r="C930" s="38"/>
      <c r="D930" s="38"/>
      <c r="E930" s="38"/>
      <c r="F930" s="38"/>
      <c r="G930" s="38"/>
      <c r="H930" s="38"/>
      <c r="I930" s="38"/>
      <c r="J930" s="38"/>
    </row>
    <row r="933" spans="2:11" ht="12.6" customHeight="1" x14ac:dyDescent="0.3">
      <c r="K933" s="42"/>
    </row>
    <row r="950" spans="2:10" ht="12.6" customHeight="1" x14ac:dyDescent="0.3">
      <c r="B950" s="38"/>
      <c r="C950" s="38"/>
      <c r="D950" s="38"/>
      <c r="E950" s="38"/>
      <c r="F950" s="38"/>
      <c r="G950" s="38"/>
      <c r="H950" s="38"/>
      <c r="J950" s="38"/>
    </row>
    <row r="951" spans="2:10" ht="12.6" customHeight="1" x14ac:dyDescent="0.3">
      <c r="B951" s="38"/>
      <c r="C951" s="38"/>
      <c r="D951" s="38"/>
      <c r="E951" s="38"/>
      <c r="F951" s="38"/>
      <c r="G951" s="38"/>
      <c r="H951" s="38"/>
      <c r="I951" s="38"/>
      <c r="J951" s="38"/>
    </row>
    <row r="952" spans="2:10" ht="12.6" customHeight="1" x14ac:dyDescent="0.3">
      <c r="B952" s="38"/>
      <c r="C952" s="38"/>
      <c r="D952" s="38"/>
      <c r="E952" s="38"/>
      <c r="F952" s="38"/>
      <c r="G952" s="38"/>
      <c r="H952" s="38"/>
      <c r="I952" s="38"/>
      <c r="J952" s="38"/>
    </row>
    <row r="953" spans="2:10" ht="12.6" customHeight="1" x14ac:dyDescent="0.3">
      <c r="B953" s="39"/>
      <c r="C953" s="38"/>
      <c r="D953" s="38"/>
      <c r="E953" s="38"/>
      <c r="F953" s="38"/>
      <c r="G953" s="38"/>
      <c r="H953" s="38"/>
      <c r="I953" s="38"/>
      <c r="J953" s="38"/>
    </row>
    <row r="954" spans="2:10" ht="12.6" customHeight="1" x14ac:dyDescent="0.3">
      <c r="B954" s="38"/>
      <c r="C954" s="38"/>
      <c r="D954" s="38"/>
      <c r="E954" s="38"/>
      <c r="F954" s="38"/>
      <c r="G954" s="38"/>
      <c r="H954" s="38"/>
      <c r="I954" s="38"/>
      <c r="J954" s="38"/>
    </row>
    <row r="955" spans="2:10" ht="12.6" customHeight="1" x14ac:dyDescent="0.3">
      <c r="B955" s="39"/>
      <c r="C955" s="38"/>
      <c r="D955" s="38"/>
      <c r="E955" s="38"/>
      <c r="F955" s="38"/>
      <c r="G955" s="38"/>
      <c r="H955" s="38"/>
      <c r="I955" s="38"/>
      <c r="J955" s="38"/>
    </row>
    <row r="956" spans="2:10" ht="12.6" customHeight="1" x14ac:dyDescent="0.3">
      <c r="B956" s="38"/>
      <c r="C956" s="38"/>
      <c r="D956" s="38"/>
      <c r="E956" s="38"/>
      <c r="F956" s="38"/>
      <c r="G956" s="38"/>
      <c r="H956" s="38"/>
      <c r="I956" s="38"/>
      <c r="J956" s="38"/>
    </row>
    <row r="957" spans="2:10" ht="12.6" customHeight="1" x14ac:dyDescent="0.3">
      <c r="B957" s="38"/>
      <c r="C957" s="38"/>
      <c r="D957" s="38"/>
      <c r="E957" s="38"/>
      <c r="F957" s="38"/>
      <c r="G957" s="38"/>
      <c r="H957" s="38"/>
      <c r="I957" s="38"/>
      <c r="J957" s="38"/>
    </row>
    <row r="958" spans="2:10" ht="12.6" customHeight="1" x14ac:dyDescent="0.3">
      <c r="B958" s="38"/>
      <c r="C958" s="38"/>
      <c r="D958" s="38"/>
      <c r="E958" s="38"/>
      <c r="F958" s="38"/>
      <c r="G958" s="38"/>
      <c r="H958" s="38"/>
      <c r="I958" s="38"/>
      <c r="J958" s="38"/>
    </row>
    <row r="959" spans="2:10" ht="12.6" customHeight="1" x14ac:dyDescent="0.3">
      <c r="B959" s="38"/>
      <c r="C959" s="38"/>
      <c r="D959" s="38"/>
      <c r="E959" s="38"/>
      <c r="F959" s="38"/>
      <c r="G959" s="38"/>
      <c r="H959" s="38"/>
      <c r="I959" s="38"/>
      <c r="J959" s="38"/>
    </row>
    <row r="960" spans="2:10" ht="12.6" customHeight="1" x14ac:dyDescent="0.3">
      <c r="B960" s="38"/>
      <c r="C960" s="38"/>
      <c r="D960" s="38"/>
      <c r="E960" s="38"/>
      <c r="F960" s="38"/>
      <c r="G960" s="38"/>
      <c r="H960" s="38"/>
      <c r="I960" s="38"/>
      <c r="J960" s="38"/>
    </row>
    <row r="963" spans="11:11" ht="12.6" customHeight="1" x14ac:dyDescent="0.3">
      <c r="K963" s="42"/>
    </row>
    <row r="980" spans="2:10" ht="12.6" customHeight="1" x14ac:dyDescent="0.3">
      <c r="B980" s="38"/>
      <c r="C980" s="38"/>
      <c r="D980" s="38"/>
      <c r="E980" s="38"/>
      <c r="F980" s="38"/>
      <c r="G980" s="38"/>
      <c r="H980" s="38"/>
      <c r="J980" s="38"/>
    </row>
    <row r="981" spans="2:10" ht="12.6" customHeight="1" x14ac:dyDescent="0.3">
      <c r="B981" s="38"/>
      <c r="C981" s="38"/>
      <c r="D981" s="38"/>
      <c r="E981" s="38"/>
      <c r="F981" s="38"/>
      <c r="G981" s="38"/>
      <c r="H981" s="38"/>
      <c r="I981" s="38"/>
      <c r="J981" s="38"/>
    </row>
    <row r="982" spans="2:10" ht="12.6" customHeight="1" x14ac:dyDescent="0.3">
      <c r="B982" s="38"/>
      <c r="C982" s="38"/>
      <c r="D982" s="38"/>
      <c r="E982" s="38"/>
      <c r="F982" s="38"/>
      <c r="G982" s="38"/>
      <c r="H982" s="38"/>
      <c r="I982" s="38"/>
      <c r="J982" s="38"/>
    </row>
    <row r="983" spans="2:10" ht="12.6" customHeight="1" x14ac:dyDescent="0.3">
      <c r="B983" s="39"/>
      <c r="C983" s="38"/>
      <c r="D983" s="38"/>
      <c r="E983" s="38"/>
      <c r="F983" s="38"/>
      <c r="G983" s="38"/>
      <c r="H983" s="38"/>
      <c r="I983" s="38"/>
      <c r="J983" s="38"/>
    </row>
    <row r="984" spans="2:10" ht="12.6" customHeight="1" x14ac:dyDescent="0.3">
      <c r="B984" s="38"/>
      <c r="C984" s="38"/>
      <c r="D984" s="38"/>
      <c r="E984" s="38"/>
      <c r="F984" s="38"/>
      <c r="G984" s="38"/>
      <c r="H984" s="38"/>
      <c r="I984" s="38"/>
      <c r="J984" s="38"/>
    </row>
    <row r="985" spans="2:10" ht="12.6" customHeight="1" x14ac:dyDescent="0.3">
      <c r="B985" s="39"/>
      <c r="C985" s="38"/>
      <c r="D985" s="38"/>
      <c r="E985" s="38"/>
      <c r="F985" s="38"/>
      <c r="G985" s="38"/>
      <c r="H985" s="38"/>
      <c r="I985" s="38"/>
      <c r="J985" s="38"/>
    </row>
    <row r="986" spans="2:10" ht="12.6" customHeight="1" x14ac:dyDescent="0.3">
      <c r="B986" s="38"/>
      <c r="C986" s="38"/>
      <c r="D986" s="38"/>
      <c r="E986" s="38"/>
      <c r="F986" s="38"/>
      <c r="G986" s="38"/>
      <c r="H986" s="38"/>
      <c r="I986" s="38"/>
      <c r="J986" s="38"/>
    </row>
    <row r="987" spans="2:10" ht="12.6" customHeight="1" x14ac:dyDescent="0.3">
      <c r="B987" s="38"/>
      <c r="C987" s="38"/>
      <c r="D987" s="38"/>
      <c r="E987" s="38"/>
      <c r="F987" s="38"/>
      <c r="G987" s="38"/>
      <c r="H987" s="38"/>
      <c r="I987" s="38"/>
      <c r="J987" s="38"/>
    </row>
    <row r="988" spans="2:10" ht="12.6" customHeight="1" x14ac:dyDescent="0.3">
      <c r="B988" s="38"/>
      <c r="C988" s="38"/>
      <c r="D988" s="38"/>
      <c r="E988" s="38"/>
      <c r="F988" s="38"/>
      <c r="G988" s="38"/>
      <c r="H988" s="38"/>
      <c r="I988" s="38"/>
      <c r="J988" s="38"/>
    </row>
    <row r="989" spans="2:10" ht="12.6" customHeight="1" x14ac:dyDescent="0.3">
      <c r="B989" s="38"/>
      <c r="C989" s="38"/>
      <c r="D989" s="38"/>
      <c r="E989" s="38"/>
      <c r="F989" s="38"/>
      <c r="G989" s="38"/>
      <c r="H989" s="38"/>
      <c r="I989" s="38"/>
      <c r="J989" s="38"/>
    </row>
    <row r="990" spans="2:10" ht="12.6" customHeight="1" x14ac:dyDescent="0.3">
      <c r="B990" s="38"/>
      <c r="C990" s="38"/>
      <c r="D990" s="38"/>
      <c r="E990" s="38"/>
      <c r="F990" s="38"/>
      <c r="G990" s="38"/>
      <c r="H990" s="38"/>
      <c r="I990" s="38"/>
      <c r="J990" s="38"/>
    </row>
    <row r="993" spans="11:11" ht="12.6" customHeight="1" x14ac:dyDescent="0.3">
      <c r="K993" s="42"/>
    </row>
    <row r="1010" spans="2:11" ht="12.6" customHeight="1" x14ac:dyDescent="0.3">
      <c r="B1010" s="38"/>
      <c r="C1010" s="38"/>
      <c r="D1010" s="38"/>
      <c r="E1010" s="38"/>
      <c r="F1010" s="38"/>
      <c r="G1010" s="38"/>
      <c r="H1010" s="38"/>
      <c r="J1010" s="38"/>
    </row>
    <row r="1011" spans="2:11" ht="12.6" customHeight="1" x14ac:dyDescent="0.3">
      <c r="B1011" s="38"/>
      <c r="C1011" s="38"/>
      <c r="D1011" s="38"/>
      <c r="E1011" s="38"/>
      <c r="F1011" s="38"/>
      <c r="G1011" s="38"/>
      <c r="H1011" s="38"/>
      <c r="I1011" s="38"/>
      <c r="J1011" s="38"/>
    </row>
    <row r="1012" spans="2:11" ht="12.6" customHeight="1" x14ac:dyDescent="0.3">
      <c r="B1012" s="38"/>
      <c r="C1012" s="38"/>
      <c r="D1012" s="38"/>
      <c r="E1012" s="38"/>
      <c r="F1012" s="38"/>
      <c r="G1012" s="38"/>
      <c r="H1012" s="38"/>
      <c r="I1012" s="38"/>
      <c r="J1012" s="38"/>
    </row>
    <row r="1013" spans="2:11" ht="12.6" customHeight="1" x14ac:dyDescent="0.3">
      <c r="B1013" s="39"/>
      <c r="C1013" s="38"/>
      <c r="D1013" s="38"/>
      <c r="E1013" s="38"/>
      <c r="F1013" s="38"/>
      <c r="G1013" s="38"/>
      <c r="H1013" s="38"/>
      <c r="I1013" s="38"/>
      <c r="J1013" s="38"/>
    </row>
    <row r="1014" spans="2:11" ht="12.6" customHeight="1" x14ac:dyDescent="0.3">
      <c r="B1014" s="38"/>
      <c r="C1014" s="38"/>
      <c r="D1014" s="38"/>
      <c r="E1014" s="38"/>
      <c r="F1014" s="38"/>
      <c r="G1014" s="38"/>
      <c r="H1014" s="38"/>
      <c r="I1014" s="38"/>
      <c r="J1014" s="38"/>
    </row>
    <row r="1015" spans="2:11" ht="12.6" customHeight="1" x14ac:dyDescent="0.3">
      <c r="B1015" s="39"/>
      <c r="C1015" s="38"/>
      <c r="D1015" s="38"/>
      <c r="E1015" s="38"/>
      <c r="F1015" s="38"/>
      <c r="G1015" s="38"/>
      <c r="H1015" s="38"/>
      <c r="I1015" s="38"/>
      <c r="J1015" s="38"/>
    </row>
    <row r="1016" spans="2:11" ht="12.6" customHeight="1" x14ac:dyDescent="0.3">
      <c r="B1016" s="38"/>
      <c r="C1016" s="38"/>
      <c r="D1016" s="38"/>
      <c r="E1016" s="38"/>
      <c r="F1016" s="38"/>
      <c r="G1016" s="38"/>
      <c r="H1016" s="38"/>
      <c r="I1016" s="38"/>
      <c r="J1016" s="38"/>
    </row>
    <row r="1017" spans="2:11" ht="12.6" customHeight="1" x14ac:dyDescent="0.3">
      <c r="B1017" s="38"/>
      <c r="C1017" s="38"/>
      <c r="D1017" s="38"/>
      <c r="E1017" s="38"/>
      <c r="F1017" s="38"/>
      <c r="G1017" s="38"/>
      <c r="H1017" s="38"/>
      <c r="I1017" s="38"/>
      <c r="J1017" s="38"/>
    </row>
    <row r="1018" spans="2:11" ht="12.6" customHeight="1" x14ac:dyDescent="0.3">
      <c r="B1018" s="38"/>
      <c r="C1018" s="38"/>
      <c r="D1018" s="38"/>
      <c r="E1018" s="38"/>
      <c r="F1018" s="38"/>
      <c r="G1018" s="38"/>
      <c r="H1018" s="38"/>
      <c r="I1018" s="38"/>
      <c r="J1018" s="38"/>
    </row>
    <row r="1019" spans="2:11" ht="12.6" customHeight="1" x14ac:dyDescent="0.3">
      <c r="B1019" s="38"/>
      <c r="C1019" s="38"/>
      <c r="D1019" s="38"/>
      <c r="E1019" s="38"/>
      <c r="F1019" s="38"/>
      <c r="G1019" s="38"/>
      <c r="H1019" s="38"/>
      <c r="I1019" s="38"/>
      <c r="J1019" s="38"/>
    </row>
    <row r="1020" spans="2:11" ht="12.6" customHeight="1" x14ac:dyDescent="0.3">
      <c r="B1020" s="38"/>
      <c r="C1020" s="38"/>
      <c r="D1020" s="38"/>
      <c r="E1020" s="38"/>
      <c r="F1020" s="38"/>
      <c r="G1020" s="38"/>
      <c r="H1020" s="38"/>
      <c r="I1020" s="38"/>
      <c r="J1020" s="38"/>
    </row>
    <row r="1023" spans="2:11" ht="12.6" customHeight="1" x14ac:dyDescent="0.3">
      <c r="K1023" s="42"/>
    </row>
    <row r="1040" spans="2:10" ht="12.6" customHeight="1" x14ac:dyDescent="0.3">
      <c r="B1040" s="38"/>
      <c r="C1040" s="38"/>
      <c r="D1040" s="38"/>
      <c r="E1040" s="38"/>
      <c r="F1040" s="38"/>
      <c r="G1040" s="38"/>
      <c r="H1040" s="38"/>
      <c r="J1040" s="38"/>
    </row>
    <row r="1041" spans="2:11" ht="12.6" customHeight="1" x14ac:dyDescent="0.3">
      <c r="B1041" s="38"/>
      <c r="C1041" s="38"/>
      <c r="D1041" s="38"/>
      <c r="E1041" s="38"/>
      <c r="F1041" s="38"/>
      <c r="G1041" s="38"/>
      <c r="H1041" s="38"/>
      <c r="I1041" s="38"/>
      <c r="J1041" s="38"/>
    </row>
    <row r="1042" spans="2:11" ht="12.6" customHeight="1" x14ac:dyDescent="0.3">
      <c r="B1042" s="38"/>
      <c r="C1042" s="38"/>
      <c r="D1042" s="38"/>
      <c r="E1042" s="38"/>
      <c r="F1042" s="38"/>
      <c r="G1042" s="38"/>
      <c r="H1042" s="38"/>
      <c r="I1042" s="38"/>
      <c r="J1042" s="38"/>
    </row>
    <row r="1043" spans="2:11" ht="12.6" customHeight="1" x14ac:dyDescent="0.3">
      <c r="B1043" s="39"/>
      <c r="C1043" s="38"/>
      <c r="D1043" s="38"/>
      <c r="E1043" s="38"/>
      <c r="F1043" s="38"/>
      <c r="G1043" s="38"/>
      <c r="H1043" s="38"/>
      <c r="I1043" s="38"/>
      <c r="J1043" s="38"/>
    </row>
    <row r="1044" spans="2:11" ht="12.6" customHeight="1" x14ac:dyDescent="0.3">
      <c r="B1044" s="38"/>
      <c r="C1044" s="38"/>
      <c r="D1044" s="38"/>
      <c r="E1044" s="38"/>
      <c r="F1044" s="38"/>
      <c r="G1044" s="38"/>
      <c r="H1044" s="38"/>
      <c r="I1044" s="38"/>
      <c r="J1044" s="38"/>
    </row>
    <row r="1045" spans="2:11" ht="12.6" customHeight="1" x14ac:dyDescent="0.3">
      <c r="B1045" s="39"/>
      <c r="C1045" s="38"/>
      <c r="D1045" s="38"/>
      <c r="E1045" s="38"/>
      <c r="F1045" s="38"/>
      <c r="G1045" s="38"/>
      <c r="H1045" s="38"/>
      <c r="I1045" s="38"/>
      <c r="J1045" s="38"/>
    </row>
    <row r="1046" spans="2:11" ht="12.6" customHeight="1" x14ac:dyDescent="0.3">
      <c r="B1046" s="38"/>
      <c r="C1046" s="38"/>
      <c r="D1046" s="38"/>
      <c r="E1046" s="38"/>
      <c r="F1046" s="38"/>
      <c r="G1046" s="38"/>
      <c r="H1046" s="38"/>
      <c r="I1046" s="38"/>
      <c r="J1046" s="38"/>
    </row>
    <row r="1047" spans="2:11" ht="12.6" customHeight="1" x14ac:dyDescent="0.3">
      <c r="B1047" s="38"/>
      <c r="C1047" s="38"/>
      <c r="D1047" s="38"/>
      <c r="E1047" s="38"/>
      <c r="F1047" s="38"/>
      <c r="G1047" s="38"/>
      <c r="H1047" s="38"/>
      <c r="I1047" s="38"/>
      <c r="J1047" s="38"/>
    </row>
    <row r="1048" spans="2:11" ht="12.6" customHeight="1" x14ac:dyDescent="0.3">
      <c r="B1048" s="38"/>
      <c r="C1048" s="38"/>
      <c r="D1048" s="38"/>
      <c r="E1048" s="38"/>
      <c r="F1048" s="38"/>
      <c r="G1048" s="38"/>
      <c r="H1048" s="38"/>
      <c r="I1048" s="38"/>
      <c r="J1048" s="38"/>
    </row>
    <row r="1049" spans="2:11" ht="12.6" customHeight="1" x14ac:dyDescent="0.3">
      <c r="B1049" s="38"/>
      <c r="C1049" s="38"/>
      <c r="D1049" s="38"/>
      <c r="E1049" s="38"/>
      <c r="F1049" s="38"/>
      <c r="G1049" s="38"/>
      <c r="H1049" s="38"/>
      <c r="I1049" s="38"/>
      <c r="J1049" s="38"/>
    </row>
    <row r="1050" spans="2:11" ht="12.6" customHeight="1" x14ac:dyDescent="0.3">
      <c r="B1050" s="38"/>
      <c r="C1050" s="38"/>
      <c r="D1050" s="38"/>
      <c r="E1050" s="38"/>
      <c r="F1050" s="38"/>
      <c r="G1050" s="38"/>
      <c r="H1050" s="38"/>
      <c r="I1050" s="38"/>
      <c r="J1050" s="38"/>
    </row>
    <row r="1053" spans="2:11" ht="12.6" customHeight="1" x14ac:dyDescent="0.3">
      <c r="K1053" s="42"/>
    </row>
    <row r="1070" spans="2:10" ht="12.6" customHeight="1" x14ac:dyDescent="0.3">
      <c r="B1070" s="38"/>
      <c r="C1070" s="38"/>
      <c r="D1070" s="38"/>
      <c r="E1070" s="38"/>
      <c r="F1070" s="38"/>
      <c r="G1070" s="38"/>
      <c r="H1070" s="38"/>
      <c r="J1070" s="38"/>
    </row>
    <row r="1071" spans="2:10" ht="12.6" customHeight="1" x14ac:dyDescent="0.3">
      <c r="B1071" s="38"/>
      <c r="C1071" s="38"/>
      <c r="D1071" s="38"/>
      <c r="E1071" s="38"/>
      <c r="F1071" s="38"/>
      <c r="G1071" s="38"/>
      <c r="H1071" s="38"/>
      <c r="I1071" s="38"/>
      <c r="J1071" s="38"/>
    </row>
    <row r="1072" spans="2:10" ht="12.6" customHeight="1" x14ac:dyDescent="0.3">
      <c r="B1072" s="38"/>
      <c r="C1072" s="38"/>
      <c r="D1072" s="38"/>
      <c r="E1072" s="38"/>
      <c r="F1072" s="38"/>
      <c r="G1072" s="38"/>
      <c r="H1072" s="38"/>
      <c r="I1072" s="38"/>
      <c r="J1072" s="38"/>
    </row>
    <row r="1073" spans="2:11" ht="12.6" customHeight="1" x14ac:dyDescent="0.3">
      <c r="B1073" s="39"/>
      <c r="C1073" s="38"/>
      <c r="D1073" s="38"/>
      <c r="E1073" s="38"/>
      <c r="F1073" s="38"/>
      <c r="G1073" s="38"/>
      <c r="H1073" s="38"/>
      <c r="I1073" s="38"/>
      <c r="J1073" s="38"/>
    </row>
    <row r="1074" spans="2:11" ht="12.6" customHeight="1" x14ac:dyDescent="0.3">
      <c r="B1074" s="38"/>
      <c r="C1074" s="38"/>
      <c r="D1074" s="38"/>
      <c r="E1074" s="38"/>
      <c r="F1074" s="38"/>
      <c r="G1074" s="38"/>
      <c r="H1074" s="38"/>
      <c r="I1074" s="38"/>
      <c r="J1074" s="38"/>
    </row>
    <row r="1075" spans="2:11" ht="12.6" customHeight="1" x14ac:dyDescent="0.3">
      <c r="B1075" s="39"/>
      <c r="C1075" s="38"/>
      <c r="D1075" s="38"/>
      <c r="E1075" s="38"/>
      <c r="F1075" s="38"/>
      <c r="G1075" s="38"/>
      <c r="H1075" s="38"/>
      <c r="I1075" s="38"/>
      <c r="J1075" s="38"/>
    </row>
    <row r="1076" spans="2:11" ht="12.6" customHeight="1" x14ac:dyDescent="0.3">
      <c r="B1076" s="38"/>
      <c r="C1076" s="38"/>
      <c r="D1076" s="38"/>
      <c r="E1076" s="38"/>
      <c r="F1076" s="38"/>
      <c r="G1076" s="38"/>
      <c r="H1076" s="38"/>
      <c r="I1076" s="38"/>
      <c r="J1076" s="38"/>
    </row>
    <row r="1077" spans="2:11" ht="12.6" customHeight="1" x14ac:dyDescent="0.3">
      <c r="B1077" s="38"/>
      <c r="C1077" s="38"/>
      <c r="D1077" s="38"/>
      <c r="E1077" s="38"/>
      <c r="F1077" s="38"/>
      <c r="G1077" s="38"/>
      <c r="H1077" s="38"/>
      <c r="I1077" s="38"/>
      <c r="J1077" s="38"/>
    </row>
    <row r="1078" spans="2:11" ht="12.6" customHeight="1" x14ac:dyDescent="0.3">
      <c r="B1078" s="38"/>
      <c r="C1078" s="38"/>
      <c r="D1078" s="38"/>
      <c r="E1078" s="38"/>
      <c r="F1078" s="38"/>
      <c r="G1078" s="38"/>
      <c r="H1078" s="38"/>
      <c r="I1078" s="38"/>
      <c r="J1078" s="38"/>
    </row>
    <row r="1079" spans="2:11" ht="12.6" customHeight="1" x14ac:dyDescent="0.3">
      <c r="B1079" s="38"/>
      <c r="C1079" s="38"/>
      <c r="D1079" s="38"/>
      <c r="E1079" s="38"/>
      <c r="F1079" s="38"/>
      <c r="G1079" s="38"/>
      <c r="H1079" s="38"/>
      <c r="I1079" s="38"/>
      <c r="J1079" s="38"/>
    </row>
    <row r="1080" spans="2:11" ht="12.6" customHeight="1" x14ac:dyDescent="0.3">
      <c r="B1080" s="38"/>
      <c r="C1080" s="38"/>
      <c r="D1080" s="38"/>
      <c r="E1080" s="38"/>
      <c r="F1080" s="38"/>
      <c r="G1080" s="38"/>
      <c r="H1080" s="38"/>
      <c r="I1080" s="38"/>
      <c r="J1080" s="38"/>
    </row>
    <row r="1083" spans="2:11" ht="12.6" customHeight="1" x14ac:dyDescent="0.3">
      <c r="K1083" s="42"/>
    </row>
    <row r="1100" spans="2:10" ht="12.6" customHeight="1" x14ac:dyDescent="0.3">
      <c r="B1100" s="38"/>
      <c r="C1100" s="38"/>
      <c r="D1100" s="38"/>
      <c r="E1100" s="38"/>
      <c r="F1100" s="38"/>
      <c r="G1100" s="38"/>
      <c r="H1100" s="38"/>
      <c r="J1100" s="38"/>
    </row>
    <row r="1101" spans="2:10" ht="12.6" customHeight="1" x14ac:dyDescent="0.3">
      <c r="B1101" s="38"/>
      <c r="C1101" s="38"/>
      <c r="D1101" s="38"/>
      <c r="E1101" s="38"/>
      <c r="F1101" s="38"/>
      <c r="G1101" s="38"/>
      <c r="H1101" s="38"/>
      <c r="I1101" s="38"/>
      <c r="J1101" s="38"/>
    </row>
    <row r="1102" spans="2:10" ht="12.6" customHeight="1" x14ac:dyDescent="0.3">
      <c r="B1102" s="38"/>
      <c r="C1102" s="38"/>
      <c r="D1102" s="38"/>
      <c r="E1102" s="38"/>
      <c r="F1102" s="38"/>
      <c r="G1102" s="38"/>
      <c r="H1102" s="38"/>
      <c r="I1102" s="38"/>
      <c r="J1102" s="38"/>
    </row>
    <row r="1103" spans="2:10" ht="12.6" customHeight="1" x14ac:dyDescent="0.3">
      <c r="B1103" s="39"/>
      <c r="C1103" s="38"/>
      <c r="D1103" s="38"/>
      <c r="E1103" s="38"/>
      <c r="F1103" s="38"/>
      <c r="G1103" s="38"/>
      <c r="H1103" s="38"/>
      <c r="I1103" s="38"/>
      <c r="J1103" s="38"/>
    </row>
    <row r="1104" spans="2:10" ht="12.6" customHeight="1" x14ac:dyDescent="0.3">
      <c r="B1104" s="38"/>
      <c r="C1104" s="38"/>
      <c r="D1104" s="38"/>
      <c r="E1104" s="38"/>
      <c r="F1104" s="38"/>
      <c r="G1104" s="38"/>
      <c r="H1104" s="38"/>
      <c r="I1104" s="38"/>
      <c r="J1104" s="38"/>
    </row>
    <row r="1105" spans="2:11" ht="12.6" customHeight="1" x14ac:dyDescent="0.3">
      <c r="B1105" s="39"/>
      <c r="C1105" s="38"/>
      <c r="D1105" s="38"/>
      <c r="E1105" s="38"/>
      <c r="F1105" s="38"/>
      <c r="G1105" s="38"/>
      <c r="H1105" s="38"/>
      <c r="I1105" s="38"/>
      <c r="J1105" s="38"/>
    </row>
    <row r="1106" spans="2:11" ht="12.6" customHeight="1" x14ac:dyDescent="0.3">
      <c r="B1106" s="38"/>
      <c r="C1106" s="38"/>
      <c r="D1106" s="38"/>
      <c r="E1106" s="38"/>
      <c r="F1106" s="38"/>
      <c r="G1106" s="38"/>
      <c r="H1106" s="38"/>
      <c r="I1106" s="38"/>
      <c r="J1106" s="38"/>
    </row>
    <row r="1107" spans="2:11" ht="12.6" customHeight="1" x14ac:dyDescent="0.3">
      <c r="B1107" s="38"/>
      <c r="C1107" s="38"/>
      <c r="D1107" s="38"/>
      <c r="E1107" s="38"/>
      <c r="F1107" s="38"/>
      <c r="G1107" s="38"/>
      <c r="H1107" s="38"/>
      <c r="I1107" s="38"/>
      <c r="J1107" s="38"/>
    </row>
    <row r="1108" spans="2:11" ht="12.6" customHeight="1" x14ac:dyDescent="0.3">
      <c r="B1108" s="38"/>
      <c r="C1108" s="38"/>
      <c r="D1108" s="38"/>
      <c r="E1108" s="38"/>
      <c r="F1108" s="38"/>
      <c r="G1108" s="38"/>
      <c r="H1108" s="38"/>
      <c r="I1108" s="38"/>
      <c r="J1108" s="38"/>
    </row>
    <row r="1109" spans="2:11" ht="12.6" customHeight="1" x14ac:dyDescent="0.3">
      <c r="B1109" s="38"/>
      <c r="C1109" s="38"/>
      <c r="D1109" s="38"/>
      <c r="E1109" s="38"/>
      <c r="F1109" s="38"/>
      <c r="G1109" s="38"/>
      <c r="H1109" s="38"/>
      <c r="I1109" s="38"/>
      <c r="J1109" s="38"/>
    </row>
    <row r="1110" spans="2:11" ht="12.6" customHeight="1" x14ac:dyDescent="0.3">
      <c r="B1110" s="38"/>
      <c r="C1110" s="38"/>
      <c r="D1110" s="38"/>
      <c r="E1110" s="38"/>
      <c r="F1110" s="38"/>
      <c r="G1110" s="38"/>
      <c r="H1110" s="38"/>
      <c r="I1110" s="38"/>
      <c r="J1110" s="38"/>
    </row>
    <row r="1113" spans="2:11" ht="12.6" customHeight="1" x14ac:dyDescent="0.3">
      <c r="K1113" s="42"/>
    </row>
    <row r="1130" spans="2:10" ht="12.6" customHeight="1" x14ac:dyDescent="0.3">
      <c r="B1130" s="38"/>
      <c r="C1130" s="38"/>
      <c r="D1130" s="38"/>
      <c r="E1130" s="38"/>
      <c r="F1130" s="38"/>
      <c r="G1130" s="38"/>
      <c r="H1130" s="38"/>
      <c r="J1130" s="38"/>
    </row>
    <row r="1131" spans="2:10" ht="12.6" customHeight="1" x14ac:dyDescent="0.3">
      <c r="B1131" s="38"/>
      <c r="C1131" s="38"/>
      <c r="D1131" s="38"/>
      <c r="E1131" s="38"/>
      <c r="F1131" s="38"/>
      <c r="G1131" s="38"/>
      <c r="H1131" s="38"/>
      <c r="I1131" s="38"/>
      <c r="J1131" s="38"/>
    </row>
    <row r="1132" spans="2:10" ht="12.6" customHeight="1" x14ac:dyDescent="0.3">
      <c r="B1132" s="38"/>
      <c r="C1132" s="38"/>
      <c r="D1132" s="38"/>
      <c r="E1132" s="38"/>
      <c r="F1132" s="38"/>
      <c r="G1132" s="38"/>
      <c r="H1132" s="38"/>
      <c r="I1132" s="38"/>
      <c r="J1132" s="38"/>
    </row>
    <row r="1133" spans="2:10" ht="12.6" customHeight="1" x14ac:dyDescent="0.3">
      <c r="B1133" s="39"/>
      <c r="C1133" s="38"/>
      <c r="D1133" s="38"/>
      <c r="E1133" s="38"/>
      <c r="F1133" s="38"/>
      <c r="G1133" s="38"/>
      <c r="H1133" s="38"/>
      <c r="I1133" s="38"/>
      <c r="J1133" s="38"/>
    </row>
    <row r="1134" spans="2:10" ht="12.6" customHeight="1" x14ac:dyDescent="0.3">
      <c r="B1134" s="38"/>
      <c r="C1134" s="38"/>
      <c r="D1134" s="38"/>
      <c r="E1134" s="38"/>
      <c r="F1134" s="38"/>
      <c r="G1134" s="38"/>
      <c r="H1134" s="38"/>
      <c r="I1134" s="38"/>
      <c r="J1134" s="38"/>
    </row>
    <row r="1135" spans="2:10" ht="12.6" customHeight="1" x14ac:dyDescent="0.3">
      <c r="B1135" s="39"/>
      <c r="C1135" s="38"/>
      <c r="D1135" s="38"/>
      <c r="E1135" s="38"/>
      <c r="F1135" s="38"/>
      <c r="G1135" s="38"/>
      <c r="H1135" s="38"/>
      <c r="I1135" s="38"/>
      <c r="J1135" s="38"/>
    </row>
    <row r="1136" spans="2:10" ht="12.6" customHeight="1" x14ac:dyDescent="0.3">
      <c r="B1136" s="38"/>
      <c r="C1136" s="38"/>
      <c r="D1136" s="38"/>
      <c r="E1136" s="38"/>
      <c r="F1136" s="38"/>
      <c r="G1136" s="38"/>
      <c r="H1136" s="38"/>
      <c r="I1136" s="38"/>
      <c r="J1136" s="38"/>
    </row>
    <row r="1137" spans="2:11" ht="12.6" customHeight="1" x14ac:dyDescent="0.3">
      <c r="B1137" s="38"/>
      <c r="C1137" s="38"/>
      <c r="D1137" s="38"/>
      <c r="E1137" s="38"/>
      <c r="F1137" s="38"/>
      <c r="G1137" s="38"/>
      <c r="H1137" s="38"/>
      <c r="I1137" s="38"/>
      <c r="J1137" s="38"/>
    </row>
    <row r="1138" spans="2:11" ht="12.6" customHeight="1" x14ac:dyDescent="0.3">
      <c r="B1138" s="38"/>
      <c r="C1138" s="38"/>
      <c r="D1138" s="38"/>
      <c r="E1138" s="38"/>
      <c r="F1138" s="38"/>
      <c r="G1138" s="38"/>
      <c r="H1138" s="38"/>
      <c r="I1138" s="38"/>
      <c r="J1138" s="38"/>
    </row>
    <row r="1139" spans="2:11" ht="12.6" customHeight="1" x14ac:dyDescent="0.3">
      <c r="B1139" s="38"/>
      <c r="C1139" s="38"/>
      <c r="D1139" s="38"/>
      <c r="E1139" s="38"/>
      <c r="F1139" s="38"/>
      <c r="G1139" s="38"/>
      <c r="H1139" s="38"/>
      <c r="I1139" s="38"/>
      <c r="J1139" s="38"/>
    </row>
    <row r="1140" spans="2:11" ht="12.6" customHeight="1" x14ac:dyDescent="0.3">
      <c r="B1140" s="38"/>
      <c r="C1140" s="38"/>
      <c r="D1140" s="38"/>
      <c r="E1140" s="38"/>
      <c r="F1140" s="38"/>
      <c r="G1140" s="38"/>
      <c r="H1140" s="38"/>
      <c r="I1140" s="38"/>
      <c r="J1140" s="38"/>
    </row>
    <row r="1143" spans="2:11" ht="12.6" customHeight="1" x14ac:dyDescent="0.3">
      <c r="K1143" s="42"/>
    </row>
    <row r="1160" spans="2:10" ht="12.6" customHeight="1" x14ac:dyDescent="0.3">
      <c r="B1160" s="38"/>
      <c r="C1160" s="38"/>
      <c r="D1160" s="38"/>
      <c r="E1160" s="38"/>
      <c r="F1160" s="38"/>
      <c r="G1160" s="38"/>
      <c r="H1160" s="38"/>
      <c r="J1160" s="38"/>
    </row>
    <row r="1161" spans="2:10" ht="12.6" customHeight="1" x14ac:dyDescent="0.3">
      <c r="B1161" s="38"/>
      <c r="C1161" s="38"/>
      <c r="D1161" s="38"/>
      <c r="E1161" s="38"/>
      <c r="F1161" s="38"/>
      <c r="G1161" s="38"/>
      <c r="H1161" s="38"/>
      <c r="I1161" s="38"/>
      <c r="J1161" s="38"/>
    </row>
    <row r="1162" spans="2:10" ht="12.6" customHeight="1" x14ac:dyDescent="0.3">
      <c r="B1162" s="38"/>
      <c r="C1162" s="38"/>
      <c r="D1162" s="38"/>
      <c r="E1162" s="38"/>
      <c r="F1162" s="38"/>
      <c r="G1162" s="38"/>
      <c r="H1162" s="38"/>
      <c r="I1162" s="38"/>
      <c r="J1162" s="38"/>
    </row>
    <row r="1163" spans="2:10" ht="12.6" customHeight="1" x14ac:dyDescent="0.3">
      <c r="B1163" s="39"/>
      <c r="C1163" s="38"/>
      <c r="D1163" s="38"/>
      <c r="E1163" s="38"/>
      <c r="F1163" s="38"/>
      <c r="G1163" s="38"/>
      <c r="H1163" s="38"/>
      <c r="I1163" s="38"/>
      <c r="J1163" s="38"/>
    </row>
    <row r="1164" spans="2:10" ht="12.6" customHeight="1" x14ac:dyDescent="0.3">
      <c r="B1164" s="38"/>
      <c r="C1164" s="38"/>
      <c r="D1164" s="38"/>
      <c r="E1164" s="38"/>
      <c r="F1164" s="38"/>
      <c r="G1164" s="38"/>
      <c r="H1164" s="38"/>
      <c r="I1164" s="38"/>
      <c r="J1164" s="38"/>
    </row>
    <row r="1165" spans="2:10" ht="12.6" customHeight="1" x14ac:dyDescent="0.3">
      <c r="B1165" s="39"/>
      <c r="C1165" s="38"/>
      <c r="D1165" s="38"/>
      <c r="E1165" s="38"/>
      <c r="F1165" s="38"/>
      <c r="G1165" s="38"/>
      <c r="H1165" s="38"/>
      <c r="I1165" s="38"/>
      <c r="J1165" s="38"/>
    </row>
    <row r="1166" spans="2:10" ht="12.6" customHeight="1" x14ac:dyDescent="0.3">
      <c r="B1166" s="38"/>
      <c r="C1166" s="38"/>
      <c r="D1166" s="38"/>
      <c r="E1166" s="38"/>
      <c r="F1166" s="38"/>
      <c r="G1166" s="38"/>
      <c r="H1166" s="38"/>
      <c r="I1166" s="38"/>
      <c r="J1166" s="38"/>
    </row>
    <row r="1167" spans="2:10" ht="12.6" customHeight="1" x14ac:dyDescent="0.3">
      <c r="B1167" s="38"/>
      <c r="C1167" s="38"/>
      <c r="D1167" s="38"/>
      <c r="E1167" s="38"/>
      <c r="F1167" s="38"/>
      <c r="G1167" s="38"/>
      <c r="H1167" s="38"/>
      <c r="I1167" s="38"/>
      <c r="J1167" s="38"/>
    </row>
    <row r="1168" spans="2:10" ht="12.6" customHeight="1" x14ac:dyDescent="0.3">
      <c r="B1168" s="38"/>
      <c r="C1168" s="38"/>
      <c r="D1168" s="38"/>
      <c r="E1168" s="38"/>
      <c r="F1168" s="38"/>
      <c r="G1168" s="38"/>
      <c r="H1168" s="38"/>
      <c r="I1168" s="38"/>
      <c r="J1168" s="38"/>
    </row>
    <row r="1169" spans="2:11" ht="12.6" customHeight="1" x14ac:dyDescent="0.3">
      <c r="B1169" s="38"/>
      <c r="C1169" s="38"/>
      <c r="D1169" s="38"/>
      <c r="E1169" s="38"/>
      <c r="F1169" s="38"/>
      <c r="G1169" s="38"/>
      <c r="H1169" s="38"/>
      <c r="I1169" s="38"/>
      <c r="J1169" s="38"/>
    </row>
    <row r="1170" spans="2:11" ht="12.6" customHeight="1" x14ac:dyDescent="0.3">
      <c r="B1170" s="38"/>
      <c r="C1170" s="38"/>
      <c r="D1170" s="38"/>
      <c r="E1170" s="38"/>
      <c r="F1170" s="38"/>
      <c r="G1170" s="38"/>
      <c r="H1170" s="38"/>
      <c r="I1170" s="38"/>
      <c r="J1170" s="38"/>
    </row>
    <row r="1173" spans="2:11" ht="12.6" customHeight="1" x14ac:dyDescent="0.3">
      <c r="K1173" s="42"/>
    </row>
    <row r="1190" spans="2:10" ht="12.6" customHeight="1" x14ac:dyDescent="0.3">
      <c r="B1190" s="38"/>
      <c r="C1190" s="38"/>
      <c r="D1190" s="38"/>
      <c r="E1190" s="38"/>
      <c r="F1190" s="38"/>
      <c r="G1190" s="38"/>
      <c r="H1190" s="38"/>
      <c r="J1190" s="38"/>
    </row>
    <row r="1191" spans="2:10" ht="12.6" customHeight="1" x14ac:dyDescent="0.3">
      <c r="B1191" s="38"/>
      <c r="C1191" s="38"/>
      <c r="D1191" s="38"/>
      <c r="E1191" s="38"/>
      <c r="F1191" s="38"/>
      <c r="G1191" s="38"/>
      <c r="H1191" s="38"/>
      <c r="I1191" s="38"/>
      <c r="J1191" s="38"/>
    </row>
    <row r="1192" spans="2:10" ht="12.6" customHeight="1" x14ac:dyDescent="0.3">
      <c r="B1192" s="38"/>
      <c r="C1192" s="38"/>
      <c r="D1192" s="38"/>
      <c r="E1192" s="38"/>
      <c r="F1192" s="38"/>
      <c r="G1192" s="38"/>
      <c r="H1192" s="38"/>
      <c r="I1192" s="38"/>
      <c r="J1192" s="38"/>
    </row>
    <row r="1193" spans="2:10" ht="12.6" customHeight="1" x14ac:dyDescent="0.3">
      <c r="B1193" s="39"/>
      <c r="C1193" s="38"/>
      <c r="D1193" s="38"/>
      <c r="E1193" s="38"/>
      <c r="F1193" s="38"/>
      <c r="G1193" s="38"/>
      <c r="H1193" s="38"/>
      <c r="I1193" s="38"/>
      <c r="J1193" s="38"/>
    </row>
    <row r="1194" spans="2:10" ht="12.6" customHeight="1" x14ac:dyDescent="0.3">
      <c r="B1194" s="38"/>
      <c r="C1194" s="38"/>
      <c r="D1194" s="38"/>
      <c r="E1194" s="38"/>
      <c r="F1194" s="38"/>
      <c r="G1194" s="38"/>
      <c r="H1194" s="38"/>
      <c r="I1194" s="38"/>
      <c r="J1194" s="38"/>
    </row>
    <row r="1195" spans="2:10" ht="12.6" customHeight="1" x14ac:dyDescent="0.3">
      <c r="B1195" s="39"/>
      <c r="C1195" s="38"/>
      <c r="D1195" s="38"/>
      <c r="E1195" s="38"/>
      <c r="F1195" s="38"/>
      <c r="G1195" s="38"/>
      <c r="H1195" s="38"/>
      <c r="I1195" s="38"/>
      <c r="J1195" s="38"/>
    </row>
    <row r="1196" spans="2:10" ht="12.6" customHeight="1" x14ac:dyDescent="0.3">
      <c r="B1196" s="38"/>
      <c r="C1196" s="38"/>
      <c r="D1196" s="38"/>
      <c r="E1196" s="38"/>
      <c r="F1196" s="38"/>
      <c r="G1196" s="38"/>
      <c r="H1196" s="38"/>
      <c r="I1196" s="38"/>
      <c r="J1196" s="38"/>
    </row>
    <row r="1197" spans="2:10" ht="12.6" customHeight="1" x14ac:dyDescent="0.3">
      <c r="B1197" s="38"/>
      <c r="C1197" s="38"/>
      <c r="D1197" s="38"/>
      <c r="E1197" s="38"/>
      <c r="F1197" s="38"/>
      <c r="G1197" s="38"/>
      <c r="H1197" s="38"/>
      <c r="I1197" s="38"/>
      <c r="J1197" s="38"/>
    </row>
    <row r="1198" spans="2:10" ht="12.6" customHeight="1" x14ac:dyDescent="0.3">
      <c r="B1198" s="38"/>
      <c r="C1198" s="38"/>
      <c r="D1198" s="38"/>
      <c r="E1198" s="38"/>
      <c r="F1198" s="38"/>
      <c r="G1198" s="38"/>
      <c r="H1198" s="38"/>
      <c r="I1198" s="38"/>
      <c r="J1198" s="38"/>
    </row>
    <row r="1199" spans="2:10" ht="12.6" customHeight="1" x14ac:dyDescent="0.3">
      <c r="B1199" s="38"/>
      <c r="C1199" s="38"/>
      <c r="D1199" s="38"/>
      <c r="E1199" s="38"/>
      <c r="F1199" s="38"/>
      <c r="G1199" s="38"/>
      <c r="H1199" s="38"/>
      <c r="I1199" s="38"/>
      <c r="J1199" s="38"/>
    </row>
    <row r="1200" spans="2:10" ht="12.6" customHeight="1" x14ac:dyDescent="0.3">
      <c r="B1200" s="38"/>
      <c r="C1200" s="38"/>
      <c r="D1200" s="38"/>
      <c r="E1200" s="38"/>
      <c r="F1200" s="38"/>
      <c r="G1200" s="38"/>
      <c r="H1200" s="38"/>
      <c r="I1200" s="38"/>
      <c r="J1200" s="38"/>
    </row>
    <row r="1203" spans="11:11" ht="12.6" customHeight="1" x14ac:dyDescent="0.3">
      <c r="K1203" s="42"/>
    </row>
    <row r="1220" spans="2:10" ht="12.6" customHeight="1" x14ac:dyDescent="0.3">
      <c r="B1220" s="38"/>
      <c r="C1220" s="38"/>
      <c r="D1220" s="38"/>
      <c r="E1220" s="38"/>
      <c r="F1220" s="38"/>
      <c r="G1220" s="38"/>
      <c r="H1220" s="38"/>
      <c r="J1220" s="38"/>
    </row>
    <row r="1221" spans="2:10" ht="12.6" customHeight="1" x14ac:dyDescent="0.3">
      <c r="B1221" s="38"/>
      <c r="C1221" s="38"/>
      <c r="D1221" s="38"/>
      <c r="E1221" s="38"/>
      <c r="F1221" s="38"/>
      <c r="G1221" s="38"/>
      <c r="H1221" s="38"/>
      <c r="I1221" s="38"/>
      <c r="J1221" s="38"/>
    </row>
    <row r="1222" spans="2:10" ht="12.6" customHeight="1" x14ac:dyDescent="0.3">
      <c r="B1222" s="38"/>
      <c r="C1222" s="38"/>
      <c r="D1222" s="38"/>
      <c r="E1222" s="38"/>
      <c r="F1222" s="38"/>
      <c r="G1222" s="38"/>
      <c r="H1222" s="38"/>
      <c r="I1222" s="38"/>
      <c r="J1222" s="38"/>
    </row>
    <row r="1223" spans="2:10" ht="12.6" customHeight="1" x14ac:dyDescent="0.3">
      <c r="B1223" s="39"/>
      <c r="C1223" s="38"/>
      <c r="D1223" s="38"/>
      <c r="E1223" s="38"/>
      <c r="F1223" s="38"/>
      <c r="G1223" s="38"/>
      <c r="H1223" s="38"/>
      <c r="I1223" s="38"/>
      <c r="J1223" s="38"/>
    </row>
    <row r="1224" spans="2:10" ht="12.6" customHeight="1" x14ac:dyDescent="0.3">
      <c r="B1224" s="38"/>
      <c r="C1224" s="38"/>
      <c r="D1224" s="38"/>
      <c r="E1224" s="38"/>
      <c r="F1224" s="38"/>
      <c r="G1224" s="38"/>
      <c r="H1224" s="38"/>
      <c r="I1224" s="38"/>
      <c r="J1224" s="38"/>
    </row>
    <row r="1225" spans="2:10" ht="12.6" customHeight="1" x14ac:dyDescent="0.3">
      <c r="B1225" s="39"/>
      <c r="C1225" s="38"/>
      <c r="D1225" s="38"/>
      <c r="E1225" s="38"/>
      <c r="F1225" s="38"/>
      <c r="G1225" s="38"/>
      <c r="H1225" s="38"/>
      <c r="I1225" s="38"/>
      <c r="J1225" s="38"/>
    </row>
    <row r="1226" spans="2:10" ht="12.6" customHeight="1" x14ac:dyDescent="0.3">
      <c r="B1226" s="38"/>
      <c r="C1226" s="38"/>
      <c r="D1226" s="38"/>
      <c r="E1226" s="38"/>
      <c r="F1226" s="38"/>
      <c r="G1226" s="38"/>
      <c r="H1226" s="38"/>
      <c r="I1226" s="38"/>
      <c r="J1226" s="38"/>
    </row>
    <row r="1227" spans="2:10" ht="12.6" customHeight="1" x14ac:dyDescent="0.3">
      <c r="B1227" s="38"/>
      <c r="C1227" s="38"/>
      <c r="D1227" s="38"/>
      <c r="E1227" s="38"/>
      <c r="F1227" s="38"/>
      <c r="G1227" s="38"/>
      <c r="H1227" s="38"/>
      <c r="I1227" s="38"/>
      <c r="J1227" s="38"/>
    </row>
    <row r="1228" spans="2:10" ht="12.6" customHeight="1" x14ac:dyDescent="0.3">
      <c r="B1228" s="38"/>
      <c r="C1228" s="38"/>
      <c r="D1228" s="38"/>
      <c r="E1228" s="38"/>
      <c r="F1228" s="38"/>
      <c r="G1228" s="38"/>
      <c r="H1228" s="38"/>
      <c r="I1228" s="38"/>
      <c r="J1228" s="38"/>
    </row>
    <row r="1229" spans="2:10" ht="12.6" customHeight="1" x14ac:dyDescent="0.3">
      <c r="B1229" s="38"/>
      <c r="C1229" s="38"/>
      <c r="D1229" s="38"/>
      <c r="E1229" s="38"/>
      <c r="F1229" s="38"/>
      <c r="G1229" s="38"/>
      <c r="H1229" s="38"/>
      <c r="I1229" s="38"/>
      <c r="J1229" s="38"/>
    </row>
    <row r="1230" spans="2:10" ht="12.6" customHeight="1" x14ac:dyDescent="0.3">
      <c r="B1230" s="38"/>
      <c r="C1230" s="38"/>
      <c r="D1230" s="38"/>
      <c r="E1230" s="38"/>
      <c r="F1230" s="38"/>
      <c r="G1230" s="38"/>
      <c r="H1230" s="38"/>
      <c r="I1230" s="38"/>
      <c r="J1230" s="38"/>
    </row>
    <row r="1233" spans="11:11" ht="12.6" customHeight="1" x14ac:dyDescent="0.3">
      <c r="K1233" s="42"/>
    </row>
    <row r="1250" spans="2:11" ht="12.6" customHeight="1" x14ac:dyDescent="0.3">
      <c r="B1250" s="38"/>
      <c r="C1250" s="38"/>
      <c r="D1250" s="38"/>
      <c r="E1250" s="38"/>
      <c r="F1250" s="38"/>
      <c r="G1250" s="38"/>
      <c r="H1250" s="38"/>
      <c r="J1250" s="38"/>
    </row>
    <row r="1251" spans="2:11" ht="12.6" customHeight="1" x14ac:dyDescent="0.3">
      <c r="B1251" s="38"/>
      <c r="C1251" s="38"/>
      <c r="D1251" s="38"/>
      <c r="E1251" s="38"/>
      <c r="F1251" s="38"/>
      <c r="G1251" s="38"/>
      <c r="H1251" s="38"/>
      <c r="I1251" s="38"/>
      <c r="J1251" s="38"/>
    </row>
    <row r="1252" spans="2:11" ht="12.6" customHeight="1" x14ac:dyDescent="0.3">
      <c r="B1252" s="38"/>
      <c r="C1252" s="38"/>
      <c r="D1252" s="38"/>
      <c r="E1252" s="38"/>
      <c r="F1252" s="38"/>
      <c r="G1252" s="38"/>
      <c r="H1252" s="38"/>
      <c r="I1252" s="38"/>
      <c r="J1252" s="38"/>
    </row>
    <row r="1253" spans="2:11" ht="12.6" customHeight="1" x14ac:dyDescent="0.3">
      <c r="B1253" s="39"/>
      <c r="C1253" s="38"/>
      <c r="D1253" s="38"/>
      <c r="E1253" s="38"/>
      <c r="F1253" s="38"/>
      <c r="G1253" s="38"/>
      <c r="H1253" s="38"/>
      <c r="I1253" s="38"/>
      <c r="J1253" s="38"/>
    </row>
    <row r="1254" spans="2:11" ht="12.6" customHeight="1" x14ac:dyDescent="0.3">
      <c r="B1254" s="38"/>
      <c r="C1254" s="38"/>
      <c r="D1254" s="38"/>
      <c r="E1254" s="38"/>
      <c r="F1254" s="38"/>
      <c r="G1254" s="38"/>
      <c r="H1254" s="38"/>
      <c r="I1254" s="38"/>
      <c r="J1254" s="38"/>
    </row>
    <row r="1255" spans="2:11" ht="12.6" customHeight="1" x14ac:dyDescent="0.3">
      <c r="B1255" s="39"/>
      <c r="C1255" s="38"/>
      <c r="D1255" s="38"/>
      <c r="E1255" s="38"/>
      <c r="F1255" s="38"/>
      <c r="G1255" s="38"/>
      <c r="H1255" s="38"/>
      <c r="I1255" s="38"/>
      <c r="J1255" s="38"/>
    </row>
    <row r="1256" spans="2:11" ht="12.6" customHeight="1" x14ac:dyDescent="0.3">
      <c r="B1256" s="38"/>
      <c r="C1256" s="38"/>
      <c r="D1256" s="38"/>
      <c r="E1256" s="38"/>
      <c r="F1256" s="38"/>
      <c r="G1256" s="38"/>
      <c r="H1256" s="38"/>
      <c r="I1256" s="38"/>
      <c r="J1256" s="38"/>
    </row>
    <row r="1257" spans="2:11" ht="12.6" customHeight="1" x14ac:dyDescent="0.3">
      <c r="B1257" s="38"/>
      <c r="C1257" s="38"/>
      <c r="D1257" s="38"/>
      <c r="E1257" s="38"/>
      <c r="F1257" s="38"/>
      <c r="G1257" s="38"/>
      <c r="H1257" s="38"/>
      <c r="I1257" s="38"/>
      <c r="J1257" s="38"/>
    </row>
    <row r="1258" spans="2:11" ht="12.6" customHeight="1" x14ac:dyDescent="0.3">
      <c r="B1258" s="38"/>
      <c r="C1258" s="38"/>
      <c r="D1258" s="38"/>
      <c r="E1258" s="38"/>
      <c r="F1258" s="38"/>
      <c r="G1258" s="38"/>
      <c r="H1258" s="38"/>
      <c r="I1258" s="38"/>
      <c r="J1258" s="38"/>
    </row>
    <row r="1259" spans="2:11" ht="12.6" customHeight="1" x14ac:dyDescent="0.3">
      <c r="B1259" s="38"/>
      <c r="C1259" s="38"/>
      <c r="D1259" s="38"/>
      <c r="E1259" s="38"/>
      <c r="F1259" s="38"/>
      <c r="G1259" s="38"/>
      <c r="H1259" s="38"/>
      <c r="I1259" s="38"/>
      <c r="J1259" s="38"/>
    </row>
    <row r="1260" spans="2:11" ht="12.6" customHeight="1" x14ac:dyDescent="0.3">
      <c r="B1260" s="38"/>
      <c r="C1260" s="38"/>
      <c r="D1260" s="38"/>
      <c r="E1260" s="38"/>
      <c r="F1260" s="38"/>
      <c r="G1260" s="38"/>
      <c r="H1260" s="38"/>
      <c r="I1260" s="38"/>
      <c r="J1260" s="38"/>
    </row>
    <row r="1263" spans="2:11" ht="12.6" customHeight="1" x14ac:dyDescent="0.3">
      <c r="K1263" s="42"/>
    </row>
    <row r="1280" spans="2:10" ht="12.6" customHeight="1" x14ac:dyDescent="0.3">
      <c r="B1280" s="38"/>
      <c r="C1280" s="38"/>
      <c r="D1280" s="38"/>
      <c r="E1280" s="38"/>
      <c r="F1280" s="38"/>
      <c r="G1280" s="38"/>
      <c r="H1280" s="38"/>
      <c r="J1280" s="38"/>
    </row>
    <row r="1281" spans="2:11" ht="12.6" customHeight="1" x14ac:dyDescent="0.3">
      <c r="B1281" s="38"/>
      <c r="C1281" s="38"/>
      <c r="D1281" s="38"/>
      <c r="E1281" s="38"/>
      <c r="F1281" s="38"/>
      <c r="G1281" s="38"/>
      <c r="H1281" s="38"/>
      <c r="I1281" s="38"/>
      <c r="J1281" s="38"/>
    </row>
    <row r="1282" spans="2:11" ht="12.6" customHeight="1" x14ac:dyDescent="0.3">
      <c r="B1282" s="38"/>
      <c r="C1282" s="38"/>
      <c r="D1282" s="38"/>
      <c r="E1282" s="38"/>
      <c r="F1282" s="38"/>
      <c r="G1282" s="38"/>
      <c r="H1282" s="38"/>
      <c r="I1282" s="38"/>
      <c r="J1282" s="38"/>
    </row>
    <row r="1283" spans="2:11" ht="12.6" customHeight="1" x14ac:dyDescent="0.3">
      <c r="B1283" s="39"/>
      <c r="C1283" s="38"/>
      <c r="D1283" s="38"/>
      <c r="E1283" s="38"/>
      <c r="F1283" s="38"/>
      <c r="G1283" s="38"/>
      <c r="H1283" s="38"/>
      <c r="I1283" s="38"/>
      <c r="J1283" s="38"/>
    </row>
    <row r="1284" spans="2:11" ht="12.6" customHeight="1" x14ac:dyDescent="0.3">
      <c r="B1284" s="38"/>
      <c r="C1284" s="38"/>
      <c r="D1284" s="38"/>
      <c r="E1284" s="38"/>
      <c r="F1284" s="38"/>
      <c r="G1284" s="38"/>
      <c r="H1284" s="38"/>
      <c r="I1284" s="38"/>
      <c r="J1284" s="38"/>
    </row>
    <row r="1285" spans="2:11" ht="12.6" customHeight="1" x14ac:dyDescent="0.3">
      <c r="B1285" s="39"/>
      <c r="C1285" s="38"/>
      <c r="D1285" s="38"/>
      <c r="E1285" s="38"/>
      <c r="F1285" s="38"/>
      <c r="G1285" s="38"/>
      <c r="H1285" s="38"/>
      <c r="I1285" s="38"/>
      <c r="J1285" s="38"/>
    </row>
    <row r="1286" spans="2:11" ht="12.6" customHeight="1" x14ac:dyDescent="0.3">
      <c r="B1286" s="38"/>
      <c r="C1286" s="38"/>
      <c r="D1286" s="38"/>
      <c r="E1286" s="38"/>
      <c r="F1286" s="38"/>
      <c r="G1286" s="38"/>
      <c r="H1286" s="38"/>
      <c r="I1286" s="38"/>
      <c r="J1286" s="38"/>
    </row>
    <row r="1287" spans="2:11" ht="12.6" customHeight="1" x14ac:dyDescent="0.3">
      <c r="B1287" s="38"/>
      <c r="C1287" s="38"/>
      <c r="D1287" s="38"/>
      <c r="E1287" s="38"/>
      <c r="F1287" s="38"/>
      <c r="G1287" s="38"/>
      <c r="H1287" s="38"/>
      <c r="I1287" s="38"/>
      <c r="J1287" s="38"/>
    </row>
    <row r="1288" spans="2:11" ht="12.6" customHeight="1" x14ac:dyDescent="0.3">
      <c r="B1288" s="38"/>
      <c r="C1288" s="38"/>
      <c r="D1288" s="38"/>
      <c r="E1288" s="38"/>
      <c r="F1288" s="38"/>
      <c r="G1288" s="38"/>
      <c r="H1288" s="38"/>
      <c r="I1288" s="38"/>
      <c r="J1288" s="38"/>
    </row>
    <row r="1289" spans="2:11" ht="12.6" customHeight="1" x14ac:dyDescent="0.3">
      <c r="B1289" s="38"/>
      <c r="C1289" s="38"/>
      <c r="D1289" s="38"/>
      <c r="E1289" s="38"/>
      <c r="F1289" s="38"/>
      <c r="G1289" s="38"/>
      <c r="H1289" s="38"/>
      <c r="I1289" s="38"/>
      <c r="J1289" s="38"/>
    </row>
    <row r="1290" spans="2:11" ht="12.6" customHeight="1" x14ac:dyDescent="0.3">
      <c r="B1290" s="38"/>
      <c r="C1290" s="38"/>
      <c r="D1290" s="38"/>
      <c r="E1290" s="38"/>
      <c r="F1290" s="38"/>
      <c r="G1290" s="38"/>
      <c r="H1290" s="38"/>
      <c r="I1290" s="38"/>
      <c r="J1290" s="38"/>
    </row>
    <row r="1293" spans="2:11" ht="12.6" customHeight="1" x14ac:dyDescent="0.3">
      <c r="K1293" s="42"/>
    </row>
    <row r="1310" spans="2:10" ht="12.6" customHeight="1" x14ac:dyDescent="0.3">
      <c r="B1310" s="38"/>
      <c r="C1310" s="38"/>
      <c r="D1310" s="38"/>
      <c r="E1310" s="38"/>
      <c r="F1310" s="38"/>
      <c r="G1310" s="38"/>
      <c r="H1310" s="38"/>
      <c r="J1310" s="38"/>
    </row>
    <row r="1311" spans="2:10" ht="12.6" customHeight="1" x14ac:dyDescent="0.3">
      <c r="B1311" s="38"/>
      <c r="C1311" s="38"/>
      <c r="D1311" s="38"/>
      <c r="E1311" s="38"/>
      <c r="F1311" s="38"/>
      <c r="G1311" s="38"/>
      <c r="H1311" s="38"/>
      <c r="I1311" s="38"/>
      <c r="J1311" s="38"/>
    </row>
    <row r="1312" spans="2:10" ht="12.6" customHeight="1" x14ac:dyDescent="0.3">
      <c r="B1312" s="38"/>
      <c r="C1312" s="38"/>
      <c r="D1312" s="38"/>
      <c r="E1312" s="38"/>
      <c r="F1312" s="38"/>
      <c r="G1312" s="38"/>
      <c r="H1312" s="38"/>
      <c r="I1312" s="38"/>
      <c r="J1312" s="38"/>
    </row>
    <row r="1313" spans="2:11" ht="12.6" customHeight="1" x14ac:dyDescent="0.3">
      <c r="B1313" s="39"/>
      <c r="C1313" s="38"/>
      <c r="D1313" s="38"/>
      <c r="E1313" s="38"/>
      <c r="F1313" s="38"/>
      <c r="G1313" s="38"/>
      <c r="H1313" s="38"/>
      <c r="I1313" s="38"/>
      <c r="J1313" s="38"/>
    </row>
    <row r="1314" spans="2:11" ht="12.6" customHeight="1" x14ac:dyDescent="0.3">
      <c r="B1314" s="38"/>
      <c r="C1314" s="38"/>
      <c r="D1314" s="38"/>
      <c r="E1314" s="38"/>
      <c r="F1314" s="38"/>
      <c r="G1314" s="38"/>
      <c r="H1314" s="38"/>
      <c r="I1314" s="38"/>
      <c r="J1314" s="38"/>
    </row>
    <row r="1315" spans="2:11" ht="12.6" customHeight="1" x14ac:dyDescent="0.3">
      <c r="B1315" s="39"/>
      <c r="C1315" s="38"/>
      <c r="D1315" s="38"/>
      <c r="E1315" s="38"/>
      <c r="F1315" s="38"/>
      <c r="G1315" s="38"/>
      <c r="H1315" s="38"/>
      <c r="I1315" s="38"/>
      <c r="J1315" s="38"/>
    </row>
    <row r="1316" spans="2:11" ht="12.6" customHeight="1" x14ac:dyDescent="0.3">
      <c r="B1316" s="38"/>
      <c r="C1316" s="38"/>
      <c r="D1316" s="38"/>
      <c r="E1316" s="38"/>
      <c r="F1316" s="38"/>
      <c r="G1316" s="38"/>
      <c r="H1316" s="38"/>
      <c r="I1316" s="38"/>
      <c r="J1316" s="38"/>
    </row>
    <row r="1317" spans="2:11" ht="12.6" customHeight="1" x14ac:dyDescent="0.3">
      <c r="B1317" s="38"/>
      <c r="C1317" s="38"/>
      <c r="D1317" s="38"/>
      <c r="E1317" s="38"/>
      <c r="F1317" s="38"/>
      <c r="G1317" s="38"/>
      <c r="H1317" s="38"/>
      <c r="I1317" s="38"/>
      <c r="J1317" s="38"/>
    </row>
    <row r="1318" spans="2:11" ht="12.6" customHeight="1" x14ac:dyDescent="0.3">
      <c r="B1318" s="38"/>
      <c r="C1318" s="38"/>
      <c r="D1318" s="38"/>
      <c r="E1318" s="38"/>
      <c r="F1318" s="38"/>
      <c r="G1318" s="38"/>
      <c r="H1318" s="38"/>
      <c r="I1318" s="38"/>
      <c r="J1318" s="38"/>
    </row>
    <row r="1319" spans="2:11" ht="12.6" customHeight="1" x14ac:dyDescent="0.3">
      <c r="B1319" s="38"/>
      <c r="C1319" s="38"/>
      <c r="D1319" s="38"/>
      <c r="E1319" s="38"/>
      <c r="F1319" s="38"/>
      <c r="G1319" s="38"/>
      <c r="H1319" s="38"/>
      <c r="I1319" s="38"/>
      <c r="J1319" s="38"/>
    </row>
    <row r="1320" spans="2:11" ht="12.6" customHeight="1" x14ac:dyDescent="0.3">
      <c r="B1320" s="38"/>
      <c r="C1320" s="38"/>
      <c r="D1320" s="38"/>
      <c r="E1320" s="38"/>
      <c r="F1320" s="38"/>
      <c r="G1320" s="38"/>
      <c r="H1320" s="38"/>
      <c r="I1320" s="38"/>
      <c r="J1320" s="38"/>
    </row>
    <row r="1323" spans="2:11" ht="12.6" customHeight="1" x14ac:dyDescent="0.3">
      <c r="K1323" s="42"/>
    </row>
    <row r="1340" spans="2:10" ht="12.6" customHeight="1" x14ac:dyDescent="0.3">
      <c r="B1340" s="38"/>
      <c r="C1340" s="38"/>
      <c r="D1340" s="38"/>
      <c r="E1340" s="38"/>
      <c r="F1340" s="38"/>
      <c r="G1340" s="38"/>
      <c r="H1340" s="38"/>
      <c r="J1340" s="38"/>
    </row>
    <row r="1341" spans="2:10" ht="12.6" customHeight="1" x14ac:dyDescent="0.3">
      <c r="B1341" s="38"/>
      <c r="C1341" s="38"/>
      <c r="D1341" s="38"/>
      <c r="E1341" s="38"/>
      <c r="F1341" s="38"/>
      <c r="G1341" s="38"/>
      <c r="H1341" s="38"/>
      <c r="I1341" s="38"/>
      <c r="J1341" s="38"/>
    </row>
    <row r="1342" spans="2:10" ht="12.6" customHeight="1" x14ac:dyDescent="0.3">
      <c r="B1342" s="38"/>
      <c r="C1342" s="38"/>
      <c r="D1342" s="38"/>
      <c r="E1342" s="38"/>
      <c r="F1342" s="38"/>
      <c r="G1342" s="38"/>
      <c r="H1342" s="38"/>
      <c r="I1342" s="38"/>
      <c r="J1342" s="38"/>
    </row>
    <row r="1343" spans="2:10" ht="12.6" customHeight="1" x14ac:dyDescent="0.3">
      <c r="B1343" s="39"/>
      <c r="C1343" s="38"/>
      <c r="D1343" s="38"/>
      <c r="E1343" s="38"/>
      <c r="F1343" s="38"/>
      <c r="G1343" s="38"/>
      <c r="H1343" s="38"/>
      <c r="I1343" s="38"/>
      <c r="J1343" s="38"/>
    </row>
    <row r="1344" spans="2:10" ht="12.6" customHeight="1" x14ac:dyDescent="0.3">
      <c r="B1344" s="38"/>
      <c r="C1344" s="38"/>
      <c r="D1344" s="38"/>
      <c r="E1344" s="38"/>
      <c r="F1344" s="38"/>
      <c r="G1344" s="38"/>
      <c r="H1344" s="38"/>
      <c r="I1344" s="38"/>
      <c r="J1344" s="38"/>
    </row>
    <row r="1345" spans="2:11" ht="12.6" customHeight="1" x14ac:dyDescent="0.3">
      <c r="B1345" s="39"/>
      <c r="C1345" s="38"/>
      <c r="D1345" s="38"/>
      <c r="E1345" s="38"/>
      <c r="F1345" s="38"/>
      <c r="G1345" s="38"/>
      <c r="H1345" s="38"/>
      <c r="I1345" s="38"/>
      <c r="J1345" s="38"/>
    </row>
    <row r="1346" spans="2:11" ht="12.6" customHeight="1" x14ac:dyDescent="0.3">
      <c r="B1346" s="38"/>
      <c r="C1346" s="38"/>
      <c r="D1346" s="38"/>
      <c r="E1346" s="38"/>
      <c r="F1346" s="38"/>
      <c r="G1346" s="38"/>
      <c r="H1346" s="38"/>
      <c r="I1346" s="38"/>
      <c r="J1346" s="38"/>
    </row>
    <row r="1347" spans="2:11" ht="12.6" customHeight="1" x14ac:dyDescent="0.3">
      <c r="B1347" s="38"/>
      <c r="C1347" s="38"/>
      <c r="D1347" s="38"/>
      <c r="E1347" s="38"/>
      <c r="F1347" s="38"/>
      <c r="G1347" s="38"/>
      <c r="H1347" s="38"/>
      <c r="I1347" s="38"/>
      <c r="J1347" s="38"/>
    </row>
    <row r="1348" spans="2:11" ht="12.6" customHeight="1" x14ac:dyDescent="0.3">
      <c r="B1348" s="38"/>
      <c r="C1348" s="38"/>
      <c r="D1348" s="38"/>
      <c r="E1348" s="38"/>
      <c r="F1348" s="38"/>
      <c r="G1348" s="38"/>
      <c r="H1348" s="38"/>
      <c r="I1348" s="38"/>
      <c r="J1348" s="38"/>
    </row>
    <row r="1349" spans="2:11" ht="12.6" customHeight="1" x14ac:dyDescent="0.3">
      <c r="B1349" s="38"/>
      <c r="C1349" s="38"/>
      <c r="D1349" s="38"/>
      <c r="E1349" s="38"/>
      <c r="F1349" s="38"/>
      <c r="G1349" s="38"/>
      <c r="H1349" s="38"/>
      <c r="I1349" s="38"/>
      <c r="J1349" s="38"/>
    </row>
    <row r="1350" spans="2:11" ht="12.6" customHeight="1" x14ac:dyDescent="0.3">
      <c r="B1350" s="38"/>
      <c r="C1350" s="38"/>
      <c r="D1350" s="38"/>
      <c r="E1350" s="38"/>
      <c r="F1350" s="38"/>
      <c r="G1350" s="38"/>
      <c r="H1350" s="38"/>
      <c r="I1350" s="38"/>
      <c r="J1350" s="38"/>
    </row>
    <row r="1353" spans="2:11" ht="12.6" customHeight="1" x14ac:dyDescent="0.3">
      <c r="K1353" s="42"/>
    </row>
    <row r="1370" spans="2:10" ht="12.6" customHeight="1" x14ac:dyDescent="0.3">
      <c r="B1370" s="38"/>
      <c r="C1370" s="38"/>
      <c r="D1370" s="38"/>
      <c r="E1370" s="38"/>
      <c r="F1370" s="38"/>
      <c r="G1370" s="38"/>
      <c r="H1370" s="38"/>
      <c r="J1370" s="38"/>
    </row>
    <row r="1371" spans="2:10" ht="12.6" customHeight="1" x14ac:dyDescent="0.3">
      <c r="B1371" s="38"/>
      <c r="C1371" s="38"/>
      <c r="D1371" s="38"/>
      <c r="E1371" s="38"/>
      <c r="F1371" s="38"/>
      <c r="G1371" s="38"/>
      <c r="H1371" s="38"/>
      <c r="I1371" s="38"/>
      <c r="J1371" s="38"/>
    </row>
    <row r="1372" spans="2:10" ht="12.6" customHeight="1" x14ac:dyDescent="0.3">
      <c r="B1372" s="38"/>
      <c r="C1372" s="38"/>
      <c r="D1372" s="38"/>
      <c r="E1372" s="38"/>
      <c r="F1372" s="38"/>
      <c r="G1372" s="38"/>
      <c r="H1372" s="38"/>
      <c r="I1372" s="38"/>
      <c r="J1372" s="38"/>
    </row>
    <row r="1373" spans="2:10" ht="12.6" customHeight="1" x14ac:dyDescent="0.3">
      <c r="B1373" s="39"/>
      <c r="C1373" s="38"/>
      <c r="D1373" s="38"/>
      <c r="E1373" s="38"/>
      <c r="F1373" s="38"/>
      <c r="G1373" s="38"/>
      <c r="H1373" s="38"/>
      <c r="I1373" s="38"/>
      <c r="J1373" s="38"/>
    </row>
    <row r="1374" spans="2:10" ht="12.6" customHeight="1" x14ac:dyDescent="0.3">
      <c r="B1374" s="38"/>
      <c r="C1374" s="38"/>
      <c r="D1374" s="38"/>
      <c r="E1374" s="38"/>
      <c r="F1374" s="38"/>
      <c r="G1374" s="38"/>
      <c r="H1374" s="38"/>
      <c r="I1374" s="38"/>
      <c r="J1374" s="38"/>
    </row>
    <row r="1375" spans="2:10" ht="12.6" customHeight="1" x14ac:dyDescent="0.3">
      <c r="B1375" s="39"/>
      <c r="C1375" s="38"/>
      <c r="D1375" s="38"/>
      <c r="E1375" s="38"/>
      <c r="F1375" s="38"/>
      <c r="G1375" s="38"/>
      <c r="H1375" s="38"/>
      <c r="I1375" s="38"/>
      <c r="J1375" s="38"/>
    </row>
    <row r="1376" spans="2:10" ht="12.6" customHeight="1" x14ac:dyDescent="0.3">
      <c r="B1376" s="38"/>
      <c r="C1376" s="38"/>
      <c r="D1376" s="38"/>
      <c r="E1376" s="38"/>
      <c r="F1376" s="38"/>
      <c r="G1376" s="38"/>
      <c r="H1376" s="38"/>
      <c r="I1376" s="38"/>
      <c r="J1376" s="38"/>
    </row>
    <row r="1377" spans="2:11" ht="12.6" customHeight="1" x14ac:dyDescent="0.3">
      <c r="B1377" s="38"/>
      <c r="C1377" s="38"/>
      <c r="D1377" s="38"/>
      <c r="E1377" s="38"/>
      <c r="F1377" s="38"/>
      <c r="G1377" s="38"/>
      <c r="H1377" s="38"/>
      <c r="I1377" s="38"/>
      <c r="J1377" s="38"/>
    </row>
    <row r="1378" spans="2:11" ht="12.6" customHeight="1" x14ac:dyDescent="0.3">
      <c r="B1378" s="38"/>
      <c r="C1378" s="38"/>
      <c r="D1378" s="38"/>
      <c r="E1378" s="38"/>
      <c r="F1378" s="38"/>
      <c r="G1378" s="38"/>
      <c r="H1378" s="38"/>
      <c r="I1378" s="38"/>
      <c r="J1378" s="38"/>
    </row>
    <row r="1379" spans="2:11" ht="12.6" customHeight="1" x14ac:dyDescent="0.3">
      <c r="B1379" s="38"/>
      <c r="C1379" s="38"/>
      <c r="D1379" s="38"/>
      <c r="E1379" s="38"/>
      <c r="F1379" s="38"/>
      <c r="G1379" s="38"/>
      <c r="H1379" s="38"/>
      <c r="I1379" s="38"/>
      <c r="J1379" s="38"/>
    </row>
    <row r="1380" spans="2:11" ht="12.6" customHeight="1" x14ac:dyDescent="0.3">
      <c r="B1380" s="38"/>
      <c r="C1380" s="38"/>
      <c r="D1380" s="38"/>
      <c r="E1380" s="38"/>
      <c r="F1380" s="38"/>
      <c r="G1380" s="38"/>
      <c r="H1380" s="38"/>
      <c r="I1380" s="38"/>
      <c r="J1380" s="38"/>
    </row>
    <row r="1383" spans="2:11" ht="12.6" customHeight="1" x14ac:dyDescent="0.3">
      <c r="K1383" s="42"/>
    </row>
    <row r="1400" spans="2:10" ht="12.6" customHeight="1" x14ac:dyDescent="0.3">
      <c r="B1400" s="38"/>
      <c r="C1400" s="38"/>
      <c r="D1400" s="38"/>
      <c r="E1400" s="38"/>
      <c r="F1400" s="38"/>
      <c r="G1400" s="38"/>
      <c r="H1400" s="38"/>
      <c r="J1400" s="38"/>
    </row>
    <row r="1401" spans="2:10" ht="12.6" customHeight="1" x14ac:dyDescent="0.3">
      <c r="B1401" s="38"/>
      <c r="C1401" s="38"/>
      <c r="D1401" s="38"/>
      <c r="E1401" s="38"/>
      <c r="F1401" s="38"/>
      <c r="G1401" s="38"/>
      <c r="H1401" s="38"/>
      <c r="I1401" s="38"/>
      <c r="J1401" s="38"/>
    </row>
    <row r="1402" spans="2:10" ht="12.6" customHeight="1" x14ac:dyDescent="0.3">
      <c r="B1402" s="38"/>
      <c r="C1402" s="38"/>
      <c r="D1402" s="38"/>
      <c r="E1402" s="38"/>
      <c r="F1402" s="38"/>
      <c r="G1402" s="38"/>
      <c r="H1402" s="38"/>
      <c r="I1402" s="38"/>
      <c r="J1402" s="38"/>
    </row>
    <row r="1403" spans="2:10" ht="12.6" customHeight="1" x14ac:dyDescent="0.3">
      <c r="B1403" s="39"/>
      <c r="C1403" s="38"/>
      <c r="D1403" s="38"/>
      <c r="E1403" s="38"/>
      <c r="F1403" s="38"/>
      <c r="G1403" s="38"/>
      <c r="H1403" s="38"/>
      <c r="I1403" s="38"/>
      <c r="J1403" s="38"/>
    </row>
    <row r="1404" spans="2:10" ht="12.6" customHeight="1" x14ac:dyDescent="0.3">
      <c r="B1404" s="38"/>
      <c r="C1404" s="38"/>
      <c r="D1404" s="38"/>
      <c r="E1404" s="38"/>
      <c r="F1404" s="38"/>
      <c r="G1404" s="38"/>
      <c r="H1404" s="38"/>
      <c r="I1404" s="38"/>
      <c r="J1404" s="38"/>
    </row>
    <row r="1405" spans="2:10" ht="12.6" customHeight="1" x14ac:dyDescent="0.3">
      <c r="B1405" s="39"/>
      <c r="C1405" s="38"/>
      <c r="D1405" s="38"/>
      <c r="E1405" s="38"/>
      <c r="F1405" s="38"/>
      <c r="G1405" s="38"/>
      <c r="H1405" s="38"/>
      <c r="I1405" s="38"/>
      <c r="J1405" s="38"/>
    </row>
    <row r="1406" spans="2:10" ht="12.6" customHeight="1" x14ac:dyDescent="0.3">
      <c r="B1406" s="38"/>
      <c r="C1406" s="38"/>
      <c r="D1406" s="38"/>
      <c r="E1406" s="38"/>
      <c r="F1406" s="38"/>
      <c r="G1406" s="38"/>
      <c r="H1406" s="38"/>
      <c r="I1406" s="38"/>
      <c r="J1406" s="38"/>
    </row>
    <row r="1407" spans="2:10" ht="12.6" customHeight="1" x14ac:dyDescent="0.3">
      <c r="B1407" s="38"/>
      <c r="C1407" s="38"/>
      <c r="D1407" s="38"/>
      <c r="E1407" s="38"/>
      <c r="F1407" s="38"/>
      <c r="G1407" s="38"/>
      <c r="H1407" s="38"/>
      <c r="I1407" s="38"/>
      <c r="J1407" s="38"/>
    </row>
    <row r="1408" spans="2:10" ht="12.6" customHeight="1" x14ac:dyDescent="0.3">
      <c r="B1408" s="38"/>
      <c r="C1408" s="38"/>
      <c r="D1408" s="38"/>
      <c r="E1408" s="38"/>
      <c r="F1408" s="38"/>
      <c r="G1408" s="38"/>
      <c r="H1408" s="38"/>
      <c r="I1408" s="38"/>
      <c r="J1408" s="38"/>
    </row>
    <row r="1409" spans="2:11" ht="12.6" customHeight="1" x14ac:dyDescent="0.3">
      <c r="B1409" s="38"/>
      <c r="C1409" s="38"/>
      <c r="D1409" s="38"/>
      <c r="E1409" s="38"/>
      <c r="F1409" s="38"/>
      <c r="G1409" s="38"/>
      <c r="H1409" s="38"/>
      <c r="I1409" s="38"/>
      <c r="J1409" s="38"/>
    </row>
    <row r="1410" spans="2:11" ht="12.6" customHeight="1" x14ac:dyDescent="0.3">
      <c r="B1410" s="38"/>
      <c r="C1410" s="38"/>
      <c r="D1410" s="38"/>
      <c r="E1410" s="38"/>
      <c r="F1410" s="38"/>
      <c r="G1410" s="38"/>
      <c r="H1410" s="38"/>
      <c r="I1410" s="38"/>
      <c r="J1410" s="38"/>
    </row>
    <row r="1413" spans="2:11" ht="12.6" customHeight="1" x14ac:dyDescent="0.3">
      <c r="K1413" s="42"/>
    </row>
    <row r="1430" spans="2:10" ht="12.6" customHeight="1" x14ac:dyDescent="0.3">
      <c r="B1430" s="38"/>
      <c r="C1430" s="38"/>
      <c r="D1430" s="38"/>
      <c r="E1430" s="38"/>
      <c r="F1430" s="38"/>
      <c r="G1430" s="38"/>
      <c r="H1430" s="38"/>
      <c r="J1430" s="38"/>
    </row>
    <row r="1431" spans="2:10" ht="12.6" customHeight="1" x14ac:dyDescent="0.3">
      <c r="B1431" s="38"/>
      <c r="C1431" s="38"/>
      <c r="D1431" s="38"/>
      <c r="E1431" s="38"/>
      <c r="F1431" s="38"/>
      <c r="G1431" s="38"/>
      <c r="H1431" s="38"/>
      <c r="I1431" s="38"/>
      <c r="J1431" s="38"/>
    </row>
    <row r="1432" spans="2:10" ht="12.6" customHeight="1" x14ac:dyDescent="0.3">
      <c r="B1432" s="38"/>
      <c r="C1432" s="38"/>
      <c r="D1432" s="38"/>
      <c r="E1432" s="38"/>
      <c r="F1432" s="38"/>
      <c r="G1432" s="38"/>
      <c r="H1432" s="38"/>
      <c r="I1432" s="38"/>
      <c r="J1432" s="38"/>
    </row>
    <row r="1433" spans="2:10" ht="12.6" customHeight="1" x14ac:dyDescent="0.3">
      <c r="B1433" s="39"/>
      <c r="C1433" s="38"/>
      <c r="D1433" s="38"/>
      <c r="E1433" s="38"/>
      <c r="F1433" s="38"/>
      <c r="G1433" s="38"/>
      <c r="H1433" s="38"/>
      <c r="I1433" s="38"/>
      <c r="J1433" s="38"/>
    </row>
    <row r="1434" spans="2:10" ht="12.6" customHeight="1" x14ac:dyDescent="0.3">
      <c r="B1434" s="38"/>
      <c r="C1434" s="38"/>
      <c r="D1434" s="38"/>
      <c r="E1434" s="38"/>
      <c r="F1434" s="38"/>
      <c r="G1434" s="38"/>
      <c r="H1434" s="38"/>
      <c r="I1434" s="38"/>
      <c r="J1434" s="38"/>
    </row>
    <row r="1435" spans="2:10" ht="12.6" customHeight="1" x14ac:dyDescent="0.3">
      <c r="B1435" s="39"/>
      <c r="C1435" s="38"/>
      <c r="D1435" s="38"/>
      <c r="E1435" s="38"/>
      <c r="F1435" s="38"/>
      <c r="G1435" s="38"/>
      <c r="H1435" s="38"/>
      <c r="I1435" s="38"/>
      <c r="J1435" s="38"/>
    </row>
    <row r="1436" spans="2:10" ht="12.6" customHeight="1" x14ac:dyDescent="0.3">
      <c r="B1436" s="38"/>
      <c r="C1436" s="38"/>
      <c r="D1436" s="38"/>
      <c r="E1436" s="38"/>
      <c r="F1436" s="38"/>
      <c r="G1436" s="38"/>
      <c r="H1436" s="38"/>
      <c r="I1436" s="38"/>
      <c r="J1436" s="38"/>
    </row>
    <row r="1437" spans="2:10" ht="12.6" customHeight="1" x14ac:dyDescent="0.3">
      <c r="B1437" s="38"/>
      <c r="C1437" s="38"/>
      <c r="D1437" s="38"/>
      <c r="E1437" s="38"/>
      <c r="F1437" s="38"/>
      <c r="G1437" s="38"/>
      <c r="H1437" s="38"/>
      <c r="I1437" s="38"/>
      <c r="J1437" s="38"/>
    </row>
    <row r="1438" spans="2:10" ht="12.6" customHeight="1" x14ac:dyDescent="0.3">
      <c r="B1438" s="38"/>
      <c r="C1438" s="38"/>
      <c r="D1438" s="38"/>
      <c r="E1438" s="38"/>
      <c r="F1438" s="38"/>
      <c r="G1438" s="38"/>
      <c r="H1438" s="38"/>
      <c r="I1438" s="38"/>
      <c r="J1438" s="38"/>
    </row>
    <row r="1439" spans="2:10" ht="12.6" customHeight="1" x14ac:dyDescent="0.3">
      <c r="B1439" s="38"/>
      <c r="C1439" s="38"/>
      <c r="D1439" s="38"/>
      <c r="E1439" s="38"/>
      <c r="F1439" s="38"/>
      <c r="G1439" s="38"/>
      <c r="H1439" s="38"/>
      <c r="I1439" s="38"/>
      <c r="J1439" s="38"/>
    </row>
    <row r="1440" spans="2:10" ht="12.6" customHeight="1" x14ac:dyDescent="0.3">
      <c r="B1440" s="38"/>
      <c r="C1440" s="38"/>
      <c r="D1440" s="38"/>
      <c r="E1440" s="38"/>
      <c r="F1440" s="38"/>
      <c r="G1440" s="38"/>
      <c r="H1440" s="38"/>
      <c r="I1440" s="38"/>
      <c r="J1440" s="38"/>
    </row>
    <row r="1443" spans="11:11" ht="12.6" customHeight="1" x14ac:dyDescent="0.3">
      <c r="K1443" s="42"/>
    </row>
    <row r="1460" spans="2:10" ht="12.6" customHeight="1" x14ac:dyDescent="0.3">
      <c r="B1460" s="38"/>
      <c r="C1460" s="38"/>
      <c r="D1460" s="38"/>
      <c r="E1460" s="38"/>
      <c r="F1460" s="38"/>
      <c r="G1460" s="38"/>
      <c r="H1460" s="38"/>
      <c r="J1460" s="38"/>
    </row>
    <row r="1461" spans="2:10" ht="12.6" customHeight="1" x14ac:dyDescent="0.3">
      <c r="B1461" s="38"/>
      <c r="C1461" s="38"/>
      <c r="D1461" s="38"/>
      <c r="E1461" s="38"/>
      <c r="F1461" s="38"/>
      <c r="G1461" s="38"/>
      <c r="H1461" s="38"/>
      <c r="I1461" s="38"/>
      <c r="J1461" s="38"/>
    </row>
    <row r="1462" spans="2:10" ht="12.6" customHeight="1" x14ac:dyDescent="0.3">
      <c r="B1462" s="38"/>
      <c r="C1462" s="38"/>
      <c r="D1462" s="38"/>
      <c r="E1462" s="38"/>
      <c r="F1462" s="38"/>
      <c r="G1462" s="38"/>
      <c r="H1462" s="38"/>
      <c r="I1462" s="38"/>
      <c r="J1462" s="38"/>
    </row>
    <row r="1463" spans="2:10" ht="12.6" customHeight="1" x14ac:dyDescent="0.3">
      <c r="B1463" s="39"/>
      <c r="C1463" s="38"/>
      <c r="D1463" s="38"/>
      <c r="E1463" s="38"/>
      <c r="F1463" s="38"/>
      <c r="G1463" s="38"/>
      <c r="H1463" s="38"/>
      <c r="I1463" s="38"/>
      <c r="J1463" s="38"/>
    </row>
    <row r="1464" spans="2:10" ht="12.6" customHeight="1" x14ac:dyDescent="0.3">
      <c r="B1464" s="38"/>
      <c r="C1464" s="38"/>
      <c r="D1464" s="38"/>
      <c r="E1464" s="38"/>
      <c r="F1464" s="38"/>
      <c r="G1464" s="38"/>
      <c r="H1464" s="38"/>
      <c r="I1464" s="38"/>
      <c r="J1464" s="38"/>
    </row>
    <row r="1465" spans="2:10" ht="12.6" customHeight="1" x14ac:dyDescent="0.3">
      <c r="B1465" s="39"/>
      <c r="C1465" s="38"/>
      <c r="D1465" s="38"/>
      <c r="E1465" s="38"/>
      <c r="F1465" s="38"/>
      <c r="G1465" s="38"/>
      <c r="H1465" s="38"/>
      <c r="I1465" s="38"/>
      <c r="J1465" s="38"/>
    </row>
    <row r="1466" spans="2:10" ht="12.6" customHeight="1" x14ac:dyDescent="0.3">
      <c r="B1466" s="38"/>
      <c r="C1466" s="38"/>
      <c r="D1466" s="38"/>
      <c r="E1466" s="38"/>
      <c r="F1466" s="38"/>
      <c r="G1466" s="38"/>
      <c r="H1466" s="38"/>
      <c r="I1466" s="38"/>
      <c r="J1466" s="38"/>
    </row>
    <row r="1467" spans="2:10" ht="12.6" customHeight="1" x14ac:dyDescent="0.3">
      <c r="B1467" s="38"/>
      <c r="C1467" s="38"/>
      <c r="D1467" s="38"/>
      <c r="E1467" s="38"/>
      <c r="F1467" s="38"/>
      <c r="G1467" s="38"/>
      <c r="H1467" s="38"/>
      <c r="I1467" s="38"/>
      <c r="J1467" s="38"/>
    </row>
    <row r="1468" spans="2:10" ht="12.6" customHeight="1" x14ac:dyDescent="0.3">
      <c r="B1468" s="38"/>
      <c r="C1468" s="38"/>
      <c r="D1468" s="38"/>
      <c r="E1468" s="38"/>
      <c r="F1468" s="38"/>
      <c r="G1468" s="38"/>
      <c r="H1468" s="38"/>
      <c r="I1468" s="38"/>
      <c r="J1468" s="38"/>
    </row>
    <row r="1469" spans="2:10" ht="12.6" customHeight="1" x14ac:dyDescent="0.3">
      <c r="B1469" s="38"/>
      <c r="C1469" s="38"/>
      <c r="D1469" s="38"/>
      <c r="E1469" s="38"/>
      <c r="F1469" s="38"/>
      <c r="G1469" s="38"/>
      <c r="H1469" s="38"/>
      <c r="I1469" s="38"/>
      <c r="J1469" s="38"/>
    </row>
    <row r="1470" spans="2:10" ht="12.6" customHeight="1" x14ac:dyDescent="0.3">
      <c r="B1470" s="38"/>
      <c r="C1470" s="38"/>
      <c r="D1470" s="38"/>
      <c r="E1470" s="38"/>
      <c r="F1470" s="38"/>
      <c r="G1470" s="38"/>
      <c r="H1470" s="38"/>
      <c r="I1470" s="38"/>
      <c r="J1470" s="38"/>
    </row>
    <row r="1473" spans="11:11" ht="12.6" customHeight="1" x14ac:dyDescent="0.3">
      <c r="K1473" s="42"/>
    </row>
    <row r="1490" spans="2:10" ht="12.6" customHeight="1" x14ac:dyDescent="0.3">
      <c r="B1490" s="38"/>
      <c r="C1490" s="38"/>
      <c r="D1490" s="38"/>
      <c r="E1490" s="38"/>
      <c r="F1490" s="38"/>
      <c r="G1490" s="38"/>
      <c r="H1490" s="38"/>
      <c r="J1490" s="38"/>
    </row>
    <row r="1491" spans="2:10" ht="12.6" customHeight="1" x14ac:dyDescent="0.3">
      <c r="B1491" s="38"/>
      <c r="C1491" s="38"/>
      <c r="D1491" s="38"/>
      <c r="E1491" s="38"/>
      <c r="F1491" s="38"/>
      <c r="G1491" s="38"/>
      <c r="H1491" s="38"/>
      <c r="I1491" s="38"/>
      <c r="J1491" s="38"/>
    </row>
    <row r="1492" spans="2:10" ht="12.6" customHeight="1" x14ac:dyDescent="0.3">
      <c r="B1492" s="38"/>
      <c r="C1492" s="38"/>
      <c r="D1492" s="38"/>
      <c r="E1492" s="38"/>
      <c r="F1492" s="38"/>
      <c r="G1492" s="38"/>
      <c r="H1492" s="38"/>
      <c r="I1492" s="38"/>
      <c r="J1492" s="38"/>
    </row>
    <row r="1493" spans="2:10" ht="12.6" customHeight="1" x14ac:dyDescent="0.3">
      <c r="B1493" s="39"/>
      <c r="C1493" s="38"/>
      <c r="D1493" s="38"/>
      <c r="E1493" s="38"/>
      <c r="F1493" s="38"/>
      <c r="G1493" s="38"/>
      <c r="H1493" s="38"/>
      <c r="I1493" s="38"/>
      <c r="J1493" s="38"/>
    </row>
    <row r="1494" spans="2:10" ht="12.6" customHeight="1" x14ac:dyDescent="0.3">
      <c r="B1494" s="38"/>
      <c r="C1494" s="38"/>
      <c r="D1494" s="38"/>
      <c r="E1494" s="38"/>
      <c r="F1494" s="38"/>
      <c r="G1494" s="38"/>
      <c r="H1494" s="38"/>
      <c r="I1494" s="38"/>
      <c r="J1494" s="38"/>
    </row>
    <row r="1495" spans="2:10" ht="12.6" customHeight="1" x14ac:dyDescent="0.3">
      <c r="B1495" s="39"/>
      <c r="C1495" s="38"/>
      <c r="D1495" s="38"/>
      <c r="E1495" s="38"/>
      <c r="F1495" s="38"/>
      <c r="G1495" s="38"/>
      <c r="H1495" s="38"/>
      <c r="I1495" s="38"/>
      <c r="J1495" s="38"/>
    </row>
    <row r="1496" spans="2:10" ht="12.6" customHeight="1" x14ac:dyDescent="0.3">
      <c r="B1496" s="38"/>
      <c r="C1496" s="38"/>
      <c r="D1496" s="38"/>
      <c r="E1496" s="38"/>
      <c r="F1496" s="38"/>
      <c r="G1496" s="38"/>
      <c r="H1496" s="38"/>
      <c r="I1496" s="38"/>
      <c r="J1496" s="38"/>
    </row>
    <row r="1497" spans="2:10" ht="12.6" customHeight="1" x14ac:dyDescent="0.3">
      <c r="B1497" s="38"/>
      <c r="C1497" s="38"/>
      <c r="D1497" s="38"/>
      <c r="E1497" s="38"/>
      <c r="F1497" s="38"/>
      <c r="G1497" s="38"/>
      <c r="H1497" s="38"/>
      <c r="I1497" s="38"/>
      <c r="J1497" s="38"/>
    </row>
    <row r="1498" spans="2:10" ht="12.6" customHeight="1" x14ac:dyDescent="0.3">
      <c r="B1498" s="38"/>
      <c r="C1498" s="38"/>
      <c r="D1498" s="38"/>
      <c r="E1498" s="38"/>
      <c r="F1498" s="38"/>
      <c r="G1498" s="38"/>
      <c r="H1498" s="38"/>
      <c r="I1498" s="38"/>
      <c r="J1498" s="38"/>
    </row>
    <row r="1499" spans="2:10" ht="12.6" customHeight="1" x14ac:dyDescent="0.3">
      <c r="B1499" s="38"/>
      <c r="C1499" s="38"/>
      <c r="D1499" s="38"/>
      <c r="E1499" s="38"/>
      <c r="F1499" s="38"/>
      <c r="G1499" s="38"/>
      <c r="H1499" s="38"/>
      <c r="I1499" s="38"/>
      <c r="J1499" s="38"/>
    </row>
    <row r="1500" spans="2:10" ht="12.6" customHeight="1" x14ac:dyDescent="0.3">
      <c r="B1500" s="38"/>
      <c r="C1500" s="38"/>
      <c r="D1500" s="38"/>
      <c r="E1500" s="38"/>
      <c r="F1500" s="38"/>
      <c r="G1500" s="38"/>
      <c r="H1500" s="38"/>
      <c r="I1500" s="38"/>
      <c r="J1500" s="38"/>
    </row>
  </sheetData>
  <mergeCells count="25">
    <mergeCell ref="D721:I723"/>
    <mergeCell ref="D541:I543"/>
    <mergeCell ref="D571:I573"/>
    <mergeCell ref="D601:I603"/>
    <mergeCell ref="D631:I633"/>
    <mergeCell ref="D661:I663"/>
    <mergeCell ref="D691:I693"/>
    <mergeCell ref="D361:I363"/>
    <mergeCell ref="D391:I393"/>
    <mergeCell ref="D421:I423"/>
    <mergeCell ref="D451:I453"/>
    <mergeCell ref="D481:I483"/>
    <mergeCell ref="D511:I513"/>
    <mergeCell ref="D181:I183"/>
    <mergeCell ref="D211:I213"/>
    <mergeCell ref="D241:I243"/>
    <mergeCell ref="D271:I273"/>
    <mergeCell ref="D301:I303"/>
    <mergeCell ref="D331:I333"/>
    <mergeCell ref="D1:I3"/>
    <mergeCell ref="D31:I33"/>
    <mergeCell ref="D61:I63"/>
    <mergeCell ref="D91:I93"/>
    <mergeCell ref="D121:I123"/>
    <mergeCell ref="D151:I153"/>
  </mergeCells>
  <printOptions verticalCentered="1"/>
  <pageMargins left="0.59055118110236227" right="0" top="0" bottom="0" header="0" footer="0"/>
  <pageSetup paperSize="1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B3D01B-337C-4377-A4C2-29099E3BB53C}">
  <sheetPr codeName="Feuil17"/>
  <dimension ref="H1:I9"/>
  <sheetViews>
    <sheetView workbookViewId="0">
      <selection activeCell="H9" sqref="H9"/>
    </sheetView>
  </sheetViews>
  <sheetFormatPr baseColWidth="10" defaultRowHeight="15" x14ac:dyDescent="0.3"/>
  <cols>
    <col min="1" max="16384" width="11" style="1"/>
  </cols>
  <sheetData>
    <row r="1" spans="8:9" x14ac:dyDescent="0.3">
      <c r="I1" s="1">
        <v>1964</v>
      </c>
    </row>
    <row r="9" spans="8:9" x14ac:dyDescent="0.3">
      <c r="H9" s="1" t="s">
        <v>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082ED3-5F03-4DDC-87AA-0C018465F958}">
  <sheetPr codeName="Feuil16"/>
  <dimension ref="A2"/>
  <sheetViews>
    <sheetView workbookViewId="0">
      <selection activeCell="A2" sqref="A2"/>
    </sheetView>
  </sheetViews>
  <sheetFormatPr baseColWidth="10" defaultRowHeight="15" x14ac:dyDescent="0.3"/>
  <sheetData>
    <row r="2" spans="1:1" x14ac:dyDescent="0.3">
      <c r="A2">
        <v>1975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5B4848-4035-486A-8485-06031B9CC27F}">
  <sheetPr codeName="Feuil15"/>
  <dimension ref="A1:AG91"/>
  <sheetViews>
    <sheetView view="pageLayout" topLeftCell="S1" zoomScaleNormal="100" workbookViewId="0">
      <selection activeCell="AG1" sqref="AG1:AG1048576"/>
    </sheetView>
  </sheetViews>
  <sheetFormatPr baseColWidth="10" defaultColWidth="10.75" defaultRowHeight="12.6" customHeight="1" x14ac:dyDescent="0.3"/>
  <cols>
    <col min="1" max="1" width="13.875" style="9" bestFit="1" customWidth="1"/>
    <col min="2" max="11" width="6.875" style="1" customWidth="1"/>
    <col min="12" max="12" width="8.25" style="1" customWidth="1"/>
    <col min="13" max="13" width="8.5" style="1" customWidth="1"/>
    <col min="14" max="14" width="8.25" style="1" customWidth="1"/>
    <col min="15" max="16" width="3.5" style="1" customWidth="1"/>
    <col min="17" max="17" width="2.25" style="1" customWidth="1"/>
    <col min="18" max="20" width="8.25" style="1" customWidth="1"/>
    <col min="21" max="23" width="8.125" style="1" customWidth="1"/>
    <col min="24" max="16384" width="10.75" style="1"/>
  </cols>
  <sheetData>
    <row r="1" spans="12:33" ht="12.6" customHeight="1" x14ac:dyDescent="0.3">
      <c r="M1" s="1" t="str">
        <f>("Num nat")</f>
        <v>Num nat</v>
      </c>
      <c r="O1" s="22" t="str">
        <f>INDEX(vaches!$4:$55,1,MATCH(V1,vaches!$1:$1,0))</f>
        <v>L 16</v>
      </c>
      <c r="P1" s="22"/>
      <c r="Q1" s="22"/>
      <c r="R1" s="22"/>
      <c r="S1" s="22"/>
      <c r="T1" s="22"/>
      <c r="U1" s="1" t="str">
        <f>("Née en")</f>
        <v>Née en</v>
      </c>
      <c r="V1" s="1">
        <v>1975</v>
      </c>
    </row>
    <row r="2" spans="12:33" ht="12.6" customHeight="1" x14ac:dyDescent="0.3">
      <c r="M2" s="1" t="str">
        <f>("Mère")</f>
        <v>Mère</v>
      </c>
      <c r="O2" s="22"/>
      <c r="P2" s="22"/>
      <c r="Q2" s="22"/>
      <c r="R2" s="22"/>
      <c r="S2" s="22"/>
      <c r="T2" s="22"/>
      <c r="U2" s="1" t="str">
        <f>("Le")</f>
        <v>Le</v>
      </c>
    </row>
    <row r="3" spans="12:33" ht="12.6" customHeight="1" x14ac:dyDescent="0.3">
      <c r="M3" s="1" t="str">
        <f>("Père")</f>
        <v>Père</v>
      </c>
      <c r="O3" s="22"/>
      <c r="P3" s="22"/>
      <c r="Q3" s="22"/>
      <c r="R3" s="22"/>
      <c r="S3" s="22"/>
      <c r="T3" s="22"/>
      <c r="U3" s="1" t="str">
        <f>("origine")</f>
        <v>origine</v>
      </c>
      <c r="X3" s="3" t="str">
        <f>("Année")</f>
        <v>Année</v>
      </c>
      <c r="Y3" s="3" t="s">
        <v>45</v>
      </c>
      <c r="Z3" s="4" t="str">
        <f>("Père")</f>
        <v>Père</v>
      </c>
      <c r="AA3" s="5" t="str">
        <f>("Date")</f>
        <v>Date</v>
      </c>
      <c r="AB3" s="4"/>
      <c r="AC3" s="4" t="str">
        <f>("Sexe")</f>
        <v>Sexe</v>
      </c>
      <c r="AD3" s="4"/>
      <c r="AE3" s="4" t="str">
        <f>("Code")</f>
        <v>Code</v>
      </c>
      <c r="AF3" s="4" t="str">
        <f>("F repro")</f>
        <v>F repro</v>
      </c>
      <c r="AG3" s="4" t="str">
        <f>("Observation")</f>
        <v>Observation</v>
      </c>
    </row>
    <row r="4" spans="12:33" ht="12.6" customHeight="1" x14ac:dyDescent="0.3">
      <c r="L4" s="3" t="str">
        <f>("Année")</f>
        <v>Année</v>
      </c>
      <c r="M4" s="4" t="str">
        <f>("Père")</f>
        <v>Père</v>
      </c>
      <c r="N4" s="5" t="str">
        <f>("Date")</f>
        <v>Date</v>
      </c>
      <c r="O4" s="4"/>
      <c r="P4" s="4" t="str">
        <f>("Sexe")</f>
        <v>Sexe</v>
      </c>
      <c r="Q4" s="4"/>
      <c r="R4" s="4" t="str">
        <f>("Code")</f>
        <v>Code</v>
      </c>
      <c r="S4" s="4" t="str">
        <f>("F repro")</f>
        <v>F repro</v>
      </c>
      <c r="T4" s="4" t="str">
        <f>("IVV")</f>
        <v>IVV</v>
      </c>
      <c r="V4" s="4" t="str">
        <f>("Observation")</f>
        <v>Observation</v>
      </c>
    </row>
    <row r="6" spans="12:33" ht="12.6" customHeight="1" x14ac:dyDescent="0.3">
      <c r="Y6" s="1" t="s">
        <v>0</v>
      </c>
      <c r="Z6" s="1" t="s">
        <v>46</v>
      </c>
      <c r="AA6" s="18">
        <v>27467</v>
      </c>
      <c r="AB6" s="1" t="s">
        <v>50</v>
      </c>
      <c r="AC6" s="1" t="s">
        <v>47</v>
      </c>
      <c r="AD6" s="1" t="s">
        <v>48</v>
      </c>
    </row>
    <row r="7" spans="12:33" ht="12.6" customHeight="1" x14ac:dyDescent="0.3">
      <c r="Y7" s="1" t="s">
        <v>49</v>
      </c>
      <c r="Z7" s="1" t="s">
        <v>46</v>
      </c>
      <c r="AA7" s="18">
        <v>27459</v>
      </c>
      <c r="AC7" s="1" t="s">
        <v>51</v>
      </c>
      <c r="AF7" s="1" t="s">
        <v>52</v>
      </c>
    </row>
    <row r="31" spans="1:1" ht="12.6" customHeight="1" x14ac:dyDescent="0.3">
      <c r="A31" s="11"/>
    </row>
    <row r="32" spans="1:1" ht="12.6" customHeight="1" x14ac:dyDescent="0.3">
      <c r="A32" s="11"/>
    </row>
    <row r="33" spans="1:1" ht="12.6" customHeight="1" x14ac:dyDescent="0.3">
      <c r="A33" s="11"/>
    </row>
    <row r="34" spans="1:1" ht="12.6" customHeight="1" x14ac:dyDescent="0.3">
      <c r="A34" s="11"/>
    </row>
    <row r="35" spans="1:1" ht="12.6" customHeight="1" x14ac:dyDescent="0.3">
      <c r="A35" s="11"/>
    </row>
    <row r="36" spans="1:1" ht="12.6" customHeight="1" x14ac:dyDescent="0.3">
      <c r="A36" s="11"/>
    </row>
    <row r="37" spans="1:1" ht="12.6" customHeight="1" x14ac:dyDescent="0.3">
      <c r="A37" s="11"/>
    </row>
    <row r="38" spans="1:1" ht="12.6" customHeight="1" x14ac:dyDescent="0.3">
      <c r="A38" s="11"/>
    </row>
    <row r="39" spans="1:1" ht="12.6" customHeight="1" x14ac:dyDescent="0.3">
      <c r="A39" s="11"/>
    </row>
    <row r="40" spans="1:1" ht="12.6" customHeight="1" x14ac:dyDescent="0.3">
      <c r="A40" s="11"/>
    </row>
    <row r="41" spans="1:1" ht="12.6" customHeight="1" x14ac:dyDescent="0.3">
      <c r="A41" s="11"/>
    </row>
    <row r="42" spans="1:1" ht="12.6" customHeight="1" x14ac:dyDescent="0.3">
      <c r="A42" s="11"/>
    </row>
    <row r="43" spans="1:1" ht="12.6" customHeight="1" x14ac:dyDescent="0.3">
      <c r="A43" s="11"/>
    </row>
    <row r="44" spans="1:1" ht="12.6" customHeight="1" x14ac:dyDescent="0.3">
      <c r="A44" s="11"/>
    </row>
    <row r="45" spans="1:1" ht="12.6" customHeight="1" x14ac:dyDescent="0.3">
      <c r="A45" s="11"/>
    </row>
    <row r="46" spans="1:1" ht="12.6" customHeight="1" x14ac:dyDescent="0.3">
      <c r="A46" s="11"/>
    </row>
    <row r="47" spans="1:1" ht="12.6" customHeight="1" x14ac:dyDescent="0.3">
      <c r="A47" s="11"/>
    </row>
    <row r="48" spans="1:1" ht="12.6" customHeight="1" x14ac:dyDescent="0.3">
      <c r="A48" s="11"/>
    </row>
    <row r="49" spans="1:1" ht="12.6" customHeight="1" x14ac:dyDescent="0.3">
      <c r="A49" s="11"/>
    </row>
    <row r="50" spans="1:1" ht="12.6" customHeight="1" x14ac:dyDescent="0.3">
      <c r="A50" s="11"/>
    </row>
    <row r="51" spans="1:1" ht="12.6" customHeight="1" x14ac:dyDescent="0.3">
      <c r="A51" s="11"/>
    </row>
    <row r="52" spans="1:1" ht="12.6" customHeight="1" x14ac:dyDescent="0.3">
      <c r="A52" s="11"/>
    </row>
    <row r="53" spans="1:1" ht="12.6" customHeight="1" x14ac:dyDescent="0.3">
      <c r="A53" s="11"/>
    </row>
    <row r="54" spans="1:1" ht="12.6" customHeight="1" x14ac:dyDescent="0.3">
      <c r="A54" s="11"/>
    </row>
    <row r="55" spans="1:1" ht="12.6" customHeight="1" x14ac:dyDescent="0.3">
      <c r="A55" s="11"/>
    </row>
    <row r="56" spans="1:1" ht="12.6" customHeight="1" x14ac:dyDescent="0.3">
      <c r="A56" s="11"/>
    </row>
    <row r="57" spans="1:1" ht="12.6" customHeight="1" x14ac:dyDescent="0.3">
      <c r="A57" s="11"/>
    </row>
    <row r="58" spans="1:1" ht="12.6" customHeight="1" x14ac:dyDescent="0.3">
      <c r="A58" s="11"/>
    </row>
    <row r="59" spans="1:1" ht="12.6" customHeight="1" x14ac:dyDescent="0.3">
      <c r="A59" s="11"/>
    </row>
    <row r="60" spans="1:1" ht="12.6" customHeight="1" x14ac:dyDescent="0.3">
      <c r="A60" s="11"/>
    </row>
    <row r="61" spans="1:1" ht="12.6" customHeight="1" x14ac:dyDescent="0.3">
      <c r="A61" s="11"/>
    </row>
    <row r="62" spans="1:1" ht="12.6" customHeight="1" x14ac:dyDescent="0.3">
      <c r="A62" s="11"/>
    </row>
    <row r="63" spans="1:1" ht="12.6" customHeight="1" x14ac:dyDescent="0.3">
      <c r="A63" s="11"/>
    </row>
    <row r="64" spans="1:1" ht="12.6" customHeight="1" x14ac:dyDescent="0.3">
      <c r="A64" s="11"/>
    </row>
    <row r="65" spans="1:1" ht="12.6" customHeight="1" x14ac:dyDescent="0.3">
      <c r="A65" s="11"/>
    </row>
    <row r="66" spans="1:1" ht="12.6" customHeight="1" x14ac:dyDescent="0.3">
      <c r="A66" s="11"/>
    </row>
    <row r="67" spans="1:1" ht="12.6" customHeight="1" x14ac:dyDescent="0.3">
      <c r="A67" s="11"/>
    </row>
    <row r="68" spans="1:1" ht="12.6" customHeight="1" x14ac:dyDescent="0.3">
      <c r="A68" s="11"/>
    </row>
    <row r="69" spans="1:1" ht="12.6" customHeight="1" x14ac:dyDescent="0.3">
      <c r="A69" s="11"/>
    </row>
    <row r="70" spans="1:1" ht="12.6" customHeight="1" x14ac:dyDescent="0.3">
      <c r="A70" s="11"/>
    </row>
    <row r="71" spans="1:1" ht="12.6" customHeight="1" x14ac:dyDescent="0.3">
      <c r="A71" s="11"/>
    </row>
    <row r="72" spans="1:1" ht="12.6" customHeight="1" x14ac:dyDescent="0.3">
      <c r="A72" s="11"/>
    </row>
    <row r="73" spans="1:1" ht="12.6" customHeight="1" x14ac:dyDescent="0.3">
      <c r="A73" s="11"/>
    </row>
    <row r="74" spans="1:1" ht="12.6" customHeight="1" x14ac:dyDescent="0.3">
      <c r="A74" s="11"/>
    </row>
    <row r="75" spans="1:1" ht="12.6" customHeight="1" x14ac:dyDescent="0.3">
      <c r="A75" s="11"/>
    </row>
    <row r="76" spans="1:1" ht="12.6" customHeight="1" x14ac:dyDescent="0.3">
      <c r="A76" s="11"/>
    </row>
    <row r="77" spans="1:1" ht="12.6" customHeight="1" x14ac:dyDescent="0.3">
      <c r="A77" s="11"/>
    </row>
    <row r="78" spans="1:1" ht="12.6" customHeight="1" x14ac:dyDescent="0.3">
      <c r="A78" s="11"/>
    </row>
    <row r="79" spans="1:1" ht="12.6" customHeight="1" x14ac:dyDescent="0.3">
      <c r="A79" s="11"/>
    </row>
    <row r="80" spans="1:1" ht="12.6" customHeight="1" x14ac:dyDescent="0.3">
      <c r="A80" s="11"/>
    </row>
    <row r="81" spans="1:1" ht="12.6" customHeight="1" x14ac:dyDescent="0.3">
      <c r="A81" s="11"/>
    </row>
    <row r="82" spans="1:1" ht="12.6" customHeight="1" x14ac:dyDescent="0.3">
      <c r="A82" s="11"/>
    </row>
    <row r="83" spans="1:1" ht="12.6" customHeight="1" x14ac:dyDescent="0.3">
      <c r="A83" s="11"/>
    </row>
    <row r="84" spans="1:1" ht="12.6" customHeight="1" x14ac:dyDescent="0.3">
      <c r="A84" s="11"/>
    </row>
    <row r="85" spans="1:1" ht="12.6" customHeight="1" x14ac:dyDescent="0.3">
      <c r="A85" s="11"/>
    </row>
    <row r="86" spans="1:1" ht="12.6" customHeight="1" x14ac:dyDescent="0.3">
      <c r="A86" s="11"/>
    </row>
    <row r="87" spans="1:1" ht="12.6" customHeight="1" x14ac:dyDescent="0.3">
      <c r="A87" s="11"/>
    </row>
    <row r="88" spans="1:1" ht="12.6" customHeight="1" x14ac:dyDescent="0.3">
      <c r="A88" s="11"/>
    </row>
    <row r="89" spans="1:1" ht="12.6" customHeight="1" x14ac:dyDescent="0.3">
      <c r="A89" s="11"/>
    </row>
    <row r="90" spans="1:1" ht="12.6" customHeight="1" x14ac:dyDescent="0.3">
      <c r="A90" s="11"/>
    </row>
    <row r="91" spans="1:1" ht="12.6" customHeight="1" x14ac:dyDescent="0.3">
      <c r="A91" s="10" t="s">
        <v>44</v>
      </c>
    </row>
  </sheetData>
  <mergeCells count="1">
    <mergeCell ref="O1:T3"/>
  </mergeCells>
  <printOptions verticalCentered="1"/>
  <pageMargins left="0.59055118110236227" right="0" top="0" bottom="0" header="0" footer="0"/>
  <pageSetup paperSize="1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11</vt:i4>
      </vt:variant>
    </vt:vector>
  </HeadingPairs>
  <TitlesOfParts>
    <vt:vector size="19" baseType="lpstr">
      <vt:lpstr>1962</vt:lpstr>
      <vt:lpstr>vaches</vt:lpstr>
      <vt:lpstr>taureaux</vt:lpstr>
      <vt:lpstr>1963</vt:lpstr>
      <vt:lpstr>1964</vt:lpstr>
      <vt:lpstr>V18</vt:lpstr>
      <vt:lpstr>Saulnier</vt:lpstr>
      <vt:lpstr>1975</vt:lpstr>
      <vt:lpstr>categorie</vt:lpstr>
      <vt:lpstr>code</vt:lpstr>
      <vt:lpstr>date</vt:lpstr>
      <vt:lpstr>frepro</vt:lpstr>
      <vt:lpstr>jumeau</vt:lpstr>
      <vt:lpstr>mere</vt:lpstr>
      <vt:lpstr>mort</vt:lpstr>
      <vt:lpstr>numnat</vt:lpstr>
      <vt:lpstr>obs</vt:lpstr>
      <vt:lpstr>pere</vt:lpstr>
      <vt:lpstr>sexe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bidou</dc:creator>
  <cp:lastModifiedBy>bidou</cp:lastModifiedBy>
  <cp:lastPrinted>2020-03-23T18:54:13Z</cp:lastPrinted>
  <dcterms:created xsi:type="dcterms:W3CDTF">2020-03-23T17:24:23Z</dcterms:created>
  <dcterms:modified xsi:type="dcterms:W3CDTF">2020-03-29T10:14:26Z</dcterms:modified>
</cp:coreProperties>
</file>