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05" windowWidth="8955" windowHeight="3960"/>
  </bookViews>
  <sheets>
    <sheet name="Coordonnées et recherche" sheetId="1" r:id="rId1"/>
    <sheet name="Suivi de contrat" sheetId="2" r:id="rId2"/>
  </sheets>
  <definedNames>
    <definedName name="_xlnm._FilterDatabase" localSheetId="1" hidden="1">'Suivi de contrat'!$A$1:$A$2</definedName>
  </definedNames>
  <calcPr calcId="145621"/>
</workbook>
</file>

<file path=xl/calcChain.xml><?xml version="1.0" encoding="utf-8"?>
<calcChain xmlns="http://schemas.openxmlformats.org/spreadsheetml/2006/main">
  <c r="M3" i="2" l="1"/>
  <c r="M4" i="2"/>
  <c r="M5" i="2"/>
  <c r="M6" i="2"/>
  <c r="M7" i="2"/>
  <c r="M8" i="2"/>
  <c r="M9" i="2"/>
  <c r="M10" i="2"/>
  <c r="M11" i="2"/>
  <c r="M12" i="2"/>
  <c r="M13" i="2"/>
  <c r="M14" i="2"/>
  <c r="M15" i="2"/>
  <c r="M16" i="2"/>
  <c r="M17" i="2"/>
  <c r="M18" i="2"/>
  <c r="M19" i="2"/>
  <c r="M20" i="2"/>
  <c r="M21" i="2"/>
  <c r="M22" i="2"/>
  <c r="M23" i="2"/>
  <c r="M24" i="2"/>
  <c r="M25" i="2"/>
  <c r="M26" i="2"/>
  <c r="M27" i="2"/>
  <c r="M28" i="2"/>
  <c r="M29" i="2"/>
  <c r="M30" i="2"/>
  <c r="M31" i="2"/>
  <c r="M32" i="2"/>
  <c r="M33" i="2"/>
  <c r="M34" i="2"/>
  <c r="M35" i="2"/>
  <c r="M36" i="2"/>
  <c r="M37" i="2"/>
  <c r="M38" i="2"/>
  <c r="M39" i="2"/>
  <c r="M40" i="2"/>
  <c r="M41" i="2"/>
  <c r="M42" i="2"/>
  <c r="M43" i="2"/>
  <c r="M44" i="2"/>
  <c r="M45" i="2"/>
  <c r="M46" i="2"/>
  <c r="M47" i="2"/>
  <c r="M48" i="2"/>
  <c r="M49" i="2"/>
  <c r="M50" i="2"/>
  <c r="M51" i="2"/>
  <c r="M52" i="2"/>
  <c r="M53" i="2"/>
  <c r="M54" i="2"/>
  <c r="M55" i="2"/>
  <c r="M56" i="2"/>
  <c r="M57" i="2"/>
  <c r="M58" i="2"/>
  <c r="M59" i="2"/>
  <c r="M60" i="2"/>
  <c r="M61" i="2"/>
  <c r="M62" i="2"/>
  <c r="M63" i="2"/>
  <c r="M64" i="2"/>
  <c r="M65" i="2"/>
  <c r="M66" i="2"/>
  <c r="M67" i="2"/>
  <c r="M68" i="2"/>
  <c r="M69" i="2"/>
  <c r="M2" i="2"/>
  <c r="K3" i="2" l="1"/>
  <c r="A3" i="2" s="1"/>
  <c r="K4" i="2"/>
  <c r="A4" i="2" s="1"/>
  <c r="K5" i="2"/>
  <c r="A5" i="2" s="1"/>
  <c r="K6" i="2"/>
  <c r="A6" i="2" s="1"/>
  <c r="K7" i="2"/>
  <c r="A7" i="2" s="1"/>
  <c r="K8" i="2"/>
  <c r="A8" i="2" s="1"/>
  <c r="K9" i="2"/>
  <c r="A9" i="2" s="1"/>
  <c r="K10" i="2"/>
  <c r="A10" i="2" s="1"/>
  <c r="K11" i="2"/>
  <c r="A11" i="2" s="1"/>
  <c r="K12" i="2"/>
  <c r="A12" i="2" s="1"/>
  <c r="K13" i="2"/>
  <c r="A13" i="2" s="1"/>
  <c r="K14" i="2"/>
  <c r="A14" i="2" s="1"/>
  <c r="K15" i="2"/>
  <c r="A15" i="2" s="1"/>
  <c r="K16" i="2"/>
  <c r="A16" i="2" s="1"/>
  <c r="K17" i="2"/>
  <c r="A17" i="2" s="1"/>
  <c r="K18" i="2"/>
  <c r="A18" i="2" s="1"/>
  <c r="K19" i="2"/>
  <c r="A19" i="2" s="1"/>
  <c r="K20" i="2"/>
  <c r="A20" i="2" s="1"/>
  <c r="K21" i="2"/>
  <c r="A21" i="2" s="1"/>
  <c r="K22" i="2"/>
  <c r="A22" i="2" s="1"/>
  <c r="K23" i="2"/>
  <c r="A23" i="2" s="1"/>
  <c r="K24" i="2"/>
  <c r="A24" i="2" s="1"/>
  <c r="K25" i="2"/>
  <c r="A25" i="2" s="1"/>
  <c r="K26" i="2"/>
  <c r="A26" i="2" s="1"/>
  <c r="K27" i="2"/>
  <c r="A27" i="2" s="1"/>
  <c r="K28" i="2"/>
  <c r="A28" i="2" s="1"/>
  <c r="K29" i="2"/>
  <c r="A29" i="2" s="1"/>
  <c r="K30" i="2"/>
  <c r="A30" i="2" s="1"/>
  <c r="K31" i="2"/>
  <c r="A31" i="2" s="1"/>
  <c r="K32" i="2"/>
  <c r="A32" i="2" s="1"/>
  <c r="K33" i="2"/>
  <c r="A33" i="2" s="1"/>
  <c r="K34" i="2"/>
  <c r="A34" i="2" s="1"/>
  <c r="K35" i="2"/>
  <c r="A35" i="2" s="1"/>
  <c r="K36" i="2"/>
  <c r="A36" i="2" s="1"/>
  <c r="K37" i="2"/>
  <c r="A37" i="2" s="1"/>
  <c r="K38" i="2"/>
  <c r="A38" i="2" s="1"/>
  <c r="K39" i="2"/>
  <c r="A39" i="2" s="1"/>
  <c r="K40" i="2"/>
  <c r="A40" i="2" s="1"/>
  <c r="K41" i="2"/>
  <c r="A41" i="2" s="1"/>
  <c r="K42" i="2"/>
  <c r="A42" i="2" s="1"/>
  <c r="K43" i="2"/>
  <c r="A43" i="2" s="1"/>
  <c r="K44" i="2"/>
  <c r="A44" i="2" s="1"/>
  <c r="K45" i="2"/>
  <c r="A45" i="2" s="1"/>
  <c r="K46" i="2"/>
  <c r="A46" i="2" s="1"/>
  <c r="K47" i="2"/>
  <c r="A47" i="2" s="1"/>
  <c r="K48" i="2"/>
  <c r="A48" i="2" s="1"/>
  <c r="K49" i="2"/>
  <c r="A49" i="2" s="1"/>
  <c r="K50" i="2"/>
  <c r="A50" i="2" s="1"/>
  <c r="K51" i="2"/>
  <c r="A51" i="2" s="1"/>
  <c r="K52" i="2"/>
  <c r="A52" i="2" s="1"/>
  <c r="K53" i="2"/>
  <c r="A53" i="2" s="1"/>
  <c r="K54" i="2"/>
  <c r="A54" i="2" s="1"/>
  <c r="K55" i="2"/>
  <c r="A55" i="2" s="1"/>
  <c r="K56" i="2"/>
  <c r="A56" i="2" s="1"/>
  <c r="K57" i="2"/>
  <c r="A57" i="2" s="1"/>
  <c r="K58" i="2"/>
  <c r="A58" i="2" s="1"/>
  <c r="K59" i="2"/>
  <c r="A59" i="2" s="1"/>
  <c r="K60" i="2"/>
  <c r="A60" i="2" s="1"/>
  <c r="K61" i="2"/>
  <c r="A61" i="2" s="1"/>
  <c r="K62" i="2"/>
  <c r="A62" i="2" s="1"/>
  <c r="K63" i="2"/>
  <c r="A63" i="2" s="1"/>
  <c r="K64" i="2"/>
  <c r="A64" i="2" s="1"/>
  <c r="K65" i="2"/>
  <c r="A65" i="2" s="1"/>
  <c r="K66" i="2"/>
  <c r="A66" i="2" s="1"/>
  <c r="K67" i="2"/>
  <c r="A67" i="2" s="1"/>
  <c r="K68" i="2"/>
  <c r="A68" i="2" s="1"/>
  <c r="K69" i="2"/>
  <c r="A69" i="2" s="1"/>
  <c r="K2" i="2"/>
  <c r="A2" i="2" s="1"/>
</calcChain>
</file>

<file path=xl/sharedStrings.xml><?xml version="1.0" encoding="utf-8"?>
<sst xmlns="http://schemas.openxmlformats.org/spreadsheetml/2006/main" count="96" uniqueCount="47">
  <si>
    <t>NOM</t>
  </si>
  <si>
    <t>PRENOM</t>
  </si>
  <si>
    <t>CLASSE</t>
  </si>
  <si>
    <t>PROMESSE</t>
  </si>
  <si>
    <t>TELEPHONE</t>
  </si>
  <si>
    <t>COURRIEL</t>
  </si>
  <si>
    <t>VILLE</t>
  </si>
  <si>
    <t>DATE NAISSANCE</t>
  </si>
  <si>
    <t>STATUT HANDICAPE</t>
  </si>
  <si>
    <t>COURRIEL INFO</t>
  </si>
  <si>
    <t>CV</t>
  </si>
  <si>
    <t>REUNION</t>
  </si>
  <si>
    <t>NON</t>
  </si>
  <si>
    <t>OUI</t>
  </si>
  <si>
    <t>N° Contrat</t>
  </si>
  <si>
    <t>ENTREPRISE</t>
  </si>
  <si>
    <t>Type entreprise</t>
  </si>
  <si>
    <t xml:space="preserve">N° convention </t>
  </si>
  <si>
    <t>CCI</t>
  </si>
  <si>
    <t>classe2</t>
  </si>
  <si>
    <t xml:space="preserve">année </t>
  </si>
  <si>
    <t>P</t>
  </si>
  <si>
    <t>GI3</t>
  </si>
  <si>
    <t>zef</t>
  </si>
  <si>
    <t>kdzs,ds</t>
  </si>
  <si>
    <t>zej</t>
  </si>
  <si>
    <t>52565632</t>
  </si>
  <si>
    <t>cz,dksn ;dk</t>
  </si>
  <si>
    <t>12/12/1256</t>
  </si>
  <si>
    <t>fozfji</t>
  </si>
  <si>
    <t>kdzdfj</t>
  </si>
  <si>
    <t>greg</t>
  </si>
  <si>
    <t>01256245</t>
  </si>
  <si>
    <t>refre@frvef.com</t>
  </si>
  <si>
    <t>GE1</t>
  </si>
  <si>
    <t>dcdkf</t>
  </si>
  <si>
    <t>czfzmf</t>
  </si>
  <si>
    <t>feazf</t>
  </si>
  <si>
    <t>013156256</t>
  </si>
  <si>
    <t>adaez</t>
  </si>
  <si>
    <t>Master2</t>
  </si>
  <si>
    <t>dajaijdda</t>
  </si>
  <si>
    <t>ejzfj</t>
  </si>
  <si>
    <t>dkzn</t>
  </si>
  <si>
    <t>01262619896</t>
  </si>
  <si>
    <t>adzaefikl</t>
  </si>
  <si>
    <t>GE2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</si>
</sst>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523875</xdr:colOff>
          <xdr:row>0</xdr:row>
          <xdr:rowOff>19050</xdr:rowOff>
        </xdr:from>
        <xdr:to>
          <xdr:col>14</xdr:col>
          <xdr:colOff>295275</xdr:colOff>
          <xdr:row>2</xdr:row>
          <xdr:rowOff>47625</xdr:rowOff>
        </xdr:to>
        <xdr:sp macro="" textlink="">
          <xdr:nvSpPr>
            <xdr:cNvPr id="1027" name="CommandButton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657225</xdr:colOff>
          <xdr:row>3</xdr:row>
          <xdr:rowOff>0</xdr:rowOff>
        </xdr:from>
        <xdr:to>
          <xdr:col>14</xdr:col>
          <xdr:colOff>561975</xdr:colOff>
          <xdr:row>4</xdr:row>
          <xdr:rowOff>161925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tableau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2" name="Tableau2" displayName="Tableau2" ref="A1:L7" totalsRowShown="0">
  <autoFilter ref="A1:L7"/>
  <sortState ref="A2:L3">
    <sortCondition ref="A1:A3"/>
  </sortState>
  <tableColumns count="12">
    <tableColumn id="1" name="NOM"/>
    <tableColumn id="2" name="PRENOM"/>
    <tableColumn id="3" name="CLASSE"/>
    <tableColumn id="4" name="PROMESSE"/>
    <tableColumn id="13" name="TELEPHONE"/>
    <tableColumn id="14" name="COURRIEL"/>
    <tableColumn id="15" name="VILLE"/>
    <tableColumn id="16" name="DATE NAISSANCE" dataDxfId="0"/>
    <tableColumn id="17" name="STATUT HANDICAPE"/>
    <tableColumn id="18" name="COURRIEL INFO"/>
    <tableColumn id="19" name="CV"/>
    <tableColumn id="20" name="REUNION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B1:J8" totalsRowShown="0">
  <autoFilter ref="B1:J8"/>
  <tableColumns count="9">
    <tableColumn id="2" name="NOM"/>
    <tableColumn id="3" name="PRENOM"/>
    <tableColumn id="4" name="CLASSE"/>
    <tableColumn id="5" name="COURRIEL"/>
    <tableColumn id="6" name="ENTREPRISE"/>
    <tableColumn id="7" name="VILLE"/>
    <tableColumn id="8" name="Type entreprise"/>
    <tableColumn id="9" name="N° convention "/>
    <tableColumn id="10" name="CCI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29"/>
  <sheetViews>
    <sheetView tabSelected="1" workbookViewId="0">
      <selection activeCell="H4" sqref="H4"/>
    </sheetView>
  </sheetViews>
  <sheetFormatPr baseColWidth="10" defaultRowHeight="15" x14ac:dyDescent="0.25"/>
  <cols>
    <col min="1" max="1" width="10.85546875" customWidth="1"/>
    <col min="2" max="2" width="11.28515625" bestFit="1" customWidth="1"/>
    <col min="3" max="3" width="9.5703125" bestFit="1" customWidth="1"/>
    <col min="4" max="4" width="12.85546875" bestFit="1" customWidth="1"/>
    <col min="5" max="5" width="13.42578125" bestFit="1" customWidth="1"/>
    <col min="6" max="6" width="12" bestFit="1" customWidth="1"/>
    <col min="7" max="7" width="7.85546875" bestFit="1" customWidth="1"/>
    <col min="8" max="8" width="18.5703125" bestFit="1" customWidth="1"/>
    <col min="9" max="9" width="21" bestFit="1" customWidth="1"/>
    <col min="10" max="10" width="16.85546875" bestFit="1" customWidth="1"/>
    <col min="11" max="11" width="5.7109375" bestFit="1" customWidth="1"/>
    <col min="12" max="12" width="11.7109375" bestFit="1" customWidth="1"/>
  </cols>
  <sheetData>
    <row r="1" spans="1:12" x14ac:dyDescent="0.25">
      <c r="A1" t="s">
        <v>0</v>
      </c>
      <c r="B1" t="s">
        <v>1</v>
      </c>
      <c r="C1" s="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 x14ac:dyDescent="0.25">
      <c r="C2" s="1"/>
      <c r="H2" s="1"/>
    </row>
    <row r="3" spans="1:12" x14ac:dyDescent="0.25">
      <c r="A3" t="s">
        <v>23</v>
      </c>
      <c r="B3" t="s">
        <v>24</v>
      </c>
      <c r="C3" s="1" t="s">
        <v>22</v>
      </c>
      <c r="D3" t="s">
        <v>13</v>
      </c>
      <c r="E3" t="s">
        <v>26</v>
      </c>
      <c r="F3" t="s">
        <v>27</v>
      </c>
      <c r="G3" t="s">
        <v>25</v>
      </c>
      <c r="H3" s="1" t="s">
        <v>28</v>
      </c>
      <c r="I3" t="s">
        <v>12</v>
      </c>
      <c r="K3" t="s">
        <v>12</v>
      </c>
    </row>
    <row r="4" spans="1:12" x14ac:dyDescent="0.25">
      <c r="A4" t="s">
        <v>29</v>
      </c>
      <c r="B4" t="s">
        <v>30</v>
      </c>
      <c r="C4" s="1" t="s">
        <v>34</v>
      </c>
      <c r="D4" t="s">
        <v>13</v>
      </c>
      <c r="E4" t="s">
        <v>32</v>
      </c>
      <c r="F4" t="s">
        <v>33</v>
      </c>
      <c r="G4" t="s">
        <v>31</v>
      </c>
      <c r="H4" s="1">
        <v>35815</v>
      </c>
      <c r="I4" t="s">
        <v>12</v>
      </c>
      <c r="K4" t="s">
        <v>13</v>
      </c>
    </row>
    <row r="5" spans="1:12" x14ac:dyDescent="0.25">
      <c r="A5" t="s">
        <v>35</v>
      </c>
      <c r="B5" t="s">
        <v>36</v>
      </c>
      <c r="C5" s="1" t="s">
        <v>40</v>
      </c>
      <c r="D5" t="s">
        <v>12</v>
      </c>
      <c r="E5" t="s">
        <v>38</v>
      </c>
      <c r="F5" t="s">
        <v>39</v>
      </c>
      <c r="G5" t="s">
        <v>37</v>
      </c>
      <c r="H5" s="1">
        <v>34144</v>
      </c>
      <c r="I5" t="s">
        <v>12</v>
      </c>
      <c r="K5" t="s">
        <v>13</v>
      </c>
    </row>
    <row r="6" spans="1:12" x14ac:dyDescent="0.25">
      <c r="A6" t="s">
        <v>41</v>
      </c>
      <c r="B6" t="s">
        <v>42</v>
      </c>
      <c r="C6" s="1" t="s">
        <v>46</v>
      </c>
      <c r="D6" t="s">
        <v>12</v>
      </c>
      <c r="E6" t="s">
        <v>44</v>
      </c>
      <c r="F6" t="s">
        <v>45</v>
      </c>
      <c r="G6" t="s">
        <v>43</v>
      </c>
      <c r="H6" s="1">
        <v>34759</v>
      </c>
      <c r="I6" t="s">
        <v>12</v>
      </c>
      <c r="K6" t="s">
        <v>13</v>
      </c>
    </row>
    <row r="7" spans="1:12" x14ac:dyDescent="0.25">
      <c r="A7" t="s">
        <v>23</v>
      </c>
      <c r="B7" t="s">
        <v>24</v>
      </c>
      <c r="C7" s="1" t="s">
        <v>22</v>
      </c>
      <c r="D7" t="s">
        <v>13</v>
      </c>
      <c r="E7" t="s">
        <v>26</v>
      </c>
      <c r="F7" t="s">
        <v>27</v>
      </c>
      <c r="G7" t="s">
        <v>13</v>
      </c>
      <c r="H7" s="1" t="s">
        <v>22</v>
      </c>
      <c r="I7" t="s">
        <v>12</v>
      </c>
      <c r="K7" t="s">
        <v>12</v>
      </c>
    </row>
    <row r="8" spans="1:12" x14ac:dyDescent="0.25">
      <c r="C8" s="1"/>
      <c r="H8" s="1"/>
    </row>
    <row r="9" spans="1:12" x14ac:dyDescent="0.25">
      <c r="C9" s="1"/>
      <c r="H9" s="1"/>
    </row>
    <row r="10" spans="1:12" x14ac:dyDescent="0.25">
      <c r="C10" s="1"/>
      <c r="H10" s="1"/>
    </row>
    <row r="11" spans="1:12" x14ac:dyDescent="0.25">
      <c r="C11" s="1"/>
      <c r="H11" s="1"/>
    </row>
    <row r="12" spans="1:12" x14ac:dyDescent="0.25">
      <c r="C12" s="1"/>
      <c r="H12" s="1"/>
    </row>
    <row r="13" spans="1:12" x14ac:dyDescent="0.25">
      <c r="C13" s="1"/>
      <c r="H13" s="1"/>
    </row>
    <row r="14" spans="1:12" x14ac:dyDescent="0.25">
      <c r="C14" s="1"/>
      <c r="H14" s="1"/>
    </row>
    <row r="15" spans="1:12" x14ac:dyDescent="0.25">
      <c r="C15" s="1"/>
      <c r="H15" s="1"/>
    </row>
    <row r="16" spans="1:12" x14ac:dyDescent="0.25">
      <c r="C16" s="1"/>
      <c r="H16" s="1"/>
    </row>
    <row r="17" spans="3:8" x14ac:dyDescent="0.25">
      <c r="C17" s="1"/>
      <c r="H17" s="1"/>
    </row>
    <row r="18" spans="3:8" x14ac:dyDescent="0.25">
      <c r="C18" s="1"/>
      <c r="H18" s="1"/>
    </row>
    <row r="19" spans="3:8" x14ac:dyDescent="0.25">
      <c r="C19" s="1"/>
      <c r="H19" s="1"/>
    </row>
    <row r="20" spans="3:8" x14ac:dyDescent="0.25">
      <c r="C20" s="1"/>
      <c r="H20" s="1"/>
    </row>
    <row r="21" spans="3:8" x14ac:dyDescent="0.25">
      <c r="C21" s="1"/>
      <c r="H21" s="1"/>
    </row>
    <row r="22" spans="3:8" x14ac:dyDescent="0.25">
      <c r="C22" s="1"/>
      <c r="H22" s="1"/>
    </row>
    <row r="23" spans="3:8" x14ac:dyDescent="0.25">
      <c r="C23" s="1"/>
      <c r="H23" s="1"/>
    </row>
    <row r="24" spans="3:8" x14ac:dyDescent="0.25">
      <c r="C24" s="1"/>
      <c r="H24" s="1"/>
    </row>
    <row r="25" spans="3:8" x14ac:dyDescent="0.25">
      <c r="C25" s="1"/>
      <c r="H25" s="1"/>
    </row>
    <row r="26" spans="3:8" x14ac:dyDescent="0.25">
      <c r="C26" s="1"/>
    </row>
    <row r="27" spans="3:8" x14ac:dyDescent="0.25">
      <c r="C27" s="1"/>
    </row>
    <row r="28" spans="3:8" x14ac:dyDescent="0.25">
      <c r="C28" s="1"/>
    </row>
    <row r="29" spans="3:8" x14ac:dyDescent="0.25">
      <c r="C29" s="1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7" r:id="rId4" name="CommandButton1">
          <controlPr defaultSize="0" autoLine="0" r:id="rId5">
            <anchor moveWithCells="1">
              <from>
                <xdr:col>12</xdr:col>
                <xdr:colOff>523875</xdr:colOff>
                <xdr:row>0</xdr:row>
                <xdr:rowOff>19050</xdr:rowOff>
              </from>
              <to>
                <xdr:col>14</xdr:col>
                <xdr:colOff>295275</xdr:colOff>
                <xdr:row>2</xdr:row>
                <xdr:rowOff>47625</xdr:rowOff>
              </to>
            </anchor>
          </controlPr>
        </control>
      </mc:Choice>
      <mc:Fallback>
        <control shapeId="1027" r:id="rId4" name="CommandButton1"/>
      </mc:Fallback>
    </mc:AlternateContent>
    <mc:AlternateContent xmlns:mc="http://schemas.openxmlformats.org/markup-compatibility/2006">
      <mc:Choice Requires="x14">
        <control shapeId="1028" r:id="rId6" name="Button 4">
          <controlPr defaultSize="0" print="0" autoFill="0" autoPict="0" macro="[0]!Macro1">
            <anchor moveWithCells="1" sizeWithCells="1">
              <from>
                <xdr:col>12</xdr:col>
                <xdr:colOff>657225</xdr:colOff>
                <xdr:row>3</xdr:row>
                <xdr:rowOff>0</xdr:rowOff>
              </from>
              <to>
                <xdr:col>14</xdr:col>
                <xdr:colOff>561975</xdr:colOff>
                <xdr:row>4</xdr:row>
                <xdr:rowOff>161925</xdr:rowOff>
              </to>
            </anchor>
          </controlPr>
        </control>
      </mc:Choice>
    </mc:AlternateContent>
  </controls>
  <tableParts count="1"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69"/>
  <sheetViews>
    <sheetView workbookViewId="0">
      <selection activeCell="B7" sqref="B7"/>
    </sheetView>
  </sheetViews>
  <sheetFormatPr baseColWidth="10" defaultRowHeight="15" x14ac:dyDescent="0.25"/>
  <cols>
    <col min="1" max="1" width="32.85546875" bestFit="1" customWidth="1"/>
    <col min="5" max="5" width="28.7109375" bestFit="1" customWidth="1"/>
    <col min="6" max="6" width="17" customWidth="1"/>
    <col min="8" max="8" width="17.140625" customWidth="1"/>
    <col min="9" max="9" width="16.140625" customWidth="1"/>
    <col min="10" max="10" width="6.140625" bestFit="1" customWidth="1"/>
    <col min="11" max="11" width="3" customWidth="1"/>
    <col min="12" max="12" width="10.85546875" customWidth="1"/>
  </cols>
  <sheetData>
    <row r="1" spans="1:13" x14ac:dyDescent="0.25">
      <c r="A1" t="s">
        <v>14</v>
      </c>
      <c r="B1" t="s">
        <v>0</v>
      </c>
      <c r="C1" t="s">
        <v>1</v>
      </c>
      <c r="D1" t="s">
        <v>2</v>
      </c>
      <c r="E1" t="s">
        <v>5</v>
      </c>
      <c r="F1" t="s">
        <v>15</v>
      </c>
      <c r="G1" t="s">
        <v>6</v>
      </c>
      <c r="H1" t="s">
        <v>16</v>
      </c>
      <c r="I1" t="s">
        <v>17</v>
      </c>
      <c r="J1" t="s">
        <v>18</v>
      </c>
      <c r="K1" t="s">
        <v>19</v>
      </c>
      <c r="L1" t="s">
        <v>20</v>
      </c>
      <c r="M1" t="s">
        <v>21</v>
      </c>
    </row>
    <row r="2" spans="1:13" x14ac:dyDescent="0.25">
      <c r="A2" t="e">
        <f>CONCATENATE("E/ENSIAME/",LEFT(K2,LEN(K2)-1),"/",M2,"/",$L$2,"/",LEFT(#REF!,3),LEFT(#REF!,1))</f>
        <v>#REF!</v>
      </c>
      <c r="K2" t="e">
        <f>VLOOKUP(#REF!,'Coordonnées et recherche'!A8:C1010,3)</f>
        <v>#REF!</v>
      </c>
      <c r="L2">
        <v>2018</v>
      </c>
      <c r="M2" t="e">
        <f>IF(#REF!="Master2","P11",IF(#REF!="Master1","P12",IF(#REF!="GI1","P26",IF(#REF!="GI2","P25",IF(#REF!="GI3","P24",IF(#REF!="GEII1","P12",IF(#REF!="GEII2","P11","P10")))))))</f>
        <v>#REF!</v>
      </c>
    </row>
    <row r="3" spans="1:13" x14ac:dyDescent="0.25">
      <c r="A3" t="e">
        <f>CONCATENATE("E/ENSIAME/",LEFT(K3,LEN(K3)-1),"/",M3,"/",$L$2,"/",LEFT(B9,3),LEFT(C9,1))</f>
        <v>#N/A</v>
      </c>
      <c r="B3" t="s">
        <v>23</v>
      </c>
      <c r="C3" t="s">
        <v>24</v>
      </c>
      <c r="D3" t="s">
        <v>22</v>
      </c>
      <c r="E3" t="s">
        <v>27</v>
      </c>
      <c r="G3" t="s">
        <v>25</v>
      </c>
      <c r="K3" t="e">
        <f>VLOOKUP(B9,'Coordonnées et recherche'!A8:C1011,3)</f>
        <v>#N/A</v>
      </c>
      <c r="L3">
        <v>2018</v>
      </c>
      <c r="M3" t="str">
        <f>IF(D9="Master2","P11",IF(D9="Master1","P12",IF(D9="GI1","P26",IF(D9="GI2","P25",IF(D9="GI3","P24",IF(D9="GEII1","P12",IF(D9="GEII2","P11","P10")))))))</f>
        <v>P10</v>
      </c>
    </row>
    <row r="4" spans="1:13" x14ac:dyDescent="0.25">
      <c r="A4" t="e">
        <f>CONCATENATE("E/ENSIAME/",LEFT(K4,LEN(K4)-1),"/",M4,"/",$L$2,"/",LEFT(B15,3),LEFT(C15,1))</f>
        <v>#N/A</v>
      </c>
      <c r="B4" t="s">
        <v>23</v>
      </c>
      <c r="C4" t="s">
        <v>24</v>
      </c>
      <c r="D4" t="s">
        <v>22</v>
      </c>
      <c r="E4" t="s">
        <v>27</v>
      </c>
      <c r="G4" t="s">
        <v>13</v>
      </c>
      <c r="K4" t="e">
        <f>VLOOKUP(B15,'Coordonnées et recherche'!A14:C1012,3)</f>
        <v>#N/A</v>
      </c>
      <c r="L4">
        <v>2018</v>
      </c>
      <c r="M4" t="str">
        <f>IF(D15="Master2","P11",IF(D15="Master1","P12",IF(D15="GI1","P26",IF(D15="GI2","P25",IF(D15="GI3","P24",IF(D15="GEII1","P12",IF(D15="GEII2","P11","P10")))))))</f>
        <v>P10</v>
      </c>
    </row>
    <row r="5" spans="1:13" x14ac:dyDescent="0.25">
      <c r="A5" t="e">
        <f>CONCATENATE("E/ENSIAME/",LEFT(K5,LEN(K5)-1),"/",M5,"/",$L$2,"/",LEFT(B16,3),LEFT(C16,1))</f>
        <v>#N/A</v>
      </c>
      <c r="B5" t="s">
        <v>29</v>
      </c>
      <c r="C5" t="s">
        <v>30</v>
      </c>
      <c r="D5" t="s">
        <v>34</v>
      </c>
      <c r="E5" t="s">
        <v>33</v>
      </c>
      <c r="G5" t="s">
        <v>31</v>
      </c>
      <c r="K5" t="e">
        <f>VLOOKUP(B16,'Coordonnées et recherche'!A15:C1013,3)</f>
        <v>#N/A</v>
      </c>
      <c r="L5">
        <v>2018</v>
      </c>
      <c r="M5" t="str">
        <f>IF(D16="Master2","P11",IF(D16="Master1","P12",IF(D16="GI1","P26",IF(D16="GI2","P25",IF(D16="GI3","P24",IF(D16="GEII1","P12",IF(D16="GEII2","P11","P10")))))))</f>
        <v>P10</v>
      </c>
    </row>
    <row r="6" spans="1:13" x14ac:dyDescent="0.25">
      <c r="A6" t="e">
        <f>CONCATENATE("E/ENSIAME/",LEFT(K6,LEN(K6)-1),"/",M6,"/",$L$2,"/",LEFT(B17,3),LEFT(C17,1))</f>
        <v>#N/A</v>
      </c>
      <c r="B6" t="s">
        <v>35</v>
      </c>
      <c r="C6" t="s">
        <v>36</v>
      </c>
      <c r="D6" t="s">
        <v>40</v>
      </c>
      <c r="E6" t="s">
        <v>39</v>
      </c>
      <c r="G6" t="s">
        <v>37</v>
      </c>
      <c r="K6" t="e">
        <f>VLOOKUP(B17,'Coordonnées et recherche'!A16:C1014,3)</f>
        <v>#N/A</v>
      </c>
      <c r="L6">
        <v>2018</v>
      </c>
      <c r="M6" t="str">
        <f>IF(D17="Master2","P11",IF(D17="Master1","P12",IF(D17="GI1","P26",IF(D17="GI2","P25",IF(D17="GI3","P24",IF(D17="GEII1","P12",IF(D17="GEII2","P11","P10")))))))</f>
        <v>P10</v>
      </c>
    </row>
    <row r="7" spans="1:13" x14ac:dyDescent="0.25">
      <c r="A7" t="e">
        <f>CONCATENATE("E/ENSIAME/",LEFT(K7,LEN(K7)-1),"/",M7,"/",$L$2,"/",LEFT(B18,3),LEFT(C18,1))</f>
        <v>#N/A</v>
      </c>
      <c r="K7" t="e">
        <f>VLOOKUP(B18,'Coordonnées et recherche'!A17:C1015,3)</f>
        <v>#N/A</v>
      </c>
      <c r="L7">
        <v>2018</v>
      </c>
      <c r="M7" t="str">
        <f>IF(D18="Master2","P11",IF(D18="Master1","P12",IF(D18="GI1","P26",IF(D18="GI2","P25",IF(D18="GI3","P24",IF(D18="GEII1","P12",IF(D18="GEII2","P11","P10")))))))</f>
        <v>P10</v>
      </c>
    </row>
    <row r="8" spans="1:13" x14ac:dyDescent="0.25">
      <c r="A8" t="e">
        <f>CONCATENATE("E/ENSIAME/",LEFT(K8,LEN(K8)-1),"/",M8,"/",$L$2,"/",LEFT(B19,3),LEFT(C19,1))</f>
        <v>#N/A</v>
      </c>
      <c r="B8" t="s">
        <v>23</v>
      </c>
      <c r="C8" t="s">
        <v>24</v>
      </c>
      <c r="D8" t="s">
        <v>22</v>
      </c>
      <c r="E8" t="s">
        <v>27</v>
      </c>
      <c r="K8" t="e">
        <f>VLOOKUP(B19,'Coordonnées et recherche'!A18:C1016,3)</f>
        <v>#N/A</v>
      </c>
      <c r="L8">
        <v>2018</v>
      </c>
      <c r="M8" t="str">
        <f>IF(D19="Master2","P11",IF(D19="Master1","P12",IF(D19="GI1","P26",IF(D19="GI2","P25",IF(D19="GI3","P24",IF(D19="GEII1","P12",IF(D19="GEII2","P11","P10")))))))</f>
        <v>P10</v>
      </c>
    </row>
    <row r="9" spans="1:13" x14ac:dyDescent="0.25">
      <c r="A9" t="e">
        <f>CONCATENATE("E/ENSIAME/",LEFT(K9,LEN(K9)-1),"/",M9,"/",$L$2,"/",LEFT(B20,3),LEFT(C20,1))</f>
        <v>#N/A</v>
      </c>
      <c r="K9" t="e">
        <f>VLOOKUP(B20,'Coordonnées et recherche'!A19:C1017,3)</f>
        <v>#N/A</v>
      </c>
      <c r="L9">
        <v>2018</v>
      </c>
      <c r="M9" t="str">
        <f>IF(D20="Master2","P11",IF(D20="Master1","P12",IF(D20="GI1","P26",IF(D20="GI2","P25",IF(D20="GI3","P24",IF(D20="GEII1","P12",IF(D20="GEII2","P11","P10")))))))</f>
        <v>P10</v>
      </c>
    </row>
    <row r="10" spans="1:13" x14ac:dyDescent="0.25">
      <c r="A10" t="e">
        <f>CONCATENATE("E/ENSIAME/",LEFT(K10,LEN(K10)-1),"/",M10,"/",$L$2,"/",LEFT(B21,3),LEFT(C21,1))</f>
        <v>#N/A</v>
      </c>
      <c r="K10" t="e">
        <f>VLOOKUP(B21,'Coordonnées et recherche'!A20:C1018,3)</f>
        <v>#N/A</v>
      </c>
      <c r="L10">
        <v>2018</v>
      </c>
      <c r="M10" t="str">
        <f>IF(D21="Master2","P11",IF(D21="Master1","P12",IF(D21="GI1","P26",IF(D21="GI2","P25",IF(D21="GI3","P24",IF(D21="GEII1","P12",IF(D21="GEII2","P11","P10")))))))</f>
        <v>P10</v>
      </c>
    </row>
    <row r="11" spans="1:13" x14ac:dyDescent="0.25">
      <c r="A11" t="e">
        <f>CONCATENATE("E/ENSIAME/",LEFT(K11,LEN(K11)-1),"/",M11,"/",$L$2,"/",LEFT(B22,3),LEFT(C22,1))</f>
        <v>#N/A</v>
      </c>
      <c r="K11" t="e">
        <f>VLOOKUP(B22,'Coordonnées et recherche'!A21:C1019,3)</f>
        <v>#N/A</v>
      </c>
      <c r="L11">
        <v>2018</v>
      </c>
      <c r="M11" t="str">
        <f>IF(D22="Master2","P11",IF(D22="Master1","P12",IF(D22="GI1","P26",IF(D22="GI2","P25",IF(D22="GI3","P24",IF(D22="GEII1","P12",IF(D22="GEII2","P11","P10")))))))</f>
        <v>P10</v>
      </c>
    </row>
    <row r="12" spans="1:13" x14ac:dyDescent="0.25">
      <c r="A12" t="e">
        <f>CONCATENATE("E/ENSIAME/",LEFT(K12,LEN(K12)-1),"/",M12,"/",$L$2,"/",LEFT(B23,3),LEFT(C23,1))</f>
        <v>#N/A</v>
      </c>
      <c r="K12" t="e">
        <f>VLOOKUP(B23,'Coordonnées et recherche'!A22:C1020,3)</f>
        <v>#N/A</v>
      </c>
      <c r="L12">
        <v>2018</v>
      </c>
      <c r="M12" t="str">
        <f>IF(D23="Master2","P11",IF(D23="Master1","P12",IF(D23="GI1","P26",IF(D23="GI2","P25",IF(D23="GI3","P24",IF(D23="GEII1","P12",IF(D23="GEII2","P11","P10")))))))</f>
        <v>P10</v>
      </c>
    </row>
    <row r="13" spans="1:13" x14ac:dyDescent="0.25">
      <c r="A13" t="e">
        <f>CONCATENATE("E/ENSIAME/",LEFT(K13,LEN(K13)-1),"/",M13,"/",$L$2,"/",LEFT(B24,3),LEFT(C24,1))</f>
        <v>#N/A</v>
      </c>
      <c r="K13" t="e">
        <f>VLOOKUP(B24,'Coordonnées et recherche'!A23:C1021,3)</f>
        <v>#N/A</v>
      </c>
      <c r="L13">
        <v>2018</v>
      </c>
      <c r="M13" t="str">
        <f>IF(D24="Master2","P11",IF(D24="Master1","P12",IF(D24="GI1","P26",IF(D24="GI2","P25",IF(D24="GI3","P24",IF(D24="GEII1","P12",IF(D24="GEII2","P11","P10")))))))</f>
        <v>P10</v>
      </c>
    </row>
    <row r="14" spans="1:13" x14ac:dyDescent="0.25">
      <c r="A14" t="e">
        <f>CONCATENATE("E/ENSIAME/",LEFT(K14,LEN(K14)-1),"/",M14,"/",$L$2,"/",LEFT(B25,3),LEFT(C25,1))</f>
        <v>#N/A</v>
      </c>
      <c r="K14" t="e">
        <f>VLOOKUP(B25,'Coordonnées et recherche'!A24:C1022,3)</f>
        <v>#N/A</v>
      </c>
      <c r="L14">
        <v>2018</v>
      </c>
      <c r="M14" t="str">
        <f>IF(D25="Master2","P11",IF(D25="Master1","P12",IF(D25="GI1","P26",IF(D25="GI2","P25",IF(D25="GI3","P24",IF(D25="GEII1","P12",IF(D25="GEII2","P11","P10")))))))</f>
        <v>P10</v>
      </c>
    </row>
    <row r="15" spans="1:13" x14ac:dyDescent="0.25">
      <c r="A15" t="e">
        <f>CONCATENATE("E/ENSIAME/",LEFT(K15,LEN(K15)-1),"/",M15,"/",$L$2,"/",LEFT(B26,3),LEFT(C26,1))</f>
        <v>#N/A</v>
      </c>
      <c r="K15" t="e">
        <f>VLOOKUP(B26,'Coordonnées et recherche'!A25:C1023,3)</f>
        <v>#N/A</v>
      </c>
      <c r="L15">
        <v>2018</v>
      </c>
      <c r="M15" t="str">
        <f>IF(D26="Master2","P11",IF(D26="Master1","P12",IF(D26="GI1","P26",IF(D26="GI2","P25",IF(D26="GI3","P24",IF(D26="GEII1","P12",IF(D26="GEII2","P11","P10")))))))</f>
        <v>P10</v>
      </c>
    </row>
    <row r="16" spans="1:13" x14ac:dyDescent="0.25">
      <c r="A16" t="e">
        <f>CONCATENATE("E/ENSIAME/",LEFT(K16,LEN(K16)-1),"/",M16,"/",$L$2,"/",LEFT(B27,3),LEFT(C27,1))</f>
        <v>#N/A</v>
      </c>
      <c r="K16" t="e">
        <f>VLOOKUP(B27,'Coordonnées et recherche'!A26:C1024,3)</f>
        <v>#N/A</v>
      </c>
      <c r="L16">
        <v>2018</v>
      </c>
      <c r="M16" t="str">
        <f>IF(D27="Master2","P11",IF(D27="Master1","P12",IF(D27="GI1","P26",IF(D27="GI2","P25",IF(D27="GI3","P24",IF(D27="GEII1","P12",IF(D27="GEII2","P11","P10")))))))</f>
        <v>P10</v>
      </c>
    </row>
    <row r="17" spans="1:13" x14ac:dyDescent="0.25">
      <c r="A17" t="e">
        <f>CONCATENATE("E/ENSIAME/",LEFT(K17,LEN(K17)-1),"/",M17,"/",$L$2,"/",LEFT(B28,3),LEFT(C28,1))</f>
        <v>#N/A</v>
      </c>
      <c r="K17" t="e">
        <f>VLOOKUP(B28,'Coordonnées et recherche'!A27:C1025,3)</f>
        <v>#N/A</v>
      </c>
      <c r="L17">
        <v>2018</v>
      </c>
      <c r="M17" t="str">
        <f>IF(D28="Master2","P11",IF(D28="Master1","P12",IF(D28="GI1","P26",IF(D28="GI2","P25",IF(D28="GI3","P24",IF(D28="GEII1","P12",IF(D28="GEII2","P11","P10")))))))</f>
        <v>P10</v>
      </c>
    </row>
    <row r="18" spans="1:13" x14ac:dyDescent="0.25">
      <c r="A18" t="e">
        <f>CONCATENATE("E/ENSIAME/",LEFT(K18,LEN(K18)-1),"/",M18,"/",$L$2,"/",LEFT(B29,3),LEFT(C29,1))</f>
        <v>#N/A</v>
      </c>
      <c r="K18" t="e">
        <f>VLOOKUP(B29,'Coordonnées et recherche'!A28:C1026,3)</f>
        <v>#N/A</v>
      </c>
      <c r="L18">
        <v>2018</v>
      </c>
      <c r="M18" t="str">
        <f>IF(D29="Master2","P11",IF(D29="Master1","P12",IF(D29="GI1","P26",IF(D29="GI2","P25",IF(D29="GI3","P24",IF(D29="GEII1","P12",IF(D29="GEII2","P11","P10")))))))</f>
        <v>P10</v>
      </c>
    </row>
    <row r="19" spans="1:13" x14ac:dyDescent="0.25">
      <c r="A19" t="e">
        <f>CONCATENATE("E/ENSIAME/",LEFT(K19,LEN(K19)-1),"/",M19,"/",$L$2,"/",LEFT(B30,3),LEFT(C30,1))</f>
        <v>#N/A</v>
      </c>
      <c r="K19" t="e">
        <f>VLOOKUP(B30,'Coordonnées et recherche'!A29:C1027,3)</f>
        <v>#N/A</v>
      </c>
      <c r="L19">
        <v>2018</v>
      </c>
      <c r="M19" t="str">
        <f>IF(D30="Master2","P11",IF(D30="Master1","P12",IF(D30="GI1","P26",IF(D30="GI2","P25",IF(D30="GI3","P24",IF(D30="GEII1","P12",IF(D30="GEII2","P11","P10")))))))</f>
        <v>P10</v>
      </c>
    </row>
    <row r="20" spans="1:13" x14ac:dyDescent="0.25">
      <c r="A20" t="e">
        <f>CONCATENATE("E/ENSIAME/",LEFT(K20,LEN(K20)-1),"/",M20,"/",$L$2,"/",LEFT(B31,3),LEFT(C31,1))</f>
        <v>#N/A</v>
      </c>
      <c r="K20" t="e">
        <f>VLOOKUP(B31,'Coordonnées et recherche'!A30:C1028,3)</f>
        <v>#N/A</v>
      </c>
      <c r="L20">
        <v>2018</v>
      </c>
      <c r="M20" t="str">
        <f>IF(D31="Master2","P11",IF(D31="Master1","P12",IF(D31="GI1","P26",IF(D31="GI2","P25",IF(D31="GI3","P24",IF(D31="GEII1","P12",IF(D31="GEII2","P11","P10")))))))</f>
        <v>P10</v>
      </c>
    </row>
    <row r="21" spans="1:13" x14ac:dyDescent="0.25">
      <c r="A21" t="e">
        <f>CONCATENATE("E/ENSIAME/",LEFT(K21,LEN(K21)-1),"/",M21,"/",$L$2,"/",LEFT(B32,3),LEFT(C32,1))</f>
        <v>#N/A</v>
      </c>
      <c r="K21" t="e">
        <f>VLOOKUP(B32,'Coordonnées et recherche'!A31:C1029,3)</f>
        <v>#N/A</v>
      </c>
      <c r="L21">
        <v>2018</v>
      </c>
      <c r="M21" t="str">
        <f>IF(D32="Master2","P11",IF(D32="Master1","P12",IF(D32="GI1","P26",IF(D32="GI2","P25",IF(D32="GI3","P24",IF(D32="GEII1","P12",IF(D32="GEII2","P11","P10")))))))</f>
        <v>P10</v>
      </c>
    </row>
    <row r="22" spans="1:13" x14ac:dyDescent="0.25">
      <c r="A22" t="e">
        <f>CONCATENATE("E/ENSIAME/",LEFT(K22,LEN(K22)-1),"/",M22,"/",$L$2,"/",LEFT(B33,3),LEFT(C33,1))</f>
        <v>#N/A</v>
      </c>
      <c r="K22" t="e">
        <f>VLOOKUP(B33,'Coordonnées et recherche'!A32:C1030,3)</f>
        <v>#N/A</v>
      </c>
      <c r="L22">
        <v>2018</v>
      </c>
      <c r="M22" t="str">
        <f>IF(D33="Master2","P11",IF(D33="Master1","P12",IF(D33="GI1","P26",IF(D33="GI2","P25",IF(D33="GI3","P24",IF(D33="GEII1","P12",IF(D33="GEII2","P11","P10")))))))</f>
        <v>P10</v>
      </c>
    </row>
    <row r="23" spans="1:13" x14ac:dyDescent="0.25">
      <c r="A23" t="e">
        <f>CONCATENATE("E/ENSIAME/",LEFT(K23,LEN(K23)-1),"/",M23,"/",$L$2,"/",LEFT(B34,3),LEFT(C34,1))</f>
        <v>#N/A</v>
      </c>
      <c r="K23" t="e">
        <f>VLOOKUP(B34,'Coordonnées et recherche'!A33:C1031,3)</f>
        <v>#N/A</v>
      </c>
      <c r="L23">
        <v>2018</v>
      </c>
      <c r="M23" t="str">
        <f>IF(D34="Master2","P11",IF(D34="Master1","P12",IF(D34="GI1","P26",IF(D34="GI2","P25",IF(D34="GI3","P24",IF(D34="GEII1","P12",IF(D34="GEII2","P11","P10")))))))</f>
        <v>P10</v>
      </c>
    </row>
    <row r="24" spans="1:13" x14ac:dyDescent="0.25">
      <c r="A24" t="e">
        <f>CONCATENATE("E/ENSIAME/",LEFT(K24,LEN(K24)-1),"/",M24,"/",$L$2,"/",LEFT(B35,3),LEFT(C35,1))</f>
        <v>#N/A</v>
      </c>
      <c r="K24" t="e">
        <f>VLOOKUP(B35,'Coordonnées et recherche'!A34:C1032,3)</f>
        <v>#N/A</v>
      </c>
      <c r="L24">
        <v>2018</v>
      </c>
      <c r="M24" t="str">
        <f>IF(D35="Master2","P11",IF(D35="Master1","P12",IF(D35="GI1","P26",IF(D35="GI2","P25",IF(D35="GI3","P24",IF(D35="GEII1","P12",IF(D35="GEII2","P11","P10")))))))</f>
        <v>P10</v>
      </c>
    </row>
    <row r="25" spans="1:13" x14ac:dyDescent="0.25">
      <c r="A25" t="e">
        <f>CONCATENATE("E/ENSIAME/",LEFT(K25,LEN(K25)-1),"/",M25,"/",$L$2,"/",LEFT(B36,3),LEFT(C36,1))</f>
        <v>#N/A</v>
      </c>
      <c r="K25" t="e">
        <f>VLOOKUP(B36,'Coordonnées et recherche'!A35:C1033,3)</f>
        <v>#N/A</v>
      </c>
      <c r="L25">
        <v>2018</v>
      </c>
      <c r="M25" t="str">
        <f>IF(D36="Master2","P11",IF(D36="Master1","P12",IF(D36="GI1","P26",IF(D36="GI2","P25",IF(D36="GI3","P24",IF(D36="GEII1","P12",IF(D36="GEII2","P11","P10")))))))</f>
        <v>P10</v>
      </c>
    </row>
    <row r="26" spans="1:13" x14ac:dyDescent="0.25">
      <c r="A26" t="e">
        <f>CONCATENATE("E/ENSIAME/",LEFT(K26,LEN(K26)-1),"/",M26,"/",$L$2,"/",LEFT(B37,3),LEFT(C37,1))</f>
        <v>#N/A</v>
      </c>
      <c r="K26" t="e">
        <f>VLOOKUP(B37,'Coordonnées et recherche'!A36:C1034,3)</f>
        <v>#N/A</v>
      </c>
      <c r="L26">
        <v>2018</v>
      </c>
      <c r="M26" t="str">
        <f>IF(D37="Master2","P11",IF(D37="Master1","P12",IF(D37="GI1","P26",IF(D37="GI2","P25",IF(D37="GI3","P24",IF(D37="GEII1","P12",IF(D37="GEII2","P11","P10")))))))</f>
        <v>P10</v>
      </c>
    </row>
    <row r="27" spans="1:13" x14ac:dyDescent="0.25">
      <c r="A27" t="e">
        <f>CONCATENATE("E/ENSIAME/",LEFT(K27,LEN(K27)-1),"/",M27,"/",$L$2,"/",LEFT(B38,3),LEFT(C38,1))</f>
        <v>#N/A</v>
      </c>
      <c r="K27" t="e">
        <f>VLOOKUP(B38,'Coordonnées et recherche'!A37:C1035,3)</f>
        <v>#N/A</v>
      </c>
      <c r="L27">
        <v>2018</v>
      </c>
      <c r="M27" t="str">
        <f>IF(D38="Master2","P11",IF(D38="Master1","P12",IF(D38="GI1","P26",IF(D38="GI2","P25",IF(D38="GI3","P24",IF(D38="GEII1","P12",IF(D38="GEII2","P11","P10")))))))</f>
        <v>P10</v>
      </c>
    </row>
    <row r="28" spans="1:13" x14ac:dyDescent="0.25">
      <c r="A28" t="e">
        <f>CONCATENATE("E/ENSIAME/",LEFT(K28,LEN(K28)-1),"/",M28,"/",$L$2,"/",LEFT(B39,3),LEFT(C39,1))</f>
        <v>#N/A</v>
      </c>
      <c r="K28" t="e">
        <f>VLOOKUP(B39,'Coordonnées et recherche'!A38:C1036,3)</f>
        <v>#N/A</v>
      </c>
      <c r="L28">
        <v>2018</v>
      </c>
      <c r="M28" t="str">
        <f>IF(D39="Master2","P11",IF(D39="Master1","P12",IF(D39="GI1","P26",IF(D39="GI2","P25",IF(D39="GI3","P24",IF(D39="GEII1","P12",IF(D39="GEII2","P11","P10")))))))</f>
        <v>P10</v>
      </c>
    </row>
    <row r="29" spans="1:13" x14ac:dyDescent="0.25">
      <c r="A29" t="e">
        <f>CONCATENATE("E/ENSIAME/",LEFT(K29,LEN(K29)-1),"/",M29,"/",$L$2,"/",LEFT(B40,3),LEFT(C40,1))</f>
        <v>#N/A</v>
      </c>
      <c r="K29" t="e">
        <f>VLOOKUP(B40,'Coordonnées et recherche'!A39:C1037,3)</f>
        <v>#N/A</v>
      </c>
      <c r="L29">
        <v>2018</v>
      </c>
      <c r="M29" t="str">
        <f>IF(D40="Master2","P11",IF(D40="Master1","P12",IF(D40="GI1","P26",IF(D40="GI2","P25",IF(D40="GI3","P24",IF(D40="GEII1","P12",IF(D40="GEII2","P11","P10")))))))</f>
        <v>P10</v>
      </c>
    </row>
    <row r="30" spans="1:13" x14ac:dyDescent="0.25">
      <c r="A30" t="e">
        <f>CONCATENATE("E/ENSIAME/",LEFT(K30,LEN(K30)-1),"/",M30,"/",$L$2,"/",LEFT(B41,3),LEFT(C41,1))</f>
        <v>#N/A</v>
      </c>
      <c r="K30" t="e">
        <f>VLOOKUP(B41,'Coordonnées et recherche'!A40:C1038,3)</f>
        <v>#N/A</v>
      </c>
      <c r="L30">
        <v>2018</v>
      </c>
      <c r="M30" t="str">
        <f>IF(D41="Master2","P11",IF(D41="Master1","P12",IF(D41="GI1","P26",IF(D41="GI2","P25",IF(D41="GI3","P24",IF(D41="GEII1","P12",IF(D41="GEII2","P11","P10")))))))</f>
        <v>P10</v>
      </c>
    </row>
    <row r="31" spans="1:13" x14ac:dyDescent="0.25">
      <c r="A31" t="e">
        <f>CONCATENATE("E/ENSIAME/",LEFT(K31,LEN(K31)-1),"/",M31,"/",$L$2,"/",LEFT(B42,3),LEFT(C42,1))</f>
        <v>#N/A</v>
      </c>
      <c r="K31" t="e">
        <f>VLOOKUP(B42,'Coordonnées et recherche'!A41:C1039,3)</f>
        <v>#N/A</v>
      </c>
      <c r="L31">
        <v>2018</v>
      </c>
      <c r="M31" t="str">
        <f>IF(D42="Master2","P11",IF(D42="Master1","P12",IF(D42="GI1","P26",IF(D42="GI2","P25",IF(D42="GI3","P24",IF(D42="GEII1","P12",IF(D42="GEII2","P11","P10")))))))</f>
        <v>P10</v>
      </c>
    </row>
    <row r="32" spans="1:13" x14ac:dyDescent="0.25">
      <c r="A32" t="e">
        <f>CONCATENATE("E/ENSIAME/",LEFT(K32,LEN(K32)-1),"/",M32,"/",$L$2,"/",LEFT(B43,3),LEFT(C43,1))</f>
        <v>#N/A</v>
      </c>
      <c r="K32" t="e">
        <f>VLOOKUP(B43,'Coordonnées et recherche'!A42:C1040,3)</f>
        <v>#N/A</v>
      </c>
      <c r="L32">
        <v>2018</v>
      </c>
      <c r="M32" t="str">
        <f>IF(D43="Master2","P11",IF(D43="Master1","P12",IF(D43="GI1","P26",IF(D43="GI2","P25",IF(D43="GI3","P24",IF(D43="GEII1","P12",IF(D43="GEII2","P11","P10")))))))</f>
        <v>P10</v>
      </c>
    </row>
    <row r="33" spans="1:13" x14ac:dyDescent="0.25">
      <c r="A33" t="e">
        <f>CONCATENATE("E/ENSIAME/",LEFT(K33,LEN(K33)-1),"/",M33,"/",$L$2,"/",LEFT(B44,3),LEFT(C44,1))</f>
        <v>#N/A</v>
      </c>
      <c r="K33" t="e">
        <f>VLOOKUP(B44,'Coordonnées et recherche'!A43:C1041,3)</f>
        <v>#N/A</v>
      </c>
      <c r="L33">
        <v>2018</v>
      </c>
      <c r="M33" t="str">
        <f>IF(D44="Master2","P11",IF(D44="Master1","P12",IF(D44="GI1","P26",IF(D44="GI2","P25",IF(D44="GI3","P24",IF(D44="GEII1","P12",IF(D44="GEII2","P11","P10")))))))</f>
        <v>P10</v>
      </c>
    </row>
    <row r="34" spans="1:13" x14ac:dyDescent="0.25">
      <c r="A34" t="e">
        <f>CONCATENATE("E/ENSIAME/",LEFT(K34,LEN(K34)-1),"/",M34,"/",$L$2,"/",LEFT(B45,3),LEFT(C45,1))</f>
        <v>#N/A</v>
      </c>
      <c r="K34" t="e">
        <f>VLOOKUP(B45,'Coordonnées et recherche'!A44:C1042,3)</f>
        <v>#N/A</v>
      </c>
      <c r="L34">
        <v>2018</v>
      </c>
      <c r="M34" t="str">
        <f>IF(D45="Master2","P11",IF(D45="Master1","P12",IF(D45="GI1","P26",IF(D45="GI2","P25",IF(D45="GI3","P24",IF(D45="GEII1","P12",IF(D45="GEII2","P11","P10")))))))</f>
        <v>P10</v>
      </c>
    </row>
    <row r="35" spans="1:13" x14ac:dyDescent="0.25">
      <c r="A35" t="e">
        <f>CONCATENATE("E/ENSIAME/",LEFT(K35,LEN(K35)-1),"/",M35,"/",$L$2,"/",LEFT(B46,3),LEFT(C46,1))</f>
        <v>#N/A</v>
      </c>
      <c r="K35" t="e">
        <f>VLOOKUP(B46,'Coordonnées et recherche'!A45:C1043,3)</f>
        <v>#N/A</v>
      </c>
      <c r="L35">
        <v>2018</v>
      </c>
      <c r="M35" t="str">
        <f>IF(D46="Master2","P11",IF(D46="Master1","P12",IF(D46="GI1","P26",IF(D46="GI2","P25",IF(D46="GI3","P24",IF(D46="GEII1","P12",IF(D46="GEII2","P11","P10")))))))</f>
        <v>P10</v>
      </c>
    </row>
    <row r="36" spans="1:13" x14ac:dyDescent="0.25">
      <c r="A36" t="e">
        <f>CONCATENATE("E/ENSIAME/",LEFT(K36,LEN(K36)-1),"/",M36,"/",$L$2,"/",LEFT(B47,3),LEFT(C47,1))</f>
        <v>#N/A</v>
      </c>
      <c r="K36" t="e">
        <f>VLOOKUP(B47,'Coordonnées et recherche'!A46:C1044,3)</f>
        <v>#N/A</v>
      </c>
      <c r="L36">
        <v>2018</v>
      </c>
      <c r="M36" t="str">
        <f>IF(D47="Master2","P11",IF(D47="Master1","P12",IF(D47="GI1","P26",IF(D47="GI2","P25",IF(D47="GI3","P24",IF(D47="GEII1","P12",IF(D47="GEII2","P11","P10")))))))</f>
        <v>P10</v>
      </c>
    </row>
    <row r="37" spans="1:13" x14ac:dyDescent="0.25">
      <c r="A37" t="e">
        <f>CONCATENATE("E/ENSIAME/",LEFT(K37,LEN(K37)-1),"/",M37,"/",$L$2,"/",LEFT(B48,3),LEFT(C48,1))</f>
        <v>#N/A</v>
      </c>
      <c r="K37" t="e">
        <f>VLOOKUP(B48,'Coordonnées et recherche'!A47:C1045,3)</f>
        <v>#N/A</v>
      </c>
      <c r="L37">
        <v>2018</v>
      </c>
      <c r="M37" t="str">
        <f>IF(D48="Master2","P11",IF(D48="Master1","P12",IF(D48="GI1","P26",IF(D48="GI2","P25",IF(D48="GI3","P24",IF(D48="GEII1","P12",IF(D48="GEII2","P11","P10")))))))</f>
        <v>P10</v>
      </c>
    </row>
    <row r="38" spans="1:13" x14ac:dyDescent="0.25">
      <c r="A38" t="e">
        <f>CONCATENATE("E/ENSIAME/",LEFT(K38,LEN(K38)-1),"/",M38,"/",$L$2,"/",LEFT(B49,3),LEFT(C49,1))</f>
        <v>#N/A</v>
      </c>
      <c r="K38" t="e">
        <f>VLOOKUP(B49,'Coordonnées et recherche'!A48:C1046,3)</f>
        <v>#N/A</v>
      </c>
      <c r="L38">
        <v>2018</v>
      </c>
      <c r="M38" t="str">
        <f>IF(D49="Master2","P11",IF(D49="Master1","P12",IF(D49="GI1","P26",IF(D49="GI2","P25",IF(D49="GI3","P24",IF(D49="GEII1","P12",IF(D49="GEII2","P11","P10")))))))</f>
        <v>P10</v>
      </c>
    </row>
    <row r="39" spans="1:13" x14ac:dyDescent="0.25">
      <c r="A39" t="e">
        <f>CONCATENATE("E/ENSIAME/",LEFT(K39,LEN(K39)-1),"/",M39,"/",$L$2,"/",LEFT(B50,3),LEFT(C50,1))</f>
        <v>#N/A</v>
      </c>
      <c r="K39" t="e">
        <f>VLOOKUP(B50,'Coordonnées et recherche'!A49:C1047,3)</f>
        <v>#N/A</v>
      </c>
      <c r="L39">
        <v>2018</v>
      </c>
      <c r="M39" t="str">
        <f>IF(D50="Master2","P11",IF(D50="Master1","P12",IF(D50="GI1","P26",IF(D50="GI2","P25",IF(D50="GI3","P24",IF(D50="GEII1","P12",IF(D50="GEII2","P11","P10")))))))</f>
        <v>P10</v>
      </c>
    </row>
    <row r="40" spans="1:13" x14ac:dyDescent="0.25">
      <c r="A40" t="e">
        <f>CONCATENATE("E/ENSIAME/",LEFT(K40,LEN(K40)-1),"/",M40,"/",$L$2,"/",LEFT(B51,3),LEFT(C51,1))</f>
        <v>#N/A</v>
      </c>
      <c r="K40" t="e">
        <f>VLOOKUP(B51,'Coordonnées et recherche'!A50:C1048,3)</f>
        <v>#N/A</v>
      </c>
      <c r="L40">
        <v>2018</v>
      </c>
      <c r="M40" t="str">
        <f>IF(D51="Master2","P11",IF(D51="Master1","P12",IF(D51="GI1","P26",IF(D51="GI2","P25",IF(D51="GI3","P24",IF(D51="GEII1","P12",IF(D51="GEII2","P11","P10")))))))</f>
        <v>P10</v>
      </c>
    </row>
    <row r="41" spans="1:13" x14ac:dyDescent="0.25">
      <c r="A41" t="e">
        <f>CONCATENATE("E/ENSIAME/",LEFT(K41,LEN(K41)-1),"/",M41,"/",$L$2,"/",LEFT(B52,3),LEFT(C52,1))</f>
        <v>#N/A</v>
      </c>
      <c r="K41" t="e">
        <f>VLOOKUP(B52,'Coordonnées et recherche'!A51:C1049,3)</f>
        <v>#N/A</v>
      </c>
      <c r="L41">
        <v>2018</v>
      </c>
      <c r="M41" t="str">
        <f>IF(D52="Master2","P11",IF(D52="Master1","P12",IF(D52="GI1","P26",IF(D52="GI2","P25",IF(D52="GI3","P24",IF(D52="GEII1","P12",IF(D52="GEII2","P11","P10")))))))</f>
        <v>P10</v>
      </c>
    </row>
    <row r="42" spans="1:13" x14ac:dyDescent="0.25">
      <c r="A42" t="e">
        <f>CONCATENATE("E/ENSIAME/",LEFT(K42,LEN(K42)-1),"/",M42,"/",$L$2,"/",LEFT(B53,3),LEFT(C53,1))</f>
        <v>#N/A</v>
      </c>
      <c r="K42" t="e">
        <f>VLOOKUP(B53,'Coordonnées et recherche'!A52:C1050,3)</f>
        <v>#N/A</v>
      </c>
      <c r="L42">
        <v>2018</v>
      </c>
      <c r="M42" t="str">
        <f>IF(D53="Master2","P11",IF(D53="Master1","P12",IF(D53="GI1","P26",IF(D53="GI2","P25",IF(D53="GI3","P24",IF(D53="GEII1","P12",IF(D53="GEII2","P11","P10")))))))</f>
        <v>P10</v>
      </c>
    </row>
    <row r="43" spans="1:13" x14ac:dyDescent="0.25">
      <c r="A43" t="e">
        <f>CONCATENATE("E/ENSIAME/",LEFT(K43,LEN(K43)-1),"/",M43,"/",$L$2,"/",LEFT(B54,3),LEFT(C54,1))</f>
        <v>#N/A</v>
      </c>
      <c r="K43" t="e">
        <f>VLOOKUP(B54,'Coordonnées et recherche'!A53:C1051,3)</f>
        <v>#N/A</v>
      </c>
      <c r="L43">
        <v>2018</v>
      </c>
      <c r="M43" t="str">
        <f>IF(D54="Master2","P11",IF(D54="Master1","P12",IF(D54="GI1","P26",IF(D54="GI2","P25",IF(D54="GI3","P24",IF(D54="GEII1","P12",IF(D54="GEII2","P11","P10")))))))</f>
        <v>P10</v>
      </c>
    </row>
    <row r="44" spans="1:13" x14ac:dyDescent="0.25">
      <c r="A44" t="e">
        <f>CONCATENATE("E/ENSIAME/",LEFT(K44,LEN(K44)-1),"/",M44,"/",$L$2,"/",LEFT(B55,3),LEFT(C55,1))</f>
        <v>#N/A</v>
      </c>
      <c r="K44" t="e">
        <f>VLOOKUP(B55,'Coordonnées et recherche'!A54:C1052,3)</f>
        <v>#N/A</v>
      </c>
      <c r="L44">
        <v>2018</v>
      </c>
      <c r="M44" t="str">
        <f>IF(D55="Master2","P11",IF(D55="Master1","P12",IF(D55="GI1","P26",IF(D55="GI2","P25",IF(D55="GI3","P24",IF(D55="GEII1","P12",IF(D55="GEII2","P11","P10")))))))</f>
        <v>P10</v>
      </c>
    </row>
    <row r="45" spans="1:13" x14ac:dyDescent="0.25">
      <c r="A45" t="e">
        <f>CONCATENATE("E/ENSIAME/",LEFT(K45,LEN(K45)-1),"/",M45,"/",$L$2,"/",LEFT(B56,3),LEFT(C56,1))</f>
        <v>#N/A</v>
      </c>
      <c r="K45" t="e">
        <f>VLOOKUP(B56,'Coordonnées et recherche'!A55:C1053,3)</f>
        <v>#N/A</v>
      </c>
      <c r="L45">
        <v>2018</v>
      </c>
      <c r="M45" t="str">
        <f>IF(D56="Master2","P11",IF(D56="Master1","P12",IF(D56="GI1","P26",IF(D56="GI2","P25",IF(D56="GI3","P24",IF(D56="GEII1","P12",IF(D56="GEII2","P11","P10")))))))</f>
        <v>P10</v>
      </c>
    </row>
    <row r="46" spans="1:13" x14ac:dyDescent="0.25">
      <c r="A46" t="e">
        <f>CONCATENATE("E/ENSIAME/",LEFT(K46,LEN(K46)-1),"/",M46,"/",$L$2,"/",LEFT(B57,3),LEFT(C57,1))</f>
        <v>#N/A</v>
      </c>
      <c r="K46" t="e">
        <f>VLOOKUP(B57,'Coordonnées et recherche'!A56:C1054,3)</f>
        <v>#N/A</v>
      </c>
      <c r="L46">
        <v>2018</v>
      </c>
      <c r="M46" t="str">
        <f>IF(D57="Master2","P11",IF(D57="Master1","P12",IF(D57="GI1","P26",IF(D57="GI2","P25",IF(D57="GI3","P24",IF(D57="GEII1","P12",IF(D57="GEII2","P11","P10")))))))</f>
        <v>P10</v>
      </c>
    </row>
    <row r="47" spans="1:13" x14ac:dyDescent="0.25">
      <c r="A47" t="e">
        <f>CONCATENATE("E/ENSIAME/",LEFT(K47,LEN(K47)-1),"/",M47,"/",$L$2,"/",LEFT(B58,3),LEFT(C58,1))</f>
        <v>#N/A</v>
      </c>
      <c r="K47" t="e">
        <f>VLOOKUP(B58,'Coordonnées et recherche'!A57:C1055,3)</f>
        <v>#N/A</v>
      </c>
      <c r="L47">
        <v>2018</v>
      </c>
      <c r="M47" t="str">
        <f>IF(D58="Master2","P11",IF(D58="Master1","P12",IF(D58="GI1","P26",IF(D58="GI2","P25",IF(D58="GI3","P24",IF(D58="GEII1","P12",IF(D58="GEII2","P11","P10")))))))</f>
        <v>P10</v>
      </c>
    </row>
    <row r="48" spans="1:13" x14ac:dyDescent="0.25">
      <c r="A48" t="e">
        <f>CONCATENATE("E/ENSIAME/",LEFT(K48,LEN(K48)-1),"/",M48,"/",$L$2,"/",LEFT(B59,3),LEFT(C59,1))</f>
        <v>#N/A</v>
      </c>
      <c r="K48" t="e">
        <f>VLOOKUP(B59,'Coordonnées et recherche'!A58:C1056,3)</f>
        <v>#N/A</v>
      </c>
      <c r="L48">
        <v>2018</v>
      </c>
      <c r="M48" t="str">
        <f>IF(D59="Master2","P11",IF(D59="Master1","P12",IF(D59="GI1","P26",IF(D59="GI2","P25",IF(D59="GI3","P24",IF(D59="GEII1","P12",IF(D59="GEII2","P11","P10")))))))</f>
        <v>P10</v>
      </c>
    </row>
    <row r="49" spans="1:13" x14ac:dyDescent="0.25">
      <c r="A49" t="e">
        <f>CONCATENATE("E/ENSIAME/",LEFT(K49,LEN(K49)-1),"/",M49,"/",$L$2,"/",LEFT(B60,3),LEFT(C60,1))</f>
        <v>#N/A</v>
      </c>
      <c r="K49" t="e">
        <f>VLOOKUP(B60,'Coordonnées et recherche'!A59:C1057,3)</f>
        <v>#N/A</v>
      </c>
      <c r="L49">
        <v>2018</v>
      </c>
      <c r="M49" t="str">
        <f>IF(D60="Master2","P11",IF(D60="Master1","P12",IF(D60="GI1","P26",IF(D60="GI2","P25",IF(D60="GI3","P24",IF(D60="GEII1","P12",IF(D60="GEII2","P11","P10")))))))</f>
        <v>P10</v>
      </c>
    </row>
    <row r="50" spans="1:13" x14ac:dyDescent="0.25">
      <c r="A50" t="e">
        <f>CONCATENATE("E/ENSIAME/",LEFT(K50,LEN(K50)-1),"/",M50,"/",$L$2,"/",LEFT(B61,3),LEFT(C61,1))</f>
        <v>#N/A</v>
      </c>
      <c r="K50" t="e">
        <f>VLOOKUP(B61,'Coordonnées et recherche'!A60:C1058,3)</f>
        <v>#N/A</v>
      </c>
      <c r="L50">
        <v>2018</v>
      </c>
      <c r="M50" t="str">
        <f>IF(D61="Master2","P11",IF(D61="Master1","P12",IF(D61="GI1","P26",IF(D61="GI2","P25",IF(D61="GI3","P24",IF(D61="GEII1","P12",IF(D61="GEII2","P11","P10")))))))</f>
        <v>P10</v>
      </c>
    </row>
    <row r="51" spans="1:13" x14ac:dyDescent="0.25">
      <c r="A51" t="e">
        <f>CONCATENATE("E/ENSIAME/",LEFT(K51,LEN(K51)-1),"/",M51,"/",$L$2,"/",LEFT(B62,3),LEFT(C62,1))</f>
        <v>#N/A</v>
      </c>
      <c r="K51" t="e">
        <f>VLOOKUP(B62,'Coordonnées et recherche'!A61:C1059,3)</f>
        <v>#N/A</v>
      </c>
      <c r="L51">
        <v>2018</v>
      </c>
      <c r="M51" t="str">
        <f>IF(D62="Master2","P11",IF(D62="Master1","P12",IF(D62="GI1","P26",IF(D62="GI2","P25",IF(D62="GI3","P24",IF(D62="GEII1","P12",IF(D62="GEII2","P11","P10")))))))</f>
        <v>P10</v>
      </c>
    </row>
    <row r="52" spans="1:13" x14ac:dyDescent="0.25">
      <c r="A52" t="e">
        <f>CONCATENATE("E/ENSIAME/",LEFT(K52,LEN(K52)-1),"/",M52,"/",$L$2,"/",LEFT(B63,3),LEFT(C63,1))</f>
        <v>#N/A</v>
      </c>
      <c r="K52" t="e">
        <f>VLOOKUP(B63,'Coordonnées et recherche'!A62:C1060,3)</f>
        <v>#N/A</v>
      </c>
      <c r="L52">
        <v>2018</v>
      </c>
      <c r="M52" t="str">
        <f>IF(D63="Master2","P11",IF(D63="Master1","P12",IF(D63="GI1","P26",IF(D63="GI2","P25",IF(D63="GI3","P24",IF(D63="GEII1","P12",IF(D63="GEII2","P11","P10")))))))</f>
        <v>P10</v>
      </c>
    </row>
    <row r="53" spans="1:13" x14ac:dyDescent="0.25">
      <c r="A53" t="e">
        <f>CONCATENATE("E/ENSIAME/",LEFT(K53,LEN(K53)-1),"/",M53,"/",$L$2,"/",LEFT(B64,3),LEFT(C64,1))</f>
        <v>#N/A</v>
      </c>
      <c r="K53" t="e">
        <f>VLOOKUP(B64,'Coordonnées et recherche'!A63:C1061,3)</f>
        <v>#N/A</v>
      </c>
      <c r="L53">
        <v>2018</v>
      </c>
      <c r="M53" t="str">
        <f>IF(D64="Master2","P11",IF(D64="Master1","P12",IF(D64="GI1","P26",IF(D64="GI2","P25",IF(D64="GI3","P24",IF(D64="GEII1","P12",IF(D64="GEII2","P11","P10")))))))</f>
        <v>P10</v>
      </c>
    </row>
    <row r="54" spans="1:13" x14ac:dyDescent="0.25">
      <c r="A54" t="e">
        <f>CONCATENATE("E/ENSIAME/",LEFT(K54,LEN(K54)-1),"/",M54,"/",$L$2,"/",LEFT(B65,3),LEFT(C65,1))</f>
        <v>#N/A</v>
      </c>
      <c r="K54" t="e">
        <f>VLOOKUP(B65,'Coordonnées et recherche'!A64:C1062,3)</f>
        <v>#N/A</v>
      </c>
      <c r="L54">
        <v>2018</v>
      </c>
      <c r="M54" t="str">
        <f>IF(D65="Master2","P11",IF(D65="Master1","P12",IF(D65="GI1","P26",IF(D65="GI2","P25",IF(D65="GI3","P24",IF(D65="GEII1","P12",IF(D65="GEII2","P11","P10")))))))</f>
        <v>P10</v>
      </c>
    </row>
    <row r="55" spans="1:13" x14ac:dyDescent="0.25">
      <c r="A55" t="e">
        <f>CONCATENATE("E/ENSIAME/",LEFT(K55,LEN(K55)-1),"/",M55,"/",$L$2,"/",LEFT(B66,3),LEFT(C66,1))</f>
        <v>#N/A</v>
      </c>
      <c r="K55" t="e">
        <f>VLOOKUP(B66,'Coordonnées et recherche'!A65:C1063,3)</f>
        <v>#N/A</v>
      </c>
      <c r="L55">
        <v>2018</v>
      </c>
      <c r="M55" t="str">
        <f>IF(D66="Master2","P11",IF(D66="Master1","P12",IF(D66="GI1","P26",IF(D66="GI2","P25",IF(D66="GI3","P24",IF(D66="GEII1","P12",IF(D66="GEII2","P11","P10")))))))</f>
        <v>P10</v>
      </c>
    </row>
    <row r="56" spans="1:13" x14ac:dyDescent="0.25">
      <c r="A56" t="e">
        <f>CONCATENATE("E/ENSIAME/",LEFT(K56,LEN(K56)-1),"/",M56,"/",$L$2,"/",LEFT(B67,3),LEFT(C67,1))</f>
        <v>#N/A</v>
      </c>
      <c r="K56" t="e">
        <f>VLOOKUP(B67,'Coordonnées et recherche'!A66:C1064,3)</f>
        <v>#N/A</v>
      </c>
      <c r="L56">
        <v>2018</v>
      </c>
      <c r="M56" t="str">
        <f>IF(D67="Master2","P11",IF(D67="Master1","P12",IF(D67="GI1","P26",IF(D67="GI2","P25",IF(D67="GI3","P24",IF(D67="GEII1","P12",IF(D67="GEII2","P11","P10")))))))</f>
        <v>P10</v>
      </c>
    </row>
    <row r="57" spans="1:13" x14ac:dyDescent="0.25">
      <c r="A57" t="e">
        <f>CONCATENATE("E/ENSIAME/",LEFT(K57,LEN(K57)-1),"/",M57,"/",$L$2,"/",LEFT(B68,3),LEFT(C68,1))</f>
        <v>#N/A</v>
      </c>
      <c r="K57" t="e">
        <f>VLOOKUP(B68,'Coordonnées et recherche'!A67:C1065,3)</f>
        <v>#N/A</v>
      </c>
      <c r="L57">
        <v>2018</v>
      </c>
      <c r="M57" t="str">
        <f>IF(D68="Master2","P11",IF(D68="Master1","P12",IF(D68="GI1","P26",IF(D68="GI2","P25",IF(D68="GI3","P24",IF(D68="GEII1","P12",IF(D68="GEII2","P11","P10")))))))</f>
        <v>P10</v>
      </c>
    </row>
    <row r="58" spans="1:13" x14ac:dyDescent="0.25">
      <c r="A58" t="e">
        <f>CONCATENATE("E/ENSIAME/",LEFT(K58,LEN(K58)-1),"/",M58,"/",$L$2,"/",LEFT(B69,3),LEFT(C69,1))</f>
        <v>#N/A</v>
      </c>
      <c r="K58" t="e">
        <f>VLOOKUP(B69,'Coordonnées et recherche'!A68:C1066,3)</f>
        <v>#N/A</v>
      </c>
      <c r="L58">
        <v>2018</v>
      </c>
      <c r="M58" t="str">
        <f>IF(D69="Master2","P11",IF(D69="Master1","P12",IF(D69="GI1","P26",IF(D69="GI2","P25",IF(D69="GI3","P24",IF(D69="GEII1","P12",IF(D69="GEII2","P11","P10")))))))</f>
        <v>P10</v>
      </c>
    </row>
    <row r="59" spans="1:13" x14ac:dyDescent="0.25">
      <c r="A59" t="e">
        <f>CONCATENATE("E/ENSIAME/",LEFT(K59,LEN(K59)-1),"/",M59,"/",$L$2,"/",LEFT(B70,3),LEFT(C70,1))</f>
        <v>#N/A</v>
      </c>
      <c r="K59" t="e">
        <f>VLOOKUP(B70,'Coordonnées et recherche'!A69:C1067,3)</f>
        <v>#N/A</v>
      </c>
      <c r="L59">
        <v>2018</v>
      </c>
      <c r="M59" t="str">
        <f>IF(D70="Master2","P11",IF(D70="Master1","P12",IF(D70="GI1","P26",IF(D70="GI2","P25",IF(D70="GI3","P24",IF(D70="GEII1","P12",IF(D70="GEII2","P11","P10")))))))</f>
        <v>P10</v>
      </c>
    </row>
    <row r="60" spans="1:13" x14ac:dyDescent="0.25">
      <c r="A60" t="e">
        <f>CONCATENATE("E/ENSIAME/",LEFT(K60,LEN(K60)-1),"/",M60,"/",$L$2,"/",LEFT(B71,3),LEFT(C71,1))</f>
        <v>#N/A</v>
      </c>
      <c r="K60" t="e">
        <f>VLOOKUP(B71,'Coordonnées et recherche'!A70:C1068,3)</f>
        <v>#N/A</v>
      </c>
      <c r="L60">
        <v>2018</v>
      </c>
      <c r="M60" t="str">
        <f>IF(D71="Master2","P11",IF(D71="Master1","P12",IF(D71="GI1","P26",IF(D71="GI2","P25",IF(D71="GI3","P24",IF(D71="GEII1","P12",IF(D71="GEII2","P11","P10")))))))</f>
        <v>P10</v>
      </c>
    </row>
    <row r="61" spans="1:13" x14ac:dyDescent="0.25">
      <c r="A61" t="e">
        <f>CONCATENATE("E/ENSIAME/",LEFT(K61,LEN(K61)-1),"/",M61,"/",$L$2,"/",LEFT(B72,3),LEFT(C72,1))</f>
        <v>#N/A</v>
      </c>
      <c r="K61" t="e">
        <f>VLOOKUP(B72,'Coordonnées et recherche'!A71:C1069,3)</f>
        <v>#N/A</v>
      </c>
      <c r="L61">
        <v>2018</v>
      </c>
      <c r="M61" t="str">
        <f>IF(D72="Master2","P11",IF(D72="Master1","P12",IF(D72="GI1","P26",IF(D72="GI2","P25",IF(D72="GI3","P24",IF(D72="GEII1","P12",IF(D72="GEII2","P11","P10")))))))</f>
        <v>P10</v>
      </c>
    </row>
    <row r="62" spans="1:13" x14ac:dyDescent="0.25">
      <c r="A62" t="e">
        <f>CONCATENATE("E/ENSIAME/",LEFT(K62,LEN(K62)-1),"/",M62,"/",$L$2,"/",LEFT(B73,3),LEFT(C73,1))</f>
        <v>#N/A</v>
      </c>
      <c r="K62" t="e">
        <f>VLOOKUP(B73,'Coordonnées et recherche'!A72:C1070,3)</f>
        <v>#N/A</v>
      </c>
      <c r="L62">
        <v>2018</v>
      </c>
      <c r="M62" t="str">
        <f>IF(D73="Master2","P11",IF(D73="Master1","P12",IF(D73="GI1","P26",IF(D73="GI2","P25",IF(D73="GI3","P24",IF(D73="GEII1","P12",IF(D73="GEII2","P11","P10")))))))</f>
        <v>P10</v>
      </c>
    </row>
    <row r="63" spans="1:13" x14ac:dyDescent="0.25">
      <c r="A63" t="e">
        <f>CONCATENATE("E/ENSIAME/",LEFT(K63,LEN(K63)-1),"/",M63,"/",$L$2,"/",LEFT(B74,3),LEFT(C74,1))</f>
        <v>#N/A</v>
      </c>
      <c r="K63" t="e">
        <f>VLOOKUP(B74,'Coordonnées et recherche'!A73:C1071,3)</f>
        <v>#N/A</v>
      </c>
      <c r="L63">
        <v>2018</v>
      </c>
      <c r="M63" t="str">
        <f>IF(D74="Master2","P11",IF(D74="Master1","P12",IF(D74="GI1","P26",IF(D74="GI2","P25",IF(D74="GI3","P24",IF(D74="GEII1","P12",IF(D74="GEII2","P11","P10")))))))</f>
        <v>P10</v>
      </c>
    </row>
    <row r="64" spans="1:13" x14ac:dyDescent="0.25">
      <c r="A64" t="e">
        <f>CONCATENATE("E/ENSIAME/",LEFT(K64,LEN(K64)-1),"/",M64,"/",$L$2,"/",LEFT(B75,3),LEFT(C75,1))</f>
        <v>#N/A</v>
      </c>
      <c r="K64" t="e">
        <f>VLOOKUP(B75,'Coordonnées et recherche'!A74:C1072,3)</f>
        <v>#N/A</v>
      </c>
      <c r="L64">
        <v>2018</v>
      </c>
      <c r="M64" t="str">
        <f>IF(D75="Master2","P11",IF(D75="Master1","P12",IF(D75="GI1","P26",IF(D75="GI2","P25",IF(D75="GI3","P24",IF(D75="GEII1","P12",IF(D75="GEII2","P11","P10")))))))</f>
        <v>P10</v>
      </c>
    </row>
    <row r="65" spans="1:13" x14ac:dyDescent="0.25">
      <c r="A65" t="e">
        <f>CONCATENATE("E/ENSIAME/",LEFT(K65,LEN(K65)-1),"/",M65,"/",$L$2,"/",LEFT(B76,3),LEFT(C76,1))</f>
        <v>#N/A</v>
      </c>
      <c r="K65" t="e">
        <f>VLOOKUP(B76,'Coordonnées et recherche'!A75:C1073,3)</f>
        <v>#N/A</v>
      </c>
      <c r="L65">
        <v>2018</v>
      </c>
      <c r="M65" t="str">
        <f>IF(D76="Master2","P11",IF(D76="Master1","P12",IF(D76="GI1","P26",IF(D76="GI2","P25",IF(D76="GI3","P24",IF(D76="GEII1","P12",IF(D76="GEII2","P11","P10")))))))</f>
        <v>P10</v>
      </c>
    </row>
    <row r="66" spans="1:13" x14ac:dyDescent="0.25">
      <c r="A66" t="e">
        <f>CONCATENATE("E/ENSIAME/",LEFT(K66,LEN(K66)-1),"/",M66,"/",$L$2,"/",LEFT(B77,3),LEFT(C77,1))</f>
        <v>#N/A</v>
      </c>
      <c r="K66" t="e">
        <f>VLOOKUP(B77,'Coordonnées et recherche'!A76:C1074,3)</f>
        <v>#N/A</v>
      </c>
      <c r="L66">
        <v>2018</v>
      </c>
      <c r="M66" t="str">
        <f>IF(D77="Master2","P11",IF(D77="Master1","P12",IF(D77="GI1","P26",IF(D77="GI2","P25",IF(D77="GI3","P24",IF(D77="GEII1","P12",IF(D77="GEII2","P11","P10")))))))</f>
        <v>P10</v>
      </c>
    </row>
    <row r="67" spans="1:13" x14ac:dyDescent="0.25">
      <c r="A67" t="e">
        <f>CONCATENATE("E/ENSIAME/",LEFT(K67,LEN(K67)-1),"/",M67,"/",$L$2,"/",LEFT(B78,3),LEFT(C78,1))</f>
        <v>#N/A</v>
      </c>
      <c r="K67" t="e">
        <f>VLOOKUP(B78,'Coordonnées et recherche'!A77:C1075,3)</f>
        <v>#N/A</v>
      </c>
      <c r="L67">
        <v>2018</v>
      </c>
      <c r="M67" t="str">
        <f>IF(D78="Master2","P11",IF(D78="Master1","P12",IF(D78="GI1","P26",IF(D78="GI2","P25",IF(D78="GI3","P24",IF(D78="GEII1","P12",IF(D78="GEII2","P11","P10")))))))</f>
        <v>P10</v>
      </c>
    </row>
    <row r="68" spans="1:13" x14ac:dyDescent="0.25">
      <c r="A68" t="e">
        <f>CONCATENATE("E/ENSIAME/",LEFT(K68,LEN(K68)-1),"/",M68,"/",$L$2,"/",LEFT(B79,3),LEFT(C79,1))</f>
        <v>#N/A</v>
      </c>
      <c r="K68" t="e">
        <f>VLOOKUP(B79,'Coordonnées et recherche'!A78:C1076,3)</f>
        <v>#N/A</v>
      </c>
      <c r="L68">
        <v>2018</v>
      </c>
      <c r="M68" t="str">
        <f>IF(D79="Master2","P11",IF(D79="Master1","P12",IF(D79="GI1","P26",IF(D79="GI2","P25",IF(D79="GI3","P24",IF(D79="GEII1","P12",IF(D79="GEII2","P11","P10")))))))</f>
        <v>P10</v>
      </c>
    </row>
    <row r="69" spans="1:13" x14ac:dyDescent="0.25">
      <c r="A69" t="e">
        <f>CONCATENATE("E/ENSIAME/",LEFT(K69,LEN(K69)-1),"/",M69,"/",$L$2,"/",LEFT(B80,3),LEFT(C80,1))</f>
        <v>#N/A</v>
      </c>
      <c r="K69" t="e">
        <f>VLOOKUP(B80,'Coordonnées et recherche'!A79:C1077,3)</f>
        <v>#N/A</v>
      </c>
      <c r="L69">
        <v>2018</v>
      </c>
      <c r="M69" t="str">
        <f>IF(D80="Master2","P11",IF(D80="Master1","P12",IF(D80="GI1","P26",IF(D80="GI2","P25",IF(D80="GI3","P24",IF(D80="GEII1","P12",IF(D80="GEII2","P11","P10")))))))</f>
        <v>P10</v>
      </c>
    </row>
  </sheetData>
  <autoFilter ref="A1:A2"/>
  <sortState ref="A2">
    <sortCondition ref="A1"/>
  </sortState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Coordonnées et recherche</vt:lpstr>
      <vt:lpstr>Suivi de contrat</vt:lpstr>
    </vt:vector>
  </TitlesOfParts>
  <Company>AREVA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LOCUFIER Guillaume (CM)</dc:creator>
  <cp:lastModifiedBy>User</cp:lastModifiedBy>
  <dcterms:created xsi:type="dcterms:W3CDTF">2018-11-12T12:55:53Z</dcterms:created>
  <dcterms:modified xsi:type="dcterms:W3CDTF">2019-03-20T13:59:07Z</dcterms:modified>
</cp:coreProperties>
</file>