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90" windowWidth="22110" windowHeight="10080" activeTab="2"/>
  </bookViews>
  <sheets>
    <sheet name="ACCUEIL" sheetId="202" r:id="rId1"/>
    <sheet name="Jours fériés" sheetId="203" state="hidden" r:id="rId2"/>
    <sheet name="JANVIER" sheetId="11" r:id="rId3"/>
    <sheet name="Abba (1)" sheetId="13" r:id="rId4"/>
    <sheet name="Martin (1)" sheetId="14" r:id="rId5"/>
  </sheets>
  <externalReferences>
    <externalReference r:id="rId6"/>
  </externalReferences>
  <definedNames>
    <definedName name="Année" localSheetId="0">ACCUEIL!#REF!</definedName>
    <definedName name="Année" localSheetId="1">[1]Janvier!$A$4</definedName>
    <definedName name="Année">JANVIER!$A$4</definedName>
    <definedName name="Fériés">'Jours fériés'!$D$5:$D$15</definedName>
    <definedName name="_xlnm.Print_Area" localSheetId="3">'Abba (1)'!$A$1:$L$64</definedName>
    <definedName name="_xlnm.Print_Area" localSheetId="4">'Martin (1)'!$A$1:$L$64</definedName>
  </definedNames>
  <calcPr calcId="145621"/>
</workbook>
</file>

<file path=xl/calcChain.xml><?xml version="1.0" encoding="utf-8"?>
<calcChain xmlns="http://schemas.openxmlformats.org/spreadsheetml/2006/main">
  <c r="H22" i="14" l="1"/>
  <c r="H22" i="13"/>
  <c r="I4" i="14"/>
  <c r="D23" i="13"/>
  <c r="I4" i="13"/>
  <c r="L59" i="13"/>
  <c r="D15" i="203" l="1"/>
  <c r="D14" i="203"/>
  <c r="D13" i="203"/>
  <c r="D12" i="203"/>
  <c r="D11" i="203"/>
  <c r="D10" i="203"/>
  <c r="D9" i="203"/>
  <c r="D8" i="203"/>
  <c r="D7" i="203"/>
  <c r="D6" i="203"/>
  <c r="D5" i="203"/>
  <c r="AG23" i="11" l="1"/>
  <c r="AG22" i="11"/>
  <c r="AG21" i="11"/>
  <c r="AG20" i="11"/>
  <c r="AG19" i="11"/>
  <c r="AG18" i="11"/>
  <c r="AG17" i="11"/>
  <c r="AG16" i="11"/>
  <c r="AG15" i="11"/>
  <c r="AG14" i="11"/>
  <c r="AG13" i="11"/>
  <c r="AG12" i="11"/>
  <c r="AG11" i="11"/>
  <c r="AG10" i="11"/>
  <c r="AG24" i="11" l="1"/>
  <c r="L59" i="14"/>
  <c r="D23" i="14"/>
  <c r="L22" i="14" s="1"/>
  <c r="L54" i="14" s="1"/>
  <c r="L1" i="14"/>
  <c r="J62" i="14" s="1"/>
  <c r="J62" i="13"/>
  <c r="J61" i="13"/>
  <c r="B23" i="13"/>
  <c r="L22" i="13"/>
  <c r="L54" i="13" s="1"/>
  <c r="K2" i="13"/>
  <c r="K2" i="14" l="1"/>
  <c r="J63" i="13"/>
  <c r="J63" i="14"/>
  <c r="J61" i="14" l="1"/>
  <c r="B23" i="14"/>
  <c r="B9" i="11" l="1"/>
  <c r="C9" i="11" s="1"/>
  <c r="D9" i="11" s="1"/>
  <c r="E9" i="11" s="1"/>
  <c r="F9" i="11" s="1"/>
  <c r="G9" i="11" s="1"/>
  <c r="H9" i="11" s="1"/>
  <c r="I9" i="11" s="1"/>
  <c r="J9" i="11" s="1"/>
  <c r="K9" i="11" s="1"/>
  <c r="L9" i="11" s="1"/>
  <c r="M9" i="11" s="1"/>
  <c r="N9" i="11" s="1"/>
  <c r="O9" i="11" s="1"/>
  <c r="P9" i="11" s="1"/>
  <c r="Q9" i="11" s="1"/>
  <c r="R9" i="11" s="1"/>
  <c r="S9" i="11" s="1"/>
  <c r="T9" i="11" s="1"/>
  <c r="U9" i="11" s="1"/>
  <c r="V9" i="11" s="1"/>
  <c r="W9" i="11" s="1"/>
  <c r="X9" i="11" s="1"/>
  <c r="Y9" i="11" s="1"/>
  <c r="Z9" i="11" s="1"/>
  <c r="AA9" i="11" s="1"/>
  <c r="AB9" i="11" s="1"/>
  <c r="AC9" i="11" s="1"/>
  <c r="AD9" i="11" s="1"/>
  <c r="AE9" i="11" s="1"/>
  <c r="AF9" i="11" s="1"/>
</calcChain>
</file>

<file path=xl/sharedStrings.xml><?xml version="1.0" encoding="utf-8"?>
<sst xmlns="http://schemas.openxmlformats.org/spreadsheetml/2006/main" count="34" uniqueCount="23">
  <si>
    <t>Date</t>
  </si>
  <si>
    <t>JANVIER</t>
  </si>
  <si>
    <t>NOM Prénom</t>
  </si>
  <si>
    <t>Total</t>
  </si>
  <si>
    <t>Facture n°</t>
  </si>
  <si>
    <t>du</t>
  </si>
  <si>
    <t>Repas</t>
  </si>
  <si>
    <t>Paiement par prélèvement le</t>
  </si>
  <si>
    <t>Montant TTC</t>
  </si>
  <si>
    <t>Jour Férié</t>
  </si>
  <si>
    <t>Jour de l'an</t>
  </si>
  <si>
    <t>Lundi de Pâques</t>
  </si>
  <si>
    <t>Fête du travail</t>
  </si>
  <si>
    <t>Victoire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</si>
  <si>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</si>
  <si>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</si>
  <si>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</si>
  <si>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</si>
  <si>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</si>
  <si>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</si>
  <si>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</si>
  <si>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ABBA Cool</t>
  </si>
  <si>
    <t>MARTIN 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</si>
</sst>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"/>
    <numFmt numFmtId="165" formatCode="[$-409]mmmm\ d\,\ yyyy;@"/>
    <numFmt numFmtId="166" formatCode="[$-40C]mmmm\-yy;@"/>
    <numFmt numFmtId="167" formatCode="#,##0.00\ &quot;€&quot;"/>
    <numFmt numFmtId="168" formatCode="_-* #,##0.00\ [$€-1]_-;\-* #,##0.00\ [$€-1]_-;_-* &quot;-&quot;??\ [$€-1]_-"/>
    <numFmt numFmtId="169" formatCode="dd/mm/yy;@"/>
    <numFmt numFmtId="170" formatCode="_-* #,##0.00\ [$€-40C]_-;\-* #,##0.00\ [$€-40C]_-;_-* &quot;-&quot;??\ [$€-40C]_-;_-@_-"/>
    <numFmt numFmtId="171" formatCode="0.0"/>
    <numFmt numFmtId="172" formatCode="_-* #,##0.00\ _F_-;\-* #,##0.00\ _F_-;_-* &quot;-&quot;??\ _F_-;_-@_-"/>
    <numFmt numFmtId="173" formatCode="_-* #,##0.00\ &quot;F&quot;_-;\-* #,##0.00\ &quot;F&quot;_-;_-* &quot;-&quot;??\ &quot;F&quot;_-;_-@_-"/>
    <numFmt numFmtId="174" formatCode="[$-40C]d\-mmm;@"/>
  </numFmts>
  <fonts count="35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mbria"/>
      <family val="1"/>
      <scheme val="major"/>
    </font>
    <font>
      <sz val="16"/>
      <color theme="1"/>
      <name val="Cambria"/>
      <family val="1"/>
      <scheme val="major"/>
    </font>
    <font>
      <b/>
      <sz val="12"/>
      <color theme="0"/>
      <name val="Arial"/>
      <family val="2"/>
    </font>
    <font>
      <b/>
      <sz val="16"/>
      <color theme="0"/>
      <name val="Arial"/>
      <family val="2"/>
    </font>
    <font>
      <b/>
      <sz val="10"/>
      <color theme="0"/>
      <name val="Arial"/>
      <family val="2"/>
    </font>
    <font>
      <sz val="11"/>
      <color rgb="FFC00000"/>
      <name val="Arial"/>
      <family val="2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22"/>
      <color rgb="FFC00000"/>
      <name val="Cambria"/>
      <family val="1"/>
      <scheme val="major"/>
    </font>
    <font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rgb="FFC00000"/>
      <name val="Cambria"/>
      <family val="1"/>
      <scheme val="major"/>
    </font>
    <font>
      <sz val="10"/>
      <color theme="1"/>
      <name val="Cambria"/>
      <family val="1"/>
      <scheme val="major"/>
    </font>
    <font>
      <b/>
      <sz val="10"/>
      <name val="Cambria"/>
      <family val="1"/>
      <scheme val="major"/>
    </font>
    <font>
      <b/>
      <sz val="10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u/>
      <sz val="10"/>
      <color indexed="12"/>
      <name val="Arial"/>
      <family val="2"/>
    </font>
    <font>
      <b/>
      <sz val="18"/>
      <name val="Arial"/>
      <family val="2"/>
    </font>
    <font>
      <sz val="18"/>
      <color theme="0" tint="-0.34998626667073579"/>
      <name val="Arial Black"/>
      <family val="2"/>
    </font>
    <font>
      <sz val="22"/>
      <color theme="0" tint="-0.34998626667073579"/>
      <name val="Arial Black"/>
      <family val="2"/>
    </font>
    <font>
      <sz val="14"/>
      <color theme="0" tint="-0.34998626667073579"/>
      <name val="Arial Black"/>
      <family val="2"/>
    </font>
    <font>
      <b/>
      <sz val="12"/>
      <name val="Arial"/>
      <family val="2"/>
    </font>
    <font>
      <sz val="9"/>
      <color indexed="63"/>
      <name val="Arial"/>
      <family val="2"/>
    </font>
    <font>
      <sz val="27"/>
      <color indexed="22"/>
      <name val="Arial Black"/>
      <family val="2"/>
    </font>
    <font>
      <b/>
      <sz val="11"/>
      <name val="Arial"/>
      <family val="2"/>
    </font>
    <font>
      <sz val="11"/>
      <name val="Arial"/>
      <family val="2"/>
    </font>
    <font>
      <b/>
      <i/>
      <sz val="9"/>
      <name val="Arial"/>
      <family val="2"/>
    </font>
    <font>
      <sz val="10"/>
      <color indexed="63"/>
      <name val="Arial"/>
      <family val="2"/>
    </font>
    <font>
      <sz val="10.5"/>
      <name val="Arial"/>
      <family val="2"/>
    </font>
    <font>
      <b/>
      <sz val="10"/>
      <name val="Arial"/>
      <family val="2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17">
    <xf numFmtId="0" fontId="0" fillId="0" borderId="0"/>
    <xf numFmtId="0" fontId="2" fillId="0" borderId="0"/>
    <xf numFmtId="0" fontId="2" fillId="0" borderId="0"/>
    <xf numFmtId="0" fontId="10" fillId="0" borderId="0"/>
    <xf numFmtId="0" fontId="20" fillId="0" borderId="0" applyNumberFormat="0" applyFill="0" applyBorder="0" applyAlignment="0" applyProtection="0">
      <alignment vertical="top"/>
      <protection locked="0"/>
    </xf>
    <xf numFmtId="168" fontId="10" fillId="0" borderId="0" applyFont="0" applyFill="0" applyBorder="0" applyAlignment="0" applyProtection="0"/>
    <xf numFmtId="0" fontId="2" fillId="0" borderId="0"/>
    <xf numFmtId="0" fontId="2" fillId="0" borderId="0"/>
    <xf numFmtId="172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172" fontId="10" fillId="0" borderId="0" applyFont="0" applyFill="0" applyBorder="0" applyAlignment="0" applyProtection="0"/>
    <xf numFmtId="173" fontId="10" fillId="0" borderId="0" applyFont="0" applyFill="0" applyBorder="0" applyAlignment="0" applyProtection="0"/>
    <xf numFmtId="173" fontId="10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</cellStyleXfs>
  <cellXfs count="132">
    <xf numFmtId="0" fontId="0" fillId="0" borderId="0" xfId="0"/>
    <xf numFmtId="0" fontId="3" fillId="0" borderId="0" xfId="1" applyFont="1" applyAlignment="1">
      <alignment horizontal="center" vertical="center"/>
    </xf>
    <xf numFmtId="0" fontId="3" fillId="0" borderId="0" xfId="1" applyFont="1" applyFill="1" applyAlignment="1">
      <alignment vertical="center"/>
    </xf>
    <xf numFmtId="0" fontId="4" fillId="0" borderId="0" xfId="1" applyFont="1"/>
    <xf numFmtId="14" fontId="4" fillId="0" borderId="0" xfId="1" applyNumberFormat="1" applyFont="1"/>
    <xf numFmtId="0" fontId="6" fillId="0" borderId="0" xfId="2" applyFont="1" applyFill="1" applyBorder="1" applyAlignment="1">
      <alignment vertical="center" wrapText="1"/>
    </xf>
    <xf numFmtId="0" fontId="9" fillId="0" borderId="0" xfId="2" applyFont="1" applyFill="1" applyBorder="1" applyAlignment="1">
      <alignment vertical="center"/>
    </xf>
    <xf numFmtId="0" fontId="9" fillId="0" borderId="0" xfId="2" applyFont="1" applyBorder="1" applyAlignment="1">
      <alignment vertical="center"/>
    </xf>
    <xf numFmtId="0" fontId="11" fillId="0" borderId="0" xfId="3" applyFont="1" applyFill="1" applyBorder="1" applyAlignment="1">
      <alignment horizontal="left" vertical="center"/>
    </xf>
    <xf numFmtId="0" fontId="4" fillId="0" borderId="0" xfId="1" applyFont="1" applyFill="1"/>
    <xf numFmtId="0" fontId="3" fillId="0" borderId="0" xfId="1" applyFont="1" applyFill="1"/>
    <xf numFmtId="0" fontId="12" fillId="0" borderId="0" xfId="1" applyFont="1" applyFill="1" applyAlignment="1">
      <alignment vertical="center"/>
    </xf>
    <xf numFmtId="0" fontId="9" fillId="0" borderId="0" xfId="2" applyFont="1" applyFill="1" applyBorder="1" applyAlignment="1">
      <alignment horizontal="center" vertical="center"/>
    </xf>
    <xf numFmtId="0" fontId="13" fillId="0" borderId="0" xfId="3" applyFont="1" applyFill="1" applyBorder="1" applyAlignment="1">
      <alignment horizontal="left" vertical="center"/>
    </xf>
    <xf numFmtId="0" fontId="6" fillId="0" borderId="0" xfId="2" applyFont="1" applyFill="1" applyBorder="1" applyAlignment="1">
      <alignment horizontal="left" vertical="center"/>
    </xf>
    <xf numFmtId="0" fontId="14" fillId="0" borderId="0" xfId="2" applyFont="1" applyFill="1" applyBorder="1" applyAlignment="1">
      <alignment vertical="center" wrapText="1"/>
    </xf>
    <xf numFmtId="0" fontId="15" fillId="0" borderId="0" xfId="1" applyFont="1" applyAlignment="1">
      <alignment vertical="top"/>
    </xf>
    <xf numFmtId="0" fontId="10" fillId="0" borderId="0" xfId="2" applyFont="1" applyFill="1" applyBorder="1" applyAlignment="1">
      <alignment horizontal="center" vertical="center"/>
    </xf>
    <xf numFmtId="0" fontId="16" fillId="0" borderId="0" xfId="1" applyFont="1"/>
    <xf numFmtId="0" fontId="17" fillId="0" borderId="4" xfId="1" applyFont="1" applyFill="1" applyBorder="1" applyAlignment="1">
      <alignment vertical="center"/>
    </xf>
    <xf numFmtId="164" fontId="18" fillId="3" borderId="4" xfId="1" applyNumberFormat="1" applyFont="1" applyFill="1" applyBorder="1" applyAlignment="1">
      <alignment horizontal="center" vertical="center"/>
    </xf>
    <xf numFmtId="0" fontId="18" fillId="0" borderId="4" xfId="1" applyFont="1" applyBorder="1" applyAlignment="1">
      <alignment horizontal="center" vertical="center"/>
    </xf>
    <xf numFmtId="0" fontId="16" fillId="0" borderId="0" xfId="1" applyFont="1" applyBorder="1"/>
    <xf numFmtId="0" fontId="21" fillId="0" borderId="0" xfId="3" applyFont="1" applyAlignment="1">
      <alignment vertical="center"/>
    </xf>
    <xf numFmtId="0" fontId="10" fillId="0" borderId="0" xfId="3" applyAlignment="1">
      <alignment vertical="center"/>
    </xf>
    <xf numFmtId="1" fontId="22" fillId="0" borderId="0" xfId="3" applyNumberFormat="1" applyFont="1" applyAlignment="1">
      <alignment horizontal="left" vertical="center" wrapText="1"/>
    </xf>
    <xf numFmtId="0" fontId="23" fillId="0" borderId="0" xfId="3" applyFont="1" applyAlignment="1">
      <alignment vertical="top" wrapText="1"/>
    </xf>
    <xf numFmtId="0" fontId="24" fillId="0" borderId="0" xfId="3" applyFont="1" applyAlignment="1">
      <alignment horizontal="right" vertical="top" wrapText="1"/>
    </xf>
    <xf numFmtId="0" fontId="25" fillId="0" borderId="0" xfId="3" applyFont="1" applyAlignment="1">
      <alignment horizontal="left" vertical="center"/>
    </xf>
    <xf numFmtId="0" fontId="21" fillId="0" borderId="0" xfId="3" applyFont="1"/>
    <xf numFmtId="165" fontId="26" fillId="0" borderId="0" xfId="3" applyNumberFormat="1" applyFont="1" applyBorder="1" applyAlignment="1">
      <alignment horizontal="left"/>
    </xf>
    <xf numFmtId="0" fontId="10" fillId="0" borderId="0" xfId="3"/>
    <xf numFmtId="0" fontId="27" fillId="0" borderId="0" xfId="3" applyFont="1" applyAlignment="1">
      <alignment vertical="center"/>
    </xf>
    <xf numFmtId="0" fontId="28" fillId="0" borderId="0" xfId="3" applyFont="1" applyAlignment="1">
      <alignment horizontal="left" vertical="center"/>
    </xf>
    <xf numFmtId="0" fontId="10" fillId="0" borderId="0" xfId="3" applyAlignment="1">
      <alignment horizontal="left"/>
    </xf>
    <xf numFmtId="0" fontId="29" fillId="0" borderId="0" xfId="3" applyFont="1" applyAlignment="1">
      <alignment horizontal="left" vertical="center"/>
    </xf>
    <xf numFmtId="0" fontId="30" fillId="0" borderId="0" xfId="3" applyFont="1"/>
    <xf numFmtId="0" fontId="31" fillId="0" borderId="0" xfId="3" applyFont="1" applyBorder="1" applyAlignment="1">
      <alignment horizontal="left"/>
    </xf>
    <xf numFmtId="0" fontId="32" fillId="0" borderId="0" xfId="3" applyFont="1" applyAlignment="1">
      <alignment vertical="center"/>
    </xf>
    <xf numFmtId="0" fontId="26" fillId="0" borderId="0" xfId="3" applyFont="1" applyBorder="1" applyAlignment="1">
      <alignment horizontal="left"/>
    </xf>
    <xf numFmtId="0" fontId="29" fillId="0" borderId="0" xfId="3" applyFont="1" applyAlignment="1">
      <alignment vertical="center"/>
    </xf>
    <xf numFmtId="0" fontId="10" fillId="0" borderId="0" xfId="3" applyAlignment="1">
      <alignment horizontal="left" vertical="center"/>
    </xf>
    <xf numFmtId="0" fontId="10" fillId="0" borderId="0" xfId="3" applyFont="1" applyAlignment="1">
      <alignment horizontal="left" vertical="center"/>
    </xf>
    <xf numFmtId="0" fontId="10" fillId="0" borderId="0" xfId="3" applyAlignment="1"/>
    <xf numFmtId="0" fontId="33" fillId="0" borderId="0" xfId="3" applyFont="1" applyAlignment="1">
      <alignment vertical="center"/>
    </xf>
    <xf numFmtId="0" fontId="20" fillId="0" borderId="0" xfId="4" applyAlignment="1" applyProtection="1"/>
    <xf numFmtId="0" fontId="29" fillId="0" borderId="0" xfId="3" applyFont="1"/>
    <xf numFmtId="0" fontId="10" fillId="0" borderId="0" xfId="3" applyFont="1"/>
    <xf numFmtId="0" fontId="10" fillId="0" borderId="0" xfId="3" applyAlignment="1">
      <alignment horizontal="center"/>
    </xf>
    <xf numFmtId="14" fontId="10" fillId="4" borderId="0" xfId="3" applyNumberFormat="1" applyFont="1" applyFill="1" applyAlignment="1">
      <alignment horizontal="left"/>
    </xf>
    <xf numFmtId="0" fontId="10" fillId="4" borderId="0" xfId="3" applyFont="1" applyFill="1"/>
    <xf numFmtId="0" fontId="10" fillId="4" borderId="0" xfId="3" applyFill="1" applyAlignment="1">
      <alignment horizontal="center" vertical="center"/>
    </xf>
    <xf numFmtId="170" fontId="10" fillId="4" borderId="0" xfId="3" applyNumberFormat="1" applyFill="1" applyAlignment="1">
      <alignment horizontal="right"/>
    </xf>
    <xf numFmtId="170" fontId="10" fillId="4" borderId="0" xfId="3" applyNumberFormat="1" applyFill="1"/>
    <xf numFmtId="14" fontId="10" fillId="4" borderId="0" xfId="3" applyNumberFormat="1" applyFont="1" applyFill="1" applyAlignment="1">
      <alignment horizontal="left" vertical="center"/>
    </xf>
    <xf numFmtId="0" fontId="10" fillId="4" borderId="0" xfId="3" applyFill="1"/>
    <xf numFmtId="0" fontId="10" fillId="4" borderId="0" xfId="3" applyFill="1" applyAlignment="1">
      <alignment horizontal="center"/>
    </xf>
    <xf numFmtId="167" fontId="10" fillId="4" borderId="0" xfId="3" applyNumberFormat="1" applyFill="1" applyAlignment="1"/>
    <xf numFmtId="167" fontId="10" fillId="0" borderId="0" xfId="3" applyNumberFormat="1" applyAlignment="1"/>
    <xf numFmtId="166" fontId="10" fillId="4" borderId="0" xfId="3" applyNumberFormat="1" applyFont="1" applyFill="1" applyAlignment="1">
      <alignment horizontal="left"/>
    </xf>
    <xf numFmtId="14" fontId="11" fillId="4" borderId="0" xfId="3" applyNumberFormat="1" applyFont="1" applyFill="1" applyAlignment="1">
      <alignment horizontal="left" vertical="center"/>
    </xf>
    <xf numFmtId="0" fontId="11" fillId="4" borderId="0" xfId="3" applyFont="1" applyFill="1" applyAlignment="1">
      <alignment horizontal="left" vertical="center"/>
    </xf>
    <xf numFmtId="14" fontId="34" fillId="4" borderId="0" xfId="3" applyNumberFormat="1" applyFont="1" applyFill="1" applyAlignment="1">
      <alignment horizontal="left"/>
    </xf>
    <xf numFmtId="14" fontId="34" fillId="4" borderId="0" xfId="3" applyNumberFormat="1" applyFont="1" applyFill="1" applyAlignment="1">
      <alignment horizontal="left" vertical="top"/>
    </xf>
    <xf numFmtId="0" fontId="10" fillId="4" borderId="0" xfId="3" applyFont="1" applyFill="1" applyAlignment="1">
      <alignment vertical="center"/>
    </xf>
    <xf numFmtId="0" fontId="10" fillId="4" borderId="0" xfId="3" applyFill="1" applyAlignment="1">
      <alignment vertical="center"/>
    </xf>
    <xf numFmtId="0" fontId="10" fillId="4" borderId="0" xfId="3" applyFont="1" applyFill="1" applyAlignment="1">
      <alignment horizontal="left" vertical="center"/>
    </xf>
    <xf numFmtId="0" fontId="10" fillId="4" borderId="0" xfId="3" applyFill="1" applyAlignment="1">
      <alignment horizontal="left" vertical="center"/>
    </xf>
    <xf numFmtId="8" fontId="10" fillId="4" borderId="0" xfId="3" applyNumberFormat="1" applyFont="1" applyFill="1"/>
    <xf numFmtId="14" fontId="34" fillId="4" borderId="0" xfId="3" applyNumberFormat="1" applyFont="1" applyFill="1" applyAlignment="1">
      <alignment horizontal="left" vertical="center"/>
    </xf>
    <xf numFmtId="14" fontId="10" fillId="4" borderId="0" xfId="3" applyNumberFormat="1" applyFill="1" applyAlignment="1">
      <alignment horizontal="left" vertical="center"/>
    </xf>
    <xf numFmtId="49" fontId="10" fillId="4" borderId="0" xfId="3" applyNumberFormat="1" applyFont="1" applyFill="1"/>
    <xf numFmtId="171" fontId="34" fillId="0" borderId="0" xfId="3" applyNumberFormat="1" applyFont="1"/>
    <xf numFmtId="167" fontId="10" fillId="0" borderId="0" xfId="3" applyNumberFormat="1"/>
    <xf numFmtId="167" fontId="28" fillId="0" borderId="0" xfId="3" applyNumberFormat="1" applyFont="1"/>
    <xf numFmtId="0" fontId="33" fillId="0" borderId="0" xfId="3" applyFont="1" applyAlignment="1"/>
    <xf numFmtId="0" fontId="10" fillId="0" borderId="5" xfId="3" applyBorder="1"/>
    <xf numFmtId="0" fontId="10" fillId="0" borderId="6" xfId="3" applyBorder="1"/>
    <xf numFmtId="0" fontId="10" fillId="0" borderId="7" xfId="3" applyBorder="1"/>
    <xf numFmtId="14" fontId="10" fillId="0" borderId="0" xfId="3" applyNumberFormat="1"/>
    <xf numFmtId="14" fontId="33" fillId="0" borderId="9" xfId="3" applyNumberFormat="1" applyFont="1" applyBorder="1" applyAlignment="1">
      <alignment horizontal="left" vertical="top"/>
    </xf>
    <xf numFmtId="49" fontId="10" fillId="0" borderId="0" xfId="3" applyNumberFormat="1"/>
    <xf numFmtId="0" fontId="33" fillId="0" borderId="8" xfId="3" applyFont="1" applyBorder="1" applyAlignment="1">
      <alignment horizontal="center" vertical="top"/>
    </xf>
    <xf numFmtId="0" fontId="33" fillId="0" borderId="0" xfId="3" applyFont="1" applyBorder="1" applyAlignment="1">
      <alignment horizontal="center" vertical="top"/>
    </xf>
    <xf numFmtId="0" fontId="33" fillId="0" borderId="9" xfId="3" applyFont="1" applyBorder="1" applyAlignment="1">
      <alignment horizontal="center" vertical="top"/>
    </xf>
    <xf numFmtId="0" fontId="10" fillId="0" borderId="0" xfId="3" applyFont="1" applyAlignment="1">
      <alignment vertical="center"/>
    </xf>
    <xf numFmtId="167" fontId="10" fillId="0" borderId="0" xfId="3" applyNumberFormat="1" applyAlignment="1">
      <alignment vertical="center"/>
    </xf>
    <xf numFmtId="0" fontId="10" fillId="0" borderId="10" xfId="3" applyBorder="1"/>
    <xf numFmtId="0" fontId="10" fillId="0" borderId="11" xfId="3" applyBorder="1"/>
    <xf numFmtId="0" fontId="10" fillId="0" borderId="12" xfId="3" applyBorder="1"/>
    <xf numFmtId="0" fontId="4" fillId="0" borderId="0" xfId="6" applyFont="1"/>
    <xf numFmtId="0" fontId="16" fillId="0" borderId="0" xfId="6" applyFont="1"/>
    <xf numFmtId="0" fontId="16" fillId="3" borderId="4" xfId="6" applyFont="1" applyFill="1" applyBorder="1" applyAlignment="1" applyProtection="1">
      <alignment horizontal="center" vertical="center"/>
      <protection locked="0"/>
    </xf>
    <xf numFmtId="0" fontId="16" fillId="0" borderId="4" xfId="6" applyFont="1" applyFill="1" applyBorder="1" applyAlignment="1" applyProtection="1">
      <alignment horizontal="center" vertical="center"/>
      <protection locked="0"/>
    </xf>
    <xf numFmtId="0" fontId="16" fillId="0" borderId="4" xfId="6" applyFont="1" applyBorder="1" applyAlignment="1">
      <alignment horizontal="center" vertical="center"/>
    </xf>
    <xf numFmtId="0" fontId="19" fillId="0" borderId="0" xfId="6" applyFont="1" applyAlignment="1">
      <alignment horizontal="center"/>
    </xf>
    <xf numFmtId="14" fontId="16" fillId="0" borderId="4" xfId="6" applyNumberFormat="1" applyFont="1" applyFill="1" applyBorder="1" applyAlignment="1" applyProtection="1">
      <alignment horizontal="center" vertical="center"/>
      <protection locked="0"/>
    </xf>
    <xf numFmtId="0" fontId="1" fillId="0" borderId="0" xfId="16"/>
    <xf numFmtId="174" fontId="1" fillId="0" borderId="0" xfId="16" applyNumberFormat="1"/>
    <xf numFmtId="0" fontId="1" fillId="5" borderId="0" xfId="16" applyFill="1"/>
    <xf numFmtId="174" fontId="1" fillId="5" borderId="0" xfId="16" applyNumberFormat="1" applyFill="1"/>
    <xf numFmtId="0" fontId="5" fillId="2" borderId="0" xfId="2" applyFont="1" applyFill="1" applyBorder="1" applyAlignment="1">
      <alignment horizontal="center" vertical="center" wrapText="1"/>
    </xf>
    <xf numFmtId="0" fontId="7" fillId="2" borderId="1" xfId="2" applyFont="1" applyFill="1" applyBorder="1" applyAlignment="1">
      <alignment horizontal="center" vertical="center"/>
    </xf>
    <xf numFmtId="0" fontId="7" fillId="2" borderId="2" xfId="2" applyFont="1" applyFill="1" applyBorder="1" applyAlignment="1">
      <alignment horizontal="center" vertical="center"/>
    </xf>
    <xf numFmtId="14" fontId="8" fillId="0" borderId="2" xfId="2" applyNumberFormat="1" applyFont="1" applyFill="1" applyBorder="1" applyAlignment="1">
      <alignment horizontal="center" vertical="center"/>
    </xf>
    <xf numFmtId="14" fontId="8" fillId="0" borderId="3" xfId="2" applyNumberFormat="1" applyFont="1" applyFill="1" applyBorder="1" applyAlignment="1">
      <alignment horizontal="center" vertical="center"/>
    </xf>
    <xf numFmtId="1" fontId="6" fillId="2" borderId="0" xfId="7" applyNumberFormat="1" applyFont="1" applyFill="1" applyBorder="1" applyAlignment="1">
      <alignment horizontal="center" vertical="center"/>
    </xf>
    <xf numFmtId="0" fontId="7" fillId="2" borderId="1" xfId="1" applyFont="1" applyFill="1" applyBorder="1" applyAlignment="1">
      <alignment horizontal="center" vertical="center"/>
    </xf>
    <xf numFmtId="0" fontId="7" fillId="2" borderId="2" xfId="1" applyFont="1" applyFill="1" applyBorder="1" applyAlignment="1">
      <alignment horizontal="center" vertical="center"/>
    </xf>
    <xf numFmtId="0" fontId="7" fillId="2" borderId="3" xfId="1" applyFont="1" applyFill="1" applyBorder="1" applyAlignment="1">
      <alignment horizontal="center" vertical="center"/>
    </xf>
    <xf numFmtId="0" fontId="10" fillId="0" borderId="8" xfId="3" applyFont="1" applyBorder="1" applyAlignment="1">
      <alignment horizontal="right" vertical="center"/>
    </xf>
    <xf numFmtId="0" fontId="10" fillId="0" borderId="0" xfId="3" applyFont="1" applyBorder="1" applyAlignment="1">
      <alignment horizontal="right" vertical="center"/>
    </xf>
    <xf numFmtId="167" fontId="10" fillId="0" borderId="0" xfId="3" applyNumberFormat="1" applyBorder="1" applyAlignment="1">
      <alignment horizontal="center" vertical="center"/>
    </xf>
    <xf numFmtId="167" fontId="10" fillId="0" borderId="9" xfId="3" applyNumberFormat="1" applyBorder="1" applyAlignment="1">
      <alignment horizontal="center" vertical="center"/>
    </xf>
    <xf numFmtId="0" fontId="10" fillId="4" borderId="0" xfId="3" applyFont="1" applyFill="1" applyAlignment="1">
      <alignment vertical="center"/>
    </xf>
    <xf numFmtId="0" fontId="10" fillId="4" borderId="0" xfId="3" applyFill="1" applyAlignment="1">
      <alignment vertical="center"/>
    </xf>
    <xf numFmtId="0" fontId="33" fillId="0" borderId="8" xfId="3" applyFont="1" applyBorder="1" applyAlignment="1">
      <alignment horizontal="right" vertical="top"/>
    </xf>
    <xf numFmtId="0" fontId="33" fillId="0" borderId="0" xfId="3" applyFont="1" applyBorder="1" applyAlignment="1">
      <alignment horizontal="right" vertical="top"/>
    </xf>
    <xf numFmtId="14" fontId="10" fillId="0" borderId="0" xfId="3" applyNumberFormat="1" applyBorder="1" applyAlignment="1">
      <alignment horizontal="center" vertical="center"/>
    </xf>
    <xf numFmtId="14" fontId="10" fillId="0" borderId="9" xfId="3" applyNumberFormat="1" applyBorder="1" applyAlignment="1">
      <alignment horizontal="center" vertical="center"/>
    </xf>
    <xf numFmtId="0" fontId="10" fillId="0" borderId="0" xfId="3" applyNumberFormat="1" applyFont="1" applyBorder="1" applyAlignment="1">
      <alignment horizontal="center" vertical="center"/>
    </xf>
    <xf numFmtId="0" fontId="10" fillId="0" borderId="9" xfId="3" applyNumberFormat="1" applyFont="1" applyBorder="1" applyAlignment="1">
      <alignment horizontal="center" vertical="center"/>
    </xf>
    <xf numFmtId="0" fontId="10" fillId="4" borderId="0" xfId="3" applyFont="1" applyFill="1" applyAlignment="1">
      <alignment horizontal="left" vertical="center"/>
    </xf>
    <xf numFmtId="0" fontId="10" fillId="4" borderId="0" xfId="3" applyFill="1" applyAlignment="1">
      <alignment horizontal="left" vertical="center"/>
    </xf>
    <xf numFmtId="0" fontId="22" fillId="0" borderId="0" xfId="3" applyFont="1" applyAlignment="1">
      <alignment horizontal="right" vertical="center" wrapText="1"/>
    </xf>
    <xf numFmtId="169" fontId="24" fillId="0" borderId="0" xfId="3" applyNumberFormat="1" applyFont="1" applyAlignment="1">
      <alignment horizontal="center" vertical="top" wrapText="1"/>
    </xf>
    <xf numFmtId="0" fontId="28" fillId="0" borderId="0" xfId="3" applyFont="1" applyAlignment="1">
      <alignment vertical="center"/>
    </xf>
    <xf numFmtId="49" fontId="10" fillId="4" borderId="0" xfId="3" applyNumberFormat="1" applyFont="1" applyFill="1" applyAlignment="1">
      <alignment vertical="center"/>
    </xf>
    <xf numFmtId="1" fontId="10" fillId="4" borderId="0" xfId="3" applyNumberFormat="1" applyFill="1" applyAlignment="1">
      <alignment horizontal="center"/>
    </xf>
    <xf numFmtId="49" fontId="28" fillId="0" borderId="0" xfId="3" applyNumberFormat="1" applyFont="1" applyAlignment="1">
      <alignment vertical="center"/>
    </xf>
    <xf numFmtId="0" fontId="10" fillId="0" borderId="4" xfId="6" applyNumberFormat="1" applyFont="1" applyFill="1" applyBorder="1" applyAlignment="1">
      <alignment horizontal="left" vertical="center"/>
    </xf>
    <xf numFmtId="0" fontId="10" fillId="3" borderId="4" xfId="6" applyNumberFormat="1" applyFont="1" applyFill="1" applyBorder="1" applyAlignment="1">
      <alignment horizontal="left" vertical="center"/>
    </xf>
  </cellXfs>
  <cellStyles count="17">
    <cellStyle name="Euro" xfId="5"/>
    <cellStyle name="Lien hypertexte 2" xfId="4"/>
    <cellStyle name="Milliers 2" xfId="8"/>
    <cellStyle name="Milliers 3" xfId="9"/>
    <cellStyle name="Milliers 5" xfId="10"/>
    <cellStyle name="Monétaire 2" xfId="11"/>
    <cellStyle name="Monétaire 2 2" xfId="12"/>
    <cellStyle name="Monétaire 3" xfId="13"/>
    <cellStyle name="Normal" xfId="0" builtinId="0"/>
    <cellStyle name="Normal 2" xfId="1"/>
    <cellStyle name="Normal 2 2" xfId="3"/>
    <cellStyle name="Normal 2 3" xfId="6"/>
    <cellStyle name="Normal 3" xfId="2"/>
    <cellStyle name="Normal 3 2" xfId="7"/>
    <cellStyle name="Normal 4" xfId="14"/>
    <cellStyle name="Normal 5" xfId="15"/>
    <cellStyle name="Normal 6" xfId="16"/>
  </cellStyles>
  <dxfs count="5">
    <dxf>
      <fill>
        <patternFill patternType="gray125"/>
      </fill>
    </dxf>
    <dxf>
      <fill>
        <patternFill patternType="gray125"/>
      </fill>
    </dxf>
    <dxf>
      <fill>
        <patternFill patternType="solid">
          <fgColor auto="1"/>
          <bgColor rgb="FF92D050"/>
        </patternFill>
      </fill>
    </dxf>
    <dxf>
      <fill>
        <patternFill patternType="gray125"/>
      </fill>
    </dxf>
    <dxf>
      <numFmt numFmtId="174" formatCode="[$-40C]d\-mmm;@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107656</xdr:colOff>
      <xdr:row>0</xdr:row>
      <xdr:rowOff>0</xdr:rowOff>
    </xdr:from>
    <xdr:ext cx="184731" cy="937629"/>
    <xdr:sp macro="" textlink="">
      <xdr:nvSpPr>
        <xdr:cNvPr id="2" name="Rectangle 1"/>
        <xdr:cNvSpPr/>
      </xdr:nvSpPr>
      <xdr:spPr>
        <a:xfrm>
          <a:off x="6727531" y="209550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>
              <a:rot lat="0" lon="0" rev="0"/>
            </a:camera>
            <a:lightRig rig="glow" dir="t">
              <a:rot lat="0" lon="0" rev="3600000"/>
            </a:lightRig>
          </a:scene3d>
          <a:sp3d prstMaterial="softEdge">
            <a:bevelT w="29210" h="16510"/>
            <a:contourClr>
              <a:schemeClr val="accent4">
                <a:alpha val="95000"/>
              </a:schemeClr>
            </a:contourClr>
          </a:sp3d>
        </a:bodyPr>
        <a:lstStyle/>
        <a:p>
          <a:pPr algn="ctr"/>
          <a:endParaRPr lang="fr-FR" sz="5400" b="1" cap="none" spc="0">
            <a:ln>
              <a:prstDash val="solid"/>
            </a:ln>
            <a:gradFill rotWithShape="1">
              <a:gsLst>
                <a:gs pos="0">
                  <a:schemeClr val="accent4">
                    <a:tint val="70000"/>
                    <a:satMod val="200000"/>
                  </a:schemeClr>
                </a:gs>
                <a:gs pos="40000">
                  <a:schemeClr val="accent4">
                    <a:tint val="90000"/>
                    <a:satMod val="130000"/>
                  </a:schemeClr>
                </a:gs>
                <a:gs pos="50000">
                  <a:schemeClr val="accent4">
                    <a:tint val="90000"/>
                    <a:satMod val="130000"/>
                  </a:schemeClr>
                </a:gs>
                <a:gs pos="68000">
                  <a:schemeClr val="accent4">
                    <a:tint val="90000"/>
                    <a:satMod val="130000"/>
                  </a:schemeClr>
                </a:gs>
                <a:gs pos="100000">
                  <a:schemeClr val="accent4">
                    <a:tint val="70000"/>
                    <a:satMod val="200000"/>
                  </a:schemeClr>
                </a:gs>
              </a:gsLst>
              <a:lin ang="5400000"/>
            </a:gradFill>
            <a:effectLst>
              <a:outerShdw blurRad="88000" dist="50800" dir="5040000" algn="tl">
                <a:schemeClr val="accent4">
                  <a:tint val="80000"/>
                  <a:satMod val="250000"/>
                  <a:alpha val="45000"/>
                </a:schemeClr>
              </a:outerShdw>
            </a:effectLst>
          </a:endParaRPr>
        </a:p>
      </xdr:txBody>
    </xdr:sp>
    <xdr:clientData/>
  </xdr:oneCellAnchor>
  <xdr:oneCellAnchor>
    <xdr:from>
      <xdr:col>15</xdr:col>
      <xdr:colOff>231484</xdr:colOff>
      <xdr:row>0</xdr:row>
      <xdr:rowOff>0</xdr:rowOff>
    </xdr:from>
    <xdr:ext cx="184730" cy="937629"/>
    <xdr:sp macro="" textlink="">
      <xdr:nvSpPr>
        <xdr:cNvPr id="3" name="Rectangle 2"/>
        <xdr:cNvSpPr/>
      </xdr:nvSpPr>
      <xdr:spPr>
        <a:xfrm>
          <a:off x="7108534" y="4457700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oneCellAnchor>
  <xdr:oneCellAnchor>
    <xdr:from>
      <xdr:col>22</xdr:col>
      <xdr:colOff>231484</xdr:colOff>
      <xdr:row>0</xdr:row>
      <xdr:rowOff>0</xdr:rowOff>
    </xdr:from>
    <xdr:ext cx="184730" cy="937629"/>
    <xdr:sp macro="" textlink="">
      <xdr:nvSpPr>
        <xdr:cNvPr id="4" name="Rectangle 3"/>
        <xdr:cNvSpPr/>
      </xdr:nvSpPr>
      <xdr:spPr>
        <a:xfrm>
          <a:off x="8908759" y="4457700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oneCellAnchor>
  <xdr:oneCellAnchor>
    <xdr:from>
      <xdr:col>3</xdr:col>
      <xdr:colOff>137556</xdr:colOff>
      <xdr:row>2</xdr:row>
      <xdr:rowOff>83635</xdr:rowOff>
    </xdr:from>
    <xdr:ext cx="2734788" cy="937629"/>
    <xdr:sp macro="[0]!ProtectAll" textlink="">
      <xdr:nvSpPr>
        <xdr:cNvPr id="7" name="Rectangle 6"/>
        <xdr:cNvSpPr/>
      </xdr:nvSpPr>
      <xdr:spPr>
        <a:xfrm>
          <a:off x="909081" y="597985"/>
          <a:ext cx="2734788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54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Protéger</a:t>
          </a:r>
        </a:p>
      </xdr:txBody>
    </xdr:sp>
    <xdr:clientData/>
  </xdr:oneCellAnchor>
  <xdr:oneCellAnchor>
    <xdr:from>
      <xdr:col>4</xdr:col>
      <xdr:colOff>42241</xdr:colOff>
      <xdr:row>10</xdr:row>
      <xdr:rowOff>74110</xdr:rowOff>
    </xdr:from>
    <xdr:ext cx="6182975" cy="937629"/>
    <xdr:sp macro="[0]!UnprotectAll" textlink="">
      <xdr:nvSpPr>
        <xdr:cNvPr id="8" name="Rectangle 7"/>
        <xdr:cNvSpPr/>
      </xdr:nvSpPr>
      <xdr:spPr>
        <a:xfrm>
          <a:off x="1070941" y="2645860"/>
          <a:ext cx="6182975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Enlever</a:t>
          </a:r>
          <a:r>
            <a:rPr lang="fr-FR" sz="5400" b="1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 la protection</a:t>
          </a:r>
          <a:endParaRPr lang="fr-FR" sz="5400" b="1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107656</xdr:colOff>
      <xdr:row>2</xdr:row>
      <xdr:rowOff>0</xdr:rowOff>
    </xdr:from>
    <xdr:ext cx="184731" cy="937629"/>
    <xdr:sp macro="" textlink="">
      <xdr:nvSpPr>
        <xdr:cNvPr id="2" name="Rectangle 1"/>
        <xdr:cNvSpPr/>
      </xdr:nvSpPr>
      <xdr:spPr>
        <a:xfrm>
          <a:off x="6727531" y="209550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>
              <a:rot lat="0" lon="0" rev="0"/>
            </a:camera>
            <a:lightRig rig="glow" dir="t">
              <a:rot lat="0" lon="0" rev="3600000"/>
            </a:lightRig>
          </a:scene3d>
          <a:sp3d prstMaterial="softEdge">
            <a:bevelT w="29210" h="16510"/>
            <a:contourClr>
              <a:schemeClr val="accent4">
                <a:alpha val="95000"/>
              </a:schemeClr>
            </a:contourClr>
          </a:sp3d>
        </a:bodyPr>
        <a:lstStyle/>
        <a:p>
          <a:pPr algn="ctr"/>
          <a:endParaRPr lang="fr-FR" sz="5400" b="1" cap="none" spc="0">
            <a:ln>
              <a:prstDash val="solid"/>
            </a:ln>
            <a:gradFill rotWithShape="1">
              <a:gsLst>
                <a:gs pos="0">
                  <a:schemeClr val="accent4">
                    <a:tint val="70000"/>
                    <a:satMod val="200000"/>
                  </a:schemeClr>
                </a:gs>
                <a:gs pos="40000">
                  <a:schemeClr val="accent4">
                    <a:tint val="90000"/>
                    <a:satMod val="130000"/>
                  </a:schemeClr>
                </a:gs>
                <a:gs pos="50000">
                  <a:schemeClr val="accent4">
                    <a:tint val="90000"/>
                    <a:satMod val="130000"/>
                  </a:schemeClr>
                </a:gs>
                <a:gs pos="68000">
                  <a:schemeClr val="accent4">
                    <a:tint val="90000"/>
                    <a:satMod val="130000"/>
                  </a:schemeClr>
                </a:gs>
                <a:gs pos="100000">
                  <a:schemeClr val="accent4">
                    <a:tint val="70000"/>
                    <a:satMod val="200000"/>
                  </a:schemeClr>
                </a:gs>
              </a:gsLst>
              <a:lin ang="5400000"/>
            </a:gradFill>
            <a:effectLst>
              <a:outerShdw blurRad="88000" dist="50800" dir="5040000" algn="tl">
                <a:schemeClr val="accent4">
                  <a:tint val="80000"/>
                  <a:satMod val="250000"/>
                  <a:alpha val="45000"/>
                </a:schemeClr>
              </a:outerShdw>
            </a:effectLst>
          </a:endParaRPr>
        </a:p>
      </xdr:txBody>
    </xdr:sp>
    <xdr:clientData/>
  </xdr:oneCellAnchor>
  <xdr:oneCellAnchor>
    <xdr:from>
      <xdr:col>19</xdr:col>
      <xdr:colOff>231484</xdr:colOff>
      <xdr:row>21</xdr:row>
      <xdr:rowOff>0</xdr:rowOff>
    </xdr:from>
    <xdr:ext cx="184730" cy="937629"/>
    <xdr:sp macro="" textlink="">
      <xdr:nvSpPr>
        <xdr:cNvPr id="3" name="Rectangle 2"/>
        <xdr:cNvSpPr/>
      </xdr:nvSpPr>
      <xdr:spPr>
        <a:xfrm>
          <a:off x="7108534" y="4705350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oneCellAnchor>
  <xdr:oneCellAnchor>
    <xdr:from>
      <xdr:col>26</xdr:col>
      <xdr:colOff>231484</xdr:colOff>
      <xdr:row>21</xdr:row>
      <xdr:rowOff>0</xdr:rowOff>
    </xdr:from>
    <xdr:ext cx="184730" cy="937629"/>
    <xdr:sp macro="" textlink="">
      <xdr:nvSpPr>
        <xdr:cNvPr id="4" name="Rectangle 3"/>
        <xdr:cNvSpPr/>
      </xdr:nvSpPr>
      <xdr:spPr>
        <a:xfrm>
          <a:off x="8908759" y="4705350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16</xdr:row>
      <xdr:rowOff>152400</xdr:rowOff>
    </xdr:from>
    <xdr:to>
      <xdr:col>2</xdr:col>
      <xdr:colOff>28575</xdr:colOff>
      <xdr:row>17</xdr:row>
      <xdr:rowOff>304800</xdr:rowOff>
    </xdr:to>
    <xdr:sp macro="" textlink="">
      <xdr:nvSpPr>
        <xdr:cNvPr id="2" name="AutoShape 7"/>
        <xdr:cNvSpPr>
          <a:spLocks noChangeArrowheads="1"/>
        </xdr:cNvSpPr>
      </xdr:nvSpPr>
      <xdr:spPr bwMode="auto">
        <a:xfrm>
          <a:off x="28575" y="3429000"/>
          <a:ext cx="952500" cy="31432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647700</xdr:colOff>
      <xdr:row>16</xdr:row>
      <xdr:rowOff>133350</xdr:rowOff>
    </xdr:from>
    <xdr:to>
      <xdr:col>6</xdr:col>
      <xdr:colOff>38100</xdr:colOff>
      <xdr:row>18</xdr:row>
      <xdr:rowOff>19050</xdr:rowOff>
    </xdr:to>
    <xdr:sp macro="" textlink="">
      <xdr:nvSpPr>
        <xdr:cNvPr id="3" name="AutoShape 8"/>
        <xdr:cNvSpPr>
          <a:spLocks noChangeArrowheads="1"/>
        </xdr:cNvSpPr>
      </xdr:nvSpPr>
      <xdr:spPr bwMode="auto">
        <a:xfrm>
          <a:off x="1200150" y="3409950"/>
          <a:ext cx="2466975" cy="361950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0</xdr:colOff>
      <xdr:row>17</xdr:row>
      <xdr:rowOff>0</xdr:rowOff>
    </xdr:from>
    <xdr:to>
      <xdr:col>7</xdr:col>
      <xdr:colOff>800100</xdr:colOff>
      <xdr:row>18</xdr:row>
      <xdr:rowOff>9525</xdr:rowOff>
    </xdr:to>
    <xdr:sp macro="" textlink="">
      <xdr:nvSpPr>
        <xdr:cNvPr id="4" name="AutoShape 9"/>
        <xdr:cNvSpPr>
          <a:spLocks noChangeArrowheads="1"/>
        </xdr:cNvSpPr>
      </xdr:nvSpPr>
      <xdr:spPr bwMode="auto">
        <a:xfrm>
          <a:off x="3876675" y="3438525"/>
          <a:ext cx="800100" cy="323850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17</xdr:row>
      <xdr:rowOff>0</xdr:rowOff>
    </xdr:from>
    <xdr:to>
      <xdr:col>9</xdr:col>
      <xdr:colOff>752475</xdr:colOff>
      <xdr:row>18</xdr:row>
      <xdr:rowOff>9525</xdr:rowOff>
    </xdr:to>
    <xdr:sp macro="" textlink="">
      <xdr:nvSpPr>
        <xdr:cNvPr id="5" name="AutoShape 10"/>
        <xdr:cNvSpPr>
          <a:spLocks noChangeArrowheads="1"/>
        </xdr:cNvSpPr>
      </xdr:nvSpPr>
      <xdr:spPr bwMode="auto">
        <a:xfrm>
          <a:off x="4972050" y="3438525"/>
          <a:ext cx="752475" cy="323850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11</xdr:col>
      <xdr:colOff>1</xdr:colOff>
      <xdr:row>17</xdr:row>
      <xdr:rowOff>0</xdr:rowOff>
    </xdr:from>
    <xdr:to>
      <xdr:col>12</xdr:col>
      <xdr:colOff>0</xdr:colOff>
      <xdr:row>18</xdr:row>
      <xdr:rowOff>9525</xdr:rowOff>
    </xdr:to>
    <xdr:sp macro="" textlink="">
      <xdr:nvSpPr>
        <xdr:cNvPr id="6" name="AutoShape 11"/>
        <xdr:cNvSpPr>
          <a:spLocks noChangeArrowheads="1"/>
        </xdr:cNvSpPr>
      </xdr:nvSpPr>
      <xdr:spPr bwMode="auto">
        <a:xfrm>
          <a:off x="6134101" y="3438525"/>
          <a:ext cx="1047749" cy="323850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123825</xdr:colOff>
      <xdr:row>17</xdr:row>
      <xdr:rowOff>28575</xdr:rowOff>
    </xdr:from>
    <xdr:to>
      <xdr:col>1</xdr:col>
      <xdr:colOff>885825</xdr:colOff>
      <xdr:row>17</xdr:row>
      <xdr:rowOff>247650</xdr:rowOff>
    </xdr:to>
    <xdr:sp macro="" textlink="">
      <xdr:nvSpPr>
        <xdr:cNvPr id="7" name="Text Box 12"/>
        <xdr:cNvSpPr txBox="1">
          <a:spLocks noChangeArrowheads="1"/>
        </xdr:cNvSpPr>
      </xdr:nvSpPr>
      <xdr:spPr bwMode="auto">
        <a:xfrm>
          <a:off x="123825" y="3467100"/>
          <a:ext cx="762000" cy="21907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ctr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Références</a:t>
          </a:r>
        </a:p>
      </xdr:txBody>
    </xdr:sp>
    <xdr:clientData/>
  </xdr:twoCellAnchor>
  <xdr:twoCellAnchor>
    <xdr:from>
      <xdr:col>3</xdr:col>
      <xdr:colOff>85724</xdr:colOff>
      <xdr:row>17</xdr:row>
      <xdr:rowOff>76199</xdr:rowOff>
    </xdr:from>
    <xdr:to>
      <xdr:col>6</xdr:col>
      <xdr:colOff>0</xdr:colOff>
      <xdr:row>17</xdr:row>
      <xdr:rowOff>304800</xdr:rowOff>
    </xdr:to>
    <xdr:sp macro="" textlink="">
      <xdr:nvSpPr>
        <xdr:cNvPr id="8" name="Text Box 13"/>
        <xdr:cNvSpPr txBox="1">
          <a:spLocks noChangeArrowheads="1"/>
        </xdr:cNvSpPr>
      </xdr:nvSpPr>
      <xdr:spPr bwMode="auto">
        <a:xfrm>
          <a:off x="1285874" y="3514724"/>
          <a:ext cx="2343151" cy="228601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Désignation</a:t>
          </a:r>
        </a:p>
      </xdr:txBody>
    </xdr:sp>
    <xdr:clientData/>
  </xdr:twoCellAnchor>
  <xdr:twoCellAnchor>
    <xdr:from>
      <xdr:col>7</xdr:col>
      <xdr:colOff>47625</xdr:colOff>
      <xdr:row>17</xdr:row>
      <xdr:rowOff>57150</xdr:rowOff>
    </xdr:from>
    <xdr:to>
      <xdr:col>7</xdr:col>
      <xdr:colOff>781050</xdr:colOff>
      <xdr:row>17</xdr:row>
      <xdr:rowOff>266700</xdr:rowOff>
    </xdr:to>
    <xdr:sp macro="" textlink="">
      <xdr:nvSpPr>
        <xdr:cNvPr id="9" name="Text Box 14"/>
        <xdr:cNvSpPr txBox="1">
          <a:spLocks noChangeArrowheads="1"/>
        </xdr:cNvSpPr>
      </xdr:nvSpPr>
      <xdr:spPr bwMode="auto">
        <a:xfrm>
          <a:off x="3924300" y="3495675"/>
          <a:ext cx="733425" cy="20955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ctr" upright="1"/>
        <a:lstStyle/>
        <a:p>
          <a:pPr algn="ctr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Quantité</a:t>
          </a:r>
        </a:p>
      </xdr:txBody>
    </xdr:sp>
    <xdr:clientData/>
  </xdr:twoCellAnchor>
  <xdr:twoCellAnchor>
    <xdr:from>
      <xdr:col>9</xdr:col>
      <xdr:colOff>66675</xdr:colOff>
      <xdr:row>17</xdr:row>
      <xdr:rowOff>57150</xdr:rowOff>
    </xdr:from>
    <xdr:to>
      <xdr:col>9</xdr:col>
      <xdr:colOff>676275</xdr:colOff>
      <xdr:row>17</xdr:row>
      <xdr:rowOff>247650</xdr:rowOff>
    </xdr:to>
    <xdr:sp macro="" textlink="">
      <xdr:nvSpPr>
        <xdr:cNvPr id="10" name="Text Box 15"/>
        <xdr:cNvSpPr txBox="1">
          <a:spLocks noChangeArrowheads="1"/>
        </xdr:cNvSpPr>
      </xdr:nvSpPr>
      <xdr:spPr bwMode="auto">
        <a:xfrm>
          <a:off x="5038725" y="3495675"/>
          <a:ext cx="609600" cy="1905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Prix</a:t>
          </a:r>
        </a:p>
        <a:p>
          <a:pPr algn="ctr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57149</xdr:colOff>
      <xdr:row>17</xdr:row>
      <xdr:rowOff>57151</xdr:rowOff>
    </xdr:from>
    <xdr:to>
      <xdr:col>11</xdr:col>
      <xdr:colOff>1000124</xdr:colOff>
      <xdr:row>17</xdr:row>
      <xdr:rowOff>228600</xdr:rowOff>
    </xdr:to>
    <xdr:sp macro="" textlink="">
      <xdr:nvSpPr>
        <xdr:cNvPr id="11" name="Text Box 16"/>
        <xdr:cNvSpPr txBox="1">
          <a:spLocks noChangeArrowheads="1"/>
        </xdr:cNvSpPr>
      </xdr:nvSpPr>
      <xdr:spPr bwMode="auto">
        <a:xfrm>
          <a:off x="6191249" y="3495676"/>
          <a:ext cx="942975" cy="171449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Total</a:t>
          </a:r>
        </a:p>
        <a:p>
          <a:pPr algn="ctr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6</xdr:col>
      <xdr:colOff>171450</xdr:colOff>
      <xdr:row>52</xdr:row>
      <xdr:rowOff>142875</xdr:rowOff>
    </xdr:from>
    <xdr:to>
      <xdr:col>10</xdr:col>
      <xdr:colOff>9525</xdr:colOff>
      <xdr:row>54</xdr:row>
      <xdr:rowOff>66675</xdr:rowOff>
    </xdr:to>
    <xdr:sp macro="" textlink="">
      <xdr:nvSpPr>
        <xdr:cNvPr id="12" name="AutoShape 17"/>
        <xdr:cNvSpPr>
          <a:spLocks noChangeArrowheads="1"/>
        </xdr:cNvSpPr>
      </xdr:nvSpPr>
      <xdr:spPr bwMode="auto">
        <a:xfrm>
          <a:off x="3800475" y="9277350"/>
          <a:ext cx="2095500" cy="27622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1100" b="1" i="0" strike="noStrike">
              <a:solidFill>
                <a:srgbClr val="000000"/>
              </a:solidFill>
              <a:latin typeface="Arial"/>
              <a:cs typeface="Arial"/>
            </a:rPr>
            <a:t>Montant TTC</a:t>
          </a:r>
        </a:p>
      </xdr:txBody>
    </xdr:sp>
    <xdr:clientData/>
  </xdr:twoCellAnchor>
  <xdr:twoCellAnchor editAs="oneCell">
    <xdr:from>
      <xdr:col>12</xdr:col>
      <xdr:colOff>0</xdr:colOff>
      <xdr:row>51</xdr:row>
      <xdr:rowOff>0</xdr:rowOff>
    </xdr:from>
    <xdr:to>
      <xdr:col>12</xdr:col>
      <xdr:colOff>76200</xdr:colOff>
      <xdr:row>52</xdr:row>
      <xdr:rowOff>38100</xdr:rowOff>
    </xdr:to>
    <xdr:sp macro="" textlink="">
      <xdr:nvSpPr>
        <xdr:cNvPr id="13" name="Text Box 39"/>
        <xdr:cNvSpPr txBox="1">
          <a:spLocks noChangeArrowheads="1"/>
        </xdr:cNvSpPr>
      </xdr:nvSpPr>
      <xdr:spPr bwMode="auto">
        <a:xfrm>
          <a:off x="7181850" y="8972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16</xdr:row>
      <xdr:rowOff>152400</xdr:rowOff>
    </xdr:from>
    <xdr:to>
      <xdr:col>2</xdr:col>
      <xdr:colOff>28575</xdr:colOff>
      <xdr:row>17</xdr:row>
      <xdr:rowOff>304800</xdr:rowOff>
    </xdr:to>
    <xdr:sp macro="" textlink="">
      <xdr:nvSpPr>
        <xdr:cNvPr id="2" name="AutoShape 7"/>
        <xdr:cNvSpPr>
          <a:spLocks noChangeArrowheads="1"/>
        </xdr:cNvSpPr>
      </xdr:nvSpPr>
      <xdr:spPr bwMode="auto">
        <a:xfrm>
          <a:off x="28575" y="3429000"/>
          <a:ext cx="952500" cy="31432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647700</xdr:colOff>
      <xdr:row>16</xdr:row>
      <xdr:rowOff>133350</xdr:rowOff>
    </xdr:from>
    <xdr:to>
      <xdr:col>6</xdr:col>
      <xdr:colOff>38100</xdr:colOff>
      <xdr:row>18</xdr:row>
      <xdr:rowOff>19050</xdr:rowOff>
    </xdr:to>
    <xdr:sp macro="" textlink="">
      <xdr:nvSpPr>
        <xdr:cNvPr id="3" name="AutoShape 8"/>
        <xdr:cNvSpPr>
          <a:spLocks noChangeArrowheads="1"/>
        </xdr:cNvSpPr>
      </xdr:nvSpPr>
      <xdr:spPr bwMode="auto">
        <a:xfrm>
          <a:off x="1200150" y="3409950"/>
          <a:ext cx="2466975" cy="361950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0</xdr:colOff>
      <xdr:row>17</xdr:row>
      <xdr:rowOff>0</xdr:rowOff>
    </xdr:from>
    <xdr:to>
      <xdr:col>7</xdr:col>
      <xdr:colOff>800100</xdr:colOff>
      <xdr:row>18</xdr:row>
      <xdr:rowOff>9525</xdr:rowOff>
    </xdr:to>
    <xdr:sp macro="" textlink="">
      <xdr:nvSpPr>
        <xdr:cNvPr id="4" name="AutoShape 9"/>
        <xdr:cNvSpPr>
          <a:spLocks noChangeArrowheads="1"/>
        </xdr:cNvSpPr>
      </xdr:nvSpPr>
      <xdr:spPr bwMode="auto">
        <a:xfrm>
          <a:off x="3876675" y="3438525"/>
          <a:ext cx="800100" cy="323850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17</xdr:row>
      <xdr:rowOff>0</xdr:rowOff>
    </xdr:from>
    <xdr:to>
      <xdr:col>9</xdr:col>
      <xdr:colOff>752475</xdr:colOff>
      <xdr:row>18</xdr:row>
      <xdr:rowOff>9525</xdr:rowOff>
    </xdr:to>
    <xdr:sp macro="" textlink="">
      <xdr:nvSpPr>
        <xdr:cNvPr id="5" name="AutoShape 10"/>
        <xdr:cNvSpPr>
          <a:spLocks noChangeArrowheads="1"/>
        </xdr:cNvSpPr>
      </xdr:nvSpPr>
      <xdr:spPr bwMode="auto">
        <a:xfrm>
          <a:off x="4972050" y="3438525"/>
          <a:ext cx="752475" cy="323850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11</xdr:col>
      <xdr:colOff>1</xdr:colOff>
      <xdr:row>17</xdr:row>
      <xdr:rowOff>0</xdr:rowOff>
    </xdr:from>
    <xdr:to>
      <xdr:col>11</xdr:col>
      <xdr:colOff>1076325</xdr:colOff>
      <xdr:row>18</xdr:row>
      <xdr:rowOff>9525</xdr:rowOff>
    </xdr:to>
    <xdr:sp macro="" textlink="">
      <xdr:nvSpPr>
        <xdr:cNvPr id="6" name="AutoShape 11"/>
        <xdr:cNvSpPr>
          <a:spLocks noChangeArrowheads="1"/>
        </xdr:cNvSpPr>
      </xdr:nvSpPr>
      <xdr:spPr bwMode="auto">
        <a:xfrm>
          <a:off x="6134101" y="3438525"/>
          <a:ext cx="1047749" cy="323850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123825</xdr:colOff>
      <xdr:row>17</xdr:row>
      <xdr:rowOff>28575</xdr:rowOff>
    </xdr:from>
    <xdr:to>
      <xdr:col>1</xdr:col>
      <xdr:colOff>885825</xdr:colOff>
      <xdr:row>17</xdr:row>
      <xdr:rowOff>247650</xdr:rowOff>
    </xdr:to>
    <xdr:sp macro="" textlink="">
      <xdr:nvSpPr>
        <xdr:cNvPr id="7" name="Text Box 12"/>
        <xdr:cNvSpPr txBox="1">
          <a:spLocks noChangeArrowheads="1"/>
        </xdr:cNvSpPr>
      </xdr:nvSpPr>
      <xdr:spPr bwMode="auto">
        <a:xfrm>
          <a:off x="123825" y="3467100"/>
          <a:ext cx="762000" cy="21907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ctr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Références</a:t>
          </a:r>
        </a:p>
      </xdr:txBody>
    </xdr:sp>
    <xdr:clientData/>
  </xdr:twoCellAnchor>
  <xdr:twoCellAnchor>
    <xdr:from>
      <xdr:col>3</xdr:col>
      <xdr:colOff>85724</xdr:colOff>
      <xdr:row>17</xdr:row>
      <xdr:rowOff>76199</xdr:rowOff>
    </xdr:from>
    <xdr:to>
      <xdr:col>6</xdr:col>
      <xdr:colOff>0</xdr:colOff>
      <xdr:row>17</xdr:row>
      <xdr:rowOff>304800</xdr:rowOff>
    </xdr:to>
    <xdr:sp macro="" textlink="">
      <xdr:nvSpPr>
        <xdr:cNvPr id="8" name="Text Box 13"/>
        <xdr:cNvSpPr txBox="1">
          <a:spLocks noChangeArrowheads="1"/>
        </xdr:cNvSpPr>
      </xdr:nvSpPr>
      <xdr:spPr bwMode="auto">
        <a:xfrm>
          <a:off x="1285874" y="3514724"/>
          <a:ext cx="2343151" cy="228601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Désignation</a:t>
          </a:r>
        </a:p>
      </xdr:txBody>
    </xdr:sp>
    <xdr:clientData/>
  </xdr:twoCellAnchor>
  <xdr:twoCellAnchor>
    <xdr:from>
      <xdr:col>7</xdr:col>
      <xdr:colOff>47625</xdr:colOff>
      <xdr:row>17</xdr:row>
      <xdr:rowOff>57150</xdr:rowOff>
    </xdr:from>
    <xdr:to>
      <xdr:col>7</xdr:col>
      <xdr:colOff>781050</xdr:colOff>
      <xdr:row>17</xdr:row>
      <xdr:rowOff>266700</xdr:rowOff>
    </xdr:to>
    <xdr:sp macro="" textlink="">
      <xdr:nvSpPr>
        <xdr:cNvPr id="9" name="Text Box 14"/>
        <xdr:cNvSpPr txBox="1">
          <a:spLocks noChangeArrowheads="1"/>
        </xdr:cNvSpPr>
      </xdr:nvSpPr>
      <xdr:spPr bwMode="auto">
        <a:xfrm>
          <a:off x="3924300" y="3495675"/>
          <a:ext cx="733425" cy="20955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ctr" upright="1"/>
        <a:lstStyle/>
        <a:p>
          <a:pPr algn="ctr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Quantité</a:t>
          </a:r>
        </a:p>
      </xdr:txBody>
    </xdr:sp>
    <xdr:clientData/>
  </xdr:twoCellAnchor>
  <xdr:twoCellAnchor>
    <xdr:from>
      <xdr:col>9</xdr:col>
      <xdr:colOff>66675</xdr:colOff>
      <xdr:row>17</xdr:row>
      <xdr:rowOff>57150</xdr:rowOff>
    </xdr:from>
    <xdr:to>
      <xdr:col>9</xdr:col>
      <xdr:colOff>676275</xdr:colOff>
      <xdr:row>17</xdr:row>
      <xdr:rowOff>247650</xdr:rowOff>
    </xdr:to>
    <xdr:sp macro="" textlink="">
      <xdr:nvSpPr>
        <xdr:cNvPr id="10" name="Text Box 15"/>
        <xdr:cNvSpPr txBox="1">
          <a:spLocks noChangeArrowheads="1"/>
        </xdr:cNvSpPr>
      </xdr:nvSpPr>
      <xdr:spPr bwMode="auto">
        <a:xfrm>
          <a:off x="5038725" y="3495675"/>
          <a:ext cx="609600" cy="1905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Prix</a:t>
          </a:r>
        </a:p>
        <a:p>
          <a:pPr algn="ctr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57149</xdr:colOff>
      <xdr:row>17</xdr:row>
      <xdr:rowOff>57151</xdr:rowOff>
    </xdr:from>
    <xdr:to>
      <xdr:col>11</xdr:col>
      <xdr:colOff>1000124</xdr:colOff>
      <xdr:row>17</xdr:row>
      <xdr:rowOff>228600</xdr:rowOff>
    </xdr:to>
    <xdr:sp macro="" textlink="">
      <xdr:nvSpPr>
        <xdr:cNvPr id="11" name="Text Box 16"/>
        <xdr:cNvSpPr txBox="1">
          <a:spLocks noChangeArrowheads="1"/>
        </xdr:cNvSpPr>
      </xdr:nvSpPr>
      <xdr:spPr bwMode="auto">
        <a:xfrm>
          <a:off x="6191249" y="3495676"/>
          <a:ext cx="942975" cy="171449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Total</a:t>
          </a:r>
        </a:p>
        <a:p>
          <a:pPr algn="ctr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6</xdr:col>
      <xdr:colOff>171450</xdr:colOff>
      <xdr:row>52</xdr:row>
      <xdr:rowOff>142875</xdr:rowOff>
    </xdr:from>
    <xdr:to>
      <xdr:col>10</xdr:col>
      <xdr:colOff>9525</xdr:colOff>
      <xdr:row>54</xdr:row>
      <xdr:rowOff>66675</xdr:rowOff>
    </xdr:to>
    <xdr:sp macro="" textlink="">
      <xdr:nvSpPr>
        <xdr:cNvPr id="12" name="AutoShape 17"/>
        <xdr:cNvSpPr>
          <a:spLocks noChangeArrowheads="1"/>
        </xdr:cNvSpPr>
      </xdr:nvSpPr>
      <xdr:spPr bwMode="auto">
        <a:xfrm>
          <a:off x="3800475" y="9277350"/>
          <a:ext cx="2095500" cy="27622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1100" b="1" i="0" strike="noStrike">
              <a:solidFill>
                <a:srgbClr val="000000"/>
              </a:solidFill>
              <a:latin typeface="Arial"/>
              <a:cs typeface="Arial"/>
            </a:rPr>
            <a:t>Montant TTC</a:t>
          </a:r>
        </a:p>
      </xdr:txBody>
    </xdr:sp>
    <xdr:clientData/>
  </xdr:twoCellAnchor>
  <xdr:twoCellAnchor editAs="oneCell">
    <xdr:from>
      <xdr:col>12</xdr:col>
      <xdr:colOff>0</xdr:colOff>
      <xdr:row>51</xdr:row>
      <xdr:rowOff>0</xdr:rowOff>
    </xdr:from>
    <xdr:to>
      <xdr:col>12</xdr:col>
      <xdr:colOff>76200</xdr:colOff>
      <xdr:row>52</xdr:row>
      <xdr:rowOff>38100</xdr:rowOff>
    </xdr:to>
    <xdr:sp macro="" textlink="">
      <xdr:nvSpPr>
        <xdr:cNvPr id="13" name="Text Box 39"/>
        <xdr:cNvSpPr txBox="1">
          <a:spLocks noChangeArrowheads="1"/>
        </xdr:cNvSpPr>
      </xdr:nvSpPr>
      <xdr:spPr bwMode="auto">
        <a:xfrm>
          <a:off x="7181850" y="8972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253.31\Docs%20Partage\Z%20-%20Julie\P&#244;le%20Adulte\SAAJ\Pointages%20Pr&#233;sences%20et%20Repas\2019%20-%20Copie\2020%20-%20SAAJ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Total"/>
      <sheetName val="Jours fériés"/>
    </sheetNames>
    <sheetDataSet>
      <sheetData sheetId="0">
        <row r="4">
          <cell r="A4">
            <v>2020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ables/table1.xml><?xml version="1.0" encoding="utf-8"?>
<table xmlns="http://schemas.openxmlformats.org/spreadsheetml/2006/main" id="1" name="Tableau1" displayName="Tableau1" ref="C4:D15" totalsRowShown="0">
  <autoFilter ref="C4:D15"/>
  <tableColumns count="2">
    <tableColumn id="1" name="Jour Férié"/>
    <tableColumn id="2" name="Date" dataDxfId="4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7">
    <tabColor theme="1"/>
    <pageSetUpPr fitToPage="1"/>
  </sheetPr>
  <dimension ref="A1"/>
  <sheetViews>
    <sheetView zoomScaleNormal="100" workbookViewId="0">
      <selection activeCell="K23" sqref="K23"/>
    </sheetView>
  </sheetViews>
  <sheetFormatPr baseColWidth="10" defaultColWidth="11.42578125" defaultRowHeight="20.25" x14ac:dyDescent="0.3"/>
  <cols>
    <col min="1" max="28" width="3.85546875" style="3" customWidth="1"/>
    <col min="29" max="29" width="10.7109375" style="3" customWidth="1"/>
    <col min="30" max="16384" width="11.42578125" style="3"/>
  </cols>
  <sheetData/>
  <printOptions horizontalCentered="1"/>
  <pageMargins left="0.19685039370078741" right="0.19685039370078741" top="0.19685039370078741" bottom="0.19685039370078741" header="0" footer="0"/>
  <pageSetup paperSize="9" scale="9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D15"/>
  <sheetViews>
    <sheetView workbookViewId="0">
      <selection activeCell="I20" sqref="I20"/>
    </sheetView>
  </sheetViews>
  <sheetFormatPr baseColWidth="10" defaultRowHeight="15" x14ac:dyDescent="0.25"/>
  <cols>
    <col min="1" max="2" width="11.42578125" style="97"/>
    <col min="3" max="3" width="15.42578125" style="97" bestFit="1" customWidth="1"/>
    <col min="4" max="16384" width="11.42578125" style="97"/>
  </cols>
  <sheetData>
    <row r="4" spans="3:4" x14ac:dyDescent="0.25">
      <c r="C4" s="97" t="s">
        <v>9</v>
      </c>
      <c r="D4" s="97" t="s">
        <v>0</v>
      </c>
    </row>
    <row r="5" spans="3:4" x14ac:dyDescent="0.25">
      <c r="C5" s="97" t="s">
        <v>10</v>
      </c>
      <c r="D5" s="98">
        <f>DATE(Année,1,1)</f>
        <v>43831</v>
      </c>
    </row>
    <row r="6" spans="3:4" x14ac:dyDescent="0.25">
      <c r="C6" s="99" t="s">
        <v>11</v>
      </c>
      <c r="D6" s="100">
        <f>DATE(Année,3,29.56+0.979*MOD(204-11*MOD(Année,19),30)-
WEEKDAY(DATE(Année,3,28.56+0.979*MOD(204-11*MOD(Année,19),30))))+1</f>
        <v>43934</v>
      </c>
    </row>
    <row r="7" spans="3:4" x14ac:dyDescent="0.25">
      <c r="C7" s="97" t="s">
        <v>12</v>
      </c>
      <c r="D7" s="98">
        <f>DATE(Année,5,1)</f>
        <v>43952</v>
      </c>
    </row>
    <row r="8" spans="3:4" x14ac:dyDescent="0.25">
      <c r="C8" s="97" t="s">
        <v>13</v>
      </c>
      <c r="D8" s="98">
        <f>DATE(Année,5,8)</f>
        <v>43959</v>
      </c>
    </row>
    <row r="9" spans="3:4" x14ac:dyDescent="0.25">
      <c r="C9" s="99" t="s">
        <v>14</v>
      </c>
      <c r="D9" s="100">
        <f>DATE(Année,3,29.56+0.979*MOD(204-11*MOD(Année,19),30)-
WEEKDAY(DATE(Année,3,28.56+0.979*MOD(204-11*MOD(Année,19),30))))+39</f>
        <v>43972</v>
      </c>
    </row>
    <row r="10" spans="3:4" x14ac:dyDescent="0.25">
      <c r="C10" s="99" t="s">
        <v>15</v>
      </c>
      <c r="D10" s="100">
        <f>DATE(Année,3,29.56+0.979*MOD(204-11*MOD(Année,19),30)-
WEEKDAY(DATE(Année,3,28.56+0.979*MOD(204-11*MOD(Année,19),30))))+50</f>
        <v>43983</v>
      </c>
    </row>
    <row r="11" spans="3:4" x14ac:dyDescent="0.25">
      <c r="C11" s="97" t="s">
        <v>16</v>
      </c>
      <c r="D11" s="98">
        <f>DATE(Année,7,14)</f>
        <v>44026</v>
      </c>
    </row>
    <row r="12" spans="3:4" x14ac:dyDescent="0.25">
      <c r="C12" s="97" t="s">
        <v>17</v>
      </c>
      <c r="D12" s="98">
        <f>DATE(Année,8,15)</f>
        <v>44058</v>
      </c>
    </row>
    <row r="13" spans="3:4" x14ac:dyDescent="0.25">
      <c r="C13" s="97" t="s">
        <v>18</v>
      </c>
      <c r="D13" s="98">
        <f>DATE(Année,11,1)</f>
        <v>44136</v>
      </c>
    </row>
    <row r="14" spans="3:4" x14ac:dyDescent="0.25">
      <c r="C14" s="97" t="s">
        <v>19</v>
      </c>
      <c r="D14" s="98">
        <f>DATE(Année,11,11)</f>
        <v>44146</v>
      </c>
    </row>
    <row r="15" spans="3:4" x14ac:dyDescent="0.25">
      <c r="C15" s="97" t="s">
        <v>20</v>
      </c>
      <c r="D15" s="98">
        <f>DATE(Année,12,25)</f>
        <v>44190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  <pageSetUpPr fitToPage="1"/>
  </sheetPr>
  <dimension ref="A1:AH24"/>
  <sheetViews>
    <sheetView tabSelected="1" zoomScaleNormal="100" workbookViewId="0">
      <selection activeCell="H12" sqref="H12"/>
    </sheetView>
  </sheetViews>
  <sheetFormatPr baseColWidth="10" defaultColWidth="11.42578125" defaultRowHeight="20.25" x14ac:dyDescent="0.3"/>
  <cols>
    <col min="1" max="1" width="33.7109375" style="3" bestFit="1" customWidth="1"/>
    <col min="2" max="32" width="3.85546875" style="3" customWidth="1"/>
    <col min="33" max="33" width="10.7109375" style="3" customWidth="1"/>
    <col min="34" max="16384" width="11.42578125" style="3"/>
  </cols>
  <sheetData>
    <row r="1" spans="1:34" ht="5.0999999999999996" customHeight="1" x14ac:dyDescent="0.3">
      <c r="A1" s="1"/>
      <c r="B1" s="2"/>
      <c r="AG1" s="4"/>
    </row>
    <row r="2" spans="1:34" ht="12" customHeight="1" x14ac:dyDescent="0.3">
      <c r="A2" s="101" t="s">
        <v>6</v>
      </c>
      <c r="B2" s="5"/>
      <c r="C2" s="102" t="s">
        <v>0</v>
      </c>
      <c r="D2" s="103"/>
      <c r="E2" s="104">
        <v>43861</v>
      </c>
      <c r="F2" s="104"/>
      <c r="G2" s="104"/>
      <c r="H2" s="105"/>
      <c r="I2" s="6"/>
      <c r="J2" s="6"/>
    </row>
    <row r="3" spans="1:34" ht="12" customHeight="1" x14ac:dyDescent="0.3">
      <c r="A3" s="101"/>
      <c r="B3" s="5"/>
      <c r="C3" s="7"/>
      <c r="D3" s="7"/>
      <c r="E3" s="6"/>
      <c r="F3" s="6"/>
      <c r="G3" s="8"/>
      <c r="H3" s="6"/>
      <c r="I3" s="6"/>
      <c r="J3" s="6"/>
      <c r="K3" s="9"/>
      <c r="W3" s="10"/>
      <c r="X3" s="11"/>
      <c r="Y3" s="12"/>
      <c r="Z3" s="13"/>
      <c r="AA3" s="11"/>
      <c r="AB3" s="11"/>
      <c r="AC3" s="11"/>
      <c r="AD3" s="11"/>
      <c r="AE3" s="11"/>
      <c r="AF3" s="11"/>
      <c r="AG3" s="11"/>
      <c r="AH3" s="11"/>
    </row>
    <row r="4" spans="1:34" ht="12" customHeight="1" x14ac:dyDescent="0.3">
      <c r="A4" s="106">
        <v>2020</v>
      </c>
      <c r="B4" s="14"/>
      <c r="C4" s="15"/>
      <c r="D4" s="15"/>
      <c r="E4" s="15"/>
      <c r="F4" s="15"/>
      <c r="G4" s="15"/>
      <c r="H4" s="15"/>
      <c r="I4" s="15"/>
      <c r="J4" s="15"/>
      <c r="AE4" s="16"/>
      <c r="AF4" s="16"/>
      <c r="AG4" s="16"/>
      <c r="AH4" s="16"/>
    </row>
    <row r="5" spans="1:34" ht="12" customHeight="1" x14ac:dyDescent="0.3">
      <c r="A5" s="106"/>
      <c r="B5" s="17"/>
      <c r="C5" s="6"/>
      <c r="D5" s="6"/>
      <c r="E5" s="6"/>
      <c r="F5" s="6"/>
      <c r="G5" s="6"/>
      <c r="H5" s="6"/>
      <c r="I5" s="6"/>
      <c r="J5" s="6"/>
    </row>
    <row r="6" spans="1:34" ht="12.75" customHeight="1" x14ac:dyDescent="0.3"/>
    <row r="7" spans="1:34" ht="12.75" customHeight="1" x14ac:dyDescent="0.3"/>
    <row r="8" spans="1:34" s="18" customFormat="1" ht="20.100000000000001" customHeight="1" x14ac:dyDescent="0.2">
      <c r="B8" s="107" t="s">
        <v>1</v>
      </c>
      <c r="C8" s="108"/>
      <c r="D8" s="108"/>
      <c r="E8" s="108"/>
      <c r="F8" s="108"/>
      <c r="G8" s="108"/>
      <c r="H8" s="108"/>
      <c r="I8" s="108"/>
      <c r="J8" s="108"/>
      <c r="K8" s="108"/>
      <c r="L8" s="108"/>
      <c r="M8" s="108"/>
      <c r="N8" s="108"/>
      <c r="O8" s="108"/>
      <c r="P8" s="108"/>
      <c r="Q8" s="108"/>
      <c r="R8" s="108"/>
      <c r="S8" s="108"/>
      <c r="T8" s="108"/>
      <c r="U8" s="108"/>
      <c r="V8" s="108"/>
      <c r="W8" s="108"/>
      <c r="X8" s="108"/>
      <c r="Y8" s="108"/>
      <c r="Z8" s="108"/>
      <c r="AA8" s="108"/>
      <c r="AB8" s="108"/>
      <c r="AC8" s="108"/>
      <c r="AD8" s="108"/>
      <c r="AE8" s="108"/>
      <c r="AF8" s="109"/>
    </row>
    <row r="9" spans="1:34" s="22" customFormat="1" ht="20.100000000000001" customHeight="1" x14ac:dyDescent="0.2">
      <c r="A9" s="19" t="s">
        <v>2</v>
      </c>
      <c r="B9" s="20">
        <f>DATE(Année,1,1)</f>
        <v>43831</v>
      </c>
      <c r="C9" s="20">
        <f>B9+1</f>
        <v>43832</v>
      </c>
      <c r="D9" s="20">
        <f t="shared" ref="D9:AF9" si="0">C9+1</f>
        <v>43833</v>
      </c>
      <c r="E9" s="20">
        <f t="shared" si="0"/>
        <v>43834</v>
      </c>
      <c r="F9" s="20">
        <f t="shared" si="0"/>
        <v>43835</v>
      </c>
      <c r="G9" s="20">
        <f t="shared" si="0"/>
        <v>43836</v>
      </c>
      <c r="H9" s="20">
        <f t="shared" si="0"/>
        <v>43837</v>
      </c>
      <c r="I9" s="20">
        <f t="shared" si="0"/>
        <v>43838</v>
      </c>
      <c r="J9" s="20">
        <f t="shared" si="0"/>
        <v>43839</v>
      </c>
      <c r="K9" s="20">
        <f t="shared" si="0"/>
        <v>43840</v>
      </c>
      <c r="L9" s="20">
        <f t="shared" si="0"/>
        <v>43841</v>
      </c>
      <c r="M9" s="20">
        <f t="shared" si="0"/>
        <v>43842</v>
      </c>
      <c r="N9" s="20">
        <f t="shared" si="0"/>
        <v>43843</v>
      </c>
      <c r="O9" s="20">
        <f t="shared" si="0"/>
        <v>43844</v>
      </c>
      <c r="P9" s="20">
        <f t="shared" si="0"/>
        <v>43845</v>
      </c>
      <c r="Q9" s="20">
        <f t="shared" si="0"/>
        <v>43846</v>
      </c>
      <c r="R9" s="20">
        <f t="shared" si="0"/>
        <v>43847</v>
      </c>
      <c r="S9" s="20">
        <f t="shared" si="0"/>
        <v>43848</v>
      </c>
      <c r="T9" s="20">
        <f t="shared" si="0"/>
        <v>43849</v>
      </c>
      <c r="U9" s="20">
        <f t="shared" si="0"/>
        <v>43850</v>
      </c>
      <c r="V9" s="20">
        <f t="shared" si="0"/>
        <v>43851</v>
      </c>
      <c r="W9" s="20">
        <f t="shared" si="0"/>
        <v>43852</v>
      </c>
      <c r="X9" s="20">
        <f t="shared" si="0"/>
        <v>43853</v>
      </c>
      <c r="Y9" s="20">
        <f t="shared" si="0"/>
        <v>43854</v>
      </c>
      <c r="Z9" s="20">
        <f t="shared" si="0"/>
        <v>43855</v>
      </c>
      <c r="AA9" s="20">
        <f t="shared" si="0"/>
        <v>43856</v>
      </c>
      <c r="AB9" s="20">
        <f t="shared" si="0"/>
        <v>43857</v>
      </c>
      <c r="AC9" s="20">
        <f t="shared" si="0"/>
        <v>43858</v>
      </c>
      <c r="AD9" s="20">
        <f t="shared" si="0"/>
        <v>43859</v>
      </c>
      <c r="AE9" s="20">
        <f t="shared" si="0"/>
        <v>43860</v>
      </c>
      <c r="AF9" s="20">
        <f t="shared" si="0"/>
        <v>43861</v>
      </c>
      <c r="AG9" s="21" t="s">
        <v>3</v>
      </c>
    </row>
    <row r="10" spans="1:34" s="91" customFormat="1" ht="20.100000000000001" customHeight="1" x14ac:dyDescent="0.2">
      <c r="A10" s="130" t="s">
        <v>21</v>
      </c>
      <c r="B10" s="92">
        <v>1</v>
      </c>
      <c r="C10" s="92">
        <v>2</v>
      </c>
      <c r="D10" s="92">
        <v>3</v>
      </c>
      <c r="E10" s="92">
        <v>4</v>
      </c>
      <c r="F10" s="92">
        <v>5</v>
      </c>
      <c r="G10" s="92">
        <v>6</v>
      </c>
      <c r="H10" s="92">
        <v>7</v>
      </c>
      <c r="I10" s="92">
        <v>8</v>
      </c>
      <c r="J10" s="92">
        <v>9</v>
      </c>
      <c r="K10" s="92">
        <v>10</v>
      </c>
      <c r="L10" s="92">
        <v>11</v>
      </c>
      <c r="M10" s="92">
        <v>12</v>
      </c>
      <c r="N10" s="92">
        <v>13</v>
      </c>
      <c r="O10" s="92">
        <v>14</v>
      </c>
      <c r="P10" s="92">
        <v>15</v>
      </c>
      <c r="Q10" s="92">
        <v>16</v>
      </c>
      <c r="R10" s="92">
        <v>17</v>
      </c>
      <c r="S10" s="92">
        <v>18</v>
      </c>
      <c r="T10" s="92">
        <v>19</v>
      </c>
      <c r="U10" s="92">
        <v>20</v>
      </c>
      <c r="V10" s="92">
        <v>21</v>
      </c>
      <c r="W10" s="92">
        <v>22</v>
      </c>
      <c r="X10" s="92">
        <v>23</v>
      </c>
      <c r="Y10" s="92">
        <v>24</v>
      </c>
      <c r="Z10" s="92">
        <v>25</v>
      </c>
      <c r="AA10" s="92">
        <v>26</v>
      </c>
      <c r="AB10" s="92">
        <v>27</v>
      </c>
      <c r="AC10" s="92">
        <v>28</v>
      </c>
      <c r="AD10" s="92">
        <v>29</v>
      </c>
      <c r="AE10" s="92">
        <v>30</v>
      </c>
      <c r="AF10" s="92">
        <v>31</v>
      </c>
      <c r="AG10" s="94">
        <f>SUM(B10:AF10)</f>
        <v>496</v>
      </c>
    </row>
    <row r="11" spans="1:34" s="91" customFormat="1" ht="20.100000000000001" customHeight="1" x14ac:dyDescent="0.2">
      <c r="A11" s="131" t="s">
        <v>22</v>
      </c>
      <c r="B11" s="92"/>
      <c r="C11" s="92"/>
      <c r="D11" s="92"/>
      <c r="E11" s="92"/>
      <c r="F11" s="92"/>
      <c r="G11" s="93"/>
      <c r="H11" s="93">
        <v>7</v>
      </c>
      <c r="I11" s="92"/>
      <c r="J11" s="92"/>
      <c r="K11" s="92"/>
      <c r="L11" s="92"/>
      <c r="M11" s="92"/>
      <c r="N11" s="93"/>
      <c r="O11" s="93"/>
      <c r="P11" s="92"/>
      <c r="Q11" s="92"/>
      <c r="R11" s="92"/>
      <c r="S11" s="92"/>
      <c r="T11" s="92"/>
      <c r="U11" s="93"/>
      <c r="V11" s="93"/>
      <c r="W11" s="92"/>
      <c r="X11" s="92"/>
      <c r="Y11" s="92"/>
      <c r="Z11" s="92"/>
      <c r="AA11" s="92"/>
      <c r="AB11" s="93"/>
      <c r="AC11" s="93"/>
      <c r="AD11" s="92"/>
      <c r="AE11" s="92"/>
      <c r="AF11" s="92"/>
      <c r="AG11" s="94">
        <f t="shared" ref="AG11:AG23" si="1">SUM(B11:AF11)</f>
        <v>7</v>
      </c>
    </row>
    <row r="12" spans="1:34" s="91" customFormat="1" ht="20.100000000000001" customHeight="1" x14ac:dyDescent="0.2">
      <c r="A12" s="131"/>
      <c r="B12" s="92"/>
      <c r="C12" s="92"/>
      <c r="D12" s="92"/>
      <c r="E12" s="92"/>
      <c r="F12" s="92"/>
      <c r="G12" s="93"/>
      <c r="H12" s="93"/>
      <c r="I12" s="92"/>
      <c r="J12" s="92"/>
      <c r="K12" s="92"/>
      <c r="L12" s="92"/>
      <c r="M12" s="92"/>
      <c r="N12" s="93"/>
      <c r="O12" s="93"/>
      <c r="P12" s="92"/>
      <c r="Q12" s="92"/>
      <c r="R12" s="92"/>
      <c r="S12" s="92"/>
      <c r="T12" s="92"/>
      <c r="U12" s="93"/>
      <c r="V12" s="93"/>
      <c r="W12" s="92"/>
      <c r="X12" s="92"/>
      <c r="Y12" s="92"/>
      <c r="Z12" s="92"/>
      <c r="AA12" s="92"/>
      <c r="AB12" s="93"/>
      <c r="AC12" s="93"/>
      <c r="AD12" s="92"/>
      <c r="AE12" s="92"/>
      <c r="AF12" s="92"/>
      <c r="AG12" s="94">
        <f t="shared" si="1"/>
        <v>0</v>
      </c>
    </row>
    <row r="13" spans="1:34" s="91" customFormat="1" ht="20.100000000000001" customHeight="1" x14ac:dyDescent="0.2">
      <c r="A13" s="131"/>
      <c r="B13" s="92"/>
      <c r="C13" s="92"/>
      <c r="D13" s="92"/>
      <c r="E13" s="92"/>
      <c r="F13" s="92"/>
      <c r="G13" s="93"/>
      <c r="H13" s="93"/>
      <c r="I13" s="92"/>
      <c r="J13" s="92"/>
      <c r="K13" s="92"/>
      <c r="L13" s="92"/>
      <c r="M13" s="92"/>
      <c r="N13" s="93"/>
      <c r="O13" s="93"/>
      <c r="P13" s="92"/>
      <c r="Q13" s="92"/>
      <c r="R13" s="92"/>
      <c r="S13" s="92"/>
      <c r="T13" s="92"/>
      <c r="U13" s="93"/>
      <c r="V13" s="93"/>
      <c r="W13" s="92"/>
      <c r="X13" s="92"/>
      <c r="Y13" s="92"/>
      <c r="Z13" s="92"/>
      <c r="AA13" s="92"/>
      <c r="AB13" s="93"/>
      <c r="AC13" s="93"/>
      <c r="AD13" s="92"/>
      <c r="AE13" s="92"/>
      <c r="AF13" s="92"/>
      <c r="AG13" s="94">
        <f t="shared" si="1"/>
        <v>0</v>
      </c>
    </row>
    <row r="14" spans="1:34" s="91" customFormat="1" ht="20.100000000000001" customHeight="1" x14ac:dyDescent="0.2">
      <c r="A14" s="131"/>
      <c r="B14" s="92"/>
      <c r="C14" s="92"/>
      <c r="D14" s="92"/>
      <c r="E14" s="92"/>
      <c r="F14" s="92"/>
      <c r="G14" s="93"/>
      <c r="H14" s="93"/>
      <c r="I14" s="92"/>
      <c r="J14" s="92"/>
      <c r="K14" s="92"/>
      <c r="L14" s="92"/>
      <c r="M14" s="92"/>
      <c r="N14" s="93"/>
      <c r="O14" s="93"/>
      <c r="P14" s="92"/>
      <c r="Q14" s="92"/>
      <c r="R14" s="92"/>
      <c r="S14" s="92"/>
      <c r="T14" s="92"/>
      <c r="U14" s="93"/>
      <c r="V14" s="93"/>
      <c r="W14" s="92"/>
      <c r="X14" s="92"/>
      <c r="Y14" s="92"/>
      <c r="Z14" s="92"/>
      <c r="AA14" s="92"/>
      <c r="AB14" s="93"/>
      <c r="AC14" s="93"/>
      <c r="AD14" s="92"/>
      <c r="AE14" s="92"/>
      <c r="AF14" s="92"/>
      <c r="AG14" s="94">
        <f t="shared" si="1"/>
        <v>0</v>
      </c>
    </row>
    <row r="15" spans="1:34" s="91" customFormat="1" ht="20.100000000000001" customHeight="1" x14ac:dyDescent="0.2">
      <c r="A15" s="131"/>
      <c r="B15" s="92"/>
      <c r="C15" s="92"/>
      <c r="D15" s="92"/>
      <c r="E15" s="92"/>
      <c r="F15" s="92"/>
      <c r="G15" s="93"/>
      <c r="H15" s="93"/>
      <c r="I15" s="92"/>
      <c r="J15" s="92"/>
      <c r="K15" s="92"/>
      <c r="L15" s="92"/>
      <c r="M15" s="92"/>
      <c r="N15" s="93"/>
      <c r="O15" s="93"/>
      <c r="P15" s="92"/>
      <c r="Q15" s="92"/>
      <c r="R15" s="92"/>
      <c r="S15" s="92"/>
      <c r="T15" s="92"/>
      <c r="U15" s="93"/>
      <c r="V15" s="93"/>
      <c r="W15" s="92"/>
      <c r="X15" s="92"/>
      <c r="Y15" s="92"/>
      <c r="Z15" s="92"/>
      <c r="AA15" s="92"/>
      <c r="AB15" s="93"/>
      <c r="AC15" s="93"/>
      <c r="AD15" s="92"/>
      <c r="AE15" s="92"/>
      <c r="AF15" s="92"/>
      <c r="AG15" s="94">
        <f t="shared" si="1"/>
        <v>0</v>
      </c>
    </row>
    <row r="16" spans="1:34" s="91" customFormat="1" ht="20.100000000000001" customHeight="1" x14ac:dyDescent="0.2">
      <c r="A16" s="131"/>
      <c r="B16" s="92"/>
      <c r="C16" s="92"/>
      <c r="D16" s="92"/>
      <c r="E16" s="92"/>
      <c r="F16" s="92"/>
      <c r="G16" s="93"/>
      <c r="H16" s="96"/>
      <c r="I16" s="92"/>
      <c r="J16" s="92"/>
      <c r="K16" s="92"/>
      <c r="L16" s="92"/>
      <c r="M16" s="92"/>
      <c r="N16" s="93"/>
      <c r="O16" s="93"/>
      <c r="P16" s="92"/>
      <c r="Q16" s="92"/>
      <c r="R16" s="92"/>
      <c r="S16" s="92"/>
      <c r="T16" s="92"/>
      <c r="U16" s="93"/>
      <c r="V16" s="93"/>
      <c r="W16" s="92"/>
      <c r="X16" s="92"/>
      <c r="Y16" s="92"/>
      <c r="Z16" s="92"/>
      <c r="AA16" s="92"/>
      <c r="AB16" s="93"/>
      <c r="AC16" s="93"/>
      <c r="AD16" s="92"/>
      <c r="AE16" s="92"/>
      <c r="AF16" s="92"/>
      <c r="AG16" s="94">
        <f t="shared" si="1"/>
        <v>0</v>
      </c>
    </row>
    <row r="17" spans="1:33" s="91" customFormat="1" ht="20.100000000000001" customHeight="1" x14ac:dyDescent="0.2">
      <c r="A17" s="131"/>
      <c r="B17" s="92"/>
      <c r="C17" s="92"/>
      <c r="D17" s="92"/>
      <c r="E17" s="92"/>
      <c r="F17" s="92"/>
      <c r="G17" s="93"/>
      <c r="H17" s="93"/>
      <c r="I17" s="92"/>
      <c r="J17" s="92"/>
      <c r="K17" s="92"/>
      <c r="L17" s="92"/>
      <c r="M17" s="92"/>
      <c r="N17" s="93"/>
      <c r="O17" s="93"/>
      <c r="P17" s="92"/>
      <c r="Q17" s="92"/>
      <c r="R17" s="92"/>
      <c r="S17" s="92"/>
      <c r="T17" s="92"/>
      <c r="U17" s="93"/>
      <c r="V17" s="93"/>
      <c r="W17" s="92"/>
      <c r="X17" s="92"/>
      <c r="Y17" s="92"/>
      <c r="Z17" s="92"/>
      <c r="AA17" s="92"/>
      <c r="AB17" s="93"/>
      <c r="AC17" s="93"/>
      <c r="AD17" s="92"/>
      <c r="AE17" s="92"/>
      <c r="AF17" s="92"/>
      <c r="AG17" s="94">
        <f t="shared" si="1"/>
        <v>0</v>
      </c>
    </row>
    <row r="18" spans="1:33" s="91" customFormat="1" ht="20.100000000000001" customHeight="1" x14ac:dyDescent="0.2">
      <c r="A18" s="131"/>
      <c r="B18" s="92"/>
      <c r="C18" s="92"/>
      <c r="D18" s="92"/>
      <c r="E18" s="92"/>
      <c r="F18" s="92"/>
      <c r="G18" s="93"/>
      <c r="H18" s="93"/>
      <c r="I18" s="92"/>
      <c r="J18" s="92"/>
      <c r="K18" s="92"/>
      <c r="L18" s="92"/>
      <c r="M18" s="92"/>
      <c r="N18" s="93"/>
      <c r="O18" s="93"/>
      <c r="P18" s="92"/>
      <c r="Q18" s="92"/>
      <c r="R18" s="92"/>
      <c r="S18" s="92"/>
      <c r="T18" s="92"/>
      <c r="U18" s="93"/>
      <c r="V18" s="93"/>
      <c r="W18" s="92"/>
      <c r="X18" s="92"/>
      <c r="Y18" s="92"/>
      <c r="Z18" s="92"/>
      <c r="AA18" s="92"/>
      <c r="AB18" s="93"/>
      <c r="AC18" s="93"/>
      <c r="AD18" s="92"/>
      <c r="AE18" s="92"/>
      <c r="AF18" s="92"/>
      <c r="AG18" s="94">
        <f t="shared" si="1"/>
        <v>0</v>
      </c>
    </row>
    <row r="19" spans="1:33" s="91" customFormat="1" ht="20.100000000000001" customHeight="1" x14ac:dyDescent="0.2">
      <c r="A19" s="131"/>
      <c r="B19" s="92"/>
      <c r="C19" s="92"/>
      <c r="D19" s="92"/>
      <c r="E19" s="92"/>
      <c r="F19" s="92"/>
      <c r="G19" s="93"/>
      <c r="H19" s="93"/>
      <c r="I19" s="92"/>
      <c r="J19" s="92"/>
      <c r="K19" s="92"/>
      <c r="L19" s="92"/>
      <c r="M19" s="92"/>
      <c r="N19" s="93"/>
      <c r="O19" s="93"/>
      <c r="P19" s="92"/>
      <c r="Q19" s="92"/>
      <c r="R19" s="92"/>
      <c r="S19" s="92"/>
      <c r="T19" s="92"/>
      <c r="U19" s="93"/>
      <c r="V19" s="93"/>
      <c r="W19" s="92"/>
      <c r="X19" s="92"/>
      <c r="Y19" s="92"/>
      <c r="Z19" s="92"/>
      <c r="AA19" s="92"/>
      <c r="AB19" s="93"/>
      <c r="AC19" s="93"/>
      <c r="AD19" s="92"/>
      <c r="AE19" s="92"/>
      <c r="AF19" s="92"/>
      <c r="AG19" s="94">
        <f t="shared" si="1"/>
        <v>0</v>
      </c>
    </row>
    <row r="20" spans="1:33" s="91" customFormat="1" ht="20.100000000000001" customHeight="1" x14ac:dyDescent="0.2">
      <c r="A20" s="131"/>
      <c r="B20" s="92"/>
      <c r="C20" s="92"/>
      <c r="D20" s="92"/>
      <c r="E20" s="92"/>
      <c r="F20" s="92"/>
      <c r="G20" s="93"/>
      <c r="H20" s="93"/>
      <c r="I20" s="92"/>
      <c r="J20" s="92"/>
      <c r="K20" s="92"/>
      <c r="L20" s="92"/>
      <c r="M20" s="92"/>
      <c r="N20" s="93"/>
      <c r="O20" s="93"/>
      <c r="P20" s="92"/>
      <c r="Q20" s="92"/>
      <c r="R20" s="92"/>
      <c r="S20" s="92"/>
      <c r="T20" s="92"/>
      <c r="U20" s="93"/>
      <c r="V20" s="93"/>
      <c r="W20" s="92"/>
      <c r="X20" s="92"/>
      <c r="Y20" s="92"/>
      <c r="Z20" s="92"/>
      <c r="AA20" s="92"/>
      <c r="AB20" s="93"/>
      <c r="AC20" s="93"/>
      <c r="AD20" s="92"/>
      <c r="AE20" s="92"/>
      <c r="AF20" s="92"/>
      <c r="AG20" s="94">
        <f t="shared" si="1"/>
        <v>0</v>
      </c>
    </row>
    <row r="21" spans="1:33" s="91" customFormat="1" ht="20.100000000000001" customHeight="1" x14ac:dyDescent="0.2">
      <c r="A21" s="131"/>
      <c r="B21" s="92"/>
      <c r="C21" s="92"/>
      <c r="D21" s="92"/>
      <c r="E21" s="92"/>
      <c r="F21" s="92"/>
      <c r="G21" s="93"/>
      <c r="H21" s="93"/>
      <c r="I21" s="92"/>
      <c r="J21" s="92"/>
      <c r="K21" s="92"/>
      <c r="L21" s="92"/>
      <c r="M21" s="92"/>
      <c r="N21" s="93"/>
      <c r="O21" s="93"/>
      <c r="P21" s="92"/>
      <c r="Q21" s="92"/>
      <c r="R21" s="92"/>
      <c r="S21" s="92"/>
      <c r="T21" s="92"/>
      <c r="U21" s="93"/>
      <c r="V21" s="93"/>
      <c r="W21" s="92"/>
      <c r="X21" s="92"/>
      <c r="Y21" s="92"/>
      <c r="Z21" s="92"/>
      <c r="AA21" s="92"/>
      <c r="AB21" s="93"/>
      <c r="AC21" s="93"/>
      <c r="AD21" s="92"/>
      <c r="AE21" s="92"/>
      <c r="AF21" s="92"/>
      <c r="AG21" s="94">
        <f t="shared" si="1"/>
        <v>0</v>
      </c>
    </row>
    <row r="22" spans="1:33" s="91" customFormat="1" ht="20.100000000000001" customHeight="1" x14ac:dyDescent="0.2">
      <c r="A22" s="131"/>
      <c r="B22" s="92"/>
      <c r="C22" s="92"/>
      <c r="D22" s="92"/>
      <c r="E22" s="92"/>
      <c r="F22" s="92"/>
      <c r="G22" s="93"/>
      <c r="H22" s="93"/>
      <c r="I22" s="92"/>
      <c r="J22" s="92"/>
      <c r="K22" s="92"/>
      <c r="L22" s="92"/>
      <c r="M22" s="92"/>
      <c r="N22" s="93"/>
      <c r="O22" s="93"/>
      <c r="P22" s="92"/>
      <c r="Q22" s="92"/>
      <c r="R22" s="92"/>
      <c r="S22" s="92"/>
      <c r="T22" s="92"/>
      <c r="U22" s="93"/>
      <c r="V22" s="93"/>
      <c r="W22" s="92"/>
      <c r="X22" s="92"/>
      <c r="Y22" s="92"/>
      <c r="Z22" s="92"/>
      <c r="AA22" s="92"/>
      <c r="AB22" s="93"/>
      <c r="AC22" s="93"/>
      <c r="AD22" s="92"/>
      <c r="AE22" s="92"/>
      <c r="AF22" s="92"/>
      <c r="AG22" s="94">
        <f t="shared" si="1"/>
        <v>0</v>
      </c>
    </row>
    <row r="23" spans="1:33" s="91" customFormat="1" ht="20.100000000000001" customHeight="1" x14ac:dyDescent="0.2">
      <c r="A23" s="130"/>
      <c r="B23" s="92"/>
      <c r="C23" s="92"/>
      <c r="D23" s="92"/>
      <c r="E23" s="92"/>
      <c r="F23" s="92"/>
      <c r="G23" s="93"/>
      <c r="H23" s="93"/>
      <c r="I23" s="92"/>
      <c r="J23" s="92"/>
      <c r="K23" s="92"/>
      <c r="L23" s="92"/>
      <c r="M23" s="92"/>
      <c r="N23" s="93"/>
      <c r="O23" s="93"/>
      <c r="P23" s="92"/>
      <c r="Q23" s="92"/>
      <c r="R23" s="92"/>
      <c r="S23" s="92"/>
      <c r="T23" s="92"/>
      <c r="U23" s="93"/>
      <c r="V23" s="93"/>
      <c r="W23" s="92"/>
      <c r="X23" s="92"/>
      <c r="Y23" s="92"/>
      <c r="Z23" s="92"/>
      <c r="AA23" s="92"/>
      <c r="AB23" s="93"/>
      <c r="AC23" s="93"/>
      <c r="AD23" s="92"/>
      <c r="AE23" s="92"/>
      <c r="AF23" s="92"/>
      <c r="AG23" s="94">
        <f t="shared" si="1"/>
        <v>0</v>
      </c>
    </row>
    <row r="24" spans="1:33" s="90" customFormat="1" x14ac:dyDescent="0.3">
      <c r="AG24" s="95">
        <f>SUM(AG10:AG23)</f>
        <v>503</v>
      </c>
    </row>
  </sheetData>
  <mergeCells count="5">
    <mergeCell ref="A2:A3"/>
    <mergeCell ref="C2:D2"/>
    <mergeCell ref="E2:H2"/>
    <mergeCell ref="A4:A5"/>
    <mergeCell ref="B8:AF8"/>
  </mergeCells>
  <conditionalFormatting sqref="B10:AF23">
    <cfRule type="cellIs" dxfId="2" priority="4" operator="equal">
      <formula>1</formula>
    </cfRule>
  </conditionalFormatting>
  <conditionalFormatting sqref="B9:AF9">
    <cfRule type="expression" dxfId="3" priority="5">
      <formula>OR(WEEKDAY(B$9)=1,WEEKDAY(B$9)=7)</formula>
    </cfRule>
  </conditionalFormatting>
  <conditionalFormatting sqref="B10:AF23">
    <cfRule type="expression" dxfId="1" priority="2">
      <formula>OR(WEEKDAY(B$9)=1,WEEKDAY(B$9)=7)</formula>
    </cfRule>
  </conditionalFormatting>
  <printOptions horizontalCentered="1"/>
  <pageMargins left="0.19685039370078741" right="0.19685039370078741" top="0.19685039370078741" bottom="0.19685039370078741" header="0" footer="0"/>
  <pageSetup paperSize="9" scale="9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373F7B0B-3024-4356-897B-24E33012A25E}">
            <xm:f>VLOOKUP(B$9,'Jours fériés'!$D$5:$D$151,1,FALSE)</xm:f>
            <x14:dxf>
              <fill>
                <patternFill patternType="gray125"/>
              </fill>
            </x14:dxf>
          </x14:cfRule>
          <xm:sqref>B9:AF23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65"/>
  <sheetViews>
    <sheetView topLeftCell="B7" zoomScaleNormal="100" workbookViewId="0">
      <selection activeCell="H23" sqref="H23"/>
    </sheetView>
  </sheetViews>
  <sheetFormatPr baseColWidth="10" defaultRowHeight="12.75" x14ac:dyDescent="0.2"/>
  <cols>
    <col min="1" max="1" width="3.7109375" style="31" hidden="1" customWidth="1"/>
    <col min="2" max="2" width="14.28515625" style="31" customWidth="1"/>
    <col min="3" max="3" width="3.7109375" style="31" customWidth="1"/>
    <col min="4" max="4" width="17" style="31" bestFit="1" customWidth="1"/>
    <col min="5" max="5" width="3.7109375" style="31" customWidth="1"/>
    <col min="6" max="6" width="15.7109375" style="31" customWidth="1"/>
    <col min="7" max="7" width="3.7109375" style="31" customWidth="1"/>
    <col min="8" max="8" width="12.7109375" style="31" customWidth="1"/>
    <col min="9" max="9" width="3.7109375" style="31" customWidth="1"/>
    <col min="10" max="10" width="13.7109375" style="31" customWidth="1"/>
    <col min="11" max="11" width="3.7109375" style="31" customWidth="1"/>
    <col min="12" max="12" width="15.7109375" style="31" customWidth="1"/>
    <col min="13" max="16384" width="11.42578125" style="31"/>
  </cols>
  <sheetData>
    <row r="1" spans="2:12" s="24" customFormat="1" ht="35.25" customHeight="1" x14ac:dyDescent="0.2">
      <c r="B1" s="23"/>
      <c r="C1" s="23"/>
      <c r="H1" s="124" t="s">
        <v>4</v>
      </c>
      <c r="I1" s="124"/>
      <c r="J1" s="124"/>
      <c r="K1" s="124"/>
      <c r="L1" s="25">
        <v>200101</v>
      </c>
    </row>
    <row r="2" spans="2:12" s="24" customFormat="1" ht="35.25" customHeight="1" x14ac:dyDescent="0.2">
      <c r="B2" s="23"/>
      <c r="C2" s="23"/>
      <c r="H2" s="26"/>
      <c r="I2" s="26"/>
      <c r="J2" s="27" t="s">
        <v>5</v>
      </c>
      <c r="K2" s="125">
        <f>JANVIER!E2</f>
        <v>43861</v>
      </c>
      <c r="L2" s="125"/>
    </row>
    <row r="3" spans="2:12" ht="27.95" customHeight="1" x14ac:dyDescent="0.35">
      <c r="B3" s="28"/>
      <c r="C3" s="29"/>
      <c r="D3" s="30"/>
      <c r="G3" s="32"/>
    </row>
    <row r="4" spans="2:12" ht="20.100000000000001" customHeight="1" x14ac:dyDescent="0.2">
      <c r="B4" s="33"/>
      <c r="C4" s="33"/>
      <c r="D4" s="33"/>
      <c r="E4" s="34"/>
      <c r="F4" s="34"/>
      <c r="G4" s="32"/>
      <c r="I4" s="129" t="str">
        <f>JANVIER!A10</f>
        <v>ABBA Cool</v>
      </c>
      <c r="J4" s="126"/>
      <c r="K4" s="126"/>
      <c r="L4" s="126"/>
    </row>
    <row r="5" spans="2:12" ht="12.75" customHeight="1" x14ac:dyDescent="0.2">
      <c r="B5" s="35"/>
      <c r="C5" s="36"/>
      <c r="D5" s="37"/>
      <c r="I5" s="38"/>
      <c r="J5" s="38"/>
      <c r="K5" s="38"/>
      <c r="L5" s="38"/>
    </row>
    <row r="6" spans="2:12" ht="14.25" x14ac:dyDescent="0.2">
      <c r="B6" s="35"/>
      <c r="D6" s="39"/>
      <c r="I6" s="40"/>
      <c r="J6" s="40"/>
      <c r="K6" s="40"/>
      <c r="L6" s="40"/>
    </row>
    <row r="7" spans="2:12" ht="8.1" customHeight="1" x14ac:dyDescent="0.2">
      <c r="B7" s="41"/>
      <c r="I7" s="40"/>
      <c r="J7" s="40"/>
      <c r="K7" s="40"/>
      <c r="L7" s="40"/>
    </row>
    <row r="8" spans="2:12" x14ac:dyDescent="0.2">
      <c r="B8" s="42"/>
      <c r="H8" s="43"/>
      <c r="I8" s="43"/>
      <c r="J8" s="44"/>
      <c r="K8" s="44"/>
      <c r="L8" s="44"/>
    </row>
    <row r="9" spans="2:12" x14ac:dyDescent="0.2">
      <c r="B9" s="42"/>
      <c r="C9" s="45"/>
      <c r="J9" s="43"/>
      <c r="K9" s="43"/>
      <c r="L9" s="43"/>
    </row>
    <row r="10" spans="2:12" ht="8.1" customHeight="1" x14ac:dyDescent="0.2">
      <c r="B10" s="41"/>
      <c r="H10" s="43"/>
      <c r="I10" s="43"/>
      <c r="J10" s="43"/>
      <c r="K10" s="43"/>
      <c r="L10" s="43"/>
    </row>
    <row r="11" spans="2:12" ht="14.25" x14ac:dyDescent="0.2">
      <c r="B11" s="42"/>
      <c r="C11" s="46"/>
      <c r="D11" s="47"/>
      <c r="E11" s="47"/>
      <c r="J11" s="43"/>
      <c r="K11" s="43"/>
      <c r="L11" s="43"/>
    </row>
    <row r="12" spans="2:12" x14ac:dyDescent="0.2">
      <c r="B12" s="48"/>
      <c r="H12" s="43"/>
      <c r="I12" s="43"/>
      <c r="J12" s="43"/>
      <c r="K12" s="43"/>
      <c r="L12" s="43"/>
    </row>
    <row r="15" spans="2:12" x14ac:dyDescent="0.2">
      <c r="F15" s="48"/>
      <c r="G15" s="48"/>
      <c r="H15" s="48"/>
    </row>
    <row r="16" spans="2:12" ht="7.5" customHeight="1" x14ac:dyDescent="0.2"/>
    <row r="18" spans="2:12" ht="24.95" customHeight="1" x14ac:dyDescent="0.2"/>
    <row r="19" spans="2:12" x14ac:dyDescent="0.2">
      <c r="L19" s="43"/>
    </row>
    <row r="20" spans="2:12" ht="3" customHeight="1" x14ac:dyDescent="0.2"/>
    <row r="21" spans="2:12" x14ac:dyDescent="0.2">
      <c r="B21" s="49"/>
      <c r="D21" s="50"/>
      <c r="E21" s="50"/>
      <c r="F21" s="50"/>
      <c r="H21" s="51"/>
      <c r="J21" s="52"/>
      <c r="L21" s="53"/>
    </row>
    <row r="22" spans="2:12" x14ac:dyDescent="0.2">
      <c r="B22" s="54"/>
      <c r="D22" s="50" t="s">
        <v>6</v>
      </c>
      <c r="E22" s="55"/>
      <c r="F22" s="55"/>
      <c r="H22" s="128" t="e">
        <f>VLOOKUP($D$23,JANVIER!$A$10:$A$26,31,FALSE)</f>
        <v>#REF!</v>
      </c>
      <c r="J22" s="57">
        <v>4.3600000000000003</v>
      </c>
      <c r="K22" s="58"/>
      <c r="L22" s="53" t="e">
        <f>J22*H22</f>
        <v>#REF!</v>
      </c>
    </row>
    <row r="23" spans="2:12" x14ac:dyDescent="0.2">
      <c r="B23" s="59">
        <f>K2</f>
        <v>43861</v>
      </c>
      <c r="D23" s="127" t="str">
        <f>I4</f>
        <v>ABBA Cool</v>
      </c>
      <c r="E23" s="50"/>
      <c r="F23" s="50"/>
      <c r="H23" s="51"/>
      <c r="J23" s="52"/>
      <c r="L23" s="53"/>
    </row>
    <row r="24" spans="2:12" x14ac:dyDescent="0.2">
      <c r="B24" s="60"/>
      <c r="D24" s="50"/>
      <c r="E24" s="50"/>
      <c r="F24" s="50"/>
      <c r="H24" s="51"/>
      <c r="J24" s="57"/>
      <c r="K24" s="58"/>
      <c r="L24" s="53"/>
    </row>
    <row r="25" spans="2:12" x14ac:dyDescent="0.2">
      <c r="B25" s="49"/>
      <c r="D25" s="50"/>
      <c r="E25" s="50"/>
      <c r="F25" s="50"/>
      <c r="H25" s="51"/>
      <c r="J25" s="52"/>
      <c r="L25" s="53"/>
    </row>
    <row r="26" spans="2:12" x14ac:dyDescent="0.2">
      <c r="B26" s="60"/>
      <c r="D26" s="50"/>
      <c r="E26" s="50"/>
      <c r="F26" s="50"/>
      <c r="H26" s="51"/>
      <c r="J26" s="57"/>
      <c r="K26" s="58"/>
      <c r="L26" s="53"/>
    </row>
    <row r="27" spans="2:12" x14ac:dyDescent="0.2">
      <c r="B27" s="60"/>
      <c r="D27" s="50"/>
      <c r="E27" s="50"/>
      <c r="F27" s="50"/>
      <c r="H27" s="51"/>
      <c r="J27" s="52"/>
      <c r="K27" s="58"/>
      <c r="L27" s="53"/>
    </row>
    <row r="28" spans="2:12" x14ac:dyDescent="0.2">
      <c r="B28" s="60"/>
      <c r="D28" s="50"/>
      <c r="E28" s="50"/>
      <c r="F28" s="50"/>
      <c r="H28" s="51"/>
      <c r="J28" s="52"/>
      <c r="K28" s="58"/>
      <c r="L28" s="53"/>
    </row>
    <row r="29" spans="2:12" x14ac:dyDescent="0.2">
      <c r="B29" s="61"/>
      <c r="D29" s="50"/>
      <c r="E29" s="50"/>
      <c r="F29" s="50"/>
      <c r="H29" s="51"/>
      <c r="J29" s="52"/>
      <c r="K29" s="58"/>
      <c r="L29" s="53"/>
    </row>
    <row r="30" spans="2:12" x14ac:dyDescent="0.2">
      <c r="B30" s="60"/>
      <c r="D30" s="50"/>
      <c r="E30" s="50"/>
      <c r="F30" s="50"/>
      <c r="H30" s="51"/>
      <c r="J30" s="52"/>
      <c r="K30" s="58"/>
      <c r="L30" s="53"/>
    </row>
    <row r="31" spans="2:12" x14ac:dyDescent="0.2">
      <c r="B31" s="49"/>
      <c r="D31" s="50"/>
      <c r="E31" s="50"/>
      <c r="F31" s="50"/>
      <c r="H31" s="51"/>
      <c r="J31" s="52"/>
      <c r="K31" s="58"/>
      <c r="L31" s="53"/>
    </row>
    <row r="32" spans="2:12" x14ac:dyDescent="0.2">
      <c r="B32" s="62"/>
      <c r="D32" s="114"/>
      <c r="E32" s="115"/>
      <c r="F32" s="115"/>
      <c r="H32" s="56"/>
      <c r="J32" s="57"/>
      <c r="K32" s="58"/>
      <c r="L32" s="53"/>
    </row>
    <row r="33" spans="2:12" x14ac:dyDescent="0.2">
      <c r="B33" s="63"/>
      <c r="D33" s="114"/>
      <c r="E33" s="115"/>
      <c r="F33" s="115"/>
      <c r="H33" s="56"/>
      <c r="J33" s="57"/>
      <c r="K33" s="58"/>
      <c r="L33" s="53"/>
    </row>
    <row r="34" spans="2:12" x14ac:dyDescent="0.2">
      <c r="B34" s="63"/>
      <c r="D34" s="64"/>
      <c r="E34" s="65"/>
      <c r="F34" s="65"/>
      <c r="H34" s="56"/>
      <c r="J34" s="57"/>
      <c r="K34" s="58"/>
      <c r="L34" s="53"/>
    </row>
    <row r="35" spans="2:12" x14ac:dyDescent="0.2">
      <c r="B35" s="49"/>
      <c r="D35" s="66"/>
      <c r="E35" s="67"/>
      <c r="F35" s="67"/>
      <c r="H35" s="56"/>
      <c r="J35" s="57"/>
      <c r="K35" s="58"/>
      <c r="L35" s="53"/>
    </row>
    <row r="36" spans="2:12" x14ac:dyDescent="0.2">
      <c r="B36" s="54"/>
      <c r="D36" s="66"/>
      <c r="E36" s="67"/>
      <c r="F36" s="67"/>
      <c r="H36" s="56"/>
      <c r="J36" s="57"/>
      <c r="K36" s="58"/>
      <c r="L36" s="53"/>
    </row>
    <row r="37" spans="2:12" x14ac:dyDescent="0.2">
      <c r="B37" s="54"/>
      <c r="D37" s="66"/>
      <c r="E37" s="55"/>
      <c r="F37" s="55"/>
      <c r="H37" s="56"/>
      <c r="J37" s="57"/>
      <c r="K37" s="58"/>
      <c r="L37" s="53"/>
    </row>
    <row r="38" spans="2:12" x14ac:dyDescent="0.2">
      <c r="B38" s="54"/>
      <c r="D38" s="66"/>
      <c r="E38" s="67"/>
      <c r="F38" s="67"/>
      <c r="H38" s="56"/>
      <c r="J38" s="57"/>
      <c r="K38" s="58"/>
      <c r="L38" s="53"/>
    </row>
    <row r="39" spans="2:12" x14ac:dyDescent="0.2">
      <c r="B39" s="54"/>
      <c r="D39" s="68"/>
      <c r="E39" s="55"/>
      <c r="F39" s="55"/>
      <c r="H39" s="56"/>
      <c r="J39" s="57"/>
      <c r="K39" s="58"/>
      <c r="L39" s="53"/>
    </row>
    <row r="40" spans="2:12" x14ac:dyDescent="0.2">
      <c r="B40" s="54"/>
      <c r="D40" s="122"/>
      <c r="E40" s="123"/>
      <c r="F40" s="123"/>
      <c r="H40" s="56"/>
      <c r="J40" s="57"/>
      <c r="K40" s="58"/>
      <c r="L40" s="53"/>
    </row>
    <row r="41" spans="2:12" x14ac:dyDescent="0.2">
      <c r="B41" s="54"/>
      <c r="D41" s="66"/>
      <c r="E41" s="67"/>
      <c r="F41" s="67"/>
      <c r="H41" s="56"/>
      <c r="J41" s="57"/>
      <c r="K41" s="58"/>
      <c r="L41" s="53"/>
    </row>
    <row r="42" spans="2:12" x14ac:dyDescent="0.2">
      <c r="B42" s="54"/>
      <c r="D42" s="66"/>
      <c r="E42" s="67"/>
      <c r="F42" s="67"/>
      <c r="H42" s="56"/>
      <c r="J42" s="57"/>
      <c r="K42" s="58"/>
      <c r="L42" s="53"/>
    </row>
    <row r="43" spans="2:12" x14ac:dyDescent="0.2">
      <c r="B43" s="54"/>
      <c r="D43" s="114"/>
      <c r="E43" s="115"/>
      <c r="F43" s="115"/>
      <c r="H43" s="56"/>
      <c r="J43" s="57"/>
      <c r="K43" s="58"/>
      <c r="L43" s="53"/>
    </row>
    <row r="44" spans="2:12" x14ac:dyDescent="0.2">
      <c r="B44" s="54"/>
      <c r="D44" s="64"/>
      <c r="E44" s="65"/>
      <c r="F44" s="65"/>
      <c r="H44" s="56"/>
      <c r="J44" s="57"/>
      <c r="K44" s="58"/>
      <c r="L44" s="53"/>
    </row>
    <row r="45" spans="2:12" x14ac:dyDescent="0.2">
      <c r="B45" s="54"/>
      <c r="D45" s="50"/>
      <c r="E45" s="65"/>
      <c r="F45" s="65"/>
      <c r="H45" s="56"/>
      <c r="J45" s="57"/>
      <c r="K45" s="58"/>
      <c r="L45" s="53"/>
    </row>
    <row r="46" spans="2:12" x14ac:dyDescent="0.2">
      <c r="B46" s="54"/>
      <c r="D46" s="66"/>
      <c r="E46" s="67"/>
      <c r="F46" s="67"/>
      <c r="H46" s="56"/>
      <c r="J46" s="57"/>
      <c r="K46" s="58"/>
      <c r="L46" s="53"/>
    </row>
    <row r="47" spans="2:12" x14ac:dyDescent="0.2">
      <c r="B47" s="54"/>
      <c r="D47" s="66"/>
      <c r="E47" s="67"/>
      <c r="F47" s="67"/>
      <c r="H47" s="56"/>
      <c r="J47" s="57"/>
      <c r="K47" s="58"/>
      <c r="L47" s="53"/>
    </row>
    <row r="48" spans="2:12" x14ac:dyDescent="0.2">
      <c r="B48" s="69"/>
      <c r="D48" s="66"/>
      <c r="E48" s="67"/>
      <c r="F48" s="67"/>
      <c r="H48" s="56"/>
      <c r="J48" s="57"/>
      <c r="K48" s="58"/>
      <c r="L48" s="53"/>
    </row>
    <row r="49" spans="2:12" x14ac:dyDescent="0.2">
      <c r="B49" s="70"/>
      <c r="D49" s="55"/>
      <c r="E49" s="55"/>
      <c r="F49" s="55"/>
      <c r="H49" s="56"/>
      <c r="J49" s="57"/>
      <c r="K49" s="58"/>
      <c r="L49" s="53"/>
    </row>
    <row r="50" spans="2:12" x14ac:dyDescent="0.2">
      <c r="B50" s="55"/>
      <c r="D50" s="71"/>
      <c r="E50" s="55"/>
      <c r="F50" s="55"/>
      <c r="H50" s="56"/>
      <c r="J50" s="57"/>
      <c r="K50" s="58"/>
      <c r="L50" s="53"/>
    </row>
    <row r="51" spans="2:12" x14ac:dyDescent="0.2">
      <c r="B51" s="54"/>
      <c r="D51" s="114"/>
      <c r="E51" s="115"/>
      <c r="F51" s="115"/>
      <c r="H51" s="56"/>
      <c r="J51" s="57"/>
      <c r="K51" s="58"/>
      <c r="L51" s="53"/>
    </row>
    <row r="52" spans="2:12" x14ac:dyDescent="0.2">
      <c r="J52" s="34"/>
      <c r="K52" s="72"/>
      <c r="L52" s="73"/>
    </row>
    <row r="54" spans="2:12" ht="15" x14ac:dyDescent="0.25">
      <c r="J54" s="47"/>
      <c r="L54" s="74" t="e">
        <f>SUM(L21:L51)</f>
        <v>#REF!</v>
      </c>
    </row>
    <row r="57" spans="2:12" ht="13.5" thickBot="1" x14ac:dyDescent="0.25"/>
    <row r="58" spans="2:12" ht="13.5" thickTop="1" x14ac:dyDescent="0.2">
      <c r="B58" s="75"/>
      <c r="C58" s="75"/>
      <c r="D58" s="75"/>
      <c r="E58" s="75"/>
      <c r="F58" s="75"/>
      <c r="G58" s="75"/>
      <c r="H58" s="76"/>
      <c r="I58" s="77"/>
      <c r="J58" s="77"/>
      <c r="K58" s="77"/>
      <c r="L58" s="78"/>
    </row>
    <row r="59" spans="2:12" x14ac:dyDescent="0.2">
      <c r="B59" s="47"/>
      <c r="C59" s="79"/>
      <c r="H59" s="116" t="s">
        <v>7</v>
      </c>
      <c r="I59" s="117"/>
      <c r="J59" s="117"/>
      <c r="K59" s="117"/>
      <c r="L59" s="80" t="e">
        <f>#REF!</f>
        <v>#REF!</v>
      </c>
    </row>
    <row r="60" spans="2:12" x14ac:dyDescent="0.2">
      <c r="B60" s="47"/>
      <c r="C60" s="81"/>
      <c r="H60" s="82"/>
      <c r="I60" s="83"/>
      <c r="J60" s="83"/>
      <c r="K60" s="83"/>
      <c r="L60" s="84"/>
    </row>
    <row r="61" spans="2:12" s="24" customFormat="1" ht="15" customHeight="1" x14ac:dyDescent="0.2">
      <c r="B61" s="85"/>
      <c r="C61" s="86"/>
      <c r="H61" s="110" t="s">
        <v>0</v>
      </c>
      <c r="I61" s="111"/>
      <c r="J61" s="118">
        <f>K2</f>
        <v>43861</v>
      </c>
      <c r="K61" s="118"/>
      <c r="L61" s="119"/>
    </row>
    <row r="62" spans="2:12" s="24" customFormat="1" ht="15" customHeight="1" x14ac:dyDescent="0.2">
      <c r="H62" s="110" t="s">
        <v>4</v>
      </c>
      <c r="I62" s="111"/>
      <c r="J62" s="120">
        <f>L1</f>
        <v>200101</v>
      </c>
      <c r="K62" s="120"/>
      <c r="L62" s="121"/>
    </row>
    <row r="63" spans="2:12" s="24" customFormat="1" ht="15" customHeight="1" x14ac:dyDescent="0.2">
      <c r="H63" s="110" t="s">
        <v>8</v>
      </c>
      <c r="I63" s="111"/>
      <c r="J63" s="112" t="e">
        <f>L54</f>
        <v>#REF!</v>
      </c>
      <c r="K63" s="112"/>
      <c r="L63" s="113"/>
    </row>
    <row r="64" spans="2:12" ht="12.75" customHeight="1" thickBot="1" x14ac:dyDescent="0.25">
      <c r="H64" s="87"/>
      <c r="I64" s="88"/>
      <c r="J64" s="88"/>
      <c r="K64" s="88"/>
      <c r="L64" s="89"/>
    </row>
    <row r="65" ht="13.5" thickTop="1" x14ac:dyDescent="0.2"/>
  </sheetData>
  <mergeCells count="14">
    <mergeCell ref="D40:F40"/>
    <mergeCell ref="H1:K1"/>
    <mergeCell ref="K2:L2"/>
    <mergeCell ref="D32:F32"/>
    <mergeCell ref="D33:F33"/>
    <mergeCell ref="H63:I63"/>
    <mergeCell ref="J63:L63"/>
    <mergeCell ref="D43:F43"/>
    <mergeCell ref="D51:F51"/>
    <mergeCell ref="H59:K59"/>
    <mergeCell ref="H61:I61"/>
    <mergeCell ref="J61:L61"/>
    <mergeCell ref="H62:I62"/>
    <mergeCell ref="J62:L62"/>
  </mergeCells>
  <pageMargins left="0.39370078740157483" right="0.39370078740157483" top="0.39370078740157483" bottom="0.39370078740157483" header="0" footer="0"/>
  <pageSetup paperSize="9" scale="90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65"/>
  <sheetViews>
    <sheetView topLeftCell="B10" zoomScaleNormal="100" workbookViewId="0">
      <selection activeCell="H23" sqref="H23"/>
    </sheetView>
  </sheetViews>
  <sheetFormatPr baseColWidth="10" defaultRowHeight="12.75" x14ac:dyDescent="0.2"/>
  <cols>
    <col min="1" max="1" width="3.7109375" style="31" hidden="1" customWidth="1"/>
    <col min="2" max="2" width="14.28515625" style="31" customWidth="1"/>
    <col min="3" max="3" width="3.7109375" style="31" customWidth="1"/>
    <col min="4" max="4" width="17" style="31" bestFit="1" customWidth="1"/>
    <col min="5" max="5" width="3.7109375" style="31" customWidth="1"/>
    <col min="6" max="6" width="15.7109375" style="31" customWidth="1"/>
    <col min="7" max="7" width="3.7109375" style="31" customWidth="1"/>
    <col min="8" max="8" width="12.7109375" style="31" customWidth="1"/>
    <col min="9" max="9" width="3.7109375" style="31" customWidth="1"/>
    <col min="10" max="10" width="13.7109375" style="31" customWidth="1"/>
    <col min="11" max="11" width="3.7109375" style="31" customWidth="1"/>
    <col min="12" max="12" width="15.7109375" style="31" customWidth="1"/>
    <col min="13" max="16384" width="11.42578125" style="31"/>
  </cols>
  <sheetData>
    <row r="1" spans="2:12" s="24" customFormat="1" ht="35.25" customHeight="1" x14ac:dyDescent="0.2">
      <c r="B1" s="23"/>
      <c r="C1" s="23"/>
      <c r="H1" s="124" t="s">
        <v>4</v>
      </c>
      <c r="I1" s="124"/>
      <c r="J1" s="124"/>
      <c r="K1" s="124"/>
      <c r="L1" s="25">
        <f>'Abba (1)'!L1+1</f>
        <v>200102</v>
      </c>
    </row>
    <row r="2" spans="2:12" s="24" customFormat="1" ht="35.25" customHeight="1" x14ac:dyDescent="0.2">
      <c r="B2" s="23"/>
      <c r="C2" s="23"/>
      <c r="H2" s="26"/>
      <c r="I2" s="26"/>
      <c r="J2" s="27" t="s">
        <v>5</v>
      </c>
      <c r="K2" s="125">
        <f>'Abba (1)'!K2</f>
        <v>43861</v>
      </c>
      <c r="L2" s="125"/>
    </row>
    <row r="3" spans="2:12" ht="27.95" customHeight="1" x14ac:dyDescent="0.35">
      <c r="B3" s="28"/>
      <c r="C3" s="29"/>
      <c r="D3" s="30"/>
      <c r="G3" s="32"/>
    </row>
    <row r="4" spans="2:12" ht="20.100000000000001" customHeight="1" x14ac:dyDescent="0.2">
      <c r="B4" s="33"/>
      <c r="C4" s="33"/>
      <c r="D4" s="33"/>
      <c r="E4" s="34"/>
      <c r="F4" s="34"/>
      <c r="G4" s="32"/>
      <c r="I4" s="126" t="str">
        <f>JANVIER!A11</f>
        <v>MARTIN Jacques</v>
      </c>
      <c r="J4" s="126"/>
      <c r="K4" s="126"/>
      <c r="L4" s="126"/>
    </row>
    <row r="5" spans="2:12" ht="12.75" customHeight="1" x14ac:dyDescent="0.2">
      <c r="B5" s="35"/>
      <c r="C5" s="36"/>
      <c r="D5" s="37"/>
      <c r="I5" s="38"/>
      <c r="J5" s="38"/>
      <c r="K5" s="38"/>
      <c r="L5" s="38"/>
    </row>
    <row r="6" spans="2:12" ht="14.25" x14ac:dyDescent="0.2">
      <c r="B6" s="35"/>
      <c r="D6" s="39"/>
      <c r="I6" s="40"/>
      <c r="J6" s="40"/>
      <c r="K6" s="40"/>
      <c r="L6" s="40"/>
    </row>
    <row r="7" spans="2:12" ht="8.1" customHeight="1" x14ac:dyDescent="0.2">
      <c r="B7" s="41"/>
      <c r="I7" s="40"/>
      <c r="J7" s="40"/>
      <c r="K7" s="40"/>
      <c r="L7" s="40"/>
    </row>
    <row r="8" spans="2:12" x14ac:dyDescent="0.2">
      <c r="B8" s="42"/>
      <c r="H8" s="43"/>
      <c r="I8" s="43"/>
      <c r="J8" s="44"/>
      <c r="K8" s="44"/>
      <c r="L8" s="44"/>
    </row>
    <row r="9" spans="2:12" x14ac:dyDescent="0.2">
      <c r="B9" s="42"/>
      <c r="C9" s="45"/>
      <c r="J9" s="43"/>
      <c r="K9" s="43"/>
      <c r="L9" s="43"/>
    </row>
    <row r="10" spans="2:12" ht="8.1" customHeight="1" x14ac:dyDescent="0.2">
      <c r="B10" s="41"/>
      <c r="H10" s="43"/>
      <c r="I10" s="43"/>
      <c r="J10" s="43"/>
      <c r="K10" s="43"/>
      <c r="L10" s="43"/>
    </row>
    <row r="11" spans="2:12" ht="14.25" x14ac:dyDescent="0.2">
      <c r="B11" s="42"/>
      <c r="C11" s="46"/>
      <c r="D11" s="47"/>
      <c r="E11" s="47"/>
      <c r="J11" s="43"/>
      <c r="K11" s="43"/>
      <c r="L11" s="43"/>
    </row>
    <row r="12" spans="2:12" x14ac:dyDescent="0.2">
      <c r="B12" s="48"/>
      <c r="H12" s="43"/>
      <c r="I12" s="43"/>
      <c r="J12" s="43"/>
      <c r="K12" s="43"/>
      <c r="L12" s="43"/>
    </row>
    <row r="15" spans="2:12" x14ac:dyDescent="0.2">
      <c r="F15" s="48"/>
      <c r="G15" s="48"/>
      <c r="H15" s="48"/>
    </row>
    <row r="16" spans="2:12" ht="7.5" customHeight="1" x14ac:dyDescent="0.2"/>
    <row r="18" spans="2:12" ht="24.95" customHeight="1" x14ac:dyDescent="0.2"/>
    <row r="19" spans="2:12" x14ac:dyDescent="0.2">
      <c r="L19" s="43"/>
    </row>
    <row r="20" spans="2:12" ht="3" customHeight="1" x14ac:dyDescent="0.2"/>
    <row r="21" spans="2:12" x14ac:dyDescent="0.2">
      <c r="B21" s="49"/>
      <c r="D21" s="50"/>
      <c r="E21" s="50"/>
      <c r="F21" s="50"/>
      <c r="H21" s="51"/>
      <c r="J21" s="52"/>
      <c r="L21" s="53"/>
    </row>
    <row r="22" spans="2:12" x14ac:dyDescent="0.2">
      <c r="B22" s="54"/>
      <c r="D22" s="50" t="s">
        <v>6</v>
      </c>
      <c r="E22" s="55"/>
      <c r="F22" s="55"/>
      <c r="H22" s="56" t="e">
        <f>VLOOKUP(D23,JANVIER!A10:A23,31,FALSE)</f>
        <v>#REF!</v>
      </c>
      <c r="J22" s="57">
        <v>4.3600000000000003</v>
      </c>
      <c r="K22" s="58"/>
      <c r="L22" s="53" t="e">
        <f>J22*H22</f>
        <v>#REF!</v>
      </c>
    </row>
    <row r="23" spans="2:12" x14ac:dyDescent="0.2">
      <c r="B23" s="59">
        <f>K2</f>
        <v>43861</v>
      </c>
      <c r="D23" s="50" t="str">
        <f>I4</f>
        <v>MARTIN Jacques</v>
      </c>
      <c r="E23" s="50"/>
      <c r="F23" s="50"/>
      <c r="H23" s="51"/>
      <c r="J23" s="52"/>
      <c r="L23" s="53"/>
    </row>
    <row r="24" spans="2:12" x14ac:dyDescent="0.2">
      <c r="B24" s="60"/>
      <c r="D24" s="50"/>
      <c r="E24" s="50"/>
      <c r="F24" s="50"/>
      <c r="H24" s="51"/>
      <c r="J24" s="57"/>
      <c r="K24" s="58"/>
      <c r="L24" s="53"/>
    </row>
    <row r="25" spans="2:12" x14ac:dyDescent="0.2">
      <c r="B25" s="49"/>
      <c r="D25" s="50"/>
      <c r="E25" s="50"/>
      <c r="F25" s="50"/>
      <c r="H25" s="51"/>
      <c r="J25" s="52"/>
      <c r="L25" s="53"/>
    </row>
    <row r="26" spans="2:12" x14ac:dyDescent="0.2">
      <c r="B26" s="60"/>
      <c r="D26" s="50"/>
      <c r="E26" s="50"/>
      <c r="F26" s="50"/>
      <c r="H26" s="51"/>
      <c r="J26" s="57"/>
      <c r="K26" s="58"/>
      <c r="L26" s="53"/>
    </row>
    <row r="27" spans="2:12" x14ac:dyDescent="0.2">
      <c r="B27" s="60"/>
      <c r="D27" s="50"/>
      <c r="E27" s="50"/>
      <c r="F27" s="50"/>
      <c r="H27" s="51"/>
      <c r="J27" s="52"/>
      <c r="K27" s="58"/>
      <c r="L27" s="53"/>
    </row>
    <row r="28" spans="2:12" x14ac:dyDescent="0.2">
      <c r="B28" s="60"/>
      <c r="D28" s="50"/>
      <c r="E28" s="50"/>
      <c r="F28" s="50"/>
      <c r="H28" s="51"/>
      <c r="J28" s="52"/>
      <c r="K28" s="58"/>
      <c r="L28" s="53"/>
    </row>
    <row r="29" spans="2:12" x14ac:dyDescent="0.2">
      <c r="B29" s="61"/>
      <c r="D29" s="50"/>
      <c r="E29" s="50"/>
      <c r="F29" s="50"/>
      <c r="H29" s="51"/>
      <c r="J29" s="52"/>
      <c r="K29" s="58"/>
      <c r="L29" s="53"/>
    </row>
    <row r="30" spans="2:12" x14ac:dyDescent="0.2">
      <c r="B30" s="60"/>
      <c r="D30" s="50"/>
      <c r="E30" s="50"/>
      <c r="F30" s="50"/>
      <c r="H30" s="51"/>
      <c r="J30" s="52"/>
      <c r="K30" s="58"/>
      <c r="L30" s="53"/>
    </row>
    <row r="31" spans="2:12" x14ac:dyDescent="0.2">
      <c r="B31" s="49"/>
      <c r="D31" s="50"/>
      <c r="E31" s="50"/>
      <c r="F31" s="50"/>
      <c r="H31" s="51"/>
      <c r="J31" s="52"/>
      <c r="K31" s="58"/>
      <c r="L31" s="53"/>
    </row>
    <row r="32" spans="2:12" x14ac:dyDescent="0.2">
      <c r="B32" s="62"/>
      <c r="D32" s="114"/>
      <c r="E32" s="115"/>
      <c r="F32" s="115"/>
      <c r="H32" s="56"/>
      <c r="J32" s="57"/>
      <c r="K32" s="58"/>
      <c r="L32" s="53"/>
    </row>
    <row r="33" spans="2:12" x14ac:dyDescent="0.2">
      <c r="B33" s="63"/>
      <c r="D33" s="114"/>
      <c r="E33" s="115"/>
      <c r="F33" s="115"/>
      <c r="H33" s="56"/>
      <c r="J33" s="57"/>
      <c r="K33" s="58"/>
      <c r="L33" s="53"/>
    </row>
    <row r="34" spans="2:12" x14ac:dyDescent="0.2">
      <c r="B34" s="63"/>
      <c r="D34" s="64"/>
      <c r="E34" s="65"/>
      <c r="F34" s="65"/>
      <c r="H34" s="56"/>
      <c r="J34" s="57"/>
      <c r="K34" s="58"/>
      <c r="L34" s="53"/>
    </row>
    <row r="35" spans="2:12" x14ac:dyDescent="0.2">
      <c r="B35" s="49"/>
      <c r="D35" s="66"/>
      <c r="E35" s="67"/>
      <c r="F35" s="67"/>
      <c r="H35" s="56"/>
      <c r="J35" s="57"/>
      <c r="K35" s="58"/>
      <c r="L35" s="53"/>
    </row>
    <row r="36" spans="2:12" x14ac:dyDescent="0.2">
      <c r="B36" s="54"/>
      <c r="D36" s="66"/>
      <c r="E36" s="67"/>
      <c r="F36" s="67"/>
      <c r="H36" s="56"/>
      <c r="J36" s="57"/>
      <c r="K36" s="58"/>
      <c r="L36" s="53"/>
    </row>
    <row r="37" spans="2:12" x14ac:dyDescent="0.2">
      <c r="B37" s="54"/>
      <c r="D37" s="66"/>
      <c r="E37" s="55"/>
      <c r="F37" s="55"/>
      <c r="H37" s="56"/>
      <c r="J37" s="57"/>
      <c r="K37" s="58"/>
      <c r="L37" s="53"/>
    </row>
    <row r="38" spans="2:12" x14ac:dyDescent="0.2">
      <c r="B38" s="54"/>
      <c r="D38" s="66"/>
      <c r="E38" s="67"/>
      <c r="F38" s="67"/>
      <c r="H38" s="56"/>
      <c r="J38" s="57"/>
      <c r="K38" s="58"/>
      <c r="L38" s="53"/>
    </row>
    <row r="39" spans="2:12" x14ac:dyDescent="0.2">
      <c r="B39" s="54"/>
      <c r="D39" s="68"/>
      <c r="E39" s="55"/>
      <c r="F39" s="55"/>
      <c r="H39" s="56"/>
      <c r="J39" s="57"/>
      <c r="K39" s="58"/>
      <c r="L39" s="53"/>
    </row>
    <row r="40" spans="2:12" x14ac:dyDescent="0.2">
      <c r="B40" s="54"/>
      <c r="D40" s="122"/>
      <c r="E40" s="123"/>
      <c r="F40" s="123"/>
      <c r="H40" s="56"/>
      <c r="J40" s="57"/>
      <c r="K40" s="58"/>
      <c r="L40" s="53"/>
    </row>
    <row r="41" spans="2:12" x14ac:dyDescent="0.2">
      <c r="B41" s="54"/>
      <c r="D41" s="66"/>
      <c r="E41" s="67"/>
      <c r="F41" s="67"/>
      <c r="H41" s="56"/>
      <c r="J41" s="57"/>
      <c r="K41" s="58"/>
      <c r="L41" s="53"/>
    </row>
    <row r="42" spans="2:12" x14ac:dyDescent="0.2">
      <c r="B42" s="54"/>
      <c r="D42" s="66"/>
      <c r="E42" s="67"/>
      <c r="F42" s="67"/>
      <c r="H42" s="56"/>
      <c r="J42" s="57"/>
      <c r="K42" s="58"/>
      <c r="L42" s="53"/>
    </row>
    <row r="43" spans="2:12" x14ac:dyDescent="0.2">
      <c r="B43" s="54"/>
      <c r="D43" s="114"/>
      <c r="E43" s="115"/>
      <c r="F43" s="115"/>
      <c r="H43" s="56"/>
      <c r="J43" s="57"/>
      <c r="K43" s="58"/>
      <c r="L43" s="53"/>
    </row>
    <row r="44" spans="2:12" x14ac:dyDescent="0.2">
      <c r="B44" s="54"/>
      <c r="D44" s="64"/>
      <c r="E44" s="65"/>
      <c r="F44" s="65"/>
      <c r="H44" s="56"/>
      <c r="J44" s="57"/>
      <c r="K44" s="58"/>
      <c r="L44" s="53"/>
    </row>
    <row r="45" spans="2:12" x14ac:dyDescent="0.2">
      <c r="B45" s="54"/>
      <c r="D45" s="50"/>
      <c r="E45" s="65"/>
      <c r="F45" s="65"/>
      <c r="H45" s="56"/>
      <c r="J45" s="57"/>
      <c r="K45" s="58"/>
      <c r="L45" s="53"/>
    </row>
    <row r="46" spans="2:12" x14ac:dyDescent="0.2">
      <c r="B46" s="54"/>
      <c r="D46" s="66"/>
      <c r="E46" s="67"/>
      <c r="F46" s="67"/>
      <c r="H46" s="56"/>
      <c r="J46" s="57"/>
      <c r="K46" s="58"/>
      <c r="L46" s="53"/>
    </row>
    <row r="47" spans="2:12" x14ac:dyDescent="0.2">
      <c r="B47" s="54"/>
      <c r="D47" s="66"/>
      <c r="E47" s="67"/>
      <c r="F47" s="67"/>
      <c r="H47" s="56"/>
      <c r="J47" s="57"/>
      <c r="K47" s="58"/>
      <c r="L47" s="53"/>
    </row>
    <row r="48" spans="2:12" x14ac:dyDescent="0.2">
      <c r="B48" s="69"/>
      <c r="D48" s="66"/>
      <c r="E48" s="67"/>
      <c r="F48" s="67"/>
      <c r="H48" s="56"/>
      <c r="J48" s="57"/>
      <c r="K48" s="58"/>
      <c r="L48" s="53"/>
    </row>
    <row r="49" spans="2:12" x14ac:dyDescent="0.2">
      <c r="B49" s="70"/>
      <c r="D49" s="55"/>
      <c r="E49" s="55"/>
      <c r="F49" s="55"/>
      <c r="H49" s="56"/>
      <c r="J49" s="57"/>
      <c r="K49" s="58"/>
      <c r="L49" s="53"/>
    </row>
    <row r="50" spans="2:12" x14ac:dyDescent="0.2">
      <c r="B50" s="55"/>
      <c r="D50" s="71"/>
      <c r="E50" s="55"/>
      <c r="F50" s="55"/>
      <c r="H50" s="56"/>
      <c r="J50" s="57"/>
      <c r="K50" s="58"/>
      <c r="L50" s="53"/>
    </row>
    <row r="51" spans="2:12" x14ac:dyDescent="0.2">
      <c r="B51" s="54"/>
      <c r="D51" s="114"/>
      <c r="E51" s="115"/>
      <c r="F51" s="115"/>
      <c r="H51" s="56"/>
      <c r="J51" s="57"/>
      <c r="K51" s="58"/>
      <c r="L51" s="53"/>
    </row>
    <row r="52" spans="2:12" x14ac:dyDescent="0.2">
      <c r="J52" s="34"/>
      <c r="K52" s="72"/>
      <c r="L52" s="73"/>
    </row>
    <row r="54" spans="2:12" ht="15" x14ac:dyDescent="0.25">
      <c r="J54" s="47"/>
      <c r="L54" s="74" t="e">
        <f>SUM(L21:L51)</f>
        <v>#REF!</v>
      </c>
    </row>
    <row r="57" spans="2:12" ht="13.5" thickBot="1" x14ac:dyDescent="0.25"/>
    <row r="58" spans="2:12" ht="13.5" thickTop="1" x14ac:dyDescent="0.2">
      <c r="B58" s="75"/>
      <c r="C58" s="75"/>
      <c r="D58" s="75"/>
      <c r="E58" s="75"/>
      <c r="F58" s="75"/>
      <c r="G58" s="75"/>
      <c r="H58" s="76"/>
      <c r="I58" s="77"/>
      <c r="J58" s="77"/>
      <c r="K58" s="77"/>
      <c r="L58" s="78"/>
    </row>
    <row r="59" spans="2:12" x14ac:dyDescent="0.2">
      <c r="B59" s="47"/>
      <c r="C59" s="79"/>
      <c r="H59" s="116" t="s">
        <v>7</v>
      </c>
      <c r="I59" s="117"/>
      <c r="J59" s="117"/>
      <c r="K59" s="117"/>
      <c r="L59" s="80" t="e">
        <f>#REF!</f>
        <v>#REF!</v>
      </c>
    </row>
    <row r="60" spans="2:12" x14ac:dyDescent="0.2">
      <c r="B60" s="47"/>
      <c r="C60" s="81"/>
      <c r="H60" s="82"/>
      <c r="I60" s="83"/>
      <c r="J60" s="83"/>
      <c r="K60" s="83"/>
      <c r="L60" s="84"/>
    </row>
    <row r="61" spans="2:12" s="24" customFormat="1" ht="15" customHeight="1" x14ac:dyDescent="0.2">
      <c r="B61" s="85"/>
      <c r="C61" s="86"/>
      <c r="H61" s="110" t="s">
        <v>0</v>
      </c>
      <c r="I61" s="111"/>
      <c r="J61" s="118">
        <f>K2</f>
        <v>43861</v>
      </c>
      <c r="K61" s="118"/>
      <c r="L61" s="119"/>
    </row>
    <row r="62" spans="2:12" s="24" customFormat="1" ht="15" customHeight="1" x14ac:dyDescent="0.2">
      <c r="H62" s="110" t="s">
        <v>4</v>
      </c>
      <c r="I62" s="111"/>
      <c r="J62" s="120">
        <f>L1</f>
        <v>200102</v>
      </c>
      <c r="K62" s="120"/>
      <c r="L62" s="121"/>
    </row>
    <row r="63" spans="2:12" s="24" customFormat="1" ht="15" customHeight="1" x14ac:dyDescent="0.2">
      <c r="H63" s="110" t="s">
        <v>8</v>
      </c>
      <c r="I63" s="111"/>
      <c r="J63" s="112" t="e">
        <f>L54</f>
        <v>#REF!</v>
      </c>
      <c r="K63" s="112"/>
      <c r="L63" s="113"/>
    </row>
    <row r="64" spans="2:12" ht="12.75" customHeight="1" thickBot="1" x14ac:dyDescent="0.25">
      <c r="H64" s="87"/>
      <c r="I64" s="88"/>
      <c r="J64" s="88"/>
      <c r="K64" s="88"/>
      <c r="L64" s="89"/>
    </row>
    <row r="65" ht="13.5" thickTop="1" x14ac:dyDescent="0.2"/>
  </sheetData>
  <mergeCells count="14">
    <mergeCell ref="D40:F40"/>
    <mergeCell ref="H1:K1"/>
    <mergeCell ref="K2:L2"/>
    <mergeCell ref="D32:F32"/>
    <mergeCell ref="D33:F33"/>
    <mergeCell ref="H63:I63"/>
    <mergeCell ref="J63:L63"/>
    <mergeCell ref="D43:F43"/>
    <mergeCell ref="D51:F51"/>
    <mergeCell ref="H59:K59"/>
    <mergeCell ref="H61:I61"/>
    <mergeCell ref="J61:L61"/>
    <mergeCell ref="H62:I62"/>
    <mergeCell ref="J62:L62"/>
  </mergeCells>
  <pageMargins left="0.39370078740157483" right="0.39370078740157483" top="0.39370078740157483" bottom="0.39370078740157483" header="0" footer="0"/>
  <pageSetup paperSize="9" scale="9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ACCUEIL</vt:lpstr>
      <vt:lpstr>Jours fériés</vt:lpstr>
      <vt:lpstr>JANVIER</vt:lpstr>
      <vt:lpstr>Abba (1)</vt:lpstr>
      <vt:lpstr>Martin (1)</vt:lpstr>
      <vt:lpstr>Année</vt:lpstr>
      <vt:lpstr>Fériés</vt:lpstr>
      <vt:lpstr>'Abba (1)'!Zone_d_impression</vt:lpstr>
      <vt:lpstr>'Martin (1)'!Zone_d_impression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Julie CHEVET-MOISAN</cp:lastModifiedBy>
  <cp:lastPrinted>2020-01-02T15:12:58Z</cp:lastPrinted>
  <dcterms:created xsi:type="dcterms:W3CDTF">2019-01-09T12:52:22Z</dcterms:created>
  <dcterms:modified xsi:type="dcterms:W3CDTF">2020-01-29T11:00:03Z</dcterms:modified>
</cp:coreProperties>
</file>