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ph.verdier\Desktop\JOSEPH\Base\Nouveau dossier\"/>
    </mc:Choice>
  </mc:AlternateContent>
  <xr:revisionPtr revIDLastSave="0" documentId="8_{8CBFE6C8-EFD9-488D-8B26-191EADC1C376}" xr6:coauthVersionLast="36" xr6:coauthVersionMax="36" xr10:uidLastSave="{00000000-0000-0000-0000-000000000000}"/>
  <bookViews>
    <workbookView xWindow="0" yWindow="0" windowWidth="28800" windowHeight="12036" firstSheet="8" activeTab="13" xr2:uid="{00000000-000D-0000-FFFF-FFFF00000000}"/>
  </bookViews>
  <sheets>
    <sheet name="ADUTHILLEUL" sheetId="74" r:id="rId1"/>
    <sheet name="BPENA" sheetId="73" r:id="rId2"/>
    <sheet name="FVELTRI" sheetId="72" r:id="rId3"/>
    <sheet name="GDUFAY" sheetId="71" r:id="rId4"/>
    <sheet name="GPLASSE" sheetId="70" r:id="rId5"/>
    <sheet name="LBENSOUSSAN" sheetId="69" r:id="rId6"/>
    <sheet name="LGARILLON" sheetId="68" r:id="rId7"/>
    <sheet name="LGIBOUT" sheetId="67" r:id="rId8"/>
    <sheet name="LLECHEVALIER" sheetId="66" r:id="rId9"/>
    <sheet name="LRYCKELYNCK" sheetId="65" r:id="rId10"/>
    <sheet name="OHAYOUN" sheetId="64" r:id="rId11"/>
    <sheet name="SPUBELLIER" sheetId="63" r:id="rId12"/>
    <sheet name="VGEFFROY" sheetId="62" r:id="rId13"/>
    <sheet name="TCD Global" sheetId="2" r:id="rId14"/>
    <sheet name="Extract SAP" sheetId="1" r:id="rId15"/>
    <sheet name="Mapping" sheetId="48" r:id="rId16"/>
  </sheets>
  <definedNames>
    <definedName name="_xlnm._FilterDatabase" localSheetId="14" hidden="1">'Extract SAP'!$A$1:$P$71</definedName>
  </definedNames>
  <calcPr calcId="191029"/>
  <pivotCaches>
    <pivotCache cacheId="0" r:id="rId17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69" i="1" l="1"/>
  <c r="O69" i="1"/>
  <c r="P69" i="1"/>
  <c r="N70" i="1"/>
  <c r="O70" i="1"/>
  <c r="P70" i="1"/>
  <c r="N71" i="1"/>
  <c r="O71" i="1"/>
  <c r="P71" i="1"/>
  <c r="N72" i="1"/>
  <c r="O72" i="1"/>
  <c r="P72" i="1"/>
  <c r="N73" i="1"/>
  <c r="O73" i="1"/>
  <c r="P73" i="1"/>
  <c r="N74" i="1"/>
  <c r="O74" i="1"/>
  <c r="P74" i="1"/>
  <c r="N75" i="1"/>
  <c r="O75" i="1"/>
  <c r="P75" i="1"/>
  <c r="N3" i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2" i="1"/>
  <c r="O7" i="1" l="1"/>
  <c r="O34" i="1" l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6" i="1"/>
  <c r="P66" i="1"/>
  <c r="O67" i="1"/>
  <c r="P67" i="1"/>
  <c r="O68" i="1"/>
  <c r="P68" i="1"/>
  <c r="O4" i="1" l="1"/>
  <c r="P4" i="1"/>
  <c r="O5" i="1"/>
  <c r="P5" i="1"/>
  <c r="O6" i="1"/>
  <c r="P6" i="1"/>
  <c r="P7" i="1"/>
  <c r="O8" i="1"/>
  <c r="P8" i="1"/>
  <c r="O9" i="1"/>
  <c r="P9" i="1"/>
  <c r="O10" i="1"/>
  <c r="P10" i="1"/>
  <c r="O11" i="1"/>
  <c r="P11" i="1"/>
  <c r="O12" i="1"/>
  <c r="P12" i="1"/>
  <c r="O13" i="1"/>
  <c r="P13" i="1"/>
  <c r="O14" i="1"/>
  <c r="P14" i="1"/>
  <c r="O15" i="1"/>
  <c r="P15" i="1"/>
  <c r="O16" i="1"/>
  <c r="P16" i="1"/>
  <c r="O17" i="1"/>
  <c r="P17" i="1"/>
  <c r="O18" i="1"/>
  <c r="P18" i="1"/>
  <c r="O19" i="1"/>
  <c r="P19" i="1"/>
  <c r="O20" i="1"/>
  <c r="P20" i="1"/>
  <c r="O21" i="1"/>
  <c r="P21" i="1"/>
  <c r="O22" i="1"/>
  <c r="P22" i="1"/>
  <c r="O23" i="1"/>
  <c r="P23" i="1"/>
  <c r="O24" i="1"/>
  <c r="P24" i="1"/>
  <c r="O25" i="1"/>
  <c r="P25" i="1"/>
  <c r="O26" i="1"/>
  <c r="P26" i="1"/>
  <c r="O27" i="1"/>
  <c r="P27" i="1"/>
  <c r="O28" i="1"/>
  <c r="P28" i="1"/>
  <c r="O29" i="1"/>
  <c r="P29" i="1"/>
  <c r="O30" i="1"/>
  <c r="P30" i="1"/>
  <c r="O31" i="1"/>
  <c r="P31" i="1"/>
  <c r="O32" i="1"/>
  <c r="P32" i="1"/>
  <c r="O33" i="1"/>
  <c r="P33" i="1"/>
  <c r="P3" i="1"/>
  <c r="O3" i="1"/>
  <c r="P2" i="1"/>
  <c r="O2" i="1"/>
</calcChain>
</file>

<file path=xl/sharedStrings.xml><?xml version="1.0" encoding="utf-8"?>
<sst xmlns="http://schemas.openxmlformats.org/spreadsheetml/2006/main" count="1833" uniqueCount="299">
  <si>
    <t/>
  </si>
  <si>
    <t>X</t>
  </si>
  <si>
    <t>Company Code</t>
  </si>
  <si>
    <t>Cost Center</t>
  </si>
  <si>
    <t>CO object name</t>
  </si>
  <si>
    <t>Debit date</t>
  </si>
  <si>
    <t>Period</t>
  </si>
  <si>
    <t>Business Area</t>
  </si>
  <si>
    <t>Ref Document Number</t>
  </si>
  <si>
    <t>User Name</t>
  </si>
  <si>
    <t>Vendor Name</t>
  </si>
  <si>
    <t>Name</t>
  </si>
  <si>
    <t>Brand</t>
  </si>
  <si>
    <t>Val.in rep.cur.</t>
  </si>
  <si>
    <t>Subject to release</t>
  </si>
  <si>
    <t>Commitment non validated</t>
  </si>
  <si>
    <t>Commitment validated</t>
  </si>
  <si>
    <t>Total général</t>
  </si>
  <si>
    <t>Somme de Val.in rep.cur.</t>
  </si>
  <si>
    <t>Total</t>
  </si>
  <si>
    <t>(Tous)</t>
  </si>
  <si>
    <t>2</t>
  </si>
  <si>
    <t>H531</t>
  </si>
  <si>
    <t xml:space="preserve">Mail </t>
  </si>
  <si>
    <t>Nom</t>
  </si>
  <si>
    <t>Mail</t>
  </si>
  <si>
    <t>887HQCDIAC</t>
  </si>
  <si>
    <t>COM DIG ACT DESFRAG</t>
  </si>
  <si>
    <t>I123</t>
  </si>
  <si>
    <t>BPENA</t>
  </si>
  <si>
    <t>TOMMY BONNEAU</t>
  </si>
  <si>
    <t>NR 15TH ANNIV - 20 VISUELS</t>
  </si>
  <si>
    <t>MISCO</t>
  </si>
  <si>
    <t>LICENCE PHOTOSHOP 2019</t>
  </si>
  <si>
    <t>887HQCRD00</t>
  </si>
  <si>
    <t>SELL OUT DESFRAG</t>
  </si>
  <si>
    <t>K540</t>
  </si>
  <si>
    <t>LGARILLON</t>
  </si>
  <si>
    <t>GOODKIDS</t>
  </si>
  <si>
    <t>app retail LP7 ES</t>
  </si>
  <si>
    <t>887HQCEDU0</t>
  </si>
  <si>
    <t>EDUCATION DESFRAG</t>
  </si>
  <si>
    <t>K961</t>
  </si>
  <si>
    <t>LGIBOUT</t>
  </si>
  <si>
    <t>POLYPHONIA</t>
  </si>
  <si>
    <t>Traduction TK oud musc</t>
  </si>
  <si>
    <t>Traduction TK ES ROYAL</t>
  </si>
  <si>
    <t>887HQCSTUD</t>
  </si>
  <si>
    <t>MERCH STUDIO DESFRAG</t>
  </si>
  <si>
    <t>J548</t>
  </si>
  <si>
    <t>OHAYOUN</t>
  </si>
  <si>
    <t>STUDIO WM PARIS</t>
  </si>
  <si>
    <t>EXTERNALISATION HOUSE OF NR</t>
  </si>
  <si>
    <t>887HQ555YK</t>
  </si>
  <si>
    <t>MKTG ES LP</t>
  </si>
  <si>
    <t>LBENSOUSSAN</t>
  </si>
  <si>
    <t>PRINCIPE ACTIF</t>
  </si>
  <si>
    <t>MAQUETTES FACING LP8</t>
  </si>
  <si>
    <t>COLL O DOC</t>
  </si>
  <si>
    <t>REALISATION TRANSFERTS ELIE SAAB - LP8</t>
  </si>
  <si>
    <t>ABN CONCEPT</t>
  </si>
  <si>
    <t>DETOURAGE DE 4 VISUELS LP EDP</t>
  </si>
  <si>
    <t>TRANSFERTS LP8</t>
  </si>
  <si>
    <t>EXPRESS GRAPHIC</t>
  </si>
  <si>
    <t>DOC FLACON LP8</t>
  </si>
  <si>
    <t>H520</t>
  </si>
  <si>
    <t>ULYSSE FRECHELIN PHOTOGRAPHY SARL</t>
  </si>
  <si>
    <t>Rnvlmt droits visuels LP IW</t>
  </si>
  <si>
    <t>MANAGEMENT ARTISTS ORGANIZATIO</t>
  </si>
  <si>
    <t>Rnvlmt droits visuels MANNEQUIN LP IW</t>
  </si>
  <si>
    <t>WOMEN MANAGEMENT</t>
  </si>
  <si>
    <t>MOHAMED KHALIL</t>
  </si>
  <si>
    <t>LP ROYAL DROITS VISUELS BTS</t>
  </si>
  <si>
    <t>DROIT PHOTOGRAPHE VISUELS CAMPAGNE LP7</t>
  </si>
  <si>
    <t>887HQ555YL</t>
  </si>
  <si>
    <t>MKTG ES GON</t>
  </si>
  <si>
    <t>IMG MODELS</t>
  </si>
  <si>
    <t>Agency fees HF</t>
  </si>
  <si>
    <t>PREMIUM MODELS</t>
  </si>
  <si>
    <t>Agency fees JD</t>
  </si>
  <si>
    <t>Agency fees KF</t>
  </si>
  <si>
    <t>GON 3 droits modèle Hannah Fergusson Y1</t>
  </si>
  <si>
    <t>GON 3 droits modèle JASMINE DANIELS Y1</t>
  </si>
  <si>
    <t>GON 3 droits modèle KRISTINE FROSETH Y1</t>
  </si>
  <si>
    <t>KOUZ PRODUCTION</t>
  </si>
  <si>
    <t>GON 3 droits musique Y1</t>
  </si>
  <si>
    <t>WSM</t>
  </si>
  <si>
    <t>GON 3 DROITS PHOTOGRAPHE SINGLE PACK</t>
  </si>
  <si>
    <t>CREATIVE BLOOD LTD</t>
  </si>
  <si>
    <t>GON 3 DROITS PHOTOGRAPHE CREATIVE PACK</t>
  </si>
  <si>
    <t>SIMPLIFY SL</t>
  </si>
  <si>
    <t>GON 3 DROITS PHOTOGRAPHE PRINT 1Y</t>
  </si>
  <si>
    <t>887HQ5CO55</t>
  </si>
  <si>
    <t>MKTG ES COMMON</t>
  </si>
  <si>
    <t>REVOL CHARLOTTE</t>
  </si>
  <si>
    <t>REMPLACEMENT 50ML LP EDP PAR ROYAL</t>
  </si>
  <si>
    <t>DOCS BROCHE</t>
  </si>
  <si>
    <t>887HQ5PR55</t>
  </si>
  <si>
    <t>COM PR ES</t>
  </si>
  <si>
    <t>I120</t>
  </si>
  <si>
    <t>LLECHEVALIER</t>
  </si>
  <si>
    <t>DAVID RIMOKH ZONE STUDIO</t>
  </si>
  <si>
    <t>Plateforme e-release LP Royal</t>
  </si>
  <si>
    <t>887HQ558FF</t>
  </si>
  <si>
    <t>MKTG ZV HER</t>
  </si>
  <si>
    <t>FVELTRI</t>
  </si>
  <si>
    <t>L'APPARTEMENT SARL</t>
  </si>
  <si>
    <t>ZV 2020 Adaptation coffrets XMAS 2020</t>
  </si>
  <si>
    <t>887HQ5CO58</t>
  </si>
  <si>
    <t>MKTG ZV COMMON</t>
  </si>
  <si>
    <t>H510</t>
  </si>
  <si>
    <t>DA film parfums ZV LOVE FEVER</t>
  </si>
  <si>
    <t>DA visuel beauty to go 2020</t>
  </si>
  <si>
    <t>DA visuel GCDA parfums nomades</t>
  </si>
  <si>
    <t>IDBOX DESIGN</t>
  </si>
  <si>
    <t>Créa coffrets 2020</t>
  </si>
  <si>
    <t>Créa visuels gifts 2020 + flacons ThisIs</t>
  </si>
  <si>
    <t>NEW TONE</t>
  </si>
  <si>
    <t>Capsule LOVE FEVER créa capots</t>
  </si>
  <si>
    <t>Production film parfum ZV LOVE FEVER</t>
  </si>
  <si>
    <t>H962</t>
  </si>
  <si>
    <t>SPUBELLIER</t>
  </si>
  <si>
    <t>FREED PRODUCTIONS</t>
  </si>
  <si>
    <t>Achat d'art - THIS IS LOVE</t>
  </si>
  <si>
    <t>887HQ551AN</t>
  </si>
  <si>
    <t>MKTG IM ANIMATIONS</t>
  </si>
  <si>
    <t>GDUFAY</t>
  </si>
  <si>
    <t>DANIEL JOUANNEAU LTD</t>
  </si>
  <si>
    <t>2019 - packshot EI EDT EH EDT SHADES DJ</t>
  </si>
  <si>
    <t>887HQ551XB</t>
  </si>
  <si>
    <t>MKTG IM FEMININ</t>
  </si>
  <si>
    <t>2019 - visuel instit EIP EDP</t>
  </si>
  <si>
    <t>2019 - visuel instit EIP EDT DJ</t>
  </si>
  <si>
    <t>2019 - visuel instit EIP NECTAR DJ</t>
  </si>
  <si>
    <t>2019 - visuel duo EIP NECTAR.EH EDT DJ</t>
  </si>
  <si>
    <t>2019 - visuel EIP PETALE DE NECTAR DJ</t>
  </si>
  <si>
    <t>2019 - visuel duo EIP PETALE/ EH EDT DJ</t>
  </si>
  <si>
    <t>2019 - visuel sec PETALE DE NECTAR DJ</t>
  </si>
  <si>
    <t>2019 - visuel NECTAR + PETALE DJ</t>
  </si>
  <si>
    <t>2019 - 4 visuels additionnels PETALE DJ</t>
  </si>
  <si>
    <t>2019 - visuel flacon PP EDT DJ</t>
  </si>
  <si>
    <t>887HQ551XC</t>
  </si>
  <si>
    <t>MKTG IM MASCULIN</t>
  </si>
  <si>
    <t>2019 - packshots et instit EM DJ</t>
  </si>
  <si>
    <t>887HQ5CO51</t>
  </si>
  <si>
    <t>MKTG IM COMMON</t>
  </si>
  <si>
    <t>MR CARTONNAGE NUMERIQUE</t>
  </si>
  <si>
    <t>2020 - IGO docs etuis maquettes V1</t>
  </si>
  <si>
    <t>2020 - IGO docs etuis maquettes V2</t>
  </si>
  <si>
    <t>2019 - Nectar stop rayon</t>
  </si>
  <si>
    <t>H540</t>
  </si>
  <si>
    <t>LRYCKELYNCK</t>
  </si>
  <si>
    <t>MAQ'EXE</t>
  </si>
  <si>
    <t>S2 2019 jus factice</t>
  </si>
  <si>
    <t>S2 2019 maquette étui GWP LC RR</t>
  </si>
  <si>
    <t>S2 2019 maquettes tubes gwp LC &amp; GD</t>
  </si>
  <si>
    <t>887HQ553AN</t>
  </si>
  <si>
    <t>MKTG NR ANIMATIONS</t>
  </si>
  <si>
    <t>H501</t>
  </si>
  <si>
    <t>ADUTHILLEUL</t>
  </si>
  <si>
    <t>MICHEL Erwann</t>
  </si>
  <si>
    <t>Visuels Black friday Communs 2019</t>
  </si>
  <si>
    <t>887HQ553YF</t>
  </si>
  <si>
    <t>MKTG NR NARCISO</t>
  </si>
  <si>
    <t>H500</t>
  </si>
  <si>
    <t>GPLASSE</t>
  </si>
  <si>
    <t>SHAKE PRODUCTIONS INC</t>
  </si>
  <si>
    <t>Expenses shooting New com NARCISO</t>
  </si>
  <si>
    <t>GREAT BOWERY UK LTD T/A CLM</t>
  </si>
  <si>
    <t>Renewal visual rights NARCISO EDPP</t>
  </si>
  <si>
    <t>Renewal visual rights NARCISO EDPR</t>
  </si>
  <si>
    <t>VGEFFROY</t>
  </si>
  <si>
    <t>STUDIO CG</t>
  </si>
  <si>
    <t>nr scentend pen images retouches</t>
  </si>
  <si>
    <t>PIGMENT ROUGE</t>
  </si>
  <si>
    <t>nr maquettes stylos parfumés</t>
  </si>
  <si>
    <t>STUDIO ZEBULON</t>
  </si>
  <si>
    <t>for her coffrets prises de vue</t>
  </si>
  <si>
    <t>prises de vue coffrets fdm et 4ml pm</t>
  </si>
  <si>
    <t>887HQ553YB</t>
  </si>
  <si>
    <t>MKTG NR FH</t>
  </si>
  <si>
    <t>for her sac bulle huile roll on</t>
  </si>
  <si>
    <t>STUDIO GOUSTARD</t>
  </si>
  <si>
    <t>fleur musc maquettes fourreau</t>
  </si>
  <si>
    <t>fleur musc maquettes étuis</t>
  </si>
  <si>
    <t>for her fleur musc transferts</t>
  </si>
  <si>
    <t>fh fleur musc applications vernis</t>
  </si>
  <si>
    <t>fh fleur musc dégradés,transferts</t>
  </si>
  <si>
    <t>fh fleur musc edt maquettes</t>
  </si>
  <si>
    <t>ATIOGBE DJEHOUE ANGE LESLY</t>
  </si>
  <si>
    <t>pure musc prise de vue 1ml</t>
  </si>
  <si>
    <t>prise de vue trousse/tote bag narciso</t>
  </si>
  <si>
    <t>887</t>
  </si>
  <si>
    <t>4500299792</t>
  </si>
  <si>
    <t>4500296352</t>
  </si>
  <si>
    <t>4500285412</t>
  </si>
  <si>
    <t>55</t>
  </si>
  <si>
    <t>4500297588</t>
  </si>
  <si>
    <t>53</t>
  </si>
  <si>
    <t>4500297600</t>
  </si>
  <si>
    <t>4500296681</t>
  </si>
  <si>
    <t>4500296480</t>
  </si>
  <si>
    <t>4500300102</t>
  </si>
  <si>
    <t>4500300083</t>
  </si>
  <si>
    <t>4500300120</t>
  </si>
  <si>
    <t>4500300178</t>
  </si>
  <si>
    <t>4500290710</t>
  </si>
  <si>
    <t>4500290738</t>
  </si>
  <si>
    <t>4500290740</t>
  </si>
  <si>
    <t>4500296526</t>
  </si>
  <si>
    <t>4500296530</t>
  </si>
  <si>
    <t>4500292829</t>
  </si>
  <si>
    <t>4500292830</t>
  </si>
  <si>
    <t>4500292831</t>
  </si>
  <si>
    <t>4500292832</t>
  </si>
  <si>
    <t>4500292833</t>
  </si>
  <si>
    <t>4500292834</t>
  </si>
  <si>
    <t>4500293180</t>
  </si>
  <si>
    <t>4500300132</t>
  </si>
  <si>
    <t>4500300182</t>
  </si>
  <si>
    <t>4500299113</t>
  </si>
  <si>
    <t>4500301454</t>
  </si>
  <si>
    <t>58</t>
  </si>
  <si>
    <t>4500301495</t>
  </si>
  <si>
    <t>4500301828</t>
  </si>
  <si>
    <t>4500302431</t>
  </si>
  <si>
    <t>4500301451</t>
  </si>
  <si>
    <t>4500301491</t>
  </si>
  <si>
    <t>4500301607</t>
  </si>
  <si>
    <t>4500301502</t>
  </si>
  <si>
    <t>4500302728</t>
  </si>
  <si>
    <t>4500299916</t>
  </si>
  <si>
    <t>4500299890</t>
  </si>
  <si>
    <t>51</t>
  </si>
  <si>
    <t>4500299891</t>
  </si>
  <si>
    <t>4500299894</t>
  </si>
  <si>
    <t>4500299896</t>
  </si>
  <si>
    <t>4500299899</t>
  </si>
  <si>
    <t>4500299901</t>
  </si>
  <si>
    <t>4500299903</t>
  </si>
  <si>
    <t>4500299906</t>
  </si>
  <si>
    <t>4500299909</t>
  </si>
  <si>
    <t>4500299920</t>
  </si>
  <si>
    <t>4500299913</t>
  </si>
  <si>
    <t>4500296986</t>
  </si>
  <si>
    <t>4500296988</t>
  </si>
  <si>
    <t>4500296990</t>
  </si>
  <si>
    <t>4500299984</t>
  </si>
  <si>
    <t>4500299985</t>
  </si>
  <si>
    <t>4500299986</t>
  </si>
  <si>
    <t>4500301806</t>
  </si>
  <si>
    <t>4500297844</t>
  </si>
  <si>
    <t>4500297665</t>
  </si>
  <si>
    <t>4500297670</t>
  </si>
  <si>
    <t>4500294806</t>
  </si>
  <si>
    <t>4500294926</t>
  </si>
  <si>
    <t>4500295113</t>
  </si>
  <si>
    <t>4500295117</t>
  </si>
  <si>
    <t>4500294775</t>
  </si>
  <si>
    <t>4500294792</t>
  </si>
  <si>
    <t>4500294796</t>
  </si>
  <si>
    <t>4500294844</t>
  </si>
  <si>
    <t>4500294922</t>
  </si>
  <si>
    <t>4500294923</t>
  </si>
  <si>
    <t>4500294925</t>
  </si>
  <si>
    <t>4500294929</t>
  </si>
  <si>
    <t>4500295019</t>
  </si>
  <si>
    <t>4500294787</t>
  </si>
  <si>
    <t>blanca.pena@emea.shiseido.com</t>
  </si>
  <si>
    <t>lucile.garillon@emea.shiseido.com</t>
  </si>
  <si>
    <t>laure.gibout@emea.shiseido.com</t>
  </si>
  <si>
    <t>olivia.hayoun@emea.shiseido.com</t>
  </si>
  <si>
    <t>laura.bensoussan@emea.shiseido.com</t>
  </si>
  <si>
    <t>louis.lechevalier@emea.shiseido.com</t>
  </si>
  <si>
    <t>fiora.veltri@emea.shiseido.com</t>
  </si>
  <si>
    <t>segolene.pubellier@emea.shiseido.com</t>
  </si>
  <si>
    <t>guillaume.dufay@emea.shiseido.com</t>
  </si>
  <si>
    <t>lea.ryckelynck@emea.shiseido.com</t>
  </si>
  <si>
    <t>audrey.duthilleul@emea.shiseido.com</t>
  </si>
  <si>
    <t>geoffrey.plasse@emea.shiseido.com</t>
  </si>
  <si>
    <t>valentine.geffroy@emea.shiseido.com</t>
  </si>
  <si>
    <t>Total 887HQCDIAC</t>
  </si>
  <si>
    <t>Total 887HQCRD00</t>
  </si>
  <si>
    <t>Total 887HQCEDU0</t>
  </si>
  <si>
    <t>Total 887HQCSTUD</t>
  </si>
  <si>
    <t>Total 887HQ555YK</t>
  </si>
  <si>
    <t>Total 887HQ555YL</t>
  </si>
  <si>
    <t>Total 887HQ5CO55</t>
  </si>
  <si>
    <t>Total 887HQ5PR55</t>
  </si>
  <si>
    <t>Total 887HQ558FF</t>
  </si>
  <si>
    <t>Total 887HQ5CO58</t>
  </si>
  <si>
    <t>Total 887HQ551AN</t>
  </si>
  <si>
    <t>Total 887HQ551XB</t>
  </si>
  <si>
    <t>Total 887HQ551XC</t>
  </si>
  <si>
    <t>Total 887HQ5CO51</t>
  </si>
  <si>
    <t>Total 887HQ553AN</t>
  </si>
  <si>
    <t>Total 887HQ553YF</t>
  </si>
  <si>
    <t>Total 887HQ553YB</t>
  </si>
  <si>
    <t>joseph.verdier@emea.shiseido.com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</si>
</sst>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 x14ac:knownFonts="1">
    <font>
      <sz val="10"/>
      <name val="Arial"/>
    </font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9">
    <xf numFmtId="0" fontId="0" fillId="0" borderId="0" xfId="0" applyAlignment="1">
      <alignment vertical="top"/>
    </xf>
    <xf numFmtId="0" fontId="0" fillId="2" borderId="1" xfId="0" applyFill="1" applyBorder="1" applyAlignment="1">
      <alignment vertical="top" wrapText="1"/>
    </xf>
    <xf numFmtId="164" fontId="0" fillId="0" borderId="0" xfId="1" applyNumberFormat="1" applyFont="1" applyAlignment="1">
      <alignment vertical="center"/>
    </xf>
    <xf numFmtId="164" fontId="0" fillId="0" borderId="0" xfId="1" applyNumberFormat="1" applyFont="1" applyFill="1" applyAlignment="1">
      <alignment vertical="center"/>
    </xf>
    <xf numFmtId="3" fontId="0" fillId="0" borderId="0" xfId="0" applyNumberFormat="1" applyAlignment="1">
      <alignment vertical="top"/>
    </xf>
    <xf numFmtId="0" fontId="2" fillId="2" borderId="1" xfId="0" applyFont="1" applyFill="1" applyBorder="1" applyAlignment="1">
      <alignment vertical="top" wrapText="1"/>
    </xf>
    <xf numFmtId="0" fontId="2" fillId="0" borderId="0" xfId="0" applyFont="1" applyAlignment="1">
      <alignment vertical="top"/>
    </xf>
    <xf numFmtId="0" fontId="0" fillId="0" borderId="0" xfId="0" applyFill="1"/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14" fontId="0" fillId="0" borderId="0" xfId="0" applyNumberFormat="1" applyAlignment="1">
      <alignment horizontal="right" vertical="top"/>
    </xf>
    <xf numFmtId="4" fontId="0" fillId="0" borderId="0" xfId="0" applyNumberFormat="1" applyAlignment="1">
      <alignment horizontal="right" vertical="top"/>
    </xf>
    <xf numFmtId="0" fontId="0" fillId="2" borderId="1" xfId="0" applyFill="1" applyBorder="1" applyAlignment="1">
      <alignment vertical="top" wrapText="1"/>
    </xf>
    <xf numFmtId="0" fontId="0" fillId="0" borderId="0" xfId="0" pivotButton="1" applyAlignment="1">
      <alignment vertical="top"/>
    </xf>
    <xf numFmtId="14" fontId="0" fillId="0" borderId="0" xfId="0" applyNumberFormat="1" applyAlignment="1">
      <alignment vertical="top"/>
    </xf>
    <xf numFmtId="16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0" fontId="4" fillId="0" borderId="0" xfId="3" applyAlignment="1">
      <alignment vertical="top"/>
    </xf>
    <xf numFmtId="0" fontId="0" fillId="0" borderId="0" xfId="3" applyFont="1" applyAlignment="1">
      <alignment vertical="top"/>
    </xf>
  </cellXfs>
  <cellStyles count="4">
    <cellStyle name="Lien hypertexte" xfId="3" builtinId="8"/>
    <cellStyle name="Milliers" xfId="1" builtinId="3"/>
    <cellStyle name="Milliers 2" xfId="2" xr:uid="{00000000-0005-0000-0000-00002F000000}"/>
    <cellStyle name="Normal" xfId="0" builtinId="0"/>
  </cellStyles>
  <dxfs count="14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1676400</xdr:colOff>
          <xdr:row>1</xdr:row>
          <xdr:rowOff>0</xdr:rowOff>
        </xdr:from>
        <xdr:to>
          <xdr:col>2</xdr:col>
          <xdr:colOff>518160</xdr:colOff>
          <xdr:row>3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D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Mail relance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ERDIER Joseph" refreshedDate="43539.672909837966" createdVersion="6" refreshedVersion="6" minRefreshableVersion="3" recordCount="74" xr:uid="{2410366E-D9B1-4074-B17F-853FB5FDBA0E}">
  <cacheSource type="worksheet">
    <worksheetSource ref="A1:P75" sheet="Extract SAP"/>
  </cacheSource>
  <cacheFields count="16">
    <cacheField name="Company Code" numFmtId="0">
      <sharedItems/>
    </cacheField>
    <cacheField name="Cost Center" numFmtId="0">
      <sharedItems count="17">
        <s v="887HQCDIAC"/>
        <s v="887HQCRD00"/>
        <s v="887HQCEDU0"/>
        <s v="887HQCSTUD"/>
        <s v="887HQ555YK"/>
        <s v="887HQ555YL"/>
        <s v="887HQ5CO55"/>
        <s v="887HQ5PR55"/>
        <s v="887HQ558FF"/>
        <s v="887HQ5CO58"/>
        <s v="887HQ551AN"/>
        <s v="887HQ551XB"/>
        <s v="887HQ551XC"/>
        <s v="887HQ5CO51"/>
        <s v="887HQ553AN"/>
        <s v="887HQ553YF"/>
        <s v="887HQ553YB"/>
      </sharedItems>
    </cacheField>
    <cacheField name="CO object name" numFmtId="0">
      <sharedItems count="17">
        <s v="COM DIG ACT DESFRAG"/>
        <s v="SELL OUT DESFRAG"/>
        <s v="EDUCATION DESFRAG"/>
        <s v="MERCH STUDIO DESFRAG"/>
        <s v="MKTG ES LP"/>
        <s v="MKTG ES GON"/>
        <s v="MKTG ES COMMON"/>
        <s v="COM PR ES"/>
        <s v="MKTG ZV HER"/>
        <s v="MKTG ZV COMMON"/>
        <s v="MKTG IM ANIMATIONS"/>
        <s v="MKTG IM FEMININ"/>
        <s v="MKTG IM MASCULIN"/>
        <s v="MKTG IM COMMON"/>
        <s v="MKTG NR ANIMATIONS"/>
        <s v="MKTG NR NARCISO"/>
        <s v="MKTG NR FH"/>
      </sharedItems>
    </cacheField>
    <cacheField name="Debit date" numFmtId="0">
      <sharedItems containsSemiMixedTypes="0" containsDate="1" containsString="0" containsMixedTypes="1" minDate="2019-02-01T00:00:00" maxDate="1900-01-02T16:50:04" count="14">
        <d v="2019-02-18T00:00:00"/>
        <d v="2019-02-08T00:00:00"/>
        <d v="2019-02-28T00:00:00"/>
        <d v="2019-02-15T00:00:00"/>
        <d v="2019-02-07T00:00:00"/>
        <d v="2019-02-01T00:00:00"/>
        <d v="2019-02-14T00:00:00"/>
        <d v="2019-02-27T00:00:00"/>
        <d v="2019-02-04T00:00:00"/>
        <d v="2019-02-25T00:00:00"/>
        <d v="2019-02-12T00:00:00"/>
        <d v="2019-02-06T00:00:00"/>
        <n v="43502"/>
        <n v="43503"/>
      </sharedItems>
    </cacheField>
    <cacheField name="Period" numFmtId="0">
      <sharedItems/>
    </cacheField>
    <cacheField name="Business Area" numFmtId="0">
      <sharedItems count="12">
        <s v="I123"/>
        <s v="K540"/>
        <s v="K961"/>
        <s v="J548"/>
        <s v="H531"/>
        <s v="H520"/>
        <s v="I120"/>
        <s v="H510"/>
        <s v="H962"/>
        <s v="H540"/>
        <s v="H501"/>
        <s v="H500"/>
      </sharedItems>
    </cacheField>
    <cacheField name="Ref Document Number" numFmtId="0">
      <sharedItems count="71">
        <s v="4500299792"/>
        <s v="4500296352"/>
        <s v="4500285412"/>
        <s v="4500297588"/>
        <s v="4500297600"/>
        <s v="4500296681"/>
        <s v="4500296480"/>
        <s v="4500300102"/>
        <s v="4500300083"/>
        <s v="4500300120"/>
        <s v="4500300178"/>
        <s v="4500290710"/>
        <s v="4500290738"/>
        <s v="4500290740"/>
        <s v="4500296526"/>
        <s v="4500296530"/>
        <s v="4500292829"/>
        <s v="4500292830"/>
        <s v="4500292831"/>
        <s v="4500292832"/>
        <s v="4500292833"/>
        <s v="4500292834"/>
        <s v="4500293180"/>
        <s v="4500300132"/>
        <s v="4500300182"/>
        <s v="4500299113"/>
        <s v="4500301454"/>
        <s v="4500301495"/>
        <s v="4500301828"/>
        <s v="4500302431"/>
        <s v="4500301451"/>
        <s v="4500301491"/>
        <s v="4500301607"/>
        <s v="4500301502"/>
        <s v="4500302728"/>
        <s v="4500299916"/>
        <s v="4500299890"/>
        <s v="4500299891"/>
        <s v="4500299894"/>
        <s v="4500299896"/>
        <s v="4500299899"/>
        <s v="4500299901"/>
        <s v="4500299903"/>
        <s v="4500299906"/>
        <s v="4500299909"/>
        <s v="4500299920"/>
        <s v="4500299913"/>
        <s v="4500296986"/>
        <s v="4500296988"/>
        <s v="4500296990"/>
        <s v="4500299984"/>
        <s v="4500299985"/>
        <s v="4500299986"/>
        <s v="4500301806"/>
        <s v="4500297844"/>
        <s v="4500297665"/>
        <s v="4500297670"/>
        <s v="4500294806"/>
        <s v="4500294926"/>
        <s v="4500295113"/>
        <s v="4500295117"/>
        <s v="4500294775"/>
        <s v="4500294792"/>
        <s v="4500294796"/>
        <s v="4500294844"/>
        <s v="4500294922"/>
        <s v="4500294923"/>
        <s v="4500294925"/>
        <s v="4500294929"/>
        <s v="4500295019"/>
        <s v="4500294787"/>
      </sharedItems>
    </cacheField>
    <cacheField name="User Name" numFmtId="0">
      <sharedItems count="13">
        <s v="BPENA"/>
        <s v="LGARILLON"/>
        <s v="LGIBOUT"/>
        <s v="OHAYOUN"/>
        <s v="LBENSOUSSAN"/>
        <s v="LLECHEVALIER"/>
        <s v="FVELTRI"/>
        <s v="SPUBELLIER"/>
        <s v="GDUFAY"/>
        <s v="LRYCKELYNCK"/>
        <s v="ADUTHILLEUL"/>
        <s v="GPLASSE"/>
        <s v="VGEFFROY"/>
      </sharedItems>
    </cacheField>
    <cacheField name="Vendor Name" numFmtId="0">
      <sharedItems count="36">
        <s v="TOMMY BONNEAU"/>
        <s v="MISCO"/>
        <s v="GOODKIDS"/>
        <s v="POLYPHONIA"/>
        <s v="STUDIO WM PARIS"/>
        <s v="PRINCIPE ACTIF"/>
        <s v="COLL O DOC"/>
        <s v="ABN CONCEPT"/>
        <s v="EXPRESS GRAPHIC"/>
        <s v="ULYSSE FRECHELIN PHOTOGRAPHY SARL"/>
        <s v="MANAGEMENT ARTISTS ORGANIZATIO"/>
        <s v="WOMEN MANAGEMENT"/>
        <s v="MOHAMED KHALIL"/>
        <s v="IMG MODELS"/>
        <s v="PREMIUM MODELS"/>
        <s v="KOUZ PRODUCTION"/>
        <s v="WSM"/>
        <s v="CREATIVE BLOOD LTD"/>
        <s v="SIMPLIFY SL"/>
        <s v="REVOL CHARLOTTE"/>
        <s v="DAVID RIMOKH ZONE STUDIO"/>
        <s v="L'APPARTEMENT SARL"/>
        <s v="IDBOX DESIGN"/>
        <s v="NEW TONE"/>
        <s v="FREED PRODUCTIONS"/>
        <s v="DANIEL JOUANNEAU LTD"/>
        <s v="MR CARTONNAGE NUMERIQUE"/>
        <s v="MAQ'EXE"/>
        <s v="MICHEL Erwann"/>
        <s v="SHAKE PRODUCTIONS INC"/>
        <s v="GREAT BOWERY UK LTD T/A CLM"/>
        <s v="STUDIO CG"/>
        <s v="PIGMENT ROUGE"/>
        <s v="STUDIO ZEBULON"/>
        <s v="STUDIO GOUSTARD"/>
        <s v="ATIOGBE DJEHOUE ANGE LESLY"/>
      </sharedItems>
    </cacheField>
    <cacheField name="Name" numFmtId="0">
      <sharedItems count="72">
        <s v="NR 15TH ANNIV - 20 VISUELS"/>
        <s v="LICENCE PHOTOSHOP 2019"/>
        <s v="app retail LP7 ES"/>
        <s v="Traduction TK oud musc"/>
        <s v="Traduction TK ES ROYAL"/>
        <s v="EXTERNALISATION HOUSE OF NR"/>
        <s v="MAQUETTES FACING LP8"/>
        <s v="REALISATION TRANSFERTS ELIE SAAB - LP8"/>
        <s v="DETOURAGE DE 4 VISUELS LP EDP"/>
        <s v="TRANSFERTS LP8"/>
        <s v="DOC FLACON LP8"/>
        <s v="Rnvlmt droits visuels LP IW"/>
        <s v="Rnvlmt droits visuels MANNEQUIN LP IW"/>
        <s v="LP ROYAL DROITS VISUELS BTS"/>
        <s v="DROIT PHOTOGRAPHE VISUELS CAMPAGNE LP7"/>
        <s v="Agency fees HF"/>
        <s v="Agency fees JD"/>
        <s v="Agency fees KF"/>
        <s v="GON 3 droits modèle Hannah Fergusson Y1"/>
        <s v="GON 3 droits modèle JASMINE DANIELS Y1"/>
        <s v="GON 3 droits modèle KRISTINE FROSETH Y1"/>
        <s v="GON 3 droits musique Y1"/>
        <s v="GON 3 DROITS PHOTOGRAPHE SINGLE PACK"/>
        <s v="GON 3 DROITS PHOTOGRAPHE CREATIVE PACK"/>
        <s v="GON 3 DROITS PHOTOGRAPHE PRINT 1Y"/>
        <s v="REMPLACEMENT 50ML LP EDP PAR ROYAL"/>
        <s v="DOCS BROCHE"/>
        <s v="Plateforme e-release LP Royal"/>
        <s v="ZV 2020 Adaptation coffrets XMAS 2020"/>
        <s v="DA film parfums ZV LOVE FEVER"/>
        <s v="DA visuel beauty to go 2020"/>
        <s v="DA visuel GCDA parfums nomades"/>
        <s v="Créa coffrets 2020"/>
        <s v="Créa visuels gifts 2020 + flacons ThisIs"/>
        <s v="Capsule LOVE FEVER créa capots"/>
        <s v="Production film parfum ZV LOVE FEVER"/>
        <s v="Achat d'art - THIS IS LOVE"/>
        <s v="2019 - packshot EI EDT EH EDT SHADES DJ"/>
        <s v="2019 - visuel instit EIP EDP"/>
        <s v="2019 - visuel instit EIP EDT DJ"/>
        <s v="2019 - visuel instit EIP NECTAR DJ"/>
        <s v="2019 - visuel duo EIP NECTAR.EH EDT DJ"/>
        <s v="2019 - visuel EIP PETALE DE NECTAR DJ"/>
        <s v="2019 - visuel duo EIP PETALE/ EH EDT DJ"/>
        <s v="2019 - visuel sec PETALE DE NECTAR DJ"/>
        <s v="2019 - visuel NECTAR + PETALE DJ"/>
        <s v="2019 - 4 visuels additionnels PETALE DJ"/>
        <s v="2019 - visuel flacon PP EDT DJ"/>
        <s v="2019 - packshots et instit EM DJ"/>
        <s v="2020 - IGO docs etuis maquettes V1"/>
        <s v="2020 - IGO docs etuis maquettes V2"/>
        <s v="2019 - Nectar stop rayon"/>
        <s v="S2 2019 jus factice"/>
        <s v="S2 2019 maquette étui GWP LC RR"/>
        <s v="S2 2019 maquettes tubes gwp LC &amp; GD"/>
        <s v="Visuels Black friday Communs 2019"/>
        <s v="Expenses shooting New com NARCISO"/>
        <s v="Renewal visual rights NARCISO EDPP"/>
        <s v="Renewal visual rights NARCISO EDPR"/>
        <s v="nr scentend pen images retouches"/>
        <s v="nr maquettes stylos parfumés"/>
        <s v="for her coffrets prises de vue"/>
        <s v="prises de vue coffrets fdm et 4ml pm"/>
        <s v="for her sac bulle huile roll on"/>
        <s v="fleur musc maquettes fourreau"/>
        <s v="fleur musc maquettes étuis"/>
        <s v="for her fleur musc transferts"/>
        <s v="fh fleur musc applications vernis"/>
        <s v="fh fleur musc dégradés,transferts"/>
        <s v="fh fleur musc edt maquettes"/>
        <s v="pure musc prise de vue 1ml"/>
        <s v="prise de vue trousse/tote bag narciso"/>
      </sharedItems>
    </cacheField>
    <cacheField name="Brand" numFmtId="0">
      <sharedItems count="5">
        <s v=""/>
        <s v="55"/>
        <s v="53"/>
        <s v="58"/>
        <s v="51"/>
      </sharedItems>
    </cacheField>
    <cacheField name="Val.in rep.cur." numFmtId="0">
      <sharedItems containsSemiMixedTypes="0" containsString="0" containsNumber="1" minValue="69.5" maxValue="85000"/>
    </cacheField>
    <cacheField name="Subject to release" numFmtId="0">
      <sharedItems/>
    </cacheField>
    <cacheField name="Mail " numFmtId="0">
      <sharedItems containsMixedTypes="1" containsNumber="1" containsInteger="1" minValue="0" maxValue="0" count="3">
        <s v="lea.blot@emea.shiseido.com"/>
        <s v="marine.guyader@emea.shiseido.com"/>
        <n v="0"/>
      </sharedItems>
    </cacheField>
    <cacheField name="Commitment non validated" numFmtId="164">
      <sharedItems containsSemiMixedTypes="0" containsString="0" containsNumber="1" containsInteger="1" minValue="0" maxValue="1500" count="2">
        <n v="0"/>
        <n v="1500"/>
      </sharedItems>
    </cacheField>
    <cacheField name="Commitment validated" numFmtId="164">
      <sharedItems containsSemiMixedTypes="0" containsString="0" containsNumber="1" minValue="0" maxValue="85000" count="56">
        <n v="4000"/>
        <n v="181.92"/>
        <n v="6543"/>
        <n v="260"/>
        <n v="415"/>
        <n v="5250"/>
        <n v="2730"/>
        <n v="69.5"/>
        <n v="200"/>
        <n v="553"/>
        <n v="125"/>
        <n v="10500"/>
        <n v="7000"/>
        <n v="9600"/>
        <n v="5000"/>
        <n v="25000"/>
        <n v="10000"/>
        <n v="17000"/>
        <n v="50000"/>
        <n v="85000"/>
        <n v="18000"/>
        <n v="7500"/>
        <n v="30000"/>
        <n v="75"/>
        <n v="170"/>
        <n v="6000"/>
        <n v="1800"/>
        <n v="3000"/>
        <n v="1500"/>
        <n v="450"/>
        <n v="700"/>
        <n v="15000"/>
        <n v="2000"/>
        <n v="3360"/>
        <n v="1320"/>
        <n v="180"/>
        <n v="330"/>
        <n v="360"/>
        <n v="0"/>
        <n v="42039.18"/>
        <n v="36750"/>
        <n v="26250"/>
        <n v="550"/>
        <n v="100"/>
        <n v="1580"/>
        <n v="1720"/>
        <n v="175"/>
        <n v="1200"/>
        <n v="1635"/>
        <n v="448"/>
        <n v="271"/>
        <n v="128"/>
        <n v="1140"/>
        <n v="1240"/>
        <n v="150"/>
        <n v="6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4">
  <r>
    <s v="887"/>
    <x v="0"/>
    <x v="0"/>
    <x v="0"/>
    <s v="2"/>
    <x v="0"/>
    <x v="0"/>
    <x v="0"/>
    <x v="0"/>
    <x v="0"/>
    <x v="0"/>
    <n v="4000"/>
    <s v=""/>
    <x v="0"/>
    <x v="0"/>
    <x v="0"/>
  </r>
  <r>
    <s v="887"/>
    <x v="0"/>
    <x v="0"/>
    <x v="1"/>
    <s v="2"/>
    <x v="0"/>
    <x v="1"/>
    <x v="0"/>
    <x v="1"/>
    <x v="1"/>
    <x v="0"/>
    <n v="181.92"/>
    <s v=""/>
    <x v="0"/>
    <x v="0"/>
    <x v="1"/>
  </r>
  <r>
    <s v="887"/>
    <x v="1"/>
    <x v="1"/>
    <x v="2"/>
    <s v="2"/>
    <x v="1"/>
    <x v="2"/>
    <x v="1"/>
    <x v="2"/>
    <x v="2"/>
    <x v="1"/>
    <n v="6543"/>
    <s v=""/>
    <x v="0"/>
    <x v="0"/>
    <x v="2"/>
  </r>
  <r>
    <s v="887"/>
    <x v="2"/>
    <x v="2"/>
    <x v="1"/>
    <s v="2"/>
    <x v="2"/>
    <x v="3"/>
    <x v="2"/>
    <x v="3"/>
    <x v="3"/>
    <x v="2"/>
    <n v="260"/>
    <s v=""/>
    <x v="1"/>
    <x v="0"/>
    <x v="3"/>
  </r>
  <r>
    <s v="887"/>
    <x v="2"/>
    <x v="2"/>
    <x v="1"/>
    <s v="2"/>
    <x v="2"/>
    <x v="4"/>
    <x v="2"/>
    <x v="3"/>
    <x v="4"/>
    <x v="1"/>
    <n v="415"/>
    <s v=""/>
    <x v="1"/>
    <x v="0"/>
    <x v="4"/>
  </r>
  <r>
    <s v="887"/>
    <x v="3"/>
    <x v="3"/>
    <x v="3"/>
    <s v="2"/>
    <x v="3"/>
    <x v="5"/>
    <x v="3"/>
    <x v="4"/>
    <x v="5"/>
    <x v="2"/>
    <n v="5250"/>
    <s v=""/>
    <x v="1"/>
    <x v="0"/>
    <x v="5"/>
  </r>
  <r>
    <s v="887"/>
    <x v="4"/>
    <x v="4"/>
    <x v="4"/>
    <s v="2"/>
    <x v="4"/>
    <x v="6"/>
    <x v="4"/>
    <x v="5"/>
    <x v="6"/>
    <x v="1"/>
    <n v="2730"/>
    <s v=""/>
    <x v="1"/>
    <x v="0"/>
    <x v="6"/>
  </r>
  <r>
    <s v="887"/>
    <x v="4"/>
    <x v="4"/>
    <x v="2"/>
    <s v="2"/>
    <x v="4"/>
    <x v="7"/>
    <x v="4"/>
    <x v="6"/>
    <x v="7"/>
    <x v="1"/>
    <n v="69.5"/>
    <s v=""/>
    <x v="1"/>
    <x v="0"/>
    <x v="7"/>
  </r>
  <r>
    <s v="887"/>
    <x v="4"/>
    <x v="4"/>
    <x v="2"/>
    <s v="2"/>
    <x v="4"/>
    <x v="8"/>
    <x v="4"/>
    <x v="7"/>
    <x v="8"/>
    <x v="1"/>
    <n v="200"/>
    <s v=""/>
    <x v="1"/>
    <x v="0"/>
    <x v="8"/>
  </r>
  <r>
    <s v="887"/>
    <x v="4"/>
    <x v="4"/>
    <x v="2"/>
    <s v="2"/>
    <x v="4"/>
    <x v="9"/>
    <x v="4"/>
    <x v="6"/>
    <x v="9"/>
    <x v="1"/>
    <n v="553"/>
    <s v=""/>
    <x v="1"/>
    <x v="0"/>
    <x v="9"/>
  </r>
  <r>
    <s v="887"/>
    <x v="4"/>
    <x v="4"/>
    <x v="2"/>
    <s v="2"/>
    <x v="4"/>
    <x v="10"/>
    <x v="4"/>
    <x v="8"/>
    <x v="10"/>
    <x v="1"/>
    <n v="125"/>
    <s v=""/>
    <x v="1"/>
    <x v="0"/>
    <x v="10"/>
  </r>
  <r>
    <s v="887"/>
    <x v="4"/>
    <x v="4"/>
    <x v="5"/>
    <s v="2"/>
    <x v="5"/>
    <x v="11"/>
    <x v="4"/>
    <x v="9"/>
    <x v="11"/>
    <x v="1"/>
    <n v="10500"/>
    <s v=""/>
    <x v="1"/>
    <x v="0"/>
    <x v="11"/>
  </r>
  <r>
    <s v="887"/>
    <x v="4"/>
    <x v="4"/>
    <x v="5"/>
    <s v="2"/>
    <x v="5"/>
    <x v="12"/>
    <x v="4"/>
    <x v="10"/>
    <x v="12"/>
    <x v="1"/>
    <n v="7000"/>
    <s v=""/>
    <x v="1"/>
    <x v="0"/>
    <x v="12"/>
  </r>
  <r>
    <s v="887"/>
    <x v="4"/>
    <x v="4"/>
    <x v="5"/>
    <s v="2"/>
    <x v="5"/>
    <x v="13"/>
    <x v="4"/>
    <x v="11"/>
    <x v="12"/>
    <x v="1"/>
    <n v="9600"/>
    <s v=""/>
    <x v="1"/>
    <x v="0"/>
    <x v="13"/>
  </r>
  <r>
    <s v="887"/>
    <x v="4"/>
    <x v="4"/>
    <x v="6"/>
    <s v="2"/>
    <x v="5"/>
    <x v="14"/>
    <x v="4"/>
    <x v="12"/>
    <x v="13"/>
    <x v="1"/>
    <n v="5000"/>
    <s v=""/>
    <x v="1"/>
    <x v="0"/>
    <x v="14"/>
  </r>
  <r>
    <s v="887"/>
    <x v="4"/>
    <x v="4"/>
    <x v="6"/>
    <s v="2"/>
    <x v="5"/>
    <x v="15"/>
    <x v="4"/>
    <x v="10"/>
    <x v="14"/>
    <x v="1"/>
    <n v="25000"/>
    <s v=""/>
    <x v="1"/>
    <x v="0"/>
    <x v="15"/>
  </r>
  <r>
    <s v="887"/>
    <x v="5"/>
    <x v="5"/>
    <x v="5"/>
    <s v="2"/>
    <x v="5"/>
    <x v="16"/>
    <x v="4"/>
    <x v="13"/>
    <x v="15"/>
    <x v="1"/>
    <n v="10000"/>
    <s v=""/>
    <x v="1"/>
    <x v="0"/>
    <x v="16"/>
  </r>
  <r>
    <s v="887"/>
    <x v="5"/>
    <x v="5"/>
    <x v="5"/>
    <s v="2"/>
    <x v="5"/>
    <x v="17"/>
    <x v="4"/>
    <x v="14"/>
    <x v="16"/>
    <x v="1"/>
    <n v="10000"/>
    <s v=""/>
    <x v="1"/>
    <x v="0"/>
    <x v="16"/>
  </r>
  <r>
    <s v="887"/>
    <x v="5"/>
    <x v="5"/>
    <x v="5"/>
    <s v="2"/>
    <x v="5"/>
    <x v="18"/>
    <x v="4"/>
    <x v="11"/>
    <x v="17"/>
    <x v="1"/>
    <n v="17000"/>
    <s v=""/>
    <x v="1"/>
    <x v="0"/>
    <x v="17"/>
  </r>
  <r>
    <s v="887"/>
    <x v="5"/>
    <x v="5"/>
    <x v="5"/>
    <s v="2"/>
    <x v="5"/>
    <x v="16"/>
    <x v="4"/>
    <x v="13"/>
    <x v="18"/>
    <x v="1"/>
    <n v="50000"/>
    <s v=""/>
    <x v="1"/>
    <x v="0"/>
    <x v="18"/>
  </r>
  <r>
    <s v="887"/>
    <x v="5"/>
    <x v="5"/>
    <x v="5"/>
    <s v="2"/>
    <x v="5"/>
    <x v="17"/>
    <x v="4"/>
    <x v="14"/>
    <x v="19"/>
    <x v="1"/>
    <n v="50000"/>
    <s v=""/>
    <x v="1"/>
    <x v="0"/>
    <x v="18"/>
  </r>
  <r>
    <s v="887"/>
    <x v="5"/>
    <x v="5"/>
    <x v="5"/>
    <s v="2"/>
    <x v="5"/>
    <x v="18"/>
    <x v="4"/>
    <x v="11"/>
    <x v="20"/>
    <x v="1"/>
    <n v="85000"/>
    <s v=""/>
    <x v="1"/>
    <x v="0"/>
    <x v="19"/>
  </r>
  <r>
    <s v="887"/>
    <x v="5"/>
    <x v="5"/>
    <x v="5"/>
    <s v="2"/>
    <x v="5"/>
    <x v="19"/>
    <x v="4"/>
    <x v="15"/>
    <x v="21"/>
    <x v="1"/>
    <n v="18000"/>
    <s v=""/>
    <x v="1"/>
    <x v="0"/>
    <x v="20"/>
  </r>
  <r>
    <s v="887"/>
    <x v="5"/>
    <x v="5"/>
    <x v="5"/>
    <s v="2"/>
    <x v="5"/>
    <x v="20"/>
    <x v="4"/>
    <x v="16"/>
    <x v="22"/>
    <x v="1"/>
    <n v="5000"/>
    <s v=""/>
    <x v="1"/>
    <x v="0"/>
    <x v="14"/>
  </r>
  <r>
    <s v="887"/>
    <x v="5"/>
    <x v="5"/>
    <x v="5"/>
    <s v="2"/>
    <x v="5"/>
    <x v="21"/>
    <x v="4"/>
    <x v="17"/>
    <x v="23"/>
    <x v="1"/>
    <n v="7500"/>
    <s v=""/>
    <x v="1"/>
    <x v="0"/>
    <x v="21"/>
  </r>
  <r>
    <s v="887"/>
    <x v="5"/>
    <x v="5"/>
    <x v="5"/>
    <s v="2"/>
    <x v="5"/>
    <x v="22"/>
    <x v="4"/>
    <x v="18"/>
    <x v="24"/>
    <x v="1"/>
    <n v="30000"/>
    <s v=""/>
    <x v="1"/>
    <x v="0"/>
    <x v="22"/>
  </r>
  <r>
    <s v="887"/>
    <x v="6"/>
    <x v="6"/>
    <x v="2"/>
    <s v="2"/>
    <x v="4"/>
    <x v="23"/>
    <x v="4"/>
    <x v="19"/>
    <x v="25"/>
    <x v="1"/>
    <n v="75"/>
    <s v=""/>
    <x v="1"/>
    <x v="0"/>
    <x v="23"/>
  </r>
  <r>
    <s v="887"/>
    <x v="6"/>
    <x v="6"/>
    <x v="2"/>
    <s v="2"/>
    <x v="4"/>
    <x v="24"/>
    <x v="4"/>
    <x v="8"/>
    <x v="26"/>
    <x v="1"/>
    <n v="170"/>
    <s v=""/>
    <x v="1"/>
    <x v="0"/>
    <x v="24"/>
  </r>
  <r>
    <s v="887"/>
    <x v="7"/>
    <x v="7"/>
    <x v="0"/>
    <s v="2"/>
    <x v="6"/>
    <x v="25"/>
    <x v="5"/>
    <x v="20"/>
    <x v="27"/>
    <x v="1"/>
    <n v="6000"/>
    <s v=""/>
    <x v="2"/>
    <x v="0"/>
    <x v="25"/>
  </r>
  <r>
    <s v="887"/>
    <x v="8"/>
    <x v="8"/>
    <x v="7"/>
    <s v="2"/>
    <x v="4"/>
    <x v="26"/>
    <x v="6"/>
    <x v="21"/>
    <x v="28"/>
    <x v="3"/>
    <n v="1800"/>
    <s v=""/>
    <x v="2"/>
    <x v="0"/>
    <x v="26"/>
  </r>
  <r>
    <s v="887"/>
    <x v="9"/>
    <x v="9"/>
    <x v="7"/>
    <s v="2"/>
    <x v="7"/>
    <x v="27"/>
    <x v="6"/>
    <x v="16"/>
    <x v="29"/>
    <x v="3"/>
    <n v="5000"/>
    <s v=""/>
    <x v="2"/>
    <x v="0"/>
    <x v="14"/>
  </r>
  <r>
    <s v="887"/>
    <x v="9"/>
    <x v="9"/>
    <x v="2"/>
    <s v="2"/>
    <x v="4"/>
    <x v="28"/>
    <x v="6"/>
    <x v="16"/>
    <x v="30"/>
    <x v="3"/>
    <n v="3000"/>
    <s v=""/>
    <x v="2"/>
    <x v="0"/>
    <x v="27"/>
  </r>
  <r>
    <s v="887"/>
    <x v="9"/>
    <x v="9"/>
    <x v="2"/>
    <s v="2"/>
    <x v="4"/>
    <x v="29"/>
    <x v="6"/>
    <x v="16"/>
    <x v="31"/>
    <x v="3"/>
    <n v="1500"/>
    <s v=""/>
    <x v="2"/>
    <x v="0"/>
    <x v="28"/>
  </r>
  <r>
    <s v="887"/>
    <x v="9"/>
    <x v="9"/>
    <x v="7"/>
    <s v="2"/>
    <x v="4"/>
    <x v="30"/>
    <x v="6"/>
    <x v="22"/>
    <x v="32"/>
    <x v="3"/>
    <n v="1500"/>
    <s v=""/>
    <x v="2"/>
    <x v="0"/>
    <x v="28"/>
  </r>
  <r>
    <s v="887"/>
    <x v="9"/>
    <x v="9"/>
    <x v="7"/>
    <s v="2"/>
    <x v="4"/>
    <x v="31"/>
    <x v="6"/>
    <x v="7"/>
    <x v="33"/>
    <x v="3"/>
    <n v="450"/>
    <s v=""/>
    <x v="2"/>
    <x v="0"/>
    <x v="29"/>
  </r>
  <r>
    <s v="887"/>
    <x v="9"/>
    <x v="9"/>
    <x v="7"/>
    <s v="2"/>
    <x v="4"/>
    <x v="32"/>
    <x v="6"/>
    <x v="23"/>
    <x v="34"/>
    <x v="3"/>
    <n v="700"/>
    <s v=""/>
    <x v="2"/>
    <x v="0"/>
    <x v="30"/>
  </r>
  <r>
    <s v="887"/>
    <x v="9"/>
    <x v="9"/>
    <x v="7"/>
    <s v="2"/>
    <x v="7"/>
    <x v="33"/>
    <x v="6"/>
    <x v="16"/>
    <x v="35"/>
    <x v="3"/>
    <n v="5000"/>
    <s v=""/>
    <x v="2"/>
    <x v="0"/>
    <x v="14"/>
  </r>
  <r>
    <s v="887"/>
    <x v="8"/>
    <x v="8"/>
    <x v="2"/>
    <s v="2"/>
    <x v="8"/>
    <x v="34"/>
    <x v="7"/>
    <x v="24"/>
    <x v="36"/>
    <x v="3"/>
    <n v="6000"/>
    <s v=""/>
    <x v="2"/>
    <x v="0"/>
    <x v="25"/>
  </r>
  <r>
    <s v="887"/>
    <x v="10"/>
    <x v="10"/>
    <x v="6"/>
    <s v="2"/>
    <x v="5"/>
    <x v="35"/>
    <x v="8"/>
    <x v="25"/>
    <x v="37"/>
    <x v="0"/>
    <n v="5000"/>
    <s v=""/>
    <x v="2"/>
    <x v="0"/>
    <x v="14"/>
  </r>
  <r>
    <s v="887"/>
    <x v="11"/>
    <x v="11"/>
    <x v="6"/>
    <s v="2"/>
    <x v="5"/>
    <x v="36"/>
    <x v="8"/>
    <x v="25"/>
    <x v="38"/>
    <x v="4"/>
    <n v="5000"/>
    <s v=""/>
    <x v="2"/>
    <x v="0"/>
    <x v="14"/>
  </r>
  <r>
    <s v="887"/>
    <x v="11"/>
    <x v="11"/>
    <x v="6"/>
    <s v="2"/>
    <x v="5"/>
    <x v="37"/>
    <x v="8"/>
    <x v="25"/>
    <x v="39"/>
    <x v="4"/>
    <n v="3000"/>
    <s v=""/>
    <x v="2"/>
    <x v="0"/>
    <x v="27"/>
  </r>
  <r>
    <s v="887"/>
    <x v="11"/>
    <x v="11"/>
    <x v="6"/>
    <s v="2"/>
    <x v="5"/>
    <x v="38"/>
    <x v="8"/>
    <x v="25"/>
    <x v="40"/>
    <x v="4"/>
    <n v="15000"/>
    <s v=""/>
    <x v="2"/>
    <x v="0"/>
    <x v="31"/>
  </r>
  <r>
    <s v="887"/>
    <x v="11"/>
    <x v="11"/>
    <x v="6"/>
    <s v="2"/>
    <x v="5"/>
    <x v="39"/>
    <x v="8"/>
    <x v="25"/>
    <x v="41"/>
    <x v="4"/>
    <n v="5000"/>
    <s v=""/>
    <x v="2"/>
    <x v="0"/>
    <x v="14"/>
  </r>
  <r>
    <s v="887"/>
    <x v="11"/>
    <x v="11"/>
    <x v="6"/>
    <s v="2"/>
    <x v="5"/>
    <x v="40"/>
    <x v="8"/>
    <x v="25"/>
    <x v="42"/>
    <x v="4"/>
    <n v="7000"/>
    <s v=""/>
    <x v="2"/>
    <x v="0"/>
    <x v="12"/>
  </r>
  <r>
    <s v="887"/>
    <x v="11"/>
    <x v="11"/>
    <x v="6"/>
    <s v="2"/>
    <x v="5"/>
    <x v="41"/>
    <x v="8"/>
    <x v="25"/>
    <x v="43"/>
    <x v="4"/>
    <n v="5000"/>
    <s v=""/>
    <x v="2"/>
    <x v="0"/>
    <x v="14"/>
  </r>
  <r>
    <s v="887"/>
    <x v="11"/>
    <x v="11"/>
    <x v="6"/>
    <s v="2"/>
    <x v="5"/>
    <x v="42"/>
    <x v="8"/>
    <x v="25"/>
    <x v="44"/>
    <x v="4"/>
    <n v="5000"/>
    <s v=""/>
    <x v="2"/>
    <x v="0"/>
    <x v="14"/>
  </r>
  <r>
    <s v="887"/>
    <x v="11"/>
    <x v="11"/>
    <x v="6"/>
    <s v="2"/>
    <x v="5"/>
    <x v="43"/>
    <x v="8"/>
    <x v="25"/>
    <x v="45"/>
    <x v="4"/>
    <n v="5000"/>
    <s v=""/>
    <x v="2"/>
    <x v="0"/>
    <x v="14"/>
  </r>
  <r>
    <s v="887"/>
    <x v="11"/>
    <x v="11"/>
    <x v="6"/>
    <s v="2"/>
    <x v="5"/>
    <x v="44"/>
    <x v="8"/>
    <x v="25"/>
    <x v="46"/>
    <x v="4"/>
    <n v="4000"/>
    <s v=""/>
    <x v="2"/>
    <x v="0"/>
    <x v="0"/>
  </r>
  <r>
    <s v="887"/>
    <x v="11"/>
    <x v="11"/>
    <x v="6"/>
    <s v="2"/>
    <x v="5"/>
    <x v="45"/>
    <x v="8"/>
    <x v="25"/>
    <x v="47"/>
    <x v="4"/>
    <n v="2000"/>
    <s v=""/>
    <x v="2"/>
    <x v="0"/>
    <x v="32"/>
  </r>
  <r>
    <s v="887"/>
    <x v="12"/>
    <x v="12"/>
    <x v="6"/>
    <s v="2"/>
    <x v="5"/>
    <x v="46"/>
    <x v="8"/>
    <x v="25"/>
    <x v="48"/>
    <x v="4"/>
    <n v="10000"/>
    <s v=""/>
    <x v="2"/>
    <x v="0"/>
    <x v="16"/>
  </r>
  <r>
    <s v="887"/>
    <x v="13"/>
    <x v="13"/>
    <x v="8"/>
    <s v="2"/>
    <x v="4"/>
    <x v="47"/>
    <x v="8"/>
    <x v="26"/>
    <x v="49"/>
    <x v="4"/>
    <n v="3360"/>
    <s v=""/>
    <x v="2"/>
    <x v="0"/>
    <x v="33"/>
  </r>
  <r>
    <s v="887"/>
    <x v="13"/>
    <x v="13"/>
    <x v="8"/>
    <s v="2"/>
    <x v="4"/>
    <x v="48"/>
    <x v="8"/>
    <x v="26"/>
    <x v="50"/>
    <x v="4"/>
    <n v="1320"/>
    <s v=""/>
    <x v="2"/>
    <x v="0"/>
    <x v="34"/>
  </r>
  <r>
    <s v="887"/>
    <x v="13"/>
    <x v="13"/>
    <x v="8"/>
    <s v="2"/>
    <x v="4"/>
    <x v="49"/>
    <x v="8"/>
    <x v="26"/>
    <x v="51"/>
    <x v="4"/>
    <n v="180"/>
    <s v=""/>
    <x v="2"/>
    <x v="0"/>
    <x v="35"/>
  </r>
  <r>
    <s v="887"/>
    <x v="13"/>
    <x v="13"/>
    <x v="6"/>
    <s v="2"/>
    <x v="9"/>
    <x v="50"/>
    <x v="9"/>
    <x v="27"/>
    <x v="52"/>
    <x v="4"/>
    <n v="200"/>
    <s v=""/>
    <x v="2"/>
    <x v="0"/>
    <x v="8"/>
  </r>
  <r>
    <s v="887"/>
    <x v="13"/>
    <x v="13"/>
    <x v="6"/>
    <s v="2"/>
    <x v="9"/>
    <x v="51"/>
    <x v="9"/>
    <x v="23"/>
    <x v="53"/>
    <x v="4"/>
    <n v="330"/>
    <s v=""/>
    <x v="2"/>
    <x v="0"/>
    <x v="36"/>
  </r>
  <r>
    <s v="887"/>
    <x v="13"/>
    <x v="13"/>
    <x v="6"/>
    <s v="2"/>
    <x v="9"/>
    <x v="52"/>
    <x v="9"/>
    <x v="23"/>
    <x v="54"/>
    <x v="4"/>
    <n v="360"/>
    <s v=""/>
    <x v="2"/>
    <x v="0"/>
    <x v="37"/>
  </r>
  <r>
    <s v="887"/>
    <x v="14"/>
    <x v="14"/>
    <x v="9"/>
    <s v="2"/>
    <x v="10"/>
    <x v="53"/>
    <x v="10"/>
    <x v="28"/>
    <x v="55"/>
    <x v="2"/>
    <n v="1500"/>
    <s v="X"/>
    <x v="2"/>
    <x v="1"/>
    <x v="38"/>
  </r>
  <r>
    <s v="887"/>
    <x v="15"/>
    <x v="15"/>
    <x v="3"/>
    <s v="2"/>
    <x v="11"/>
    <x v="54"/>
    <x v="11"/>
    <x v="29"/>
    <x v="56"/>
    <x v="2"/>
    <n v="42039.18"/>
    <s v=""/>
    <x v="2"/>
    <x v="0"/>
    <x v="39"/>
  </r>
  <r>
    <s v="887"/>
    <x v="15"/>
    <x v="15"/>
    <x v="10"/>
    <s v="2"/>
    <x v="5"/>
    <x v="55"/>
    <x v="11"/>
    <x v="30"/>
    <x v="57"/>
    <x v="2"/>
    <n v="36750"/>
    <s v=""/>
    <x v="2"/>
    <x v="0"/>
    <x v="40"/>
  </r>
  <r>
    <s v="887"/>
    <x v="15"/>
    <x v="15"/>
    <x v="10"/>
    <s v="2"/>
    <x v="5"/>
    <x v="56"/>
    <x v="11"/>
    <x v="30"/>
    <x v="58"/>
    <x v="2"/>
    <n v="26250"/>
    <s v=""/>
    <x v="2"/>
    <x v="0"/>
    <x v="41"/>
  </r>
  <r>
    <s v="887"/>
    <x v="14"/>
    <x v="14"/>
    <x v="11"/>
    <s v="2"/>
    <x v="10"/>
    <x v="57"/>
    <x v="12"/>
    <x v="31"/>
    <x v="59"/>
    <x v="2"/>
    <n v="550"/>
    <s v=""/>
    <x v="2"/>
    <x v="0"/>
    <x v="42"/>
  </r>
  <r>
    <s v="887"/>
    <x v="14"/>
    <x v="14"/>
    <x v="11"/>
    <s v="2"/>
    <x v="4"/>
    <x v="58"/>
    <x v="12"/>
    <x v="32"/>
    <x v="60"/>
    <x v="2"/>
    <n v="100"/>
    <s v=""/>
    <x v="2"/>
    <x v="0"/>
    <x v="43"/>
  </r>
  <r>
    <s v="887"/>
    <x v="14"/>
    <x v="14"/>
    <x v="4"/>
    <s v="2"/>
    <x v="10"/>
    <x v="59"/>
    <x v="12"/>
    <x v="33"/>
    <x v="61"/>
    <x v="0"/>
    <n v="1580"/>
    <s v=""/>
    <x v="2"/>
    <x v="0"/>
    <x v="44"/>
  </r>
  <r>
    <s v="887"/>
    <x v="14"/>
    <x v="14"/>
    <x v="4"/>
    <s v="2"/>
    <x v="10"/>
    <x v="60"/>
    <x v="12"/>
    <x v="33"/>
    <x v="62"/>
    <x v="2"/>
    <n v="1720"/>
    <s v=""/>
    <x v="2"/>
    <x v="0"/>
    <x v="45"/>
  </r>
  <r>
    <s v="887"/>
    <x v="16"/>
    <x v="16"/>
    <x v="11"/>
    <s v="2"/>
    <x v="10"/>
    <x v="61"/>
    <x v="12"/>
    <x v="8"/>
    <x v="63"/>
    <x v="2"/>
    <n v="175"/>
    <s v=""/>
    <x v="2"/>
    <x v="0"/>
    <x v="46"/>
  </r>
  <r>
    <s v="887"/>
    <x v="16"/>
    <x v="16"/>
    <x v="11"/>
    <s v="2"/>
    <x v="4"/>
    <x v="62"/>
    <x v="12"/>
    <x v="34"/>
    <x v="64"/>
    <x v="2"/>
    <n v="1200"/>
    <s v=""/>
    <x v="2"/>
    <x v="0"/>
    <x v="47"/>
  </r>
  <r>
    <s v="887"/>
    <x v="16"/>
    <x v="16"/>
    <x v="11"/>
    <s v="2"/>
    <x v="4"/>
    <x v="63"/>
    <x v="12"/>
    <x v="34"/>
    <x v="65"/>
    <x v="2"/>
    <n v="1635"/>
    <s v=""/>
    <x v="2"/>
    <x v="0"/>
    <x v="48"/>
  </r>
  <r>
    <s v="887"/>
    <x v="16"/>
    <x v="16"/>
    <x v="11"/>
    <s v="2"/>
    <x v="10"/>
    <x v="64"/>
    <x v="12"/>
    <x v="32"/>
    <x v="66"/>
    <x v="2"/>
    <n v="448"/>
    <s v=""/>
    <x v="2"/>
    <x v="0"/>
    <x v="49"/>
  </r>
  <r>
    <s v="887"/>
    <x v="16"/>
    <x v="16"/>
    <x v="11"/>
    <s v="2"/>
    <x v="4"/>
    <x v="65"/>
    <x v="12"/>
    <x v="32"/>
    <x v="67"/>
    <x v="2"/>
    <n v="271"/>
    <s v=""/>
    <x v="2"/>
    <x v="0"/>
    <x v="50"/>
  </r>
  <r>
    <s v="887"/>
    <x v="16"/>
    <x v="16"/>
    <x v="11"/>
    <s v="2"/>
    <x v="4"/>
    <x v="66"/>
    <x v="12"/>
    <x v="32"/>
    <x v="68"/>
    <x v="2"/>
    <n v="128"/>
    <s v=""/>
    <x v="2"/>
    <x v="0"/>
    <x v="51"/>
  </r>
  <r>
    <s v="887"/>
    <x v="16"/>
    <x v="16"/>
    <x v="12"/>
    <s v="2"/>
    <x v="4"/>
    <x v="67"/>
    <x v="12"/>
    <x v="32"/>
    <x v="69"/>
    <x v="2"/>
    <n v="1140"/>
    <s v=""/>
    <x v="2"/>
    <x v="0"/>
    <x v="52"/>
  </r>
  <r>
    <s v="887"/>
    <x v="16"/>
    <x v="16"/>
    <x v="12"/>
    <s v="2"/>
    <x v="4"/>
    <x v="68"/>
    <x v="12"/>
    <x v="32"/>
    <x v="69"/>
    <x v="2"/>
    <n v="1240"/>
    <s v=""/>
    <x v="2"/>
    <x v="0"/>
    <x v="53"/>
  </r>
  <r>
    <s v="887"/>
    <x v="16"/>
    <x v="16"/>
    <x v="13"/>
    <s v="2"/>
    <x v="10"/>
    <x v="69"/>
    <x v="12"/>
    <x v="35"/>
    <x v="70"/>
    <x v="2"/>
    <n v="150"/>
    <s v=""/>
    <x v="2"/>
    <x v="0"/>
    <x v="54"/>
  </r>
  <r>
    <s v="887"/>
    <x v="15"/>
    <x v="15"/>
    <x v="12"/>
    <s v="2"/>
    <x v="10"/>
    <x v="70"/>
    <x v="12"/>
    <x v="35"/>
    <x v="71"/>
    <x v="2"/>
    <n v="600"/>
    <s v=""/>
    <x v="2"/>
    <x v="0"/>
    <x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2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7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3">
    <i>
      <x v="14"/>
      <x v="14"/>
      <x v="6"/>
      <x v="10"/>
      <x v="53"/>
      <x v="28"/>
      <x v="55"/>
      <x v="2"/>
      <x v="1"/>
      <x/>
    </i>
    <i t="default">
      <x v="14"/>
    </i>
    <i t="grand">
      <x/>
    </i>
  </rowItems>
  <colItems count="1">
    <i/>
  </colItems>
  <pageFields count="1">
    <pageField fld="7" item="0" hier="-1"/>
  </pageFields>
  <dataFields count="1">
    <dataField name="Somme de Val.in rep.cur." fld="11" baseField="0" baseItem="0" numFmtId="3"/>
  </dataFields>
  <formats count="1">
    <format dxfId="13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2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8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4">
    <i>
      <x/>
      <x/>
      <x v="3"/>
      <x v="1"/>
      <x/>
      <x/>
      <x/>
      <x/>
      <x/>
      <x v="6"/>
    </i>
    <i r="2">
      <x v="7"/>
      <x v="1"/>
      <x v="1"/>
      <x v="1"/>
      <x v="1"/>
      <x/>
      <x/>
      <x v="7"/>
    </i>
    <i t="default">
      <x/>
    </i>
    <i t="grand">
      <x/>
    </i>
  </rowItems>
  <colItems count="1">
    <i/>
  </colItems>
  <pageFields count="1">
    <pageField fld="7" item="1" hier="-1"/>
  </pageFields>
  <dataFields count="1">
    <dataField name="Somme de Val.in rep.cur." fld="11" baseField="0" baseItem="0" numFmtId="3"/>
  </dataFields>
  <formats count="1">
    <format dxfId="12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2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15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11">
    <i>
      <x v="8"/>
      <x v="8"/>
      <x v="1"/>
      <x/>
      <x v="26"/>
      <x v="21"/>
      <x v="28"/>
      <x v="3"/>
      <x/>
      <x v="31"/>
    </i>
    <i t="default">
      <x v="8"/>
    </i>
    <i>
      <x v="9"/>
      <x v="9"/>
      <x/>
      <x/>
      <x v="28"/>
      <x v="16"/>
      <x v="30"/>
      <x v="3"/>
      <x/>
      <x v="32"/>
    </i>
    <i r="4">
      <x v="29"/>
      <x v="16"/>
      <x v="31"/>
      <x v="3"/>
      <x/>
      <x v="2"/>
    </i>
    <i r="2">
      <x v="1"/>
      <x/>
      <x v="30"/>
      <x v="22"/>
      <x v="32"/>
      <x v="3"/>
      <x/>
      <x v="2"/>
    </i>
    <i r="4">
      <x v="31"/>
      <x v="7"/>
      <x v="33"/>
      <x v="3"/>
      <x/>
      <x v="33"/>
    </i>
    <i r="4">
      <x v="32"/>
      <x v="23"/>
      <x v="34"/>
      <x v="3"/>
      <x/>
      <x v="4"/>
    </i>
    <i r="3">
      <x v="7"/>
      <x v="27"/>
      <x v="16"/>
      <x v="29"/>
      <x v="3"/>
      <x/>
      <x v="19"/>
    </i>
    <i r="4">
      <x v="33"/>
      <x v="16"/>
      <x v="35"/>
      <x v="3"/>
      <x/>
      <x v="19"/>
    </i>
    <i t="default">
      <x v="9"/>
    </i>
    <i t="grand">
      <x/>
    </i>
  </rowItems>
  <colItems count="1">
    <i/>
  </colItems>
  <pageFields count="1">
    <pageField fld="7" item="2" hier="-1"/>
  </pageFields>
  <dataFields count="1">
    <dataField name="Somme de Val.in rep.cur." fld="11" baseField="0" baseItem="0" numFmtId="3"/>
  </dataFields>
  <formats count="1">
    <format dxfId="11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2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24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20">
    <i>
      <x v="10"/>
      <x v="10"/>
      <x v="9"/>
      <x v="5"/>
      <x v="35"/>
      <x v="25"/>
      <x v="37"/>
      <x/>
      <x/>
      <x v="19"/>
    </i>
    <i t="default">
      <x v="10"/>
    </i>
    <i>
      <x v="11"/>
      <x v="11"/>
      <x v="9"/>
      <x v="5"/>
      <x v="36"/>
      <x v="25"/>
      <x v="38"/>
      <x v="4"/>
      <x/>
      <x v="19"/>
    </i>
    <i r="4">
      <x v="37"/>
      <x v="25"/>
      <x v="39"/>
      <x v="4"/>
      <x/>
      <x v="32"/>
    </i>
    <i r="4">
      <x v="38"/>
      <x v="25"/>
      <x v="40"/>
      <x v="4"/>
      <x/>
      <x v="34"/>
    </i>
    <i r="4">
      <x v="39"/>
      <x v="25"/>
      <x v="41"/>
      <x v="4"/>
      <x/>
      <x v="19"/>
    </i>
    <i r="4">
      <x v="40"/>
      <x v="25"/>
      <x v="42"/>
      <x v="4"/>
      <x/>
      <x v="17"/>
    </i>
    <i r="4">
      <x v="41"/>
      <x v="25"/>
      <x v="43"/>
      <x v="4"/>
      <x/>
      <x v="19"/>
    </i>
    <i r="4">
      <x v="42"/>
      <x v="25"/>
      <x v="44"/>
      <x v="4"/>
      <x/>
      <x v="19"/>
    </i>
    <i r="4">
      <x v="43"/>
      <x v="25"/>
      <x v="45"/>
      <x v="4"/>
      <x/>
      <x v="19"/>
    </i>
    <i r="4">
      <x v="44"/>
      <x v="25"/>
      <x v="46"/>
      <x v="4"/>
      <x/>
      <x v="6"/>
    </i>
    <i r="4">
      <x v="45"/>
      <x v="25"/>
      <x v="47"/>
      <x v="4"/>
      <x/>
      <x v="35"/>
    </i>
    <i t="default">
      <x v="11"/>
    </i>
    <i>
      <x v="12"/>
      <x v="12"/>
      <x v="9"/>
      <x v="5"/>
      <x v="46"/>
      <x v="25"/>
      <x v="48"/>
      <x v="4"/>
      <x/>
      <x v="21"/>
    </i>
    <i t="default">
      <x v="12"/>
    </i>
    <i>
      <x v="13"/>
      <x v="13"/>
      <x v="4"/>
      <x/>
      <x v="47"/>
      <x v="26"/>
      <x v="49"/>
      <x v="4"/>
      <x/>
      <x v="36"/>
    </i>
    <i r="4">
      <x v="48"/>
      <x v="26"/>
      <x v="50"/>
      <x v="4"/>
      <x/>
      <x v="37"/>
    </i>
    <i r="4">
      <x v="49"/>
      <x v="26"/>
      <x v="51"/>
      <x v="4"/>
      <x/>
      <x v="38"/>
    </i>
    <i t="default">
      <x v="13"/>
    </i>
    <i t="grand">
      <x/>
    </i>
  </rowItems>
  <colItems count="1">
    <i/>
  </colItems>
  <pageFields count="1">
    <pageField fld="7" item="3" hier="-1"/>
  </pageFields>
  <dataFields count="1">
    <dataField name="Somme de Val.in rep.cur." fld="11" baseField="0" baseItem="0" numFmtId="3"/>
  </dataFields>
  <formats count="1">
    <format dxfId="10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2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9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5">
    <i>
      <x v="15"/>
      <x v="15"/>
      <x v="5"/>
      <x v="11"/>
      <x v="54"/>
      <x v="29"/>
      <x v="56"/>
      <x v="2"/>
      <x/>
      <x v="41"/>
    </i>
    <i r="2">
      <x v="10"/>
      <x v="5"/>
      <x v="55"/>
      <x v="30"/>
      <x v="57"/>
      <x v="2"/>
      <x/>
      <x v="42"/>
    </i>
    <i r="4">
      <x v="56"/>
      <x v="30"/>
      <x v="58"/>
      <x v="2"/>
      <x/>
      <x v="43"/>
    </i>
    <i t="default">
      <x v="15"/>
    </i>
    <i t="grand">
      <x/>
    </i>
  </rowItems>
  <colItems count="1">
    <i/>
  </colItems>
  <pageFields count="1">
    <pageField fld="7" item="4" hier="-1"/>
  </pageFields>
  <dataFields count="1">
    <dataField name="Somme de Val.in rep.cur." fld="11" baseField="0" baseItem="0" numFmtId="3"/>
  </dataFields>
  <formats count="1">
    <format dxfId="9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2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30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26">
    <i>
      <x v="4"/>
      <x v="4"/>
      <x/>
      <x/>
      <x v="7"/>
      <x v="6"/>
      <x v="7"/>
      <x v="1"/>
      <x/>
      <x v="12"/>
    </i>
    <i r="4">
      <x v="8"/>
      <x v="7"/>
      <x v="8"/>
      <x v="1"/>
      <x/>
      <x v="13"/>
    </i>
    <i r="4">
      <x v="9"/>
      <x v="6"/>
      <x v="9"/>
      <x v="1"/>
      <x/>
      <x v="14"/>
    </i>
    <i r="4">
      <x v="10"/>
      <x v="8"/>
      <x v="10"/>
      <x v="1"/>
      <x/>
      <x v="15"/>
    </i>
    <i r="2">
      <x v="2"/>
      <x v="5"/>
      <x v="11"/>
      <x v="9"/>
      <x v="11"/>
      <x v="1"/>
      <x/>
      <x v="16"/>
    </i>
    <i r="4">
      <x v="12"/>
      <x v="10"/>
      <x v="12"/>
      <x v="1"/>
      <x/>
      <x v="17"/>
    </i>
    <i r="4">
      <x v="13"/>
      <x v="11"/>
      <x v="12"/>
      <x v="1"/>
      <x/>
      <x v="18"/>
    </i>
    <i r="2">
      <x v="8"/>
      <x/>
      <x v="6"/>
      <x v="5"/>
      <x v="6"/>
      <x v="1"/>
      <x/>
      <x v="11"/>
    </i>
    <i r="2">
      <x v="9"/>
      <x v="5"/>
      <x v="14"/>
      <x v="12"/>
      <x v="13"/>
      <x v="1"/>
      <x/>
      <x v="19"/>
    </i>
    <i r="4">
      <x v="15"/>
      <x v="10"/>
      <x v="14"/>
      <x v="1"/>
      <x/>
      <x v="20"/>
    </i>
    <i t="default">
      <x v="4"/>
    </i>
    <i>
      <x v="5"/>
      <x v="5"/>
      <x v="2"/>
      <x v="5"/>
      <x v="16"/>
      <x v="13"/>
      <x v="15"/>
      <x v="1"/>
      <x/>
      <x v="21"/>
    </i>
    <i r="6">
      <x v="18"/>
      <x v="1"/>
      <x/>
      <x v="23"/>
    </i>
    <i r="4">
      <x v="17"/>
      <x v="14"/>
      <x v="16"/>
      <x v="1"/>
      <x/>
      <x v="21"/>
    </i>
    <i r="6">
      <x v="19"/>
      <x v="1"/>
      <x/>
      <x v="23"/>
    </i>
    <i r="4">
      <x v="18"/>
      <x v="11"/>
      <x v="17"/>
      <x v="1"/>
      <x/>
      <x v="22"/>
    </i>
    <i r="6">
      <x v="20"/>
      <x v="1"/>
      <x/>
      <x v="24"/>
    </i>
    <i r="4">
      <x v="19"/>
      <x v="15"/>
      <x v="21"/>
      <x v="1"/>
      <x/>
      <x v="25"/>
    </i>
    <i r="4">
      <x v="20"/>
      <x v="16"/>
      <x v="22"/>
      <x v="1"/>
      <x/>
      <x v="19"/>
    </i>
    <i r="4">
      <x v="21"/>
      <x v="17"/>
      <x v="23"/>
      <x v="1"/>
      <x/>
      <x v="26"/>
    </i>
    <i r="4">
      <x v="22"/>
      <x v="18"/>
      <x v="24"/>
      <x v="1"/>
      <x/>
      <x v="27"/>
    </i>
    <i t="default">
      <x v="5"/>
    </i>
    <i>
      <x v="6"/>
      <x v="6"/>
      <x/>
      <x/>
      <x v="23"/>
      <x v="19"/>
      <x v="25"/>
      <x v="1"/>
      <x/>
      <x v="28"/>
    </i>
    <i r="4">
      <x v="24"/>
      <x v="8"/>
      <x v="26"/>
      <x v="1"/>
      <x/>
      <x v="29"/>
    </i>
    <i t="default">
      <x v="6"/>
    </i>
    <i t="grand">
      <x/>
    </i>
  </rowItems>
  <colItems count="1">
    <i/>
  </colItems>
  <pageFields count="1">
    <pageField fld="7" item="5" hier="-1"/>
  </pageFields>
  <dataFields count="1">
    <dataField name="Somme de Val.in rep.cur." fld="11" baseField="0" baseItem="0" numFmtId="3"/>
  </dataFields>
  <formats count="1">
    <format dxfId="8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9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7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3">
    <i>
      <x v="1"/>
      <x v="1"/>
      <x/>
      <x v="2"/>
      <x v="2"/>
      <x v="2"/>
      <x v="2"/>
      <x v="1"/>
      <x/>
      <x v="8"/>
    </i>
    <i t="default">
      <x v="1"/>
    </i>
    <i t="grand">
      <x/>
    </i>
  </rowItems>
  <colItems count="1">
    <i/>
  </colItems>
  <pageFields count="1">
    <pageField fld="7" item="6" hier="-1"/>
  </pageFields>
  <dataFields count="1">
    <dataField name="Somme de Val.in rep.cur." fld="11" baseField="0" baseItem="0" numFmtId="3"/>
  </dataFields>
  <formats count="1">
    <format dxfId="7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8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8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4">
    <i>
      <x v="2"/>
      <x v="2"/>
      <x v="7"/>
      <x v="3"/>
      <x v="3"/>
      <x v="3"/>
      <x v="3"/>
      <x v="2"/>
      <x/>
      <x v="3"/>
    </i>
    <i r="4">
      <x v="4"/>
      <x v="3"/>
      <x v="4"/>
      <x v="1"/>
      <x/>
      <x v="9"/>
    </i>
    <i t="default">
      <x v="2"/>
    </i>
    <i t="grand">
      <x/>
    </i>
  </rowItems>
  <colItems count="1">
    <i/>
  </colItems>
  <pageFields count="1">
    <pageField fld="7" item="7" hier="-1"/>
  </pageFields>
  <dataFields count="1">
    <dataField name="Somme de Val.in rep.cur." fld="11" baseField="0" baseItem="0" numFmtId="3"/>
  </dataFields>
  <formats count="1">
    <format dxfId="6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7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7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3">
    <i>
      <x v="7"/>
      <x v="7"/>
      <x v="3"/>
      <x v="6"/>
      <x v="25"/>
      <x v="20"/>
      <x v="27"/>
      <x v="1"/>
      <x/>
      <x v="30"/>
    </i>
    <i t="default">
      <x v="7"/>
    </i>
    <i t="grand">
      <x/>
    </i>
  </rowItems>
  <colItems count="1">
    <i/>
  </colItems>
  <pageFields count="1">
    <pageField fld="7" item="8" hier="-1"/>
  </pageFields>
  <dataFields count="1">
    <dataField name="Somme de Val.in rep.cur." fld="11" baseField="0" baseItem="0" numFmtId="3"/>
  </dataFields>
  <formats count="1">
    <format dxfId="5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6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9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5">
    <i>
      <x v="13"/>
      <x v="13"/>
      <x v="9"/>
      <x v="9"/>
      <x v="50"/>
      <x v="27"/>
      <x v="52"/>
      <x v="4"/>
      <x/>
      <x v="13"/>
    </i>
    <i r="4">
      <x v="51"/>
      <x v="23"/>
      <x v="53"/>
      <x v="4"/>
      <x/>
      <x v="39"/>
    </i>
    <i r="4">
      <x v="52"/>
      <x v="23"/>
      <x v="54"/>
      <x v="4"/>
      <x/>
      <x v="40"/>
    </i>
    <i t="default">
      <x v="13"/>
    </i>
    <i t="grand">
      <x/>
    </i>
  </rowItems>
  <colItems count="1">
    <i/>
  </colItems>
  <pageFields count="1">
    <pageField fld="7" item="9" hier="-1"/>
  </pageFields>
  <dataFields count="1">
    <dataField name="Somme de Val.in rep.cur." fld="11" baseField="0" baseItem="0" numFmtId="3"/>
  </dataFields>
  <formats count="1">
    <format dxfId="4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5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7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3">
    <i>
      <x v="3"/>
      <x v="3"/>
      <x v="5"/>
      <x v="4"/>
      <x v="5"/>
      <x v="4"/>
      <x v="5"/>
      <x v="2"/>
      <x/>
      <x v="10"/>
    </i>
    <i t="default">
      <x v="3"/>
    </i>
    <i t="grand">
      <x/>
    </i>
  </rowItems>
  <colItems count="1">
    <i/>
  </colItems>
  <pageFields count="1">
    <pageField fld="7" item="10" hier="-1"/>
  </pageFields>
  <dataFields count="1">
    <dataField name="Somme de Val.in rep.cur." fld="11" baseField="0" baseItem="0" numFmtId="3"/>
  </dataFields>
  <formats count="1">
    <format dxfId="3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4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7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3">
    <i>
      <x v="8"/>
      <x v="8"/>
      <x/>
      <x v="8"/>
      <x v="34"/>
      <x v="24"/>
      <x v="36"/>
      <x v="3"/>
      <x/>
      <x v="30"/>
    </i>
    <i t="default">
      <x v="8"/>
    </i>
    <i t="grand">
      <x/>
    </i>
  </rowItems>
  <colItems count="1">
    <i/>
  </colItems>
  <pageFields count="1">
    <pageField fld="7" item="11" hier="-1"/>
  </pageFields>
  <dataFields count="1">
    <dataField name="Somme de Val.in rep.cur." fld="11" baseField="0" baseItem="0" numFmtId="3"/>
  </dataFields>
  <formats count="1">
    <format dxfId="2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3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3:K22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18">
    <i>
      <x v="14"/>
      <x v="14"/>
      <x v="8"/>
      <x v="10"/>
      <x v="59"/>
      <x v="33"/>
      <x v="61"/>
      <x/>
      <x/>
      <x v="45"/>
    </i>
    <i r="4">
      <x v="60"/>
      <x v="33"/>
      <x v="62"/>
      <x v="2"/>
      <x/>
      <x v="46"/>
    </i>
    <i r="2">
      <x v="11"/>
      <x/>
      <x v="58"/>
      <x v="32"/>
      <x v="60"/>
      <x v="2"/>
      <x/>
      <x v="5"/>
    </i>
    <i r="3">
      <x v="10"/>
      <x v="57"/>
      <x v="31"/>
      <x v="59"/>
      <x v="2"/>
      <x/>
      <x v="44"/>
    </i>
    <i t="default">
      <x v="14"/>
    </i>
    <i>
      <x v="15"/>
      <x v="15"/>
      <x v="12"/>
      <x v="10"/>
      <x v="70"/>
      <x v="35"/>
      <x v="71"/>
      <x v="2"/>
      <x/>
      <x v="1"/>
    </i>
    <i t="default">
      <x v="15"/>
    </i>
    <i>
      <x v="16"/>
      <x v="16"/>
      <x v="11"/>
      <x/>
      <x v="62"/>
      <x v="34"/>
      <x v="64"/>
      <x v="2"/>
      <x/>
      <x v="48"/>
    </i>
    <i r="4">
      <x v="63"/>
      <x v="34"/>
      <x v="65"/>
      <x v="2"/>
      <x/>
      <x v="49"/>
    </i>
    <i r="4">
      <x v="65"/>
      <x v="32"/>
      <x v="67"/>
      <x v="2"/>
      <x/>
      <x v="51"/>
    </i>
    <i r="4">
      <x v="66"/>
      <x v="32"/>
      <x v="68"/>
      <x v="2"/>
      <x/>
      <x v="52"/>
    </i>
    <i r="3">
      <x v="10"/>
      <x v="61"/>
      <x v="8"/>
      <x v="63"/>
      <x v="2"/>
      <x/>
      <x v="47"/>
    </i>
    <i r="4">
      <x v="64"/>
      <x v="32"/>
      <x v="66"/>
      <x v="2"/>
      <x/>
      <x v="50"/>
    </i>
    <i r="2">
      <x v="12"/>
      <x/>
      <x v="67"/>
      <x v="32"/>
      <x v="69"/>
      <x v="2"/>
      <x/>
      <x v="53"/>
    </i>
    <i r="4">
      <x v="68"/>
      <x v="32"/>
      <x v="69"/>
      <x v="2"/>
      <x/>
      <x v="54"/>
    </i>
    <i r="2">
      <x v="13"/>
      <x v="10"/>
      <x v="69"/>
      <x v="35"/>
      <x v="70"/>
      <x v="2"/>
      <x/>
      <x v="55"/>
    </i>
    <i t="default">
      <x v="16"/>
    </i>
    <i t="grand">
      <x/>
    </i>
  </rowItems>
  <colItems count="1">
    <i/>
  </colItems>
  <pageFields count="1">
    <pageField fld="7" item="12" hier="-1"/>
  </pageFields>
  <dataFields count="1">
    <dataField name="Somme de Val.in rep.cur." fld="11" baseField="0" baseItem="0" numFmtId="3"/>
  </dataFields>
  <formats count="1">
    <format dxfId="1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C87AAF-F809-4C6B-9BC5-43C8A709ADAC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gridDropZones="1" multipleFieldFilters="0">
  <location ref="A8:K101" firstHeaderRow="2" firstDataRow="2" firstDataCol="10" rowPageCount="1" colPageCount="1"/>
  <pivotFields count="16">
    <pivotField compact="0" outline="0" showAll="0"/>
    <pivotField axis="axisRow" compact="0" outline="0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compact="0" outline="0" showAll="0" defaultSubtotal="0">
      <items count="1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</items>
    </pivotField>
    <pivotField axis="axisRow" compact="0" numFmtId="14" outline="0" showAll="0" defaultSubtotal="0">
      <items count="14">
        <item x="2"/>
        <item x="7"/>
        <item x="5"/>
        <item x="0"/>
        <item x="8"/>
        <item x="3"/>
        <item x="9"/>
        <item x="1"/>
        <item x="4"/>
        <item x="6"/>
        <item x="10"/>
        <item x="11"/>
        <item x="12"/>
        <item x="13"/>
      </items>
    </pivotField>
    <pivotField compact="0" outline="0" showAll="0"/>
    <pivotField axis="axisRow" compact="0" outline="0" showAll="0" defaultSubtotal="0">
      <items count="12">
        <item x="4"/>
        <item x="0"/>
        <item x="1"/>
        <item x="2"/>
        <item x="3"/>
        <item x="5"/>
        <item x="6"/>
        <item x="7"/>
        <item x="8"/>
        <item x="9"/>
        <item x="10"/>
        <item x="11"/>
      </items>
    </pivotField>
    <pivotField axis="axisRow" compact="0" outline="0" showAll="0" defaultSubtotal="0">
      <items count="7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</items>
    </pivotField>
    <pivotField axis="axisPage" compact="0" outline="0" showAll="0" defaultSubtotal="0">
      <items count="13">
        <item x="10"/>
        <item x="0"/>
        <item x="6"/>
        <item x="8"/>
        <item x="11"/>
        <item x="4"/>
        <item x="1"/>
        <item x="2"/>
        <item x="5"/>
        <item x="9"/>
        <item x="3"/>
        <item x="7"/>
        <item x="12"/>
      </items>
    </pivotField>
    <pivotField axis="axisRow" compact="0" outline="0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axis="axisRow" compact="0" outline="0" showAll="0" defaultSubtotal="0">
      <items count="7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</items>
    </pivotField>
    <pivotField axis="axisRow" compact="0" outline="0" showAll="0" defaultSubtotal="0">
      <items count="5">
        <item x="0"/>
        <item x="1"/>
        <item x="2"/>
        <item x="3"/>
        <item x="4"/>
      </items>
    </pivotField>
    <pivotField dataField="1" compact="0" numFmtId="4" outline="0" showAll="0"/>
    <pivotField compact="0" outline="0" showAll="0"/>
    <pivotField compact="0" outline="0" showAll="0">
      <items count="4">
        <item x="2"/>
        <item x="0"/>
        <item x="1"/>
        <item t="default"/>
      </items>
    </pivotField>
    <pivotField axis="axisRow" compact="0" numFmtId="164" outline="0" showAll="0" defaultSubtotal="0">
      <items count="2">
        <item x="0"/>
        <item x="1"/>
      </items>
    </pivotField>
    <pivotField axis="axisRow" compact="0" numFmtId="164" outline="0" showAll="0" defaultSubtotal="0">
      <items count="56">
        <item x="38"/>
        <item x="55"/>
        <item x="28"/>
        <item x="3"/>
        <item x="30"/>
        <item x="43"/>
        <item x="0"/>
        <item x="1"/>
        <item x="2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9"/>
        <item x="31"/>
        <item x="32"/>
        <item x="33"/>
        <item x="34"/>
        <item x="35"/>
        <item x="36"/>
        <item x="37"/>
        <item x="39"/>
        <item x="40"/>
        <item x="41"/>
        <item x="42"/>
        <item x="44"/>
        <item x="45"/>
        <item x="46"/>
        <item x="47"/>
        <item x="48"/>
        <item x="49"/>
        <item x="50"/>
        <item x="51"/>
        <item x="52"/>
        <item x="53"/>
        <item x="54"/>
      </items>
    </pivotField>
  </pivotFields>
  <rowFields count="10">
    <field x="1"/>
    <field x="2"/>
    <field x="3"/>
    <field x="5"/>
    <field x="6"/>
    <field x="8"/>
    <field x="9"/>
    <field x="10"/>
    <field x="14"/>
    <field x="15"/>
  </rowFields>
  <rowItems count="92">
    <i>
      <x/>
      <x/>
      <x v="3"/>
      <x v="1"/>
      <x/>
      <x/>
      <x/>
      <x/>
      <x/>
      <x v="6"/>
    </i>
    <i r="2">
      <x v="7"/>
      <x v="1"/>
      <x v="1"/>
      <x v="1"/>
      <x v="1"/>
      <x/>
      <x/>
      <x v="7"/>
    </i>
    <i t="default">
      <x/>
    </i>
    <i>
      <x v="1"/>
      <x v="1"/>
      <x/>
      <x v="2"/>
      <x v="2"/>
      <x v="2"/>
      <x v="2"/>
      <x v="1"/>
      <x/>
      <x v="8"/>
    </i>
    <i t="default">
      <x v="1"/>
    </i>
    <i>
      <x v="2"/>
      <x v="2"/>
      <x v="7"/>
      <x v="3"/>
      <x v="3"/>
      <x v="3"/>
      <x v="3"/>
      <x v="2"/>
      <x/>
      <x v="3"/>
    </i>
    <i r="4">
      <x v="4"/>
      <x v="3"/>
      <x v="4"/>
      <x v="1"/>
      <x/>
      <x v="9"/>
    </i>
    <i t="default">
      <x v="2"/>
    </i>
    <i>
      <x v="3"/>
      <x v="3"/>
      <x v="5"/>
      <x v="4"/>
      <x v="5"/>
      <x v="4"/>
      <x v="5"/>
      <x v="2"/>
      <x/>
      <x v="10"/>
    </i>
    <i t="default">
      <x v="3"/>
    </i>
    <i>
      <x v="4"/>
      <x v="4"/>
      <x/>
      <x/>
      <x v="7"/>
      <x v="6"/>
      <x v="7"/>
      <x v="1"/>
      <x/>
      <x v="12"/>
    </i>
    <i r="4">
      <x v="8"/>
      <x v="7"/>
      <x v="8"/>
      <x v="1"/>
      <x/>
      <x v="13"/>
    </i>
    <i r="4">
      <x v="9"/>
      <x v="6"/>
      <x v="9"/>
      <x v="1"/>
      <x/>
      <x v="14"/>
    </i>
    <i r="4">
      <x v="10"/>
      <x v="8"/>
      <x v="10"/>
      <x v="1"/>
      <x/>
      <x v="15"/>
    </i>
    <i r="2">
      <x v="2"/>
      <x v="5"/>
      <x v="11"/>
      <x v="9"/>
      <x v="11"/>
      <x v="1"/>
      <x/>
      <x v="16"/>
    </i>
    <i r="4">
      <x v="12"/>
      <x v="10"/>
      <x v="12"/>
      <x v="1"/>
      <x/>
      <x v="17"/>
    </i>
    <i r="4">
      <x v="13"/>
      <x v="11"/>
      <x v="12"/>
      <x v="1"/>
      <x/>
      <x v="18"/>
    </i>
    <i r="2">
      <x v="8"/>
      <x/>
      <x v="6"/>
      <x v="5"/>
      <x v="6"/>
      <x v="1"/>
      <x/>
      <x v="11"/>
    </i>
    <i r="2">
      <x v="9"/>
      <x v="5"/>
      <x v="14"/>
      <x v="12"/>
      <x v="13"/>
      <x v="1"/>
      <x/>
      <x v="19"/>
    </i>
    <i r="4">
      <x v="15"/>
      <x v="10"/>
      <x v="14"/>
      <x v="1"/>
      <x/>
      <x v="20"/>
    </i>
    <i t="default">
      <x v="4"/>
    </i>
    <i>
      <x v="5"/>
      <x v="5"/>
      <x v="2"/>
      <x v="5"/>
      <x v="16"/>
      <x v="13"/>
      <x v="15"/>
      <x v="1"/>
      <x/>
      <x v="21"/>
    </i>
    <i r="6">
      <x v="18"/>
      <x v="1"/>
      <x/>
      <x v="23"/>
    </i>
    <i r="4">
      <x v="17"/>
      <x v="14"/>
      <x v="16"/>
      <x v="1"/>
      <x/>
      <x v="21"/>
    </i>
    <i r="6">
      <x v="19"/>
      <x v="1"/>
      <x/>
      <x v="23"/>
    </i>
    <i r="4">
      <x v="18"/>
      <x v="11"/>
      <x v="17"/>
      <x v="1"/>
      <x/>
      <x v="22"/>
    </i>
    <i r="6">
      <x v="20"/>
      <x v="1"/>
      <x/>
      <x v="24"/>
    </i>
    <i r="4">
      <x v="19"/>
      <x v="15"/>
      <x v="21"/>
      <x v="1"/>
      <x/>
      <x v="25"/>
    </i>
    <i r="4">
      <x v="20"/>
      <x v="16"/>
      <x v="22"/>
      <x v="1"/>
      <x/>
      <x v="19"/>
    </i>
    <i r="4">
      <x v="21"/>
      <x v="17"/>
      <x v="23"/>
      <x v="1"/>
      <x/>
      <x v="26"/>
    </i>
    <i r="4">
      <x v="22"/>
      <x v="18"/>
      <x v="24"/>
      <x v="1"/>
      <x/>
      <x v="27"/>
    </i>
    <i t="default">
      <x v="5"/>
    </i>
    <i>
      <x v="6"/>
      <x v="6"/>
      <x/>
      <x/>
      <x v="23"/>
      <x v="19"/>
      <x v="25"/>
      <x v="1"/>
      <x/>
      <x v="28"/>
    </i>
    <i r="4">
      <x v="24"/>
      <x v="8"/>
      <x v="26"/>
      <x v="1"/>
      <x/>
      <x v="29"/>
    </i>
    <i t="default">
      <x v="6"/>
    </i>
    <i>
      <x v="7"/>
      <x v="7"/>
      <x v="3"/>
      <x v="6"/>
      <x v="25"/>
      <x v="20"/>
      <x v="27"/>
      <x v="1"/>
      <x/>
      <x v="30"/>
    </i>
    <i t="default">
      <x v="7"/>
    </i>
    <i>
      <x v="8"/>
      <x v="8"/>
      <x/>
      <x v="8"/>
      <x v="34"/>
      <x v="24"/>
      <x v="36"/>
      <x v="3"/>
      <x/>
      <x v="30"/>
    </i>
    <i r="2">
      <x v="1"/>
      <x/>
      <x v="26"/>
      <x v="21"/>
      <x v="28"/>
      <x v="3"/>
      <x/>
      <x v="31"/>
    </i>
    <i t="default">
      <x v="8"/>
    </i>
    <i>
      <x v="9"/>
      <x v="9"/>
      <x/>
      <x/>
      <x v="28"/>
      <x v="16"/>
      <x v="30"/>
      <x v="3"/>
      <x/>
      <x v="32"/>
    </i>
    <i r="4">
      <x v="29"/>
      <x v="16"/>
      <x v="31"/>
      <x v="3"/>
      <x/>
      <x v="2"/>
    </i>
    <i r="2">
      <x v="1"/>
      <x/>
      <x v="30"/>
      <x v="22"/>
      <x v="32"/>
      <x v="3"/>
      <x/>
      <x v="2"/>
    </i>
    <i r="4">
      <x v="31"/>
      <x v="7"/>
      <x v="33"/>
      <x v="3"/>
      <x/>
      <x v="33"/>
    </i>
    <i r="4">
      <x v="32"/>
      <x v="23"/>
      <x v="34"/>
      <x v="3"/>
      <x/>
      <x v="4"/>
    </i>
    <i r="3">
      <x v="7"/>
      <x v="27"/>
      <x v="16"/>
      <x v="29"/>
      <x v="3"/>
      <x/>
      <x v="19"/>
    </i>
    <i r="4">
      <x v="33"/>
      <x v="16"/>
      <x v="35"/>
      <x v="3"/>
      <x/>
      <x v="19"/>
    </i>
    <i t="default">
      <x v="9"/>
    </i>
    <i>
      <x v="10"/>
      <x v="10"/>
      <x v="9"/>
      <x v="5"/>
      <x v="35"/>
      <x v="25"/>
      <x v="37"/>
      <x/>
      <x/>
      <x v="19"/>
    </i>
    <i t="default">
      <x v="10"/>
    </i>
    <i>
      <x v="11"/>
      <x v="11"/>
      <x v="9"/>
      <x v="5"/>
      <x v="36"/>
      <x v="25"/>
      <x v="38"/>
      <x v="4"/>
      <x/>
      <x v="19"/>
    </i>
    <i r="4">
      <x v="37"/>
      <x v="25"/>
      <x v="39"/>
      <x v="4"/>
      <x/>
      <x v="32"/>
    </i>
    <i r="4">
      <x v="38"/>
      <x v="25"/>
      <x v="40"/>
      <x v="4"/>
      <x/>
      <x v="34"/>
    </i>
    <i r="4">
      <x v="39"/>
      <x v="25"/>
      <x v="41"/>
      <x v="4"/>
      <x/>
      <x v="19"/>
    </i>
    <i r="4">
      <x v="40"/>
      <x v="25"/>
      <x v="42"/>
      <x v="4"/>
      <x/>
      <x v="17"/>
    </i>
    <i r="4">
      <x v="41"/>
      <x v="25"/>
      <x v="43"/>
      <x v="4"/>
      <x/>
      <x v="19"/>
    </i>
    <i r="4">
      <x v="42"/>
      <x v="25"/>
      <x v="44"/>
      <x v="4"/>
      <x/>
      <x v="19"/>
    </i>
    <i r="4">
      <x v="43"/>
      <x v="25"/>
      <x v="45"/>
      <x v="4"/>
      <x/>
      <x v="19"/>
    </i>
    <i r="4">
      <x v="44"/>
      <x v="25"/>
      <x v="46"/>
      <x v="4"/>
      <x/>
      <x v="6"/>
    </i>
    <i r="4">
      <x v="45"/>
      <x v="25"/>
      <x v="47"/>
      <x v="4"/>
      <x/>
      <x v="35"/>
    </i>
    <i t="default">
      <x v="11"/>
    </i>
    <i>
      <x v="12"/>
      <x v="12"/>
      <x v="9"/>
      <x v="5"/>
      <x v="46"/>
      <x v="25"/>
      <x v="48"/>
      <x v="4"/>
      <x/>
      <x v="21"/>
    </i>
    <i t="default">
      <x v="12"/>
    </i>
    <i>
      <x v="13"/>
      <x v="13"/>
      <x v="4"/>
      <x/>
      <x v="47"/>
      <x v="26"/>
      <x v="49"/>
      <x v="4"/>
      <x/>
      <x v="36"/>
    </i>
    <i r="4">
      <x v="48"/>
      <x v="26"/>
      <x v="50"/>
      <x v="4"/>
      <x/>
      <x v="37"/>
    </i>
    <i r="4">
      <x v="49"/>
      <x v="26"/>
      <x v="51"/>
      <x v="4"/>
      <x/>
      <x v="38"/>
    </i>
    <i r="2">
      <x v="9"/>
      <x v="9"/>
      <x v="50"/>
      <x v="27"/>
      <x v="52"/>
      <x v="4"/>
      <x/>
      <x v="13"/>
    </i>
    <i r="4">
      <x v="51"/>
      <x v="23"/>
      <x v="53"/>
      <x v="4"/>
      <x/>
      <x v="39"/>
    </i>
    <i r="4">
      <x v="52"/>
      <x v="23"/>
      <x v="54"/>
      <x v="4"/>
      <x/>
      <x v="40"/>
    </i>
    <i t="default">
      <x v="13"/>
    </i>
    <i>
      <x v="14"/>
      <x v="14"/>
      <x v="6"/>
      <x v="10"/>
      <x v="53"/>
      <x v="28"/>
      <x v="55"/>
      <x v="2"/>
      <x v="1"/>
      <x/>
    </i>
    <i r="2">
      <x v="8"/>
      <x v="10"/>
      <x v="59"/>
      <x v="33"/>
      <x v="61"/>
      <x/>
      <x/>
      <x v="45"/>
    </i>
    <i r="4">
      <x v="60"/>
      <x v="33"/>
      <x v="62"/>
      <x v="2"/>
      <x/>
      <x v="46"/>
    </i>
    <i r="2">
      <x v="11"/>
      <x/>
      <x v="58"/>
      <x v="32"/>
      <x v="60"/>
      <x v="2"/>
      <x/>
      <x v="5"/>
    </i>
    <i r="3">
      <x v="10"/>
      <x v="57"/>
      <x v="31"/>
      <x v="59"/>
      <x v="2"/>
      <x/>
      <x v="44"/>
    </i>
    <i t="default">
      <x v="14"/>
    </i>
    <i>
      <x v="15"/>
      <x v="15"/>
      <x v="5"/>
      <x v="11"/>
      <x v="54"/>
      <x v="29"/>
      <x v="56"/>
      <x v="2"/>
      <x/>
      <x v="41"/>
    </i>
    <i r="2">
      <x v="10"/>
      <x v="5"/>
      <x v="55"/>
      <x v="30"/>
      <x v="57"/>
      <x v="2"/>
      <x/>
      <x v="42"/>
    </i>
    <i r="4">
      <x v="56"/>
      <x v="30"/>
      <x v="58"/>
      <x v="2"/>
      <x/>
      <x v="43"/>
    </i>
    <i r="2">
      <x v="12"/>
      <x v="10"/>
      <x v="70"/>
      <x v="35"/>
      <x v="71"/>
      <x v="2"/>
      <x/>
      <x v="1"/>
    </i>
    <i t="default">
      <x v="15"/>
    </i>
    <i>
      <x v="16"/>
      <x v="16"/>
      <x v="11"/>
      <x/>
      <x v="62"/>
      <x v="34"/>
      <x v="64"/>
      <x v="2"/>
      <x/>
      <x v="48"/>
    </i>
    <i r="4">
      <x v="63"/>
      <x v="34"/>
      <x v="65"/>
      <x v="2"/>
      <x/>
      <x v="49"/>
    </i>
    <i r="4">
      <x v="65"/>
      <x v="32"/>
      <x v="67"/>
      <x v="2"/>
      <x/>
      <x v="51"/>
    </i>
    <i r="4">
      <x v="66"/>
      <x v="32"/>
      <x v="68"/>
      <x v="2"/>
      <x/>
      <x v="52"/>
    </i>
    <i r="3">
      <x v="10"/>
      <x v="61"/>
      <x v="8"/>
      <x v="63"/>
      <x v="2"/>
      <x/>
      <x v="47"/>
    </i>
    <i r="4">
      <x v="64"/>
      <x v="32"/>
      <x v="66"/>
      <x v="2"/>
      <x/>
      <x v="50"/>
    </i>
    <i r="2">
      <x v="12"/>
      <x/>
      <x v="67"/>
      <x v="32"/>
      <x v="69"/>
      <x v="2"/>
      <x/>
      <x v="53"/>
    </i>
    <i r="4">
      <x v="68"/>
      <x v="32"/>
      <x v="69"/>
      <x v="2"/>
      <x/>
      <x v="54"/>
    </i>
    <i r="2">
      <x v="13"/>
      <x v="10"/>
      <x v="69"/>
      <x v="35"/>
      <x v="70"/>
      <x v="2"/>
      <x/>
      <x v="55"/>
    </i>
    <i t="default">
      <x v="16"/>
    </i>
    <i t="grand">
      <x/>
    </i>
  </rowItems>
  <colItems count="1">
    <i/>
  </colItems>
  <pageFields count="1">
    <pageField fld="7" hier="-1"/>
  </pageFields>
  <dataFields count="1">
    <dataField name="Somme de Val.in rep.cur." fld="11" baseField="0" baseItem="0" numFmtId="3"/>
  </dataFields>
  <formats count="1">
    <format dxfId="0">
      <pivotArea outline="0" collapsedLevelsAreSubtotals="1" fieldPosition="0"/>
    </format>
  </formats>
  <pivotTableStyleInfo name="PivotStyleMedium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3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4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mailto:joseph.verdier@emea.shiseid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1A6ED-F7E2-4041-8D1A-B18F5C71430D}">
  <sheetPr codeName="Feuil10"/>
  <dimension ref="A1:K7"/>
  <sheetViews>
    <sheetView workbookViewId="0"/>
  </sheetViews>
  <sheetFormatPr baseColWidth="10" defaultRowHeight="13.2" x14ac:dyDescent="0.25"/>
  <cols>
    <col min="10" max="10" width="23.44140625" bestFit="1" customWidth="1"/>
    <col min="11" max="11" width="5.5546875" bestFit="1" customWidth="1"/>
  </cols>
  <sheetData>
    <row r="1" spans="1:11" x14ac:dyDescent="0.25">
      <c r="A1" s="13" t="s">
        <v>9</v>
      </c>
      <c r="B1" s="8" t="s">
        <v>159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156</v>
      </c>
      <c r="B5" s="8" t="s">
        <v>157</v>
      </c>
      <c r="C5" s="14">
        <v>43521</v>
      </c>
      <c r="D5" s="8" t="s">
        <v>158</v>
      </c>
      <c r="E5" s="8" t="s">
        <v>250</v>
      </c>
      <c r="F5" s="8" t="s">
        <v>160</v>
      </c>
      <c r="G5" s="8" t="s">
        <v>161</v>
      </c>
      <c r="H5" s="8" t="s">
        <v>198</v>
      </c>
      <c r="I5" s="15">
        <v>1500</v>
      </c>
      <c r="J5" s="15">
        <v>0</v>
      </c>
      <c r="K5" s="16">
        <v>1500</v>
      </c>
    </row>
    <row r="6" spans="1:11" x14ac:dyDescent="0.25">
      <c r="A6" s="8" t="s">
        <v>295</v>
      </c>
      <c r="B6" s="8"/>
      <c r="C6" s="8"/>
      <c r="D6" s="8"/>
      <c r="E6" s="8"/>
      <c r="F6" s="8"/>
      <c r="G6" s="8"/>
      <c r="H6" s="8"/>
      <c r="I6" s="8"/>
      <c r="J6" s="8"/>
      <c r="K6" s="16">
        <v>1500</v>
      </c>
    </row>
    <row r="7" spans="1:11" x14ac:dyDescent="0.25">
      <c r="A7" s="8" t="s">
        <v>17</v>
      </c>
      <c r="K7" s="16">
        <v>1500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BA397-E605-4356-BB96-39D9BFDB4547}">
  <sheetPr codeName="Feuil11"/>
  <dimension ref="A1:K8"/>
  <sheetViews>
    <sheetView workbookViewId="0"/>
  </sheetViews>
  <sheetFormatPr baseColWidth="10" defaultRowHeight="13.2" x14ac:dyDescent="0.25"/>
  <cols>
    <col min="10" max="10" width="23.44140625" bestFit="1" customWidth="1"/>
    <col min="11" max="11" width="5.5546875" bestFit="1" customWidth="1"/>
  </cols>
  <sheetData>
    <row r="1" spans="1:11" x14ac:dyDescent="0.25">
      <c r="A1" s="13" t="s">
        <v>9</v>
      </c>
      <c r="B1" s="8" t="s">
        <v>29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26</v>
      </c>
      <c r="B5" s="8" t="s">
        <v>27</v>
      </c>
      <c r="C5" s="14">
        <v>43514</v>
      </c>
      <c r="D5" s="8" t="s">
        <v>28</v>
      </c>
      <c r="E5" s="8" t="s">
        <v>193</v>
      </c>
      <c r="F5" s="8" t="s">
        <v>30</v>
      </c>
      <c r="G5" s="8" t="s">
        <v>31</v>
      </c>
      <c r="H5" s="8" t="s">
        <v>0</v>
      </c>
      <c r="I5" s="15">
        <v>0</v>
      </c>
      <c r="J5" s="15">
        <v>4000</v>
      </c>
      <c r="K5" s="16">
        <v>4000</v>
      </c>
    </row>
    <row r="6" spans="1:11" x14ac:dyDescent="0.25">
      <c r="C6" s="14">
        <v>43504</v>
      </c>
      <c r="D6" s="8" t="s">
        <v>28</v>
      </c>
      <c r="E6" s="8" t="s">
        <v>194</v>
      </c>
      <c r="F6" s="8" t="s">
        <v>32</v>
      </c>
      <c r="G6" s="8" t="s">
        <v>33</v>
      </c>
      <c r="H6" s="8" t="s">
        <v>0</v>
      </c>
      <c r="I6" s="15">
        <v>0</v>
      </c>
      <c r="J6" s="15">
        <v>181.92</v>
      </c>
      <c r="K6" s="16">
        <v>181.92</v>
      </c>
    </row>
    <row r="7" spans="1:11" x14ac:dyDescent="0.25">
      <c r="A7" s="8" t="s">
        <v>281</v>
      </c>
      <c r="B7" s="8"/>
      <c r="C7" s="8"/>
      <c r="D7" s="8"/>
      <c r="E7" s="8"/>
      <c r="F7" s="8"/>
      <c r="G7" s="8"/>
      <c r="H7" s="8"/>
      <c r="I7" s="8"/>
      <c r="J7" s="8"/>
      <c r="K7" s="16">
        <v>4181.92</v>
      </c>
    </row>
    <row r="8" spans="1:11" x14ac:dyDescent="0.25">
      <c r="A8" s="8" t="s">
        <v>17</v>
      </c>
      <c r="K8" s="16">
        <v>4181.92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026E2-22CB-4CBD-8DAB-9C807ED2F8B6}">
  <sheetPr codeName="Feuil13"/>
  <dimension ref="A1:K15"/>
  <sheetViews>
    <sheetView workbookViewId="0"/>
  </sheetViews>
  <sheetFormatPr baseColWidth="10" defaultRowHeight="13.2" x14ac:dyDescent="0.25"/>
  <cols>
    <col min="10" max="10" width="23.44140625" bestFit="1" customWidth="1"/>
    <col min="11" max="11" width="6.5546875" bestFit="1" customWidth="1"/>
  </cols>
  <sheetData>
    <row r="1" spans="1:11" x14ac:dyDescent="0.25">
      <c r="A1" s="13" t="s">
        <v>9</v>
      </c>
      <c r="B1" s="8" t="s">
        <v>105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103</v>
      </c>
      <c r="B5" s="8" t="s">
        <v>104</v>
      </c>
      <c r="C5" s="14">
        <v>43523</v>
      </c>
      <c r="D5" s="8" t="s">
        <v>22</v>
      </c>
      <c r="E5" s="8" t="s">
        <v>221</v>
      </c>
      <c r="F5" s="8" t="s">
        <v>106</v>
      </c>
      <c r="G5" s="8" t="s">
        <v>107</v>
      </c>
      <c r="H5" s="8" t="s">
        <v>222</v>
      </c>
      <c r="I5" s="15">
        <v>0</v>
      </c>
      <c r="J5" s="15">
        <v>1800</v>
      </c>
      <c r="K5" s="16">
        <v>1800</v>
      </c>
    </row>
    <row r="6" spans="1:11" x14ac:dyDescent="0.25">
      <c r="A6" s="8" t="s">
        <v>289</v>
      </c>
      <c r="B6" s="8"/>
      <c r="C6" s="8"/>
      <c r="D6" s="8"/>
      <c r="E6" s="8"/>
      <c r="F6" s="8"/>
      <c r="G6" s="8"/>
      <c r="H6" s="8"/>
      <c r="I6" s="8"/>
      <c r="J6" s="8"/>
      <c r="K6" s="16">
        <v>1800</v>
      </c>
    </row>
    <row r="7" spans="1:11" x14ac:dyDescent="0.25">
      <c r="A7" s="8" t="s">
        <v>108</v>
      </c>
      <c r="B7" s="8" t="s">
        <v>109</v>
      </c>
      <c r="C7" s="14">
        <v>43524</v>
      </c>
      <c r="D7" s="8" t="s">
        <v>22</v>
      </c>
      <c r="E7" s="8" t="s">
        <v>224</v>
      </c>
      <c r="F7" s="8" t="s">
        <v>86</v>
      </c>
      <c r="G7" s="8" t="s">
        <v>112</v>
      </c>
      <c r="H7" s="8" t="s">
        <v>222</v>
      </c>
      <c r="I7" s="15">
        <v>0</v>
      </c>
      <c r="J7" s="15">
        <v>3000</v>
      </c>
      <c r="K7" s="16">
        <v>3000</v>
      </c>
    </row>
    <row r="8" spans="1:11" x14ac:dyDescent="0.25">
      <c r="E8" s="8" t="s">
        <v>225</v>
      </c>
      <c r="F8" s="8" t="s">
        <v>86</v>
      </c>
      <c r="G8" s="8" t="s">
        <v>113</v>
      </c>
      <c r="H8" s="8" t="s">
        <v>222</v>
      </c>
      <c r="I8" s="15">
        <v>0</v>
      </c>
      <c r="J8" s="15">
        <v>1500</v>
      </c>
      <c r="K8" s="16">
        <v>1500</v>
      </c>
    </row>
    <row r="9" spans="1:11" x14ac:dyDescent="0.25">
      <c r="C9" s="14">
        <v>43523</v>
      </c>
      <c r="D9" s="8" t="s">
        <v>22</v>
      </c>
      <c r="E9" s="8" t="s">
        <v>226</v>
      </c>
      <c r="F9" s="8" t="s">
        <v>114</v>
      </c>
      <c r="G9" s="8" t="s">
        <v>115</v>
      </c>
      <c r="H9" s="8" t="s">
        <v>222</v>
      </c>
      <c r="I9" s="15">
        <v>0</v>
      </c>
      <c r="J9" s="15">
        <v>1500</v>
      </c>
      <c r="K9" s="16">
        <v>1500</v>
      </c>
    </row>
    <row r="10" spans="1:11" x14ac:dyDescent="0.25">
      <c r="E10" s="8" t="s">
        <v>227</v>
      </c>
      <c r="F10" s="8" t="s">
        <v>60</v>
      </c>
      <c r="G10" s="8" t="s">
        <v>116</v>
      </c>
      <c r="H10" s="8" t="s">
        <v>222</v>
      </c>
      <c r="I10" s="15">
        <v>0</v>
      </c>
      <c r="J10" s="15">
        <v>450</v>
      </c>
      <c r="K10" s="16">
        <v>450</v>
      </c>
    </row>
    <row r="11" spans="1:11" x14ac:dyDescent="0.25">
      <c r="E11" s="8" t="s">
        <v>228</v>
      </c>
      <c r="F11" s="8" t="s">
        <v>117</v>
      </c>
      <c r="G11" s="8" t="s">
        <v>118</v>
      </c>
      <c r="H11" s="8" t="s">
        <v>222</v>
      </c>
      <c r="I11" s="15">
        <v>0</v>
      </c>
      <c r="J11" s="15">
        <v>700</v>
      </c>
      <c r="K11" s="16">
        <v>700</v>
      </c>
    </row>
    <row r="12" spans="1:11" x14ac:dyDescent="0.25">
      <c r="D12" s="8" t="s">
        <v>110</v>
      </c>
      <c r="E12" s="8" t="s">
        <v>223</v>
      </c>
      <c r="F12" s="8" t="s">
        <v>86</v>
      </c>
      <c r="G12" s="8" t="s">
        <v>111</v>
      </c>
      <c r="H12" s="8" t="s">
        <v>222</v>
      </c>
      <c r="I12" s="15">
        <v>0</v>
      </c>
      <c r="J12" s="15">
        <v>5000</v>
      </c>
      <c r="K12" s="16">
        <v>5000</v>
      </c>
    </row>
    <row r="13" spans="1:11" x14ac:dyDescent="0.25">
      <c r="E13" s="8" t="s">
        <v>229</v>
      </c>
      <c r="F13" s="8" t="s">
        <v>86</v>
      </c>
      <c r="G13" s="8" t="s">
        <v>119</v>
      </c>
      <c r="H13" s="8" t="s">
        <v>222</v>
      </c>
      <c r="I13" s="15">
        <v>0</v>
      </c>
      <c r="J13" s="15">
        <v>5000</v>
      </c>
      <c r="K13" s="16">
        <v>5000</v>
      </c>
    </row>
    <row r="14" spans="1:11" x14ac:dyDescent="0.25">
      <c r="A14" s="8" t="s">
        <v>290</v>
      </c>
      <c r="B14" s="8"/>
      <c r="C14" s="8"/>
      <c r="D14" s="8"/>
      <c r="E14" s="8"/>
      <c r="F14" s="8"/>
      <c r="G14" s="8"/>
      <c r="H14" s="8"/>
      <c r="I14" s="8"/>
      <c r="J14" s="8"/>
      <c r="K14" s="16">
        <v>17150</v>
      </c>
    </row>
    <row r="15" spans="1:11" x14ac:dyDescent="0.25">
      <c r="A15" s="8" t="s">
        <v>17</v>
      </c>
      <c r="K15" s="16">
        <v>18950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CD37C-123E-43B0-AF8B-6DF3010E1D11}">
  <sheetPr codeName="Feuil14"/>
  <dimension ref="A1:K24"/>
  <sheetViews>
    <sheetView workbookViewId="0"/>
  </sheetViews>
  <sheetFormatPr baseColWidth="10" defaultRowHeight="13.2" x14ac:dyDescent="0.25"/>
  <cols>
    <col min="10" max="10" width="23.44140625" bestFit="1" customWidth="1"/>
    <col min="11" max="11" width="6.5546875" bestFit="1" customWidth="1"/>
  </cols>
  <sheetData>
    <row r="1" spans="1:11" x14ac:dyDescent="0.25">
      <c r="A1" s="13" t="s">
        <v>9</v>
      </c>
      <c r="B1" s="8" t="s">
        <v>126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124</v>
      </c>
      <c r="B5" s="8" t="s">
        <v>125</v>
      </c>
      <c r="C5" s="14">
        <v>43510</v>
      </c>
      <c r="D5" s="8" t="s">
        <v>65</v>
      </c>
      <c r="E5" s="8" t="s">
        <v>231</v>
      </c>
      <c r="F5" s="8" t="s">
        <v>127</v>
      </c>
      <c r="G5" s="8" t="s">
        <v>128</v>
      </c>
      <c r="H5" s="8" t="s">
        <v>0</v>
      </c>
      <c r="I5" s="15">
        <v>0</v>
      </c>
      <c r="J5" s="15">
        <v>5000</v>
      </c>
      <c r="K5" s="16">
        <v>5000</v>
      </c>
    </row>
    <row r="6" spans="1:11" x14ac:dyDescent="0.25">
      <c r="A6" s="8" t="s">
        <v>291</v>
      </c>
      <c r="B6" s="8"/>
      <c r="C6" s="8"/>
      <c r="D6" s="8"/>
      <c r="E6" s="8"/>
      <c r="F6" s="8"/>
      <c r="G6" s="8"/>
      <c r="H6" s="8"/>
      <c r="I6" s="8"/>
      <c r="J6" s="8"/>
      <c r="K6" s="16">
        <v>5000</v>
      </c>
    </row>
    <row r="7" spans="1:11" x14ac:dyDescent="0.25">
      <c r="A7" s="8" t="s">
        <v>129</v>
      </c>
      <c r="B7" s="8" t="s">
        <v>130</v>
      </c>
      <c r="C7" s="14">
        <v>43510</v>
      </c>
      <c r="D7" s="8" t="s">
        <v>65</v>
      </c>
      <c r="E7" s="8" t="s">
        <v>232</v>
      </c>
      <c r="F7" s="8" t="s">
        <v>127</v>
      </c>
      <c r="G7" s="8" t="s">
        <v>131</v>
      </c>
      <c r="H7" s="8" t="s">
        <v>233</v>
      </c>
      <c r="I7" s="15">
        <v>0</v>
      </c>
      <c r="J7" s="15">
        <v>5000</v>
      </c>
      <c r="K7" s="16">
        <v>5000</v>
      </c>
    </row>
    <row r="8" spans="1:11" x14ac:dyDescent="0.25">
      <c r="E8" s="8" t="s">
        <v>234</v>
      </c>
      <c r="F8" s="8" t="s">
        <v>127</v>
      </c>
      <c r="G8" s="8" t="s">
        <v>132</v>
      </c>
      <c r="H8" s="8" t="s">
        <v>233</v>
      </c>
      <c r="I8" s="15">
        <v>0</v>
      </c>
      <c r="J8" s="15">
        <v>3000</v>
      </c>
      <c r="K8" s="16">
        <v>3000</v>
      </c>
    </row>
    <row r="9" spans="1:11" x14ac:dyDescent="0.25">
      <c r="E9" s="8" t="s">
        <v>235</v>
      </c>
      <c r="F9" s="8" t="s">
        <v>127</v>
      </c>
      <c r="G9" s="8" t="s">
        <v>133</v>
      </c>
      <c r="H9" s="8" t="s">
        <v>233</v>
      </c>
      <c r="I9" s="15">
        <v>0</v>
      </c>
      <c r="J9" s="15">
        <v>15000</v>
      </c>
      <c r="K9" s="16">
        <v>15000</v>
      </c>
    </row>
    <row r="10" spans="1:11" x14ac:dyDescent="0.25">
      <c r="E10" s="8" t="s">
        <v>236</v>
      </c>
      <c r="F10" s="8" t="s">
        <v>127</v>
      </c>
      <c r="G10" s="8" t="s">
        <v>134</v>
      </c>
      <c r="H10" s="8" t="s">
        <v>233</v>
      </c>
      <c r="I10" s="15">
        <v>0</v>
      </c>
      <c r="J10" s="15">
        <v>5000</v>
      </c>
      <c r="K10" s="16">
        <v>5000</v>
      </c>
    </row>
    <row r="11" spans="1:11" x14ac:dyDescent="0.25">
      <c r="E11" s="8" t="s">
        <v>237</v>
      </c>
      <c r="F11" s="8" t="s">
        <v>127</v>
      </c>
      <c r="G11" s="8" t="s">
        <v>135</v>
      </c>
      <c r="H11" s="8" t="s">
        <v>233</v>
      </c>
      <c r="I11" s="15">
        <v>0</v>
      </c>
      <c r="J11" s="15">
        <v>7000</v>
      </c>
      <c r="K11" s="16">
        <v>7000</v>
      </c>
    </row>
    <row r="12" spans="1:11" x14ac:dyDescent="0.25">
      <c r="E12" s="8" t="s">
        <v>238</v>
      </c>
      <c r="F12" s="8" t="s">
        <v>127</v>
      </c>
      <c r="G12" s="8" t="s">
        <v>136</v>
      </c>
      <c r="H12" s="8" t="s">
        <v>233</v>
      </c>
      <c r="I12" s="15">
        <v>0</v>
      </c>
      <c r="J12" s="15">
        <v>5000</v>
      </c>
      <c r="K12" s="16">
        <v>5000</v>
      </c>
    </row>
    <row r="13" spans="1:11" x14ac:dyDescent="0.25">
      <c r="E13" s="8" t="s">
        <v>239</v>
      </c>
      <c r="F13" s="8" t="s">
        <v>127</v>
      </c>
      <c r="G13" s="8" t="s">
        <v>137</v>
      </c>
      <c r="H13" s="8" t="s">
        <v>233</v>
      </c>
      <c r="I13" s="15">
        <v>0</v>
      </c>
      <c r="J13" s="15">
        <v>5000</v>
      </c>
      <c r="K13" s="16">
        <v>5000</v>
      </c>
    </row>
    <row r="14" spans="1:11" x14ac:dyDescent="0.25">
      <c r="E14" s="8" t="s">
        <v>240</v>
      </c>
      <c r="F14" s="8" t="s">
        <v>127</v>
      </c>
      <c r="G14" s="8" t="s">
        <v>138</v>
      </c>
      <c r="H14" s="8" t="s">
        <v>233</v>
      </c>
      <c r="I14" s="15">
        <v>0</v>
      </c>
      <c r="J14" s="15">
        <v>5000</v>
      </c>
      <c r="K14" s="16">
        <v>5000</v>
      </c>
    </row>
    <row r="15" spans="1:11" x14ac:dyDescent="0.25">
      <c r="E15" s="8" t="s">
        <v>241</v>
      </c>
      <c r="F15" s="8" t="s">
        <v>127</v>
      </c>
      <c r="G15" s="8" t="s">
        <v>139</v>
      </c>
      <c r="H15" s="8" t="s">
        <v>233</v>
      </c>
      <c r="I15" s="15">
        <v>0</v>
      </c>
      <c r="J15" s="15">
        <v>4000</v>
      </c>
      <c r="K15" s="16">
        <v>4000</v>
      </c>
    </row>
    <row r="16" spans="1:11" x14ac:dyDescent="0.25">
      <c r="E16" s="8" t="s">
        <v>242</v>
      </c>
      <c r="F16" s="8" t="s">
        <v>127</v>
      </c>
      <c r="G16" s="8" t="s">
        <v>140</v>
      </c>
      <c r="H16" s="8" t="s">
        <v>233</v>
      </c>
      <c r="I16" s="15">
        <v>0</v>
      </c>
      <c r="J16" s="15">
        <v>2000</v>
      </c>
      <c r="K16" s="16">
        <v>2000</v>
      </c>
    </row>
    <row r="17" spans="1:11" x14ac:dyDescent="0.25">
      <c r="A17" s="8" t="s">
        <v>292</v>
      </c>
      <c r="B17" s="8"/>
      <c r="C17" s="8"/>
      <c r="D17" s="8"/>
      <c r="E17" s="8"/>
      <c r="F17" s="8"/>
      <c r="G17" s="8"/>
      <c r="H17" s="8"/>
      <c r="I17" s="8"/>
      <c r="J17" s="8"/>
      <c r="K17" s="16">
        <v>56000</v>
      </c>
    </row>
    <row r="18" spans="1:11" x14ac:dyDescent="0.25">
      <c r="A18" s="8" t="s">
        <v>141</v>
      </c>
      <c r="B18" s="8" t="s">
        <v>142</v>
      </c>
      <c r="C18" s="14">
        <v>43510</v>
      </c>
      <c r="D18" s="8" t="s">
        <v>65</v>
      </c>
      <c r="E18" s="8" t="s">
        <v>243</v>
      </c>
      <c r="F18" s="8" t="s">
        <v>127</v>
      </c>
      <c r="G18" s="8" t="s">
        <v>143</v>
      </c>
      <c r="H18" s="8" t="s">
        <v>233</v>
      </c>
      <c r="I18" s="15">
        <v>0</v>
      </c>
      <c r="J18" s="15">
        <v>10000</v>
      </c>
      <c r="K18" s="16">
        <v>10000</v>
      </c>
    </row>
    <row r="19" spans="1:11" x14ac:dyDescent="0.25">
      <c r="A19" s="8" t="s">
        <v>293</v>
      </c>
      <c r="B19" s="8"/>
      <c r="C19" s="8"/>
      <c r="D19" s="8"/>
      <c r="E19" s="8"/>
      <c r="F19" s="8"/>
      <c r="G19" s="8"/>
      <c r="H19" s="8"/>
      <c r="I19" s="8"/>
      <c r="J19" s="8"/>
      <c r="K19" s="16">
        <v>10000</v>
      </c>
    </row>
    <row r="20" spans="1:11" x14ac:dyDescent="0.25">
      <c r="A20" s="8" t="s">
        <v>144</v>
      </c>
      <c r="B20" s="8" t="s">
        <v>145</v>
      </c>
      <c r="C20" s="14">
        <v>43500</v>
      </c>
      <c r="D20" s="8" t="s">
        <v>22</v>
      </c>
      <c r="E20" s="8" t="s">
        <v>244</v>
      </c>
      <c r="F20" s="8" t="s">
        <v>146</v>
      </c>
      <c r="G20" s="8" t="s">
        <v>147</v>
      </c>
      <c r="H20" s="8" t="s">
        <v>233</v>
      </c>
      <c r="I20" s="15">
        <v>0</v>
      </c>
      <c r="J20" s="15">
        <v>3360</v>
      </c>
      <c r="K20" s="16">
        <v>3360</v>
      </c>
    </row>
    <row r="21" spans="1:11" x14ac:dyDescent="0.25">
      <c r="E21" s="8" t="s">
        <v>245</v>
      </c>
      <c r="F21" s="8" t="s">
        <v>146</v>
      </c>
      <c r="G21" s="8" t="s">
        <v>148</v>
      </c>
      <c r="H21" s="8" t="s">
        <v>233</v>
      </c>
      <c r="I21" s="15">
        <v>0</v>
      </c>
      <c r="J21" s="15">
        <v>1320</v>
      </c>
      <c r="K21" s="16">
        <v>1320</v>
      </c>
    </row>
    <row r="22" spans="1:11" x14ac:dyDescent="0.25">
      <c r="E22" s="8" t="s">
        <v>246</v>
      </c>
      <c r="F22" s="8" t="s">
        <v>146</v>
      </c>
      <c r="G22" s="8" t="s">
        <v>149</v>
      </c>
      <c r="H22" s="8" t="s">
        <v>233</v>
      </c>
      <c r="I22" s="15">
        <v>0</v>
      </c>
      <c r="J22" s="15">
        <v>180</v>
      </c>
      <c r="K22" s="16">
        <v>180</v>
      </c>
    </row>
    <row r="23" spans="1:11" x14ac:dyDescent="0.25">
      <c r="A23" s="8" t="s">
        <v>294</v>
      </c>
      <c r="B23" s="8"/>
      <c r="C23" s="8"/>
      <c r="D23" s="8"/>
      <c r="E23" s="8"/>
      <c r="F23" s="8"/>
      <c r="G23" s="8"/>
      <c r="H23" s="8"/>
      <c r="I23" s="8"/>
      <c r="J23" s="8"/>
      <c r="K23" s="16">
        <v>4860</v>
      </c>
    </row>
    <row r="24" spans="1:11" x14ac:dyDescent="0.25">
      <c r="A24" s="8" t="s">
        <v>17</v>
      </c>
      <c r="K24" s="16">
        <v>75860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DDC81-981D-4BC6-8AE8-D03B4B41C2D9}">
  <sheetPr codeName="Feuil15"/>
  <dimension ref="A1:K9"/>
  <sheetViews>
    <sheetView workbookViewId="0"/>
  </sheetViews>
  <sheetFormatPr baseColWidth="10" defaultRowHeight="13.2" x14ac:dyDescent="0.25"/>
  <cols>
    <col min="10" max="10" width="23.44140625" bestFit="1" customWidth="1"/>
    <col min="11" max="11" width="7.5546875" bestFit="1" customWidth="1"/>
  </cols>
  <sheetData>
    <row r="1" spans="1:11" x14ac:dyDescent="0.25">
      <c r="A1" s="13" t="s">
        <v>9</v>
      </c>
      <c r="B1" s="8" t="s">
        <v>165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162</v>
      </c>
      <c r="B5" s="8" t="s">
        <v>163</v>
      </c>
      <c r="C5" s="14">
        <v>43511</v>
      </c>
      <c r="D5" s="8" t="s">
        <v>164</v>
      </c>
      <c r="E5" s="8" t="s">
        <v>251</v>
      </c>
      <c r="F5" s="8" t="s">
        <v>166</v>
      </c>
      <c r="G5" s="8" t="s">
        <v>167</v>
      </c>
      <c r="H5" s="8" t="s">
        <v>198</v>
      </c>
      <c r="I5" s="15">
        <v>0</v>
      </c>
      <c r="J5" s="15">
        <v>42039.18</v>
      </c>
      <c r="K5" s="16">
        <v>42039.18</v>
      </c>
    </row>
    <row r="6" spans="1:11" x14ac:dyDescent="0.25">
      <c r="C6" s="14">
        <v>43508</v>
      </c>
      <c r="D6" s="8" t="s">
        <v>65</v>
      </c>
      <c r="E6" s="8" t="s">
        <v>252</v>
      </c>
      <c r="F6" s="8" t="s">
        <v>168</v>
      </c>
      <c r="G6" s="8" t="s">
        <v>169</v>
      </c>
      <c r="H6" s="8" t="s">
        <v>198</v>
      </c>
      <c r="I6" s="15">
        <v>0</v>
      </c>
      <c r="J6" s="15">
        <v>36750</v>
      </c>
      <c r="K6" s="16">
        <v>36750</v>
      </c>
    </row>
    <row r="7" spans="1:11" x14ac:dyDescent="0.25">
      <c r="E7" s="8" t="s">
        <v>253</v>
      </c>
      <c r="F7" s="8" t="s">
        <v>168</v>
      </c>
      <c r="G7" s="8" t="s">
        <v>170</v>
      </c>
      <c r="H7" s="8" t="s">
        <v>198</v>
      </c>
      <c r="I7" s="15">
        <v>0</v>
      </c>
      <c r="J7" s="15">
        <v>26250</v>
      </c>
      <c r="K7" s="16">
        <v>26250</v>
      </c>
    </row>
    <row r="8" spans="1:11" x14ac:dyDescent="0.25">
      <c r="A8" s="8" t="s">
        <v>296</v>
      </c>
      <c r="B8" s="8"/>
      <c r="C8" s="8"/>
      <c r="D8" s="8"/>
      <c r="E8" s="8"/>
      <c r="F8" s="8"/>
      <c r="G8" s="8"/>
      <c r="H8" s="8"/>
      <c r="I8" s="8"/>
      <c r="J8" s="8"/>
      <c r="K8" s="16">
        <v>105039.18</v>
      </c>
    </row>
    <row r="9" spans="1:11" x14ac:dyDescent="0.25">
      <c r="A9" s="8" t="s">
        <v>17</v>
      </c>
      <c r="K9" s="16">
        <v>105039.18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87512-B73F-4AAC-B15F-CF93399BB49E}">
  <sheetPr codeName="Feuil16"/>
  <dimension ref="A1:K30"/>
  <sheetViews>
    <sheetView workbookViewId="0"/>
  </sheetViews>
  <sheetFormatPr baseColWidth="10" defaultRowHeight="13.2" x14ac:dyDescent="0.25"/>
  <cols>
    <col min="10" max="10" width="23.44140625" bestFit="1" customWidth="1"/>
    <col min="11" max="11" width="7.5546875" bestFit="1" customWidth="1"/>
  </cols>
  <sheetData>
    <row r="1" spans="1:11" x14ac:dyDescent="0.25">
      <c r="A1" s="13" t="s">
        <v>9</v>
      </c>
      <c r="B1" s="8" t="s">
        <v>55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53</v>
      </c>
      <c r="B5" s="8" t="s">
        <v>54</v>
      </c>
      <c r="C5" s="14">
        <v>43524</v>
      </c>
      <c r="D5" s="8" t="s">
        <v>22</v>
      </c>
      <c r="E5" s="8" t="s">
        <v>202</v>
      </c>
      <c r="F5" s="8" t="s">
        <v>58</v>
      </c>
      <c r="G5" s="8" t="s">
        <v>59</v>
      </c>
      <c r="H5" s="8" t="s">
        <v>196</v>
      </c>
      <c r="I5" s="15">
        <v>0</v>
      </c>
      <c r="J5" s="15">
        <v>69.5</v>
      </c>
      <c r="K5" s="16">
        <v>69.5</v>
      </c>
    </row>
    <row r="6" spans="1:11" x14ac:dyDescent="0.25">
      <c r="E6" s="8" t="s">
        <v>203</v>
      </c>
      <c r="F6" s="8" t="s">
        <v>60</v>
      </c>
      <c r="G6" s="8" t="s">
        <v>61</v>
      </c>
      <c r="H6" s="8" t="s">
        <v>196</v>
      </c>
      <c r="I6" s="15">
        <v>0</v>
      </c>
      <c r="J6" s="15">
        <v>200</v>
      </c>
      <c r="K6" s="16">
        <v>200</v>
      </c>
    </row>
    <row r="7" spans="1:11" x14ac:dyDescent="0.25">
      <c r="E7" s="8" t="s">
        <v>204</v>
      </c>
      <c r="F7" s="8" t="s">
        <v>58</v>
      </c>
      <c r="G7" s="8" t="s">
        <v>62</v>
      </c>
      <c r="H7" s="8" t="s">
        <v>196</v>
      </c>
      <c r="I7" s="15">
        <v>0</v>
      </c>
      <c r="J7" s="15">
        <v>553</v>
      </c>
      <c r="K7" s="16">
        <v>553</v>
      </c>
    </row>
    <row r="8" spans="1:11" x14ac:dyDescent="0.25">
      <c r="E8" s="8" t="s">
        <v>205</v>
      </c>
      <c r="F8" s="8" t="s">
        <v>63</v>
      </c>
      <c r="G8" s="8" t="s">
        <v>64</v>
      </c>
      <c r="H8" s="8" t="s">
        <v>196</v>
      </c>
      <c r="I8" s="15">
        <v>0</v>
      </c>
      <c r="J8" s="15">
        <v>125</v>
      </c>
      <c r="K8" s="16">
        <v>125</v>
      </c>
    </row>
    <row r="9" spans="1:11" x14ac:dyDescent="0.25">
      <c r="C9" s="14">
        <v>43497</v>
      </c>
      <c r="D9" s="8" t="s">
        <v>65</v>
      </c>
      <c r="E9" s="8" t="s">
        <v>206</v>
      </c>
      <c r="F9" s="8" t="s">
        <v>66</v>
      </c>
      <c r="G9" s="8" t="s">
        <v>67</v>
      </c>
      <c r="H9" s="8" t="s">
        <v>196</v>
      </c>
      <c r="I9" s="15">
        <v>0</v>
      </c>
      <c r="J9" s="15">
        <v>10500</v>
      </c>
      <c r="K9" s="16">
        <v>10500</v>
      </c>
    </row>
    <row r="10" spans="1:11" x14ac:dyDescent="0.25">
      <c r="E10" s="8" t="s">
        <v>207</v>
      </c>
      <c r="F10" s="8" t="s">
        <v>68</v>
      </c>
      <c r="G10" s="8" t="s">
        <v>69</v>
      </c>
      <c r="H10" s="8" t="s">
        <v>196</v>
      </c>
      <c r="I10" s="15">
        <v>0</v>
      </c>
      <c r="J10" s="15">
        <v>7000</v>
      </c>
      <c r="K10" s="16">
        <v>7000</v>
      </c>
    </row>
    <row r="11" spans="1:11" x14ac:dyDescent="0.25">
      <c r="E11" s="8" t="s">
        <v>208</v>
      </c>
      <c r="F11" s="8" t="s">
        <v>70</v>
      </c>
      <c r="G11" s="8" t="s">
        <v>69</v>
      </c>
      <c r="H11" s="8" t="s">
        <v>196</v>
      </c>
      <c r="I11" s="15">
        <v>0</v>
      </c>
      <c r="J11" s="15">
        <v>9600</v>
      </c>
      <c r="K11" s="16">
        <v>9600</v>
      </c>
    </row>
    <row r="12" spans="1:11" x14ac:dyDescent="0.25">
      <c r="C12" s="14">
        <v>43503</v>
      </c>
      <c r="D12" s="8" t="s">
        <v>22</v>
      </c>
      <c r="E12" s="8" t="s">
        <v>201</v>
      </c>
      <c r="F12" s="8" t="s">
        <v>56</v>
      </c>
      <c r="G12" s="8" t="s">
        <v>57</v>
      </c>
      <c r="H12" s="8" t="s">
        <v>196</v>
      </c>
      <c r="I12" s="15">
        <v>0</v>
      </c>
      <c r="J12" s="15">
        <v>2730</v>
      </c>
      <c r="K12" s="16">
        <v>2730</v>
      </c>
    </row>
    <row r="13" spans="1:11" x14ac:dyDescent="0.25">
      <c r="C13" s="14">
        <v>43510</v>
      </c>
      <c r="D13" s="8" t="s">
        <v>65</v>
      </c>
      <c r="E13" s="8" t="s">
        <v>209</v>
      </c>
      <c r="F13" s="8" t="s">
        <v>71</v>
      </c>
      <c r="G13" s="8" t="s">
        <v>72</v>
      </c>
      <c r="H13" s="8" t="s">
        <v>196</v>
      </c>
      <c r="I13" s="15">
        <v>0</v>
      </c>
      <c r="J13" s="15">
        <v>5000</v>
      </c>
      <c r="K13" s="16">
        <v>5000</v>
      </c>
    </row>
    <row r="14" spans="1:11" x14ac:dyDescent="0.25">
      <c r="E14" s="8" t="s">
        <v>210</v>
      </c>
      <c r="F14" s="8" t="s">
        <v>68</v>
      </c>
      <c r="G14" s="8" t="s">
        <v>73</v>
      </c>
      <c r="H14" s="8" t="s">
        <v>196</v>
      </c>
      <c r="I14" s="15">
        <v>0</v>
      </c>
      <c r="J14" s="15">
        <v>25000</v>
      </c>
      <c r="K14" s="16">
        <v>25000</v>
      </c>
    </row>
    <row r="15" spans="1:11" x14ac:dyDescent="0.25">
      <c r="A15" s="8" t="s">
        <v>285</v>
      </c>
      <c r="B15" s="8"/>
      <c r="C15" s="8"/>
      <c r="D15" s="8"/>
      <c r="E15" s="8"/>
      <c r="F15" s="8"/>
      <c r="G15" s="8"/>
      <c r="H15" s="8"/>
      <c r="I15" s="8"/>
      <c r="J15" s="8"/>
      <c r="K15" s="16">
        <v>60777.5</v>
      </c>
    </row>
    <row r="16" spans="1:11" x14ac:dyDescent="0.25">
      <c r="A16" s="8" t="s">
        <v>74</v>
      </c>
      <c r="B16" s="8" t="s">
        <v>75</v>
      </c>
      <c r="C16" s="14">
        <v>43497</v>
      </c>
      <c r="D16" s="8" t="s">
        <v>65</v>
      </c>
      <c r="E16" s="8" t="s">
        <v>211</v>
      </c>
      <c r="F16" s="8" t="s">
        <v>76</v>
      </c>
      <c r="G16" s="8" t="s">
        <v>77</v>
      </c>
      <c r="H16" s="8" t="s">
        <v>196</v>
      </c>
      <c r="I16" s="15">
        <v>0</v>
      </c>
      <c r="J16" s="15">
        <v>10000</v>
      </c>
      <c r="K16" s="16">
        <v>10000</v>
      </c>
    </row>
    <row r="17" spans="1:11" x14ac:dyDescent="0.25">
      <c r="G17" s="8" t="s">
        <v>81</v>
      </c>
      <c r="H17" s="8" t="s">
        <v>196</v>
      </c>
      <c r="I17" s="15">
        <v>0</v>
      </c>
      <c r="J17" s="15">
        <v>50000</v>
      </c>
      <c r="K17" s="16">
        <v>50000</v>
      </c>
    </row>
    <row r="18" spans="1:11" x14ac:dyDescent="0.25">
      <c r="E18" s="8" t="s">
        <v>212</v>
      </c>
      <c r="F18" s="8" t="s">
        <v>78</v>
      </c>
      <c r="G18" s="8" t="s">
        <v>79</v>
      </c>
      <c r="H18" s="8" t="s">
        <v>196</v>
      </c>
      <c r="I18" s="15">
        <v>0</v>
      </c>
      <c r="J18" s="15">
        <v>10000</v>
      </c>
      <c r="K18" s="16">
        <v>10000</v>
      </c>
    </row>
    <row r="19" spans="1:11" x14ac:dyDescent="0.25">
      <c r="G19" s="8" t="s">
        <v>82</v>
      </c>
      <c r="H19" s="8" t="s">
        <v>196</v>
      </c>
      <c r="I19" s="15">
        <v>0</v>
      </c>
      <c r="J19" s="15">
        <v>50000</v>
      </c>
      <c r="K19" s="16">
        <v>50000</v>
      </c>
    </row>
    <row r="20" spans="1:11" x14ac:dyDescent="0.25">
      <c r="E20" s="8" t="s">
        <v>213</v>
      </c>
      <c r="F20" s="8" t="s">
        <v>70</v>
      </c>
      <c r="G20" s="8" t="s">
        <v>80</v>
      </c>
      <c r="H20" s="8" t="s">
        <v>196</v>
      </c>
      <c r="I20" s="15">
        <v>0</v>
      </c>
      <c r="J20" s="15">
        <v>17000</v>
      </c>
      <c r="K20" s="16">
        <v>17000</v>
      </c>
    </row>
    <row r="21" spans="1:11" x14ac:dyDescent="0.25">
      <c r="G21" s="8" t="s">
        <v>83</v>
      </c>
      <c r="H21" s="8" t="s">
        <v>196</v>
      </c>
      <c r="I21" s="15">
        <v>0</v>
      </c>
      <c r="J21" s="15">
        <v>85000</v>
      </c>
      <c r="K21" s="16">
        <v>85000</v>
      </c>
    </row>
    <row r="22" spans="1:11" x14ac:dyDescent="0.25">
      <c r="E22" s="8" t="s">
        <v>214</v>
      </c>
      <c r="F22" s="8" t="s">
        <v>84</v>
      </c>
      <c r="G22" s="8" t="s">
        <v>85</v>
      </c>
      <c r="H22" s="8" t="s">
        <v>196</v>
      </c>
      <c r="I22" s="15">
        <v>0</v>
      </c>
      <c r="J22" s="15">
        <v>18000</v>
      </c>
      <c r="K22" s="16">
        <v>18000</v>
      </c>
    </row>
    <row r="23" spans="1:11" x14ac:dyDescent="0.25">
      <c r="E23" s="8" t="s">
        <v>215</v>
      </c>
      <c r="F23" s="8" t="s">
        <v>86</v>
      </c>
      <c r="G23" s="8" t="s">
        <v>87</v>
      </c>
      <c r="H23" s="8" t="s">
        <v>196</v>
      </c>
      <c r="I23" s="15">
        <v>0</v>
      </c>
      <c r="J23" s="15">
        <v>5000</v>
      </c>
      <c r="K23" s="16">
        <v>5000</v>
      </c>
    </row>
    <row r="24" spans="1:11" x14ac:dyDescent="0.25">
      <c r="E24" s="8" t="s">
        <v>216</v>
      </c>
      <c r="F24" s="8" t="s">
        <v>88</v>
      </c>
      <c r="G24" s="8" t="s">
        <v>89</v>
      </c>
      <c r="H24" s="8" t="s">
        <v>196</v>
      </c>
      <c r="I24" s="15">
        <v>0</v>
      </c>
      <c r="J24" s="15">
        <v>7500</v>
      </c>
      <c r="K24" s="16">
        <v>7500</v>
      </c>
    </row>
    <row r="25" spans="1:11" x14ac:dyDescent="0.25">
      <c r="E25" s="8" t="s">
        <v>217</v>
      </c>
      <c r="F25" s="8" t="s">
        <v>90</v>
      </c>
      <c r="G25" s="8" t="s">
        <v>91</v>
      </c>
      <c r="H25" s="8" t="s">
        <v>196</v>
      </c>
      <c r="I25" s="15">
        <v>0</v>
      </c>
      <c r="J25" s="15">
        <v>30000</v>
      </c>
      <c r="K25" s="16">
        <v>30000</v>
      </c>
    </row>
    <row r="26" spans="1:11" x14ac:dyDescent="0.25">
      <c r="A26" s="8" t="s">
        <v>286</v>
      </c>
      <c r="B26" s="8"/>
      <c r="C26" s="8"/>
      <c r="D26" s="8"/>
      <c r="E26" s="8"/>
      <c r="F26" s="8"/>
      <c r="G26" s="8"/>
      <c r="H26" s="8"/>
      <c r="I26" s="8"/>
      <c r="J26" s="8"/>
      <c r="K26" s="16">
        <v>282500</v>
      </c>
    </row>
    <row r="27" spans="1:11" x14ac:dyDescent="0.25">
      <c r="A27" s="8" t="s">
        <v>92</v>
      </c>
      <c r="B27" s="8" t="s">
        <v>93</v>
      </c>
      <c r="C27" s="14">
        <v>43524</v>
      </c>
      <c r="D27" s="8" t="s">
        <v>22</v>
      </c>
      <c r="E27" s="8" t="s">
        <v>218</v>
      </c>
      <c r="F27" s="8" t="s">
        <v>94</v>
      </c>
      <c r="G27" s="8" t="s">
        <v>95</v>
      </c>
      <c r="H27" s="8" t="s">
        <v>196</v>
      </c>
      <c r="I27" s="15">
        <v>0</v>
      </c>
      <c r="J27" s="15">
        <v>75</v>
      </c>
      <c r="K27" s="16">
        <v>75</v>
      </c>
    </row>
    <row r="28" spans="1:11" x14ac:dyDescent="0.25">
      <c r="E28" s="8" t="s">
        <v>219</v>
      </c>
      <c r="F28" s="8" t="s">
        <v>63</v>
      </c>
      <c r="G28" s="8" t="s">
        <v>96</v>
      </c>
      <c r="H28" s="8" t="s">
        <v>196</v>
      </c>
      <c r="I28" s="15">
        <v>0</v>
      </c>
      <c r="J28" s="15">
        <v>170</v>
      </c>
      <c r="K28" s="16">
        <v>170</v>
      </c>
    </row>
    <row r="29" spans="1:11" x14ac:dyDescent="0.25">
      <c r="A29" s="8" t="s">
        <v>287</v>
      </c>
      <c r="B29" s="8"/>
      <c r="C29" s="8"/>
      <c r="D29" s="8"/>
      <c r="E29" s="8"/>
      <c r="F29" s="8"/>
      <c r="G29" s="8"/>
      <c r="H29" s="8"/>
      <c r="I29" s="8"/>
      <c r="J29" s="8"/>
      <c r="K29" s="16">
        <v>245</v>
      </c>
    </row>
    <row r="30" spans="1:11" x14ac:dyDescent="0.25">
      <c r="A30" s="8" t="s">
        <v>17</v>
      </c>
      <c r="K30" s="16">
        <v>343522.5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EA2115-002C-47C1-8B79-55D4EAF97845}">
  <sheetPr codeName="Feuil17"/>
  <dimension ref="A1:K7"/>
  <sheetViews>
    <sheetView workbookViewId="0"/>
  </sheetViews>
  <sheetFormatPr baseColWidth="10" defaultRowHeight="13.2" x14ac:dyDescent="0.25"/>
  <cols>
    <col min="10" max="10" width="23.44140625" bestFit="1" customWidth="1"/>
    <col min="11" max="11" width="5.5546875" bestFit="1" customWidth="1"/>
  </cols>
  <sheetData>
    <row r="1" spans="1:11" x14ac:dyDescent="0.25">
      <c r="A1" s="13" t="s">
        <v>9</v>
      </c>
      <c r="B1" s="8" t="s">
        <v>37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34</v>
      </c>
      <c r="B5" s="8" t="s">
        <v>35</v>
      </c>
      <c r="C5" s="14">
        <v>43524</v>
      </c>
      <c r="D5" s="8" t="s">
        <v>36</v>
      </c>
      <c r="E5" s="8" t="s">
        <v>195</v>
      </c>
      <c r="F5" s="8" t="s">
        <v>38</v>
      </c>
      <c r="G5" s="8" t="s">
        <v>39</v>
      </c>
      <c r="H5" s="8" t="s">
        <v>196</v>
      </c>
      <c r="I5" s="15">
        <v>0</v>
      </c>
      <c r="J5" s="15">
        <v>6543</v>
      </c>
      <c r="K5" s="16">
        <v>6543</v>
      </c>
    </row>
    <row r="6" spans="1:11" x14ac:dyDescent="0.25">
      <c r="A6" s="8" t="s">
        <v>282</v>
      </c>
      <c r="B6" s="8"/>
      <c r="C6" s="8"/>
      <c r="D6" s="8"/>
      <c r="E6" s="8"/>
      <c r="F6" s="8"/>
      <c r="G6" s="8"/>
      <c r="H6" s="8"/>
      <c r="I6" s="8"/>
      <c r="J6" s="8"/>
      <c r="K6" s="16">
        <v>6543</v>
      </c>
    </row>
    <row r="7" spans="1:11" x14ac:dyDescent="0.25">
      <c r="A7" s="8" t="s">
        <v>17</v>
      </c>
      <c r="K7" s="16">
        <v>6543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0278-F969-477C-83C0-6BDAB225E812}">
  <sheetPr codeName="Feuil18"/>
  <dimension ref="A1:K8"/>
  <sheetViews>
    <sheetView workbookViewId="0"/>
  </sheetViews>
  <sheetFormatPr baseColWidth="10" defaultRowHeight="13.2" x14ac:dyDescent="0.25"/>
  <cols>
    <col min="10" max="10" width="23.44140625" bestFit="1" customWidth="1"/>
    <col min="11" max="11" width="5.44140625" bestFit="1" customWidth="1"/>
  </cols>
  <sheetData>
    <row r="1" spans="1:11" x14ac:dyDescent="0.25">
      <c r="A1" s="13" t="s">
        <v>9</v>
      </c>
      <c r="B1" s="8" t="s">
        <v>43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40</v>
      </c>
      <c r="B5" s="8" t="s">
        <v>41</v>
      </c>
      <c r="C5" s="14">
        <v>43504</v>
      </c>
      <c r="D5" s="8" t="s">
        <v>42</v>
      </c>
      <c r="E5" s="8" t="s">
        <v>197</v>
      </c>
      <c r="F5" s="8" t="s">
        <v>44</v>
      </c>
      <c r="G5" s="8" t="s">
        <v>45</v>
      </c>
      <c r="H5" s="8" t="s">
        <v>198</v>
      </c>
      <c r="I5" s="15">
        <v>0</v>
      </c>
      <c r="J5" s="15">
        <v>260</v>
      </c>
      <c r="K5" s="16">
        <v>260</v>
      </c>
    </row>
    <row r="6" spans="1:11" x14ac:dyDescent="0.25">
      <c r="E6" s="8" t="s">
        <v>199</v>
      </c>
      <c r="F6" s="8" t="s">
        <v>44</v>
      </c>
      <c r="G6" s="8" t="s">
        <v>46</v>
      </c>
      <c r="H6" s="8" t="s">
        <v>196</v>
      </c>
      <c r="I6" s="15">
        <v>0</v>
      </c>
      <c r="J6" s="15">
        <v>415</v>
      </c>
      <c r="K6" s="16">
        <v>415</v>
      </c>
    </row>
    <row r="7" spans="1:11" x14ac:dyDescent="0.25">
      <c r="A7" s="8" t="s">
        <v>283</v>
      </c>
      <c r="B7" s="8"/>
      <c r="C7" s="8"/>
      <c r="D7" s="8"/>
      <c r="E7" s="8"/>
      <c r="F7" s="8"/>
      <c r="G7" s="8"/>
      <c r="H7" s="8"/>
      <c r="I7" s="8"/>
      <c r="J7" s="8"/>
      <c r="K7" s="16">
        <v>675</v>
      </c>
    </row>
    <row r="8" spans="1:11" x14ac:dyDescent="0.25">
      <c r="A8" s="8" t="s">
        <v>17</v>
      </c>
      <c r="K8" s="16">
        <v>675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292EC-4515-40AC-8142-A4DA4CA49EF2}">
  <sheetPr codeName="Feuil19"/>
  <dimension ref="A1:K7"/>
  <sheetViews>
    <sheetView workbookViewId="0"/>
  </sheetViews>
  <sheetFormatPr baseColWidth="10" defaultRowHeight="13.2" x14ac:dyDescent="0.25"/>
  <cols>
    <col min="10" max="10" width="23.44140625" bestFit="1" customWidth="1"/>
    <col min="11" max="11" width="5.5546875" bestFit="1" customWidth="1"/>
  </cols>
  <sheetData>
    <row r="1" spans="1:11" x14ac:dyDescent="0.25">
      <c r="A1" s="13" t="s">
        <v>9</v>
      </c>
      <c r="B1" s="8" t="s">
        <v>100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97</v>
      </c>
      <c r="B5" s="8" t="s">
        <v>98</v>
      </c>
      <c r="C5" s="14">
        <v>43514</v>
      </c>
      <c r="D5" s="8" t="s">
        <v>99</v>
      </c>
      <c r="E5" s="8" t="s">
        <v>220</v>
      </c>
      <c r="F5" s="8" t="s">
        <v>101</v>
      </c>
      <c r="G5" s="8" t="s">
        <v>102</v>
      </c>
      <c r="H5" s="8" t="s">
        <v>196</v>
      </c>
      <c r="I5" s="15">
        <v>0</v>
      </c>
      <c r="J5" s="15">
        <v>6000</v>
      </c>
      <c r="K5" s="16">
        <v>6000</v>
      </c>
    </row>
    <row r="6" spans="1:11" x14ac:dyDescent="0.25">
      <c r="A6" s="8" t="s">
        <v>288</v>
      </c>
      <c r="B6" s="8"/>
      <c r="C6" s="8"/>
      <c r="D6" s="8"/>
      <c r="E6" s="8"/>
      <c r="F6" s="8"/>
      <c r="G6" s="8"/>
      <c r="H6" s="8"/>
      <c r="I6" s="8"/>
      <c r="J6" s="8"/>
      <c r="K6" s="16">
        <v>6000</v>
      </c>
    </row>
    <row r="7" spans="1:11" x14ac:dyDescent="0.25">
      <c r="A7" s="8" t="s">
        <v>17</v>
      </c>
      <c r="K7" s="16">
        <v>6000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A38DD-D6B9-46D1-B8DC-E5B6D1C920E0}">
  <sheetPr codeName="Feuil20"/>
  <dimension ref="A1:K9"/>
  <sheetViews>
    <sheetView workbookViewId="0"/>
  </sheetViews>
  <sheetFormatPr baseColWidth="10" defaultRowHeight="13.2" x14ac:dyDescent="0.25"/>
  <cols>
    <col min="10" max="10" width="23.44140625" bestFit="1" customWidth="1"/>
    <col min="11" max="11" width="5.44140625" bestFit="1" customWidth="1"/>
  </cols>
  <sheetData>
    <row r="1" spans="1:11" x14ac:dyDescent="0.25">
      <c r="A1" s="13" t="s">
        <v>9</v>
      </c>
      <c r="B1" s="8" t="s">
        <v>151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144</v>
      </c>
      <c r="B5" s="8" t="s">
        <v>145</v>
      </c>
      <c r="C5" s="14">
        <v>43510</v>
      </c>
      <c r="D5" s="8" t="s">
        <v>150</v>
      </c>
      <c r="E5" s="8" t="s">
        <v>247</v>
      </c>
      <c r="F5" s="8" t="s">
        <v>152</v>
      </c>
      <c r="G5" s="8" t="s">
        <v>153</v>
      </c>
      <c r="H5" s="8" t="s">
        <v>233</v>
      </c>
      <c r="I5" s="15">
        <v>0</v>
      </c>
      <c r="J5" s="15">
        <v>200</v>
      </c>
      <c r="K5" s="16">
        <v>200</v>
      </c>
    </row>
    <row r="6" spans="1:11" x14ac:dyDescent="0.25">
      <c r="E6" s="8" t="s">
        <v>248</v>
      </c>
      <c r="F6" s="8" t="s">
        <v>117</v>
      </c>
      <c r="G6" s="8" t="s">
        <v>154</v>
      </c>
      <c r="H6" s="8" t="s">
        <v>233</v>
      </c>
      <c r="I6" s="15">
        <v>0</v>
      </c>
      <c r="J6" s="15">
        <v>330</v>
      </c>
      <c r="K6" s="16">
        <v>330</v>
      </c>
    </row>
    <row r="7" spans="1:11" x14ac:dyDescent="0.25">
      <c r="E7" s="8" t="s">
        <v>249</v>
      </c>
      <c r="F7" s="8" t="s">
        <v>117</v>
      </c>
      <c r="G7" s="8" t="s">
        <v>155</v>
      </c>
      <c r="H7" s="8" t="s">
        <v>233</v>
      </c>
      <c r="I7" s="15">
        <v>0</v>
      </c>
      <c r="J7" s="15">
        <v>360</v>
      </c>
      <c r="K7" s="16">
        <v>360</v>
      </c>
    </row>
    <row r="8" spans="1:11" x14ac:dyDescent="0.25">
      <c r="A8" s="8" t="s">
        <v>294</v>
      </c>
      <c r="B8" s="8"/>
      <c r="C8" s="8"/>
      <c r="D8" s="8"/>
      <c r="E8" s="8"/>
      <c r="F8" s="8"/>
      <c r="G8" s="8"/>
      <c r="H8" s="8"/>
      <c r="I8" s="8"/>
      <c r="J8" s="8"/>
      <c r="K8" s="16">
        <v>890</v>
      </c>
    </row>
    <row r="9" spans="1:11" x14ac:dyDescent="0.25">
      <c r="A9" s="8" t="s">
        <v>17</v>
      </c>
      <c r="K9" s="16">
        <v>890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3FD87-7FDB-452C-9454-7F73CA1BEDCA}">
  <sheetPr codeName="Feuil21"/>
  <dimension ref="A1:K7"/>
  <sheetViews>
    <sheetView workbookViewId="0"/>
  </sheetViews>
  <sheetFormatPr baseColWidth="10" defaultRowHeight="13.2" x14ac:dyDescent="0.25"/>
  <cols>
    <col min="10" max="10" width="23.44140625" bestFit="1" customWidth="1"/>
    <col min="11" max="11" width="5.5546875" bestFit="1" customWidth="1"/>
  </cols>
  <sheetData>
    <row r="1" spans="1:11" x14ac:dyDescent="0.25">
      <c r="A1" s="13" t="s">
        <v>9</v>
      </c>
      <c r="B1" s="8" t="s">
        <v>50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47</v>
      </c>
      <c r="B5" s="8" t="s">
        <v>48</v>
      </c>
      <c r="C5" s="14">
        <v>43511</v>
      </c>
      <c r="D5" s="8" t="s">
        <v>49</v>
      </c>
      <c r="E5" s="8" t="s">
        <v>200</v>
      </c>
      <c r="F5" s="8" t="s">
        <v>51</v>
      </c>
      <c r="G5" s="8" t="s">
        <v>52</v>
      </c>
      <c r="H5" s="8" t="s">
        <v>198</v>
      </c>
      <c r="I5" s="15">
        <v>0</v>
      </c>
      <c r="J5" s="15">
        <v>5250</v>
      </c>
      <c r="K5" s="16">
        <v>5250</v>
      </c>
    </row>
    <row r="6" spans="1:11" x14ac:dyDescent="0.25">
      <c r="A6" s="8" t="s">
        <v>284</v>
      </c>
      <c r="B6" s="8"/>
      <c r="C6" s="8"/>
      <c r="D6" s="8"/>
      <c r="E6" s="8"/>
      <c r="F6" s="8"/>
      <c r="G6" s="8"/>
      <c r="H6" s="8"/>
      <c r="I6" s="8"/>
      <c r="J6" s="8"/>
      <c r="K6" s="16">
        <v>5250</v>
      </c>
    </row>
    <row r="7" spans="1:11" x14ac:dyDescent="0.25">
      <c r="A7" s="8" t="s">
        <v>17</v>
      </c>
      <c r="K7" s="16">
        <v>5250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F1551-CCD4-40F4-A39A-95FAD7FD4E2F}">
  <sheetPr codeName="Feuil22"/>
  <dimension ref="A1:K7"/>
  <sheetViews>
    <sheetView workbookViewId="0"/>
  </sheetViews>
  <sheetFormatPr baseColWidth="10" defaultRowHeight="13.2" x14ac:dyDescent="0.25"/>
  <cols>
    <col min="10" max="10" width="23.44140625" bestFit="1" customWidth="1"/>
    <col min="11" max="11" width="5.5546875" bestFit="1" customWidth="1"/>
  </cols>
  <sheetData>
    <row r="1" spans="1:11" x14ac:dyDescent="0.25">
      <c r="A1" s="13" t="s">
        <v>9</v>
      </c>
      <c r="B1" s="8" t="s">
        <v>121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103</v>
      </c>
      <c r="B5" s="8" t="s">
        <v>104</v>
      </c>
      <c r="C5" s="14">
        <v>43524</v>
      </c>
      <c r="D5" s="8" t="s">
        <v>120</v>
      </c>
      <c r="E5" s="8" t="s">
        <v>230</v>
      </c>
      <c r="F5" s="8" t="s">
        <v>122</v>
      </c>
      <c r="G5" s="8" t="s">
        <v>123</v>
      </c>
      <c r="H5" s="8" t="s">
        <v>222</v>
      </c>
      <c r="I5" s="15">
        <v>0</v>
      </c>
      <c r="J5" s="15">
        <v>6000</v>
      </c>
      <c r="K5" s="16">
        <v>6000</v>
      </c>
    </row>
    <row r="6" spans="1:11" x14ac:dyDescent="0.25">
      <c r="A6" s="8" t="s">
        <v>289</v>
      </c>
      <c r="B6" s="8"/>
      <c r="C6" s="8"/>
      <c r="D6" s="8"/>
      <c r="E6" s="8"/>
      <c r="F6" s="8"/>
      <c r="G6" s="8"/>
      <c r="H6" s="8"/>
      <c r="I6" s="8"/>
      <c r="J6" s="8"/>
      <c r="K6" s="16">
        <v>6000</v>
      </c>
    </row>
    <row r="7" spans="1:11" x14ac:dyDescent="0.25">
      <c r="A7" s="8" t="s">
        <v>17</v>
      </c>
      <c r="K7" s="16">
        <v>6000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E16BF-6B7B-4156-A200-31C6A2F0C32D}">
  <sheetPr codeName="Feuil23"/>
  <dimension ref="A1:K22"/>
  <sheetViews>
    <sheetView workbookViewId="0"/>
  </sheetViews>
  <sheetFormatPr baseColWidth="10" defaultRowHeight="13.2" x14ac:dyDescent="0.25"/>
  <cols>
    <col min="10" max="10" width="23.44140625" bestFit="1" customWidth="1"/>
    <col min="11" max="11" width="6.5546875" bestFit="1" customWidth="1"/>
  </cols>
  <sheetData>
    <row r="1" spans="1:11" x14ac:dyDescent="0.25">
      <c r="A1" s="13" t="s">
        <v>9</v>
      </c>
      <c r="B1" s="8" t="s">
        <v>171</v>
      </c>
    </row>
    <row r="3" spans="1:11" x14ac:dyDescent="0.25">
      <c r="A3" s="13" t="s">
        <v>18</v>
      </c>
    </row>
    <row r="4" spans="1:11" x14ac:dyDescent="0.25">
      <c r="A4" s="13" t="s">
        <v>3</v>
      </c>
      <c r="B4" s="13" t="s">
        <v>4</v>
      </c>
      <c r="C4" s="13" t="s">
        <v>5</v>
      </c>
      <c r="D4" s="13" t="s">
        <v>7</v>
      </c>
      <c r="E4" s="13" t="s">
        <v>8</v>
      </c>
      <c r="F4" s="13" t="s">
        <v>10</v>
      </c>
      <c r="G4" s="13" t="s">
        <v>11</v>
      </c>
      <c r="H4" s="13" t="s">
        <v>12</v>
      </c>
      <c r="I4" s="13" t="s">
        <v>15</v>
      </c>
      <c r="J4" s="13" t="s">
        <v>16</v>
      </c>
      <c r="K4" t="s">
        <v>19</v>
      </c>
    </row>
    <row r="5" spans="1:11" x14ac:dyDescent="0.25">
      <c r="A5" s="8" t="s">
        <v>156</v>
      </c>
      <c r="B5" s="8" t="s">
        <v>157</v>
      </c>
      <c r="C5" s="14">
        <v>43503</v>
      </c>
      <c r="D5" s="8" t="s">
        <v>158</v>
      </c>
      <c r="E5" s="8" t="s">
        <v>256</v>
      </c>
      <c r="F5" s="8" t="s">
        <v>176</v>
      </c>
      <c r="G5" s="8" t="s">
        <v>177</v>
      </c>
      <c r="H5" s="8" t="s">
        <v>0</v>
      </c>
      <c r="I5" s="15">
        <v>0</v>
      </c>
      <c r="J5" s="15">
        <v>1580</v>
      </c>
      <c r="K5" s="16">
        <v>1580</v>
      </c>
    </row>
    <row r="6" spans="1:11" x14ac:dyDescent="0.25">
      <c r="E6" s="8" t="s">
        <v>257</v>
      </c>
      <c r="F6" s="8" t="s">
        <v>176</v>
      </c>
      <c r="G6" s="8" t="s">
        <v>178</v>
      </c>
      <c r="H6" s="8" t="s">
        <v>198</v>
      </c>
      <c r="I6" s="15">
        <v>0</v>
      </c>
      <c r="J6" s="15">
        <v>1720</v>
      </c>
      <c r="K6" s="16">
        <v>1720</v>
      </c>
    </row>
    <row r="7" spans="1:11" x14ac:dyDescent="0.25">
      <c r="C7" s="14">
        <v>43502</v>
      </c>
      <c r="D7" s="8" t="s">
        <v>22</v>
      </c>
      <c r="E7" s="8" t="s">
        <v>255</v>
      </c>
      <c r="F7" s="8" t="s">
        <v>174</v>
      </c>
      <c r="G7" s="8" t="s">
        <v>175</v>
      </c>
      <c r="H7" s="8" t="s">
        <v>198</v>
      </c>
      <c r="I7" s="15">
        <v>0</v>
      </c>
      <c r="J7" s="15">
        <v>100</v>
      </c>
      <c r="K7" s="16">
        <v>100</v>
      </c>
    </row>
    <row r="8" spans="1:11" x14ac:dyDescent="0.25">
      <c r="D8" s="8" t="s">
        <v>158</v>
      </c>
      <c r="E8" s="8" t="s">
        <v>254</v>
      </c>
      <c r="F8" s="8" t="s">
        <v>172</v>
      </c>
      <c r="G8" s="8" t="s">
        <v>173</v>
      </c>
      <c r="H8" s="8" t="s">
        <v>198</v>
      </c>
      <c r="I8" s="15">
        <v>0</v>
      </c>
      <c r="J8" s="15">
        <v>550</v>
      </c>
      <c r="K8" s="16">
        <v>550</v>
      </c>
    </row>
    <row r="9" spans="1:11" x14ac:dyDescent="0.25">
      <c r="A9" s="8" t="s">
        <v>295</v>
      </c>
      <c r="B9" s="8"/>
      <c r="C9" s="8"/>
      <c r="D9" s="8"/>
      <c r="E9" s="8"/>
      <c r="F9" s="8"/>
      <c r="G9" s="8"/>
      <c r="H9" s="8"/>
      <c r="I9" s="8"/>
      <c r="J9" s="8"/>
      <c r="K9" s="16">
        <v>3950</v>
      </c>
    </row>
    <row r="10" spans="1:11" x14ac:dyDescent="0.25">
      <c r="A10" s="8" t="s">
        <v>162</v>
      </c>
      <c r="B10" s="8" t="s">
        <v>163</v>
      </c>
      <c r="C10" s="14">
        <v>43502</v>
      </c>
      <c r="D10" s="8" t="s">
        <v>158</v>
      </c>
      <c r="E10" s="8" t="s">
        <v>267</v>
      </c>
      <c r="F10" s="8" t="s">
        <v>189</v>
      </c>
      <c r="G10" s="8" t="s">
        <v>191</v>
      </c>
      <c r="H10" s="8" t="s">
        <v>198</v>
      </c>
      <c r="I10" s="15">
        <v>0</v>
      </c>
      <c r="J10" s="15">
        <v>600</v>
      </c>
      <c r="K10" s="16">
        <v>600</v>
      </c>
    </row>
    <row r="11" spans="1:11" x14ac:dyDescent="0.25">
      <c r="A11" s="8" t="s">
        <v>296</v>
      </c>
      <c r="B11" s="8"/>
      <c r="C11" s="8"/>
      <c r="D11" s="8"/>
      <c r="E11" s="8"/>
      <c r="F11" s="8"/>
      <c r="G11" s="8"/>
      <c r="H11" s="8"/>
      <c r="I11" s="8"/>
      <c r="J11" s="8"/>
      <c r="K11" s="16">
        <v>600</v>
      </c>
    </row>
    <row r="12" spans="1:11" x14ac:dyDescent="0.25">
      <c r="A12" s="8" t="s">
        <v>179</v>
      </c>
      <c r="B12" s="8" t="s">
        <v>180</v>
      </c>
      <c r="C12" s="14">
        <v>43502</v>
      </c>
      <c r="D12" s="8" t="s">
        <v>22</v>
      </c>
      <c r="E12" s="8" t="s">
        <v>259</v>
      </c>
      <c r="F12" s="8" t="s">
        <v>182</v>
      </c>
      <c r="G12" s="8" t="s">
        <v>183</v>
      </c>
      <c r="H12" s="8" t="s">
        <v>198</v>
      </c>
      <c r="I12" s="15">
        <v>0</v>
      </c>
      <c r="J12" s="15">
        <v>1200</v>
      </c>
      <c r="K12" s="16">
        <v>1200</v>
      </c>
    </row>
    <row r="13" spans="1:11" x14ac:dyDescent="0.25">
      <c r="E13" s="8" t="s">
        <v>260</v>
      </c>
      <c r="F13" s="8" t="s">
        <v>182</v>
      </c>
      <c r="G13" s="8" t="s">
        <v>184</v>
      </c>
      <c r="H13" s="8" t="s">
        <v>198</v>
      </c>
      <c r="I13" s="15">
        <v>0</v>
      </c>
      <c r="J13" s="15">
        <v>1635</v>
      </c>
      <c r="K13" s="16">
        <v>1635</v>
      </c>
    </row>
    <row r="14" spans="1:11" x14ac:dyDescent="0.25">
      <c r="E14" s="8" t="s">
        <v>262</v>
      </c>
      <c r="F14" s="8" t="s">
        <v>174</v>
      </c>
      <c r="G14" s="8" t="s">
        <v>186</v>
      </c>
      <c r="H14" s="8" t="s">
        <v>198</v>
      </c>
      <c r="I14" s="15">
        <v>0</v>
      </c>
      <c r="J14" s="15">
        <v>271</v>
      </c>
      <c r="K14" s="16">
        <v>271</v>
      </c>
    </row>
    <row r="15" spans="1:11" x14ac:dyDescent="0.25">
      <c r="E15" s="8" t="s">
        <v>263</v>
      </c>
      <c r="F15" s="8" t="s">
        <v>174</v>
      </c>
      <c r="G15" s="8" t="s">
        <v>187</v>
      </c>
      <c r="H15" s="8" t="s">
        <v>198</v>
      </c>
      <c r="I15" s="15">
        <v>0</v>
      </c>
      <c r="J15" s="15">
        <v>128</v>
      </c>
      <c r="K15" s="16">
        <v>128</v>
      </c>
    </row>
    <row r="16" spans="1:11" x14ac:dyDescent="0.25">
      <c r="D16" s="8" t="s">
        <v>158</v>
      </c>
      <c r="E16" s="8" t="s">
        <v>258</v>
      </c>
      <c r="F16" s="8" t="s">
        <v>63</v>
      </c>
      <c r="G16" s="8" t="s">
        <v>181</v>
      </c>
      <c r="H16" s="8" t="s">
        <v>198</v>
      </c>
      <c r="I16" s="15">
        <v>0</v>
      </c>
      <c r="J16" s="15">
        <v>175</v>
      </c>
      <c r="K16" s="16">
        <v>175</v>
      </c>
    </row>
    <row r="17" spans="1:11" x14ac:dyDescent="0.25">
      <c r="E17" s="8" t="s">
        <v>261</v>
      </c>
      <c r="F17" s="8" t="s">
        <v>174</v>
      </c>
      <c r="G17" s="8" t="s">
        <v>185</v>
      </c>
      <c r="H17" s="8" t="s">
        <v>198</v>
      </c>
      <c r="I17" s="15">
        <v>0</v>
      </c>
      <c r="J17" s="15">
        <v>448</v>
      </c>
      <c r="K17" s="16">
        <v>448</v>
      </c>
    </row>
    <row r="18" spans="1:11" x14ac:dyDescent="0.25">
      <c r="C18" s="14">
        <v>43502</v>
      </c>
      <c r="D18" s="8" t="s">
        <v>22</v>
      </c>
      <c r="E18" s="8" t="s">
        <v>264</v>
      </c>
      <c r="F18" s="8" t="s">
        <v>174</v>
      </c>
      <c r="G18" s="8" t="s">
        <v>188</v>
      </c>
      <c r="H18" s="8" t="s">
        <v>198</v>
      </c>
      <c r="I18" s="15">
        <v>0</v>
      </c>
      <c r="J18" s="15">
        <v>1140</v>
      </c>
      <c r="K18" s="16">
        <v>1140</v>
      </c>
    </row>
    <row r="19" spans="1:11" x14ac:dyDescent="0.25">
      <c r="E19" s="8" t="s">
        <v>265</v>
      </c>
      <c r="F19" s="8" t="s">
        <v>174</v>
      </c>
      <c r="G19" s="8" t="s">
        <v>188</v>
      </c>
      <c r="H19" s="8" t="s">
        <v>198</v>
      </c>
      <c r="I19" s="15">
        <v>0</v>
      </c>
      <c r="J19" s="15">
        <v>1240</v>
      </c>
      <c r="K19" s="16">
        <v>1240</v>
      </c>
    </row>
    <row r="20" spans="1:11" x14ac:dyDescent="0.25">
      <c r="C20" s="14">
        <v>43503</v>
      </c>
      <c r="D20" s="8" t="s">
        <v>158</v>
      </c>
      <c r="E20" s="8" t="s">
        <v>266</v>
      </c>
      <c r="F20" s="8" t="s">
        <v>189</v>
      </c>
      <c r="G20" s="8" t="s">
        <v>190</v>
      </c>
      <c r="H20" s="8" t="s">
        <v>198</v>
      </c>
      <c r="I20" s="15">
        <v>0</v>
      </c>
      <c r="J20" s="15">
        <v>150</v>
      </c>
      <c r="K20" s="16">
        <v>150</v>
      </c>
    </row>
    <row r="21" spans="1:11" x14ac:dyDescent="0.25">
      <c r="A21" s="8" t="s">
        <v>297</v>
      </c>
      <c r="B21" s="8"/>
      <c r="C21" s="8"/>
      <c r="D21" s="8"/>
      <c r="E21" s="8"/>
      <c r="F21" s="8"/>
      <c r="G21" s="8"/>
      <c r="H21" s="8"/>
      <c r="I21" s="8"/>
      <c r="J21" s="8"/>
      <c r="K21" s="16">
        <v>6387</v>
      </c>
    </row>
    <row r="22" spans="1:11" x14ac:dyDescent="0.25">
      <c r="A22" s="8" t="s">
        <v>17</v>
      </c>
      <c r="K22" s="16">
        <v>10937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72D73-772C-4BD7-AE17-451B8BCC7117}">
  <sheetPr codeName="Feuil5"/>
  <dimension ref="A6:K101"/>
  <sheetViews>
    <sheetView showGridLines="0" tabSelected="1" workbookViewId="0">
      <selection activeCell="E4" sqref="E4"/>
    </sheetView>
  </sheetViews>
  <sheetFormatPr baseColWidth="10" defaultRowHeight="13.2" x14ac:dyDescent="0.25"/>
  <cols>
    <col min="1" max="1" width="24.5546875" bestFit="1" customWidth="1"/>
    <col min="2" max="2" width="25.44140625" bestFit="1" customWidth="1"/>
    <col min="3" max="3" width="12.5546875" bestFit="1" customWidth="1"/>
    <col min="4" max="4" width="16" bestFit="1" customWidth="1"/>
    <col min="5" max="5" width="15.5546875" customWidth="1"/>
    <col min="6" max="6" width="42" bestFit="1" customWidth="1"/>
    <col min="7" max="7" width="48" bestFit="1" customWidth="1"/>
    <col min="8" max="8" width="8.77734375" bestFit="1" customWidth="1"/>
    <col min="9" max="9" width="28.21875" style="4" bestFit="1" customWidth="1"/>
    <col min="10" max="10" width="23.44140625" style="4" bestFit="1" customWidth="1"/>
    <col min="11" max="11" width="7.5546875" style="4" bestFit="1" customWidth="1"/>
    <col min="12" max="12" width="10" bestFit="1" customWidth="1"/>
  </cols>
  <sheetData>
    <row r="6" spans="1:11" x14ac:dyDescent="0.25">
      <c r="A6" s="13" t="s">
        <v>9</v>
      </c>
      <c r="B6" s="8" t="s">
        <v>20</v>
      </c>
    </row>
    <row r="7" spans="1:11" x14ac:dyDescent="0.25">
      <c r="I7"/>
      <c r="J7"/>
      <c r="K7"/>
    </row>
    <row r="8" spans="1:11" x14ac:dyDescent="0.25">
      <c r="A8" s="13" t="s">
        <v>18</v>
      </c>
      <c r="I8"/>
      <c r="J8"/>
      <c r="K8"/>
    </row>
    <row r="9" spans="1:11" x14ac:dyDescent="0.25">
      <c r="A9" s="13" t="s">
        <v>3</v>
      </c>
      <c r="B9" s="13" t="s">
        <v>4</v>
      </c>
      <c r="C9" s="13" t="s">
        <v>5</v>
      </c>
      <c r="D9" s="13" t="s">
        <v>7</v>
      </c>
      <c r="E9" s="13" t="s">
        <v>8</v>
      </c>
      <c r="F9" s="13" t="s">
        <v>10</v>
      </c>
      <c r="G9" s="13" t="s">
        <v>11</v>
      </c>
      <c r="H9" s="13" t="s">
        <v>12</v>
      </c>
      <c r="I9" s="13" t="s">
        <v>15</v>
      </c>
      <c r="J9" s="13" t="s">
        <v>16</v>
      </c>
      <c r="K9" t="s">
        <v>19</v>
      </c>
    </row>
    <row r="10" spans="1:11" x14ac:dyDescent="0.25">
      <c r="A10" s="8" t="s">
        <v>26</v>
      </c>
      <c r="B10" s="8" t="s">
        <v>27</v>
      </c>
      <c r="C10" s="14">
        <v>43514</v>
      </c>
      <c r="D10" s="8" t="s">
        <v>28</v>
      </c>
      <c r="E10" s="8" t="s">
        <v>193</v>
      </c>
      <c r="F10" s="8" t="s">
        <v>30</v>
      </c>
      <c r="G10" s="8" t="s">
        <v>31</v>
      </c>
      <c r="H10" s="8" t="s">
        <v>0</v>
      </c>
      <c r="I10" s="15">
        <v>0</v>
      </c>
      <c r="J10" s="15">
        <v>4000</v>
      </c>
      <c r="K10" s="16">
        <v>4000</v>
      </c>
    </row>
    <row r="11" spans="1:11" x14ac:dyDescent="0.25">
      <c r="C11" s="14">
        <v>43504</v>
      </c>
      <c r="D11" s="8" t="s">
        <v>28</v>
      </c>
      <c r="E11" s="8" t="s">
        <v>194</v>
      </c>
      <c r="F11" s="8" t="s">
        <v>32</v>
      </c>
      <c r="G11" s="8" t="s">
        <v>33</v>
      </c>
      <c r="H11" s="8" t="s">
        <v>0</v>
      </c>
      <c r="I11" s="15">
        <v>0</v>
      </c>
      <c r="J11" s="15">
        <v>181.92</v>
      </c>
      <c r="K11" s="16">
        <v>181.92</v>
      </c>
    </row>
    <row r="12" spans="1:11" x14ac:dyDescent="0.25">
      <c r="A12" s="8" t="s">
        <v>281</v>
      </c>
      <c r="B12" s="8"/>
      <c r="C12" s="8"/>
      <c r="D12" s="8"/>
      <c r="E12" s="8"/>
      <c r="F12" s="8"/>
      <c r="G12" s="8"/>
      <c r="H12" s="8"/>
      <c r="I12" s="8"/>
      <c r="J12" s="8"/>
      <c r="K12" s="16">
        <v>4181.92</v>
      </c>
    </row>
    <row r="13" spans="1:11" x14ac:dyDescent="0.25">
      <c r="A13" s="8" t="s">
        <v>34</v>
      </c>
      <c r="B13" s="8" t="s">
        <v>35</v>
      </c>
      <c r="C13" s="14">
        <v>43524</v>
      </c>
      <c r="D13" s="8" t="s">
        <v>36</v>
      </c>
      <c r="E13" s="8" t="s">
        <v>195</v>
      </c>
      <c r="F13" s="8" t="s">
        <v>38</v>
      </c>
      <c r="G13" s="8" t="s">
        <v>39</v>
      </c>
      <c r="H13" s="8" t="s">
        <v>196</v>
      </c>
      <c r="I13" s="15">
        <v>0</v>
      </c>
      <c r="J13" s="15">
        <v>6543</v>
      </c>
      <c r="K13" s="16">
        <v>6543</v>
      </c>
    </row>
    <row r="14" spans="1:11" x14ac:dyDescent="0.25">
      <c r="A14" s="8" t="s">
        <v>282</v>
      </c>
      <c r="B14" s="8"/>
      <c r="C14" s="8"/>
      <c r="D14" s="8"/>
      <c r="E14" s="8"/>
      <c r="F14" s="8"/>
      <c r="G14" s="8"/>
      <c r="H14" s="8"/>
      <c r="I14" s="8"/>
      <c r="J14" s="8"/>
      <c r="K14" s="16">
        <v>6543</v>
      </c>
    </row>
    <row r="15" spans="1:11" x14ac:dyDescent="0.25">
      <c r="A15" s="8" t="s">
        <v>40</v>
      </c>
      <c r="B15" s="8" t="s">
        <v>41</v>
      </c>
      <c r="C15" s="14">
        <v>43504</v>
      </c>
      <c r="D15" s="8" t="s">
        <v>42</v>
      </c>
      <c r="E15" s="8" t="s">
        <v>197</v>
      </c>
      <c r="F15" s="8" t="s">
        <v>44</v>
      </c>
      <c r="G15" s="8" t="s">
        <v>45</v>
      </c>
      <c r="H15" s="8" t="s">
        <v>198</v>
      </c>
      <c r="I15" s="15">
        <v>0</v>
      </c>
      <c r="J15" s="15">
        <v>260</v>
      </c>
      <c r="K15" s="16">
        <v>260</v>
      </c>
    </row>
    <row r="16" spans="1:11" x14ac:dyDescent="0.25">
      <c r="E16" s="8" t="s">
        <v>199</v>
      </c>
      <c r="F16" s="8" t="s">
        <v>44</v>
      </c>
      <c r="G16" s="8" t="s">
        <v>46</v>
      </c>
      <c r="H16" s="8" t="s">
        <v>196</v>
      </c>
      <c r="I16" s="15">
        <v>0</v>
      </c>
      <c r="J16" s="15">
        <v>415</v>
      </c>
      <c r="K16" s="16">
        <v>415</v>
      </c>
    </row>
    <row r="17" spans="1:11" x14ac:dyDescent="0.25">
      <c r="A17" s="8" t="s">
        <v>283</v>
      </c>
      <c r="B17" s="8"/>
      <c r="C17" s="8"/>
      <c r="D17" s="8"/>
      <c r="E17" s="8"/>
      <c r="F17" s="8"/>
      <c r="G17" s="8"/>
      <c r="H17" s="8"/>
      <c r="I17" s="8"/>
      <c r="J17" s="8"/>
      <c r="K17" s="16">
        <v>675</v>
      </c>
    </row>
    <row r="18" spans="1:11" x14ac:dyDescent="0.25">
      <c r="A18" s="8" t="s">
        <v>47</v>
      </c>
      <c r="B18" s="8" t="s">
        <v>48</v>
      </c>
      <c r="C18" s="14">
        <v>43511</v>
      </c>
      <c r="D18" s="8" t="s">
        <v>49</v>
      </c>
      <c r="E18" s="8" t="s">
        <v>200</v>
      </c>
      <c r="F18" s="8" t="s">
        <v>51</v>
      </c>
      <c r="G18" s="8" t="s">
        <v>52</v>
      </c>
      <c r="H18" s="8" t="s">
        <v>198</v>
      </c>
      <c r="I18" s="15">
        <v>0</v>
      </c>
      <c r="J18" s="15">
        <v>5250</v>
      </c>
      <c r="K18" s="16">
        <v>5250</v>
      </c>
    </row>
    <row r="19" spans="1:11" x14ac:dyDescent="0.25">
      <c r="A19" s="8" t="s">
        <v>284</v>
      </c>
      <c r="B19" s="8"/>
      <c r="C19" s="8"/>
      <c r="D19" s="8"/>
      <c r="E19" s="8"/>
      <c r="F19" s="8"/>
      <c r="G19" s="8"/>
      <c r="H19" s="8"/>
      <c r="I19" s="8"/>
      <c r="J19" s="8"/>
      <c r="K19" s="16">
        <v>5250</v>
      </c>
    </row>
    <row r="20" spans="1:11" x14ac:dyDescent="0.25">
      <c r="A20" s="8" t="s">
        <v>53</v>
      </c>
      <c r="B20" s="8" t="s">
        <v>54</v>
      </c>
      <c r="C20" s="14">
        <v>43524</v>
      </c>
      <c r="D20" s="8" t="s">
        <v>22</v>
      </c>
      <c r="E20" s="8" t="s">
        <v>202</v>
      </c>
      <c r="F20" s="8" t="s">
        <v>58</v>
      </c>
      <c r="G20" s="8" t="s">
        <v>59</v>
      </c>
      <c r="H20" s="8" t="s">
        <v>196</v>
      </c>
      <c r="I20" s="15">
        <v>0</v>
      </c>
      <c r="J20" s="15">
        <v>69.5</v>
      </c>
      <c r="K20" s="16">
        <v>69.5</v>
      </c>
    </row>
    <row r="21" spans="1:11" x14ac:dyDescent="0.25">
      <c r="E21" s="8" t="s">
        <v>203</v>
      </c>
      <c r="F21" s="8" t="s">
        <v>60</v>
      </c>
      <c r="G21" s="8" t="s">
        <v>61</v>
      </c>
      <c r="H21" s="8" t="s">
        <v>196</v>
      </c>
      <c r="I21" s="15">
        <v>0</v>
      </c>
      <c r="J21" s="15">
        <v>200</v>
      </c>
      <c r="K21" s="16">
        <v>200</v>
      </c>
    </row>
    <row r="22" spans="1:11" x14ac:dyDescent="0.25">
      <c r="E22" s="8" t="s">
        <v>204</v>
      </c>
      <c r="F22" s="8" t="s">
        <v>58</v>
      </c>
      <c r="G22" s="8" t="s">
        <v>62</v>
      </c>
      <c r="H22" s="8" t="s">
        <v>196</v>
      </c>
      <c r="I22" s="15">
        <v>0</v>
      </c>
      <c r="J22" s="15">
        <v>553</v>
      </c>
      <c r="K22" s="16">
        <v>553</v>
      </c>
    </row>
    <row r="23" spans="1:11" x14ac:dyDescent="0.25">
      <c r="E23" s="8" t="s">
        <v>205</v>
      </c>
      <c r="F23" s="8" t="s">
        <v>63</v>
      </c>
      <c r="G23" s="8" t="s">
        <v>64</v>
      </c>
      <c r="H23" s="8" t="s">
        <v>196</v>
      </c>
      <c r="I23" s="15">
        <v>0</v>
      </c>
      <c r="J23" s="15">
        <v>125</v>
      </c>
      <c r="K23" s="16">
        <v>125</v>
      </c>
    </row>
    <row r="24" spans="1:11" x14ac:dyDescent="0.25">
      <c r="C24" s="14">
        <v>43497</v>
      </c>
      <c r="D24" s="8" t="s">
        <v>65</v>
      </c>
      <c r="E24" s="8" t="s">
        <v>206</v>
      </c>
      <c r="F24" s="8" t="s">
        <v>66</v>
      </c>
      <c r="G24" s="8" t="s">
        <v>67</v>
      </c>
      <c r="H24" s="8" t="s">
        <v>196</v>
      </c>
      <c r="I24" s="15">
        <v>0</v>
      </c>
      <c r="J24" s="15">
        <v>10500</v>
      </c>
      <c r="K24" s="16">
        <v>10500</v>
      </c>
    </row>
    <row r="25" spans="1:11" x14ac:dyDescent="0.25">
      <c r="E25" s="8" t="s">
        <v>207</v>
      </c>
      <c r="F25" s="8" t="s">
        <v>68</v>
      </c>
      <c r="G25" s="8" t="s">
        <v>69</v>
      </c>
      <c r="H25" s="8" t="s">
        <v>196</v>
      </c>
      <c r="I25" s="15">
        <v>0</v>
      </c>
      <c r="J25" s="15">
        <v>7000</v>
      </c>
      <c r="K25" s="16">
        <v>7000</v>
      </c>
    </row>
    <row r="26" spans="1:11" x14ac:dyDescent="0.25">
      <c r="E26" s="8" t="s">
        <v>208</v>
      </c>
      <c r="F26" s="8" t="s">
        <v>70</v>
      </c>
      <c r="G26" s="8" t="s">
        <v>69</v>
      </c>
      <c r="H26" s="8" t="s">
        <v>196</v>
      </c>
      <c r="I26" s="15">
        <v>0</v>
      </c>
      <c r="J26" s="15">
        <v>9600</v>
      </c>
      <c r="K26" s="16">
        <v>9600</v>
      </c>
    </row>
    <row r="27" spans="1:11" x14ac:dyDescent="0.25">
      <c r="C27" s="14">
        <v>43503</v>
      </c>
      <c r="D27" s="8" t="s">
        <v>22</v>
      </c>
      <c r="E27" s="8" t="s">
        <v>201</v>
      </c>
      <c r="F27" s="8" t="s">
        <v>56</v>
      </c>
      <c r="G27" s="8" t="s">
        <v>57</v>
      </c>
      <c r="H27" s="8" t="s">
        <v>196</v>
      </c>
      <c r="I27" s="15">
        <v>0</v>
      </c>
      <c r="J27" s="15">
        <v>2730</v>
      </c>
      <c r="K27" s="16">
        <v>2730</v>
      </c>
    </row>
    <row r="28" spans="1:11" x14ac:dyDescent="0.25">
      <c r="C28" s="14">
        <v>43510</v>
      </c>
      <c r="D28" s="8" t="s">
        <v>65</v>
      </c>
      <c r="E28" s="8" t="s">
        <v>209</v>
      </c>
      <c r="F28" s="8" t="s">
        <v>71</v>
      </c>
      <c r="G28" s="8" t="s">
        <v>72</v>
      </c>
      <c r="H28" s="8" t="s">
        <v>196</v>
      </c>
      <c r="I28" s="15">
        <v>0</v>
      </c>
      <c r="J28" s="15">
        <v>5000</v>
      </c>
      <c r="K28" s="16">
        <v>5000</v>
      </c>
    </row>
    <row r="29" spans="1:11" x14ac:dyDescent="0.25">
      <c r="E29" s="8" t="s">
        <v>210</v>
      </c>
      <c r="F29" s="8" t="s">
        <v>68</v>
      </c>
      <c r="G29" s="8" t="s">
        <v>73</v>
      </c>
      <c r="H29" s="8" t="s">
        <v>196</v>
      </c>
      <c r="I29" s="15">
        <v>0</v>
      </c>
      <c r="J29" s="15">
        <v>25000</v>
      </c>
      <c r="K29" s="16">
        <v>25000</v>
      </c>
    </row>
    <row r="30" spans="1:11" x14ac:dyDescent="0.25">
      <c r="A30" s="8" t="s">
        <v>285</v>
      </c>
      <c r="B30" s="8"/>
      <c r="C30" s="8"/>
      <c r="D30" s="8"/>
      <c r="E30" s="8"/>
      <c r="F30" s="8"/>
      <c r="G30" s="8"/>
      <c r="H30" s="8"/>
      <c r="I30" s="8"/>
      <c r="J30" s="8"/>
      <c r="K30" s="16">
        <v>60777.5</v>
      </c>
    </row>
    <row r="31" spans="1:11" x14ac:dyDescent="0.25">
      <c r="A31" s="8" t="s">
        <v>74</v>
      </c>
      <c r="B31" s="8" t="s">
        <v>75</v>
      </c>
      <c r="C31" s="14">
        <v>43497</v>
      </c>
      <c r="D31" s="8" t="s">
        <v>65</v>
      </c>
      <c r="E31" s="8" t="s">
        <v>211</v>
      </c>
      <c r="F31" s="8" t="s">
        <v>76</v>
      </c>
      <c r="G31" s="8" t="s">
        <v>77</v>
      </c>
      <c r="H31" s="8" t="s">
        <v>196</v>
      </c>
      <c r="I31" s="15">
        <v>0</v>
      </c>
      <c r="J31" s="15">
        <v>10000</v>
      </c>
      <c r="K31" s="16">
        <v>10000</v>
      </c>
    </row>
    <row r="32" spans="1:11" x14ac:dyDescent="0.25">
      <c r="G32" s="8" t="s">
        <v>81</v>
      </c>
      <c r="H32" s="8" t="s">
        <v>196</v>
      </c>
      <c r="I32" s="15">
        <v>0</v>
      </c>
      <c r="J32" s="15">
        <v>50000</v>
      </c>
      <c r="K32" s="16">
        <v>50000</v>
      </c>
    </row>
    <row r="33" spans="1:11" x14ac:dyDescent="0.25">
      <c r="E33" s="8" t="s">
        <v>212</v>
      </c>
      <c r="F33" s="8" t="s">
        <v>78</v>
      </c>
      <c r="G33" s="8" t="s">
        <v>79</v>
      </c>
      <c r="H33" s="8" t="s">
        <v>196</v>
      </c>
      <c r="I33" s="15">
        <v>0</v>
      </c>
      <c r="J33" s="15">
        <v>10000</v>
      </c>
      <c r="K33" s="16">
        <v>10000</v>
      </c>
    </row>
    <row r="34" spans="1:11" x14ac:dyDescent="0.25">
      <c r="G34" s="8" t="s">
        <v>82</v>
      </c>
      <c r="H34" s="8" t="s">
        <v>196</v>
      </c>
      <c r="I34" s="15">
        <v>0</v>
      </c>
      <c r="J34" s="15">
        <v>50000</v>
      </c>
      <c r="K34" s="16">
        <v>50000</v>
      </c>
    </row>
    <row r="35" spans="1:11" x14ac:dyDescent="0.25">
      <c r="E35" s="8" t="s">
        <v>213</v>
      </c>
      <c r="F35" s="8" t="s">
        <v>70</v>
      </c>
      <c r="G35" s="8" t="s">
        <v>80</v>
      </c>
      <c r="H35" s="8" t="s">
        <v>196</v>
      </c>
      <c r="I35" s="15">
        <v>0</v>
      </c>
      <c r="J35" s="15">
        <v>17000</v>
      </c>
      <c r="K35" s="16">
        <v>17000</v>
      </c>
    </row>
    <row r="36" spans="1:11" x14ac:dyDescent="0.25">
      <c r="G36" s="8" t="s">
        <v>83</v>
      </c>
      <c r="H36" s="8" t="s">
        <v>196</v>
      </c>
      <c r="I36" s="15">
        <v>0</v>
      </c>
      <c r="J36" s="15">
        <v>85000</v>
      </c>
      <c r="K36" s="16">
        <v>85000</v>
      </c>
    </row>
    <row r="37" spans="1:11" x14ac:dyDescent="0.25">
      <c r="E37" s="8" t="s">
        <v>214</v>
      </c>
      <c r="F37" s="8" t="s">
        <v>84</v>
      </c>
      <c r="G37" s="8" t="s">
        <v>85</v>
      </c>
      <c r="H37" s="8" t="s">
        <v>196</v>
      </c>
      <c r="I37" s="15">
        <v>0</v>
      </c>
      <c r="J37" s="15">
        <v>18000</v>
      </c>
      <c r="K37" s="16">
        <v>18000</v>
      </c>
    </row>
    <row r="38" spans="1:11" x14ac:dyDescent="0.25">
      <c r="E38" s="8" t="s">
        <v>215</v>
      </c>
      <c r="F38" s="8" t="s">
        <v>86</v>
      </c>
      <c r="G38" s="8" t="s">
        <v>87</v>
      </c>
      <c r="H38" s="8" t="s">
        <v>196</v>
      </c>
      <c r="I38" s="15">
        <v>0</v>
      </c>
      <c r="J38" s="15">
        <v>5000</v>
      </c>
      <c r="K38" s="16">
        <v>5000</v>
      </c>
    </row>
    <row r="39" spans="1:11" x14ac:dyDescent="0.25">
      <c r="E39" s="8" t="s">
        <v>216</v>
      </c>
      <c r="F39" s="8" t="s">
        <v>88</v>
      </c>
      <c r="G39" s="8" t="s">
        <v>89</v>
      </c>
      <c r="H39" s="8" t="s">
        <v>196</v>
      </c>
      <c r="I39" s="15">
        <v>0</v>
      </c>
      <c r="J39" s="15">
        <v>7500</v>
      </c>
      <c r="K39" s="16">
        <v>7500</v>
      </c>
    </row>
    <row r="40" spans="1:11" x14ac:dyDescent="0.25">
      <c r="E40" s="8" t="s">
        <v>217</v>
      </c>
      <c r="F40" s="8" t="s">
        <v>90</v>
      </c>
      <c r="G40" s="8" t="s">
        <v>91</v>
      </c>
      <c r="H40" s="8" t="s">
        <v>196</v>
      </c>
      <c r="I40" s="15">
        <v>0</v>
      </c>
      <c r="J40" s="15">
        <v>30000</v>
      </c>
      <c r="K40" s="16">
        <v>30000</v>
      </c>
    </row>
    <row r="41" spans="1:11" x14ac:dyDescent="0.25">
      <c r="A41" s="8" t="s">
        <v>286</v>
      </c>
      <c r="B41" s="8"/>
      <c r="C41" s="8"/>
      <c r="D41" s="8"/>
      <c r="E41" s="8"/>
      <c r="F41" s="8"/>
      <c r="G41" s="8"/>
      <c r="H41" s="8"/>
      <c r="I41" s="8"/>
      <c r="J41" s="8"/>
      <c r="K41" s="16">
        <v>282500</v>
      </c>
    </row>
    <row r="42" spans="1:11" x14ac:dyDescent="0.25">
      <c r="A42" s="8" t="s">
        <v>92</v>
      </c>
      <c r="B42" s="8" t="s">
        <v>93</v>
      </c>
      <c r="C42" s="14">
        <v>43524</v>
      </c>
      <c r="D42" s="8" t="s">
        <v>22</v>
      </c>
      <c r="E42" s="8" t="s">
        <v>218</v>
      </c>
      <c r="F42" s="8" t="s">
        <v>94</v>
      </c>
      <c r="G42" s="8" t="s">
        <v>95</v>
      </c>
      <c r="H42" s="8" t="s">
        <v>196</v>
      </c>
      <c r="I42" s="15">
        <v>0</v>
      </c>
      <c r="J42" s="15">
        <v>75</v>
      </c>
      <c r="K42" s="16">
        <v>75</v>
      </c>
    </row>
    <row r="43" spans="1:11" x14ac:dyDescent="0.25">
      <c r="E43" s="8" t="s">
        <v>219</v>
      </c>
      <c r="F43" s="8" t="s">
        <v>63</v>
      </c>
      <c r="G43" s="8" t="s">
        <v>96</v>
      </c>
      <c r="H43" s="8" t="s">
        <v>196</v>
      </c>
      <c r="I43" s="15">
        <v>0</v>
      </c>
      <c r="J43" s="15">
        <v>170</v>
      </c>
      <c r="K43" s="16">
        <v>170</v>
      </c>
    </row>
    <row r="44" spans="1:11" x14ac:dyDescent="0.25">
      <c r="A44" s="8" t="s">
        <v>287</v>
      </c>
      <c r="B44" s="8"/>
      <c r="C44" s="8"/>
      <c r="D44" s="8"/>
      <c r="E44" s="8"/>
      <c r="F44" s="8"/>
      <c r="G44" s="8"/>
      <c r="H44" s="8"/>
      <c r="I44" s="8"/>
      <c r="J44" s="8"/>
      <c r="K44" s="16">
        <v>245</v>
      </c>
    </row>
    <row r="45" spans="1:11" x14ac:dyDescent="0.25">
      <c r="A45" s="8" t="s">
        <v>97</v>
      </c>
      <c r="B45" s="8" t="s">
        <v>98</v>
      </c>
      <c r="C45" s="14">
        <v>43514</v>
      </c>
      <c r="D45" s="8" t="s">
        <v>99</v>
      </c>
      <c r="E45" s="8" t="s">
        <v>220</v>
      </c>
      <c r="F45" s="8" t="s">
        <v>101</v>
      </c>
      <c r="G45" s="8" t="s">
        <v>102</v>
      </c>
      <c r="H45" s="8" t="s">
        <v>196</v>
      </c>
      <c r="I45" s="15">
        <v>0</v>
      </c>
      <c r="J45" s="15">
        <v>6000</v>
      </c>
      <c r="K45" s="16">
        <v>6000</v>
      </c>
    </row>
    <row r="46" spans="1:11" x14ac:dyDescent="0.25">
      <c r="A46" s="8" t="s">
        <v>288</v>
      </c>
      <c r="B46" s="8"/>
      <c r="C46" s="8"/>
      <c r="D46" s="8"/>
      <c r="E46" s="8"/>
      <c r="F46" s="8"/>
      <c r="G46" s="8"/>
      <c r="H46" s="8"/>
      <c r="I46" s="8"/>
      <c r="J46" s="8"/>
      <c r="K46" s="16">
        <v>6000</v>
      </c>
    </row>
    <row r="47" spans="1:11" x14ac:dyDescent="0.25">
      <c r="A47" s="8" t="s">
        <v>103</v>
      </c>
      <c r="B47" s="8" t="s">
        <v>104</v>
      </c>
      <c r="C47" s="14">
        <v>43524</v>
      </c>
      <c r="D47" s="8" t="s">
        <v>120</v>
      </c>
      <c r="E47" s="8" t="s">
        <v>230</v>
      </c>
      <c r="F47" s="8" t="s">
        <v>122</v>
      </c>
      <c r="G47" s="8" t="s">
        <v>123</v>
      </c>
      <c r="H47" s="8" t="s">
        <v>222</v>
      </c>
      <c r="I47" s="15">
        <v>0</v>
      </c>
      <c r="J47" s="15">
        <v>6000</v>
      </c>
      <c r="K47" s="16">
        <v>6000</v>
      </c>
    </row>
    <row r="48" spans="1:11" x14ac:dyDescent="0.25">
      <c r="C48" s="14">
        <v>43523</v>
      </c>
      <c r="D48" s="8" t="s">
        <v>22</v>
      </c>
      <c r="E48" s="8" t="s">
        <v>221</v>
      </c>
      <c r="F48" s="8" t="s">
        <v>106</v>
      </c>
      <c r="G48" s="8" t="s">
        <v>107</v>
      </c>
      <c r="H48" s="8" t="s">
        <v>222</v>
      </c>
      <c r="I48" s="15">
        <v>0</v>
      </c>
      <c r="J48" s="15">
        <v>1800</v>
      </c>
      <c r="K48" s="16">
        <v>1800</v>
      </c>
    </row>
    <row r="49" spans="1:11" x14ac:dyDescent="0.25">
      <c r="A49" s="8" t="s">
        <v>289</v>
      </c>
      <c r="B49" s="8"/>
      <c r="C49" s="8"/>
      <c r="D49" s="8"/>
      <c r="E49" s="8"/>
      <c r="F49" s="8"/>
      <c r="G49" s="8"/>
      <c r="H49" s="8"/>
      <c r="I49" s="8"/>
      <c r="J49" s="8"/>
      <c r="K49" s="16">
        <v>7800</v>
      </c>
    </row>
    <row r="50" spans="1:11" x14ac:dyDescent="0.25">
      <c r="A50" s="8" t="s">
        <v>108</v>
      </c>
      <c r="B50" s="8" t="s">
        <v>109</v>
      </c>
      <c r="C50" s="14">
        <v>43524</v>
      </c>
      <c r="D50" s="8" t="s">
        <v>22</v>
      </c>
      <c r="E50" s="8" t="s">
        <v>224</v>
      </c>
      <c r="F50" s="8" t="s">
        <v>86</v>
      </c>
      <c r="G50" s="8" t="s">
        <v>112</v>
      </c>
      <c r="H50" s="8" t="s">
        <v>222</v>
      </c>
      <c r="I50" s="15">
        <v>0</v>
      </c>
      <c r="J50" s="15">
        <v>3000</v>
      </c>
      <c r="K50" s="16">
        <v>3000</v>
      </c>
    </row>
    <row r="51" spans="1:11" x14ac:dyDescent="0.25">
      <c r="E51" s="8" t="s">
        <v>225</v>
      </c>
      <c r="F51" s="8" t="s">
        <v>86</v>
      </c>
      <c r="G51" s="8" t="s">
        <v>113</v>
      </c>
      <c r="H51" s="8" t="s">
        <v>222</v>
      </c>
      <c r="I51" s="15">
        <v>0</v>
      </c>
      <c r="J51" s="15">
        <v>1500</v>
      </c>
      <c r="K51" s="16">
        <v>1500</v>
      </c>
    </row>
    <row r="52" spans="1:11" x14ac:dyDescent="0.25">
      <c r="C52" s="14">
        <v>43523</v>
      </c>
      <c r="D52" s="8" t="s">
        <v>22</v>
      </c>
      <c r="E52" s="8" t="s">
        <v>226</v>
      </c>
      <c r="F52" s="8" t="s">
        <v>114</v>
      </c>
      <c r="G52" s="8" t="s">
        <v>115</v>
      </c>
      <c r="H52" s="8" t="s">
        <v>222</v>
      </c>
      <c r="I52" s="15">
        <v>0</v>
      </c>
      <c r="J52" s="15">
        <v>1500</v>
      </c>
      <c r="K52" s="16">
        <v>1500</v>
      </c>
    </row>
    <row r="53" spans="1:11" x14ac:dyDescent="0.25">
      <c r="E53" s="8" t="s">
        <v>227</v>
      </c>
      <c r="F53" s="8" t="s">
        <v>60</v>
      </c>
      <c r="G53" s="8" t="s">
        <v>116</v>
      </c>
      <c r="H53" s="8" t="s">
        <v>222</v>
      </c>
      <c r="I53" s="15">
        <v>0</v>
      </c>
      <c r="J53" s="15">
        <v>450</v>
      </c>
      <c r="K53" s="16">
        <v>450</v>
      </c>
    </row>
    <row r="54" spans="1:11" x14ac:dyDescent="0.25">
      <c r="E54" s="8" t="s">
        <v>228</v>
      </c>
      <c r="F54" s="8" t="s">
        <v>117</v>
      </c>
      <c r="G54" s="8" t="s">
        <v>118</v>
      </c>
      <c r="H54" s="8" t="s">
        <v>222</v>
      </c>
      <c r="I54" s="15">
        <v>0</v>
      </c>
      <c r="J54" s="15">
        <v>700</v>
      </c>
      <c r="K54" s="16">
        <v>700</v>
      </c>
    </row>
    <row r="55" spans="1:11" x14ac:dyDescent="0.25">
      <c r="D55" s="8" t="s">
        <v>110</v>
      </c>
      <c r="E55" s="8" t="s">
        <v>223</v>
      </c>
      <c r="F55" s="8" t="s">
        <v>86</v>
      </c>
      <c r="G55" s="8" t="s">
        <v>111</v>
      </c>
      <c r="H55" s="8" t="s">
        <v>222</v>
      </c>
      <c r="I55" s="15">
        <v>0</v>
      </c>
      <c r="J55" s="15">
        <v>5000</v>
      </c>
      <c r="K55" s="16">
        <v>5000</v>
      </c>
    </row>
    <row r="56" spans="1:11" x14ac:dyDescent="0.25">
      <c r="E56" s="8" t="s">
        <v>229</v>
      </c>
      <c r="F56" s="8" t="s">
        <v>86</v>
      </c>
      <c r="G56" s="8" t="s">
        <v>119</v>
      </c>
      <c r="H56" s="8" t="s">
        <v>222</v>
      </c>
      <c r="I56" s="15">
        <v>0</v>
      </c>
      <c r="J56" s="15">
        <v>5000</v>
      </c>
      <c r="K56" s="16">
        <v>5000</v>
      </c>
    </row>
    <row r="57" spans="1:11" x14ac:dyDescent="0.25">
      <c r="A57" s="8" t="s">
        <v>290</v>
      </c>
      <c r="B57" s="8"/>
      <c r="C57" s="8"/>
      <c r="D57" s="8"/>
      <c r="E57" s="8"/>
      <c r="F57" s="8"/>
      <c r="G57" s="8"/>
      <c r="H57" s="8"/>
      <c r="I57" s="8"/>
      <c r="J57" s="8"/>
      <c r="K57" s="16">
        <v>17150</v>
      </c>
    </row>
    <row r="58" spans="1:11" x14ac:dyDescent="0.25">
      <c r="A58" s="8" t="s">
        <v>124</v>
      </c>
      <c r="B58" s="8" t="s">
        <v>125</v>
      </c>
      <c r="C58" s="14">
        <v>43510</v>
      </c>
      <c r="D58" s="8" t="s">
        <v>65</v>
      </c>
      <c r="E58" s="8" t="s">
        <v>231</v>
      </c>
      <c r="F58" s="8" t="s">
        <v>127</v>
      </c>
      <c r="G58" s="8" t="s">
        <v>128</v>
      </c>
      <c r="H58" s="8" t="s">
        <v>0</v>
      </c>
      <c r="I58" s="15">
        <v>0</v>
      </c>
      <c r="J58" s="15">
        <v>5000</v>
      </c>
      <c r="K58" s="16">
        <v>5000</v>
      </c>
    </row>
    <row r="59" spans="1:11" x14ac:dyDescent="0.25">
      <c r="A59" s="8" t="s">
        <v>291</v>
      </c>
      <c r="B59" s="8"/>
      <c r="C59" s="8"/>
      <c r="D59" s="8"/>
      <c r="E59" s="8"/>
      <c r="F59" s="8"/>
      <c r="G59" s="8"/>
      <c r="H59" s="8"/>
      <c r="I59" s="8"/>
      <c r="J59" s="8"/>
      <c r="K59" s="16">
        <v>5000</v>
      </c>
    </row>
    <row r="60" spans="1:11" x14ac:dyDescent="0.25">
      <c r="A60" s="8" t="s">
        <v>129</v>
      </c>
      <c r="B60" s="8" t="s">
        <v>130</v>
      </c>
      <c r="C60" s="14">
        <v>43510</v>
      </c>
      <c r="D60" s="8" t="s">
        <v>65</v>
      </c>
      <c r="E60" s="8" t="s">
        <v>232</v>
      </c>
      <c r="F60" s="8" t="s">
        <v>127</v>
      </c>
      <c r="G60" s="8" t="s">
        <v>131</v>
      </c>
      <c r="H60" s="8" t="s">
        <v>233</v>
      </c>
      <c r="I60" s="15">
        <v>0</v>
      </c>
      <c r="J60" s="15">
        <v>5000</v>
      </c>
      <c r="K60" s="16">
        <v>5000</v>
      </c>
    </row>
    <row r="61" spans="1:11" x14ac:dyDescent="0.25">
      <c r="E61" s="8" t="s">
        <v>234</v>
      </c>
      <c r="F61" s="8" t="s">
        <v>127</v>
      </c>
      <c r="G61" s="8" t="s">
        <v>132</v>
      </c>
      <c r="H61" s="8" t="s">
        <v>233</v>
      </c>
      <c r="I61" s="15">
        <v>0</v>
      </c>
      <c r="J61" s="15">
        <v>3000</v>
      </c>
      <c r="K61" s="16">
        <v>3000</v>
      </c>
    </row>
    <row r="62" spans="1:11" x14ac:dyDescent="0.25">
      <c r="E62" s="8" t="s">
        <v>235</v>
      </c>
      <c r="F62" s="8" t="s">
        <v>127</v>
      </c>
      <c r="G62" s="8" t="s">
        <v>133</v>
      </c>
      <c r="H62" s="8" t="s">
        <v>233</v>
      </c>
      <c r="I62" s="15">
        <v>0</v>
      </c>
      <c r="J62" s="15">
        <v>15000</v>
      </c>
      <c r="K62" s="16">
        <v>15000</v>
      </c>
    </row>
    <row r="63" spans="1:11" x14ac:dyDescent="0.25">
      <c r="E63" s="8" t="s">
        <v>236</v>
      </c>
      <c r="F63" s="8" t="s">
        <v>127</v>
      </c>
      <c r="G63" s="8" t="s">
        <v>134</v>
      </c>
      <c r="H63" s="8" t="s">
        <v>233</v>
      </c>
      <c r="I63" s="15">
        <v>0</v>
      </c>
      <c r="J63" s="15">
        <v>5000</v>
      </c>
      <c r="K63" s="16">
        <v>5000</v>
      </c>
    </row>
    <row r="64" spans="1:11" x14ac:dyDescent="0.25">
      <c r="E64" s="8" t="s">
        <v>237</v>
      </c>
      <c r="F64" s="8" t="s">
        <v>127</v>
      </c>
      <c r="G64" s="8" t="s">
        <v>135</v>
      </c>
      <c r="H64" s="8" t="s">
        <v>233</v>
      </c>
      <c r="I64" s="15">
        <v>0</v>
      </c>
      <c r="J64" s="15">
        <v>7000</v>
      </c>
      <c r="K64" s="16">
        <v>7000</v>
      </c>
    </row>
    <row r="65" spans="1:11" x14ac:dyDescent="0.25">
      <c r="E65" s="8" t="s">
        <v>238</v>
      </c>
      <c r="F65" s="8" t="s">
        <v>127</v>
      </c>
      <c r="G65" s="8" t="s">
        <v>136</v>
      </c>
      <c r="H65" s="8" t="s">
        <v>233</v>
      </c>
      <c r="I65" s="15">
        <v>0</v>
      </c>
      <c r="J65" s="15">
        <v>5000</v>
      </c>
      <c r="K65" s="16">
        <v>5000</v>
      </c>
    </row>
    <row r="66" spans="1:11" x14ac:dyDescent="0.25">
      <c r="E66" s="8" t="s">
        <v>239</v>
      </c>
      <c r="F66" s="8" t="s">
        <v>127</v>
      </c>
      <c r="G66" s="8" t="s">
        <v>137</v>
      </c>
      <c r="H66" s="8" t="s">
        <v>233</v>
      </c>
      <c r="I66" s="15">
        <v>0</v>
      </c>
      <c r="J66" s="15">
        <v>5000</v>
      </c>
      <c r="K66" s="16">
        <v>5000</v>
      </c>
    </row>
    <row r="67" spans="1:11" x14ac:dyDescent="0.25">
      <c r="E67" s="8" t="s">
        <v>240</v>
      </c>
      <c r="F67" s="8" t="s">
        <v>127</v>
      </c>
      <c r="G67" s="8" t="s">
        <v>138</v>
      </c>
      <c r="H67" s="8" t="s">
        <v>233</v>
      </c>
      <c r="I67" s="15">
        <v>0</v>
      </c>
      <c r="J67" s="15">
        <v>5000</v>
      </c>
      <c r="K67" s="16">
        <v>5000</v>
      </c>
    </row>
    <row r="68" spans="1:11" x14ac:dyDescent="0.25">
      <c r="E68" s="8" t="s">
        <v>241</v>
      </c>
      <c r="F68" s="8" t="s">
        <v>127</v>
      </c>
      <c r="G68" s="8" t="s">
        <v>139</v>
      </c>
      <c r="H68" s="8" t="s">
        <v>233</v>
      </c>
      <c r="I68" s="15">
        <v>0</v>
      </c>
      <c r="J68" s="15">
        <v>4000</v>
      </c>
      <c r="K68" s="16">
        <v>4000</v>
      </c>
    </row>
    <row r="69" spans="1:11" x14ac:dyDescent="0.25">
      <c r="E69" s="8" t="s">
        <v>242</v>
      </c>
      <c r="F69" s="8" t="s">
        <v>127</v>
      </c>
      <c r="G69" s="8" t="s">
        <v>140</v>
      </c>
      <c r="H69" s="8" t="s">
        <v>233</v>
      </c>
      <c r="I69" s="15">
        <v>0</v>
      </c>
      <c r="J69" s="15">
        <v>2000</v>
      </c>
      <c r="K69" s="16">
        <v>2000</v>
      </c>
    </row>
    <row r="70" spans="1:11" x14ac:dyDescent="0.25">
      <c r="A70" s="8" t="s">
        <v>292</v>
      </c>
      <c r="B70" s="8"/>
      <c r="C70" s="8"/>
      <c r="D70" s="8"/>
      <c r="E70" s="8"/>
      <c r="F70" s="8"/>
      <c r="G70" s="8"/>
      <c r="H70" s="8"/>
      <c r="I70" s="8"/>
      <c r="J70" s="8"/>
      <c r="K70" s="16">
        <v>56000</v>
      </c>
    </row>
    <row r="71" spans="1:11" x14ac:dyDescent="0.25">
      <c r="A71" s="8" t="s">
        <v>141</v>
      </c>
      <c r="B71" s="8" t="s">
        <v>142</v>
      </c>
      <c r="C71" s="14">
        <v>43510</v>
      </c>
      <c r="D71" s="8" t="s">
        <v>65</v>
      </c>
      <c r="E71" s="8" t="s">
        <v>243</v>
      </c>
      <c r="F71" s="8" t="s">
        <v>127</v>
      </c>
      <c r="G71" s="8" t="s">
        <v>143</v>
      </c>
      <c r="H71" s="8" t="s">
        <v>233</v>
      </c>
      <c r="I71" s="15">
        <v>0</v>
      </c>
      <c r="J71" s="15">
        <v>10000</v>
      </c>
      <c r="K71" s="16">
        <v>10000</v>
      </c>
    </row>
    <row r="72" spans="1:11" x14ac:dyDescent="0.25">
      <c r="A72" s="8" t="s">
        <v>293</v>
      </c>
      <c r="B72" s="8"/>
      <c r="C72" s="8"/>
      <c r="D72" s="8"/>
      <c r="E72" s="8"/>
      <c r="F72" s="8"/>
      <c r="G72" s="8"/>
      <c r="H72" s="8"/>
      <c r="I72" s="8"/>
      <c r="J72" s="8"/>
      <c r="K72" s="16">
        <v>10000</v>
      </c>
    </row>
    <row r="73" spans="1:11" x14ac:dyDescent="0.25">
      <c r="A73" s="8" t="s">
        <v>144</v>
      </c>
      <c r="B73" s="8" t="s">
        <v>145</v>
      </c>
      <c r="C73" s="14">
        <v>43500</v>
      </c>
      <c r="D73" s="8" t="s">
        <v>22</v>
      </c>
      <c r="E73" s="8" t="s">
        <v>244</v>
      </c>
      <c r="F73" s="8" t="s">
        <v>146</v>
      </c>
      <c r="G73" s="8" t="s">
        <v>147</v>
      </c>
      <c r="H73" s="8" t="s">
        <v>233</v>
      </c>
      <c r="I73" s="15">
        <v>0</v>
      </c>
      <c r="J73" s="15">
        <v>3360</v>
      </c>
      <c r="K73" s="16">
        <v>3360</v>
      </c>
    </row>
    <row r="74" spans="1:11" x14ac:dyDescent="0.25">
      <c r="E74" s="8" t="s">
        <v>245</v>
      </c>
      <c r="F74" s="8" t="s">
        <v>146</v>
      </c>
      <c r="G74" s="8" t="s">
        <v>148</v>
      </c>
      <c r="H74" s="8" t="s">
        <v>233</v>
      </c>
      <c r="I74" s="15">
        <v>0</v>
      </c>
      <c r="J74" s="15">
        <v>1320</v>
      </c>
      <c r="K74" s="16">
        <v>1320</v>
      </c>
    </row>
    <row r="75" spans="1:11" x14ac:dyDescent="0.25">
      <c r="E75" s="8" t="s">
        <v>246</v>
      </c>
      <c r="F75" s="8" t="s">
        <v>146</v>
      </c>
      <c r="G75" s="8" t="s">
        <v>149</v>
      </c>
      <c r="H75" s="8" t="s">
        <v>233</v>
      </c>
      <c r="I75" s="15">
        <v>0</v>
      </c>
      <c r="J75" s="15">
        <v>180</v>
      </c>
      <c r="K75" s="16">
        <v>180</v>
      </c>
    </row>
    <row r="76" spans="1:11" x14ac:dyDescent="0.25">
      <c r="C76" s="14">
        <v>43510</v>
      </c>
      <c r="D76" s="8" t="s">
        <v>150</v>
      </c>
      <c r="E76" s="8" t="s">
        <v>247</v>
      </c>
      <c r="F76" s="8" t="s">
        <v>152</v>
      </c>
      <c r="G76" s="8" t="s">
        <v>153</v>
      </c>
      <c r="H76" s="8" t="s">
        <v>233</v>
      </c>
      <c r="I76" s="15">
        <v>0</v>
      </c>
      <c r="J76" s="15">
        <v>200</v>
      </c>
      <c r="K76" s="16">
        <v>200</v>
      </c>
    </row>
    <row r="77" spans="1:11" x14ac:dyDescent="0.25">
      <c r="E77" s="8" t="s">
        <v>248</v>
      </c>
      <c r="F77" s="8" t="s">
        <v>117</v>
      </c>
      <c r="G77" s="8" t="s">
        <v>154</v>
      </c>
      <c r="H77" s="8" t="s">
        <v>233</v>
      </c>
      <c r="I77" s="15">
        <v>0</v>
      </c>
      <c r="J77" s="15">
        <v>330</v>
      </c>
      <c r="K77" s="16">
        <v>330</v>
      </c>
    </row>
    <row r="78" spans="1:11" x14ac:dyDescent="0.25">
      <c r="E78" s="8" t="s">
        <v>249</v>
      </c>
      <c r="F78" s="8" t="s">
        <v>117</v>
      </c>
      <c r="G78" s="8" t="s">
        <v>155</v>
      </c>
      <c r="H78" s="8" t="s">
        <v>233</v>
      </c>
      <c r="I78" s="15">
        <v>0</v>
      </c>
      <c r="J78" s="15">
        <v>360</v>
      </c>
      <c r="K78" s="16">
        <v>360</v>
      </c>
    </row>
    <row r="79" spans="1:11" x14ac:dyDescent="0.25">
      <c r="A79" s="8" t="s">
        <v>294</v>
      </c>
      <c r="B79" s="8"/>
      <c r="C79" s="8"/>
      <c r="D79" s="8"/>
      <c r="E79" s="8"/>
      <c r="F79" s="8"/>
      <c r="G79" s="8"/>
      <c r="H79" s="8"/>
      <c r="I79" s="8"/>
      <c r="J79" s="8"/>
      <c r="K79" s="16">
        <v>5750</v>
      </c>
    </row>
    <row r="80" spans="1:11" x14ac:dyDescent="0.25">
      <c r="A80" s="8" t="s">
        <v>156</v>
      </c>
      <c r="B80" s="8" t="s">
        <v>157</v>
      </c>
      <c r="C80" s="14">
        <v>43521</v>
      </c>
      <c r="D80" s="8" t="s">
        <v>158</v>
      </c>
      <c r="E80" s="8" t="s">
        <v>250</v>
      </c>
      <c r="F80" s="8" t="s">
        <v>160</v>
      </c>
      <c r="G80" s="8" t="s">
        <v>161</v>
      </c>
      <c r="H80" s="8" t="s">
        <v>198</v>
      </c>
      <c r="I80" s="15">
        <v>1500</v>
      </c>
      <c r="J80" s="15">
        <v>0</v>
      </c>
      <c r="K80" s="16">
        <v>1500</v>
      </c>
    </row>
    <row r="81" spans="1:11" x14ac:dyDescent="0.25">
      <c r="C81" s="14">
        <v>43503</v>
      </c>
      <c r="D81" s="8" t="s">
        <v>158</v>
      </c>
      <c r="E81" s="8" t="s">
        <v>256</v>
      </c>
      <c r="F81" s="8" t="s">
        <v>176</v>
      </c>
      <c r="G81" s="8" t="s">
        <v>177</v>
      </c>
      <c r="H81" s="8" t="s">
        <v>0</v>
      </c>
      <c r="I81" s="15">
        <v>0</v>
      </c>
      <c r="J81" s="15">
        <v>1580</v>
      </c>
      <c r="K81" s="16">
        <v>1580</v>
      </c>
    </row>
    <row r="82" spans="1:11" x14ac:dyDescent="0.25">
      <c r="E82" s="8" t="s">
        <v>257</v>
      </c>
      <c r="F82" s="8" t="s">
        <v>176</v>
      </c>
      <c r="G82" s="8" t="s">
        <v>178</v>
      </c>
      <c r="H82" s="8" t="s">
        <v>198</v>
      </c>
      <c r="I82" s="15">
        <v>0</v>
      </c>
      <c r="J82" s="15">
        <v>1720</v>
      </c>
      <c r="K82" s="16">
        <v>1720</v>
      </c>
    </row>
    <row r="83" spans="1:11" x14ac:dyDescent="0.25">
      <c r="C83" s="14">
        <v>43502</v>
      </c>
      <c r="D83" s="8" t="s">
        <v>22</v>
      </c>
      <c r="E83" s="8" t="s">
        <v>255</v>
      </c>
      <c r="F83" s="8" t="s">
        <v>174</v>
      </c>
      <c r="G83" s="8" t="s">
        <v>175</v>
      </c>
      <c r="H83" s="8" t="s">
        <v>198</v>
      </c>
      <c r="I83" s="15">
        <v>0</v>
      </c>
      <c r="J83" s="15">
        <v>100</v>
      </c>
      <c r="K83" s="16">
        <v>100</v>
      </c>
    </row>
    <row r="84" spans="1:11" x14ac:dyDescent="0.25">
      <c r="D84" s="8" t="s">
        <v>158</v>
      </c>
      <c r="E84" s="8" t="s">
        <v>254</v>
      </c>
      <c r="F84" s="8" t="s">
        <v>172</v>
      </c>
      <c r="G84" s="8" t="s">
        <v>173</v>
      </c>
      <c r="H84" s="8" t="s">
        <v>198</v>
      </c>
      <c r="I84" s="15">
        <v>0</v>
      </c>
      <c r="J84" s="15">
        <v>550</v>
      </c>
      <c r="K84" s="16">
        <v>550</v>
      </c>
    </row>
    <row r="85" spans="1:11" x14ac:dyDescent="0.25">
      <c r="A85" s="8" t="s">
        <v>295</v>
      </c>
      <c r="B85" s="8"/>
      <c r="C85" s="8"/>
      <c r="D85" s="8"/>
      <c r="E85" s="8"/>
      <c r="F85" s="8"/>
      <c r="G85" s="8"/>
      <c r="H85" s="8"/>
      <c r="I85" s="8"/>
      <c r="J85" s="8"/>
      <c r="K85" s="16">
        <v>5450</v>
      </c>
    </row>
    <row r="86" spans="1:11" x14ac:dyDescent="0.25">
      <c r="A86" s="8" t="s">
        <v>162</v>
      </c>
      <c r="B86" s="8" t="s">
        <v>163</v>
      </c>
      <c r="C86" s="14">
        <v>43511</v>
      </c>
      <c r="D86" s="8" t="s">
        <v>164</v>
      </c>
      <c r="E86" s="8" t="s">
        <v>251</v>
      </c>
      <c r="F86" s="8" t="s">
        <v>166</v>
      </c>
      <c r="G86" s="8" t="s">
        <v>167</v>
      </c>
      <c r="H86" s="8" t="s">
        <v>198</v>
      </c>
      <c r="I86" s="15">
        <v>0</v>
      </c>
      <c r="J86" s="15">
        <v>42039.18</v>
      </c>
      <c r="K86" s="16">
        <v>42039.18</v>
      </c>
    </row>
    <row r="87" spans="1:11" x14ac:dyDescent="0.25">
      <c r="C87" s="14">
        <v>43508</v>
      </c>
      <c r="D87" s="8" t="s">
        <v>65</v>
      </c>
      <c r="E87" s="8" t="s">
        <v>252</v>
      </c>
      <c r="F87" s="8" t="s">
        <v>168</v>
      </c>
      <c r="G87" s="8" t="s">
        <v>169</v>
      </c>
      <c r="H87" s="8" t="s">
        <v>198</v>
      </c>
      <c r="I87" s="15">
        <v>0</v>
      </c>
      <c r="J87" s="15">
        <v>36750</v>
      </c>
      <c r="K87" s="16">
        <v>36750</v>
      </c>
    </row>
    <row r="88" spans="1:11" x14ac:dyDescent="0.25">
      <c r="E88" s="8" t="s">
        <v>253</v>
      </c>
      <c r="F88" s="8" t="s">
        <v>168</v>
      </c>
      <c r="G88" s="8" t="s">
        <v>170</v>
      </c>
      <c r="H88" s="8" t="s">
        <v>198</v>
      </c>
      <c r="I88" s="15">
        <v>0</v>
      </c>
      <c r="J88" s="15">
        <v>26250</v>
      </c>
      <c r="K88" s="16">
        <v>26250</v>
      </c>
    </row>
    <row r="89" spans="1:11" x14ac:dyDescent="0.25">
      <c r="C89" s="14">
        <v>43502</v>
      </c>
      <c r="D89" s="8" t="s">
        <v>158</v>
      </c>
      <c r="E89" s="8" t="s">
        <v>267</v>
      </c>
      <c r="F89" s="8" t="s">
        <v>189</v>
      </c>
      <c r="G89" s="8" t="s">
        <v>191</v>
      </c>
      <c r="H89" s="8" t="s">
        <v>198</v>
      </c>
      <c r="I89" s="15">
        <v>0</v>
      </c>
      <c r="J89" s="15">
        <v>600</v>
      </c>
      <c r="K89" s="16">
        <v>600</v>
      </c>
    </row>
    <row r="90" spans="1:11" x14ac:dyDescent="0.25">
      <c r="A90" s="8" t="s">
        <v>296</v>
      </c>
      <c r="B90" s="8"/>
      <c r="C90" s="8"/>
      <c r="D90" s="8"/>
      <c r="E90" s="8"/>
      <c r="F90" s="8"/>
      <c r="G90" s="8"/>
      <c r="H90" s="8"/>
      <c r="I90" s="8"/>
      <c r="J90" s="8"/>
      <c r="K90" s="16">
        <v>105639.18</v>
      </c>
    </row>
    <row r="91" spans="1:11" x14ac:dyDescent="0.25">
      <c r="A91" s="8" t="s">
        <v>179</v>
      </c>
      <c r="B91" s="8" t="s">
        <v>180</v>
      </c>
      <c r="C91" s="14">
        <v>43502</v>
      </c>
      <c r="D91" s="8" t="s">
        <v>22</v>
      </c>
      <c r="E91" s="8" t="s">
        <v>259</v>
      </c>
      <c r="F91" s="8" t="s">
        <v>182</v>
      </c>
      <c r="G91" s="8" t="s">
        <v>183</v>
      </c>
      <c r="H91" s="8" t="s">
        <v>198</v>
      </c>
      <c r="I91" s="15">
        <v>0</v>
      </c>
      <c r="J91" s="15">
        <v>1200</v>
      </c>
      <c r="K91" s="16">
        <v>1200</v>
      </c>
    </row>
    <row r="92" spans="1:11" x14ac:dyDescent="0.25">
      <c r="E92" s="8" t="s">
        <v>260</v>
      </c>
      <c r="F92" s="8" t="s">
        <v>182</v>
      </c>
      <c r="G92" s="8" t="s">
        <v>184</v>
      </c>
      <c r="H92" s="8" t="s">
        <v>198</v>
      </c>
      <c r="I92" s="15">
        <v>0</v>
      </c>
      <c r="J92" s="15">
        <v>1635</v>
      </c>
      <c r="K92" s="16">
        <v>1635</v>
      </c>
    </row>
    <row r="93" spans="1:11" x14ac:dyDescent="0.25">
      <c r="E93" s="8" t="s">
        <v>262</v>
      </c>
      <c r="F93" s="8" t="s">
        <v>174</v>
      </c>
      <c r="G93" s="8" t="s">
        <v>186</v>
      </c>
      <c r="H93" s="8" t="s">
        <v>198</v>
      </c>
      <c r="I93" s="15">
        <v>0</v>
      </c>
      <c r="J93" s="15">
        <v>271</v>
      </c>
      <c r="K93" s="16">
        <v>271</v>
      </c>
    </row>
    <row r="94" spans="1:11" x14ac:dyDescent="0.25">
      <c r="E94" s="8" t="s">
        <v>263</v>
      </c>
      <c r="F94" s="8" t="s">
        <v>174</v>
      </c>
      <c r="G94" s="8" t="s">
        <v>187</v>
      </c>
      <c r="H94" s="8" t="s">
        <v>198</v>
      </c>
      <c r="I94" s="15">
        <v>0</v>
      </c>
      <c r="J94" s="15">
        <v>128</v>
      </c>
      <c r="K94" s="16">
        <v>128</v>
      </c>
    </row>
    <row r="95" spans="1:11" x14ac:dyDescent="0.25">
      <c r="D95" s="8" t="s">
        <v>158</v>
      </c>
      <c r="E95" s="8" t="s">
        <v>258</v>
      </c>
      <c r="F95" s="8" t="s">
        <v>63</v>
      </c>
      <c r="G95" s="8" t="s">
        <v>181</v>
      </c>
      <c r="H95" s="8" t="s">
        <v>198</v>
      </c>
      <c r="I95" s="15">
        <v>0</v>
      </c>
      <c r="J95" s="15">
        <v>175</v>
      </c>
      <c r="K95" s="16">
        <v>175</v>
      </c>
    </row>
    <row r="96" spans="1:11" x14ac:dyDescent="0.25">
      <c r="E96" s="8" t="s">
        <v>261</v>
      </c>
      <c r="F96" s="8" t="s">
        <v>174</v>
      </c>
      <c r="G96" s="8" t="s">
        <v>185</v>
      </c>
      <c r="H96" s="8" t="s">
        <v>198</v>
      </c>
      <c r="I96" s="15">
        <v>0</v>
      </c>
      <c r="J96" s="15">
        <v>448</v>
      </c>
      <c r="K96" s="16">
        <v>448</v>
      </c>
    </row>
    <row r="97" spans="1:11" x14ac:dyDescent="0.25">
      <c r="C97" s="14">
        <v>43502</v>
      </c>
      <c r="D97" s="8" t="s">
        <v>22</v>
      </c>
      <c r="E97" s="8" t="s">
        <v>264</v>
      </c>
      <c r="F97" s="8" t="s">
        <v>174</v>
      </c>
      <c r="G97" s="8" t="s">
        <v>188</v>
      </c>
      <c r="H97" s="8" t="s">
        <v>198</v>
      </c>
      <c r="I97" s="15">
        <v>0</v>
      </c>
      <c r="J97" s="15">
        <v>1140</v>
      </c>
      <c r="K97" s="16">
        <v>1140</v>
      </c>
    </row>
    <row r="98" spans="1:11" x14ac:dyDescent="0.25">
      <c r="E98" s="8" t="s">
        <v>265</v>
      </c>
      <c r="F98" s="8" t="s">
        <v>174</v>
      </c>
      <c r="G98" s="8" t="s">
        <v>188</v>
      </c>
      <c r="H98" s="8" t="s">
        <v>198</v>
      </c>
      <c r="I98" s="15">
        <v>0</v>
      </c>
      <c r="J98" s="15">
        <v>1240</v>
      </c>
      <c r="K98" s="16">
        <v>1240</v>
      </c>
    </row>
    <row r="99" spans="1:11" x14ac:dyDescent="0.25">
      <c r="C99" s="14">
        <v>43503</v>
      </c>
      <c r="D99" s="8" t="s">
        <v>158</v>
      </c>
      <c r="E99" s="8" t="s">
        <v>266</v>
      </c>
      <c r="F99" s="8" t="s">
        <v>189</v>
      </c>
      <c r="G99" s="8" t="s">
        <v>190</v>
      </c>
      <c r="H99" s="8" t="s">
        <v>198</v>
      </c>
      <c r="I99" s="15">
        <v>0</v>
      </c>
      <c r="J99" s="15">
        <v>150</v>
      </c>
      <c r="K99" s="16">
        <v>150</v>
      </c>
    </row>
    <row r="100" spans="1:11" x14ac:dyDescent="0.25">
      <c r="A100" s="8" t="s">
        <v>297</v>
      </c>
      <c r="B100" s="8"/>
      <c r="C100" s="8"/>
      <c r="D100" s="8"/>
      <c r="E100" s="8"/>
      <c r="F100" s="8"/>
      <c r="G100" s="8"/>
      <c r="H100" s="8"/>
      <c r="I100" s="8"/>
      <c r="J100" s="8"/>
      <c r="K100" s="16">
        <v>6387</v>
      </c>
    </row>
    <row r="101" spans="1:11" x14ac:dyDescent="0.25">
      <c r="A101" s="8" t="s">
        <v>17</v>
      </c>
      <c r="I101"/>
      <c r="J101"/>
      <c r="K101" s="16">
        <v>585348.6</v>
      </c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5" name="Button 1">
              <controlPr defaultSize="0" print="0" autoFill="0" autoPict="0" macro="[0]!Feuil5.Mail_Every_Worksheet">
                <anchor moveWithCells="1" sizeWithCells="1">
                  <from>
                    <xdr:col>0</xdr:col>
                    <xdr:colOff>1676400</xdr:colOff>
                    <xdr:row>1</xdr:row>
                    <xdr:rowOff>0</xdr:rowOff>
                  </from>
                  <to>
                    <xdr:col>2</xdr:col>
                    <xdr:colOff>518160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P75"/>
  <sheetViews>
    <sheetView zoomScale="80" zoomScaleNormal="80" workbookViewId="0">
      <selection activeCell="N5" sqref="N5:N29"/>
    </sheetView>
  </sheetViews>
  <sheetFormatPr baseColWidth="10" defaultColWidth="9.21875" defaultRowHeight="13.2" x14ac:dyDescent="0.25"/>
  <cols>
    <col min="1" max="1" width="14" bestFit="1" customWidth="1"/>
    <col min="2" max="2" width="13" bestFit="1" customWidth="1"/>
    <col min="3" max="3" width="21" bestFit="1" customWidth="1"/>
    <col min="4" max="4" width="13" bestFit="1" customWidth="1"/>
    <col min="5" max="5" width="8" bestFit="1" customWidth="1"/>
    <col min="6" max="6" width="15" bestFit="1" customWidth="1"/>
    <col min="7" max="7" width="21" bestFit="1" customWidth="1"/>
    <col min="8" max="8" width="14" bestFit="1" customWidth="1"/>
    <col min="9" max="9" width="37" bestFit="1" customWidth="1"/>
    <col min="10" max="10" width="42" bestFit="1" customWidth="1"/>
    <col min="11" max="11" width="7" bestFit="1" customWidth="1"/>
    <col min="12" max="12" width="17" bestFit="1" customWidth="1"/>
    <col min="13" max="13" width="12" bestFit="1" customWidth="1"/>
    <col min="14" max="14" width="31.5546875" bestFit="1" customWidth="1"/>
    <col min="16" max="16" width="11.33203125" bestFit="1" customWidth="1"/>
  </cols>
  <sheetData>
    <row r="1" spans="1:16" ht="39.6" x14ac:dyDescent="0.25">
      <c r="A1" s="9" t="s">
        <v>2</v>
      </c>
      <c r="B1" s="9" t="s">
        <v>3</v>
      </c>
      <c r="C1" s="9" t="s">
        <v>4</v>
      </c>
      <c r="D1" s="9" t="s">
        <v>5</v>
      </c>
      <c r="E1" s="9" t="s">
        <v>6</v>
      </c>
      <c r="F1" s="9" t="s">
        <v>7</v>
      </c>
      <c r="G1" s="9" t="s">
        <v>8</v>
      </c>
      <c r="H1" s="9" t="s">
        <v>9</v>
      </c>
      <c r="I1" s="9" t="s">
        <v>10</v>
      </c>
      <c r="J1" s="9" t="s">
        <v>11</v>
      </c>
      <c r="K1" s="9" t="s">
        <v>12</v>
      </c>
      <c r="L1" s="9" t="s">
        <v>13</v>
      </c>
      <c r="M1" s="12" t="s">
        <v>14</v>
      </c>
      <c r="N1" s="5" t="s">
        <v>23</v>
      </c>
      <c r="O1" s="1" t="s">
        <v>15</v>
      </c>
      <c r="P1" s="1" t="s">
        <v>16</v>
      </c>
    </row>
    <row r="2" spans="1:16" x14ac:dyDescent="0.25">
      <c r="A2" s="8" t="s">
        <v>192</v>
      </c>
      <c r="B2" s="8" t="s">
        <v>26</v>
      </c>
      <c r="C2" s="8" t="s">
        <v>27</v>
      </c>
      <c r="D2" s="10">
        <v>43514</v>
      </c>
      <c r="E2" s="8" t="s">
        <v>21</v>
      </c>
      <c r="F2" s="8" t="s">
        <v>28</v>
      </c>
      <c r="G2" s="8" t="s">
        <v>193</v>
      </c>
      <c r="H2" s="8" t="s">
        <v>29</v>
      </c>
      <c r="I2" s="8" t="s">
        <v>30</v>
      </c>
      <c r="J2" s="8" t="s">
        <v>31</v>
      </c>
      <c r="K2" s="8" t="s">
        <v>0</v>
      </c>
      <c r="L2" s="11">
        <v>4000</v>
      </c>
      <c r="M2" s="8" t="s">
        <v>0</v>
      </c>
      <c r="N2" t="str">
        <f>VLOOKUP(H2,Mapping!$A$2:$B$15,2,0)</f>
        <v>joseph.verdier@emea.shiseido.com</v>
      </c>
      <c r="O2" s="2">
        <f t="shared" ref="O2:O3" si="0">IF(M2="X",L2,0)</f>
        <v>0</v>
      </c>
      <c r="P2" s="3">
        <f t="shared" ref="P2:P3" si="1">IF(M2="",L2,0)</f>
        <v>4000</v>
      </c>
    </row>
    <row r="3" spans="1:16" x14ac:dyDescent="0.25">
      <c r="A3" s="8" t="s">
        <v>192</v>
      </c>
      <c r="B3" s="8" t="s">
        <v>26</v>
      </c>
      <c r="C3" s="8" t="s">
        <v>27</v>
      </c>
      <c r="D3" s="10">
        <v>43504</v>
      </c>
      <c r="E3" s="8" t="s">
        <v>21</v>
      </c>
      <c r="F3" s="8" t="s">
        <v>28</v>
      </c>
      <c r="G3" s="8" t="s">
        <v>194</v>
      </c>
      <c r="H3" s="8" t="s">
        <v>29</v>
      </c>
      <c r="I3" s="8" t="s">
        <v>32</v>
      </c>
      <c r="J3" s="8" t="s">
        <v>33</v>
      </c>
      <c r="K3" s="8" t="s">
        <v>0</v>
      </c>
      <c r="L3" s="11">
        <v>181.92</v>
      </c>
      <c r="M3" s="8" t="s">
        <v>0</v>
      </c>
      <c r="N3" s="8" t="str">
        <f>VLOOKUP(H3,Mapping!$A$2:$B$15,2,0)</f>
        <v>joseph.verdier@emea.shiseido.com</v>
      </c>
      <c r="O3" s="2">
        <f t="shared" si="0"/>
        <v>0</v>
      </c>
      <c r="P3" s="3">
        <f t="shared" si="1"/>
        <v>181.92</v>
      </c>
    </row>
    <row r="4" spans="1:16" x14ac:dyDescent="0.25">
      <c r="A4" s="8" t="s">
        <v>192</v>
      </c>
      <c r="B4" s="8" t="s">
        <v>34</v>
      </c>
      <c r="C4" s="8" t="s">
        <v>35</v>
      </c>
      <c r="D4" s="10">
        <v>43524</v>
      </c>
      <c r="E4" s="8" t="s">
        <v>21</v>
      </c>
      <c r="F4" s="8" t="s">
        <v>36</v>
      </c>
      <c r="G4" s="8" t="s">
        <v>195</v>
      </c>
      <c r="H4" s="8" t="s">
        <v>37</v>
      </c>
      <c r="I4" s="8" t="s">
        <v>38</v>
      </c>
      <c r="J4" s="8" t="s">
        <v>39</v>
      </c>
      <c r="K4" s="8" t="s">
        <v>196</v>
      </c>
      <c r="L4" s="11">
        <v>6543</v>
      </c>
      <c r="M4" s="8" t="s">
        <v>0</v>
      </c>
      <c r="N4" s="8" t="str">
        <f>VLOOKUP(H4,Mapping!$A$2:$B$15,2,0)</f>
        <v>joseph.verdier@emea.shiseido.com</v>
      </c>
      <c r="O4" s="2">
        <f t="shared" ref="O4:O33" si="2">IF(M4="X",L4,0)</f>
        <v>0</v>
      </c>
      <c r="P4" s="3">
        <f t="shared" ref="P4:P33" si="3">IF(M4="",L4,0)</f>
        <v>6543</v>
      </c>
    </row>
    <row r="5" spans="1:16" x14ac:dyDescent="0.25">
      <c r="A5" s="8" t="s">
        <v>192</v>
      </c>
      <c r="B5" s="8" t="s">
        <v>40</v>
      </c>
      <c r="C5" s="8" t="s">
        <v>41</v>
      </c>
      <c r="D5" s="10">
        <v>43504</v>
      </c>
      <c r="E5" s="8" t="s">
        <v>21</v>
      </c>
      <c r="F5" s="8" t="s">
        <v>42</v>
      </c>
      <c r="G5" s="8" t="s">
        <v>197</v>
      </c>
      <c r="H5" s="8" t="s">
        <v>43</v>
      </c>
      <c r="I5" s="8" t="s">
        <v>44</v>
      </c>
      <c r="J5" s="8" t="s">
        <v>45</v>
      </c>
      <c r="K5" s="8" t="s">
        <v>198</v>
      </c>
      <c r="L5" s="11">
        <v>260</v>
      </c>
      <c r="M5" s="8" t="s">
        <v>0</v>
      </c>
      <c r="N5" s="8" t="str">
        <f>VLOOKUP(H5,Mapping!$A$2:$B$15,2,0)</f>
        <v>joseph.verdier@emea.shiseido.com</v>
      </c>
      <c r="O5" s="2">
        <f t="shared" si="2"/>
        <v>0</v>
      </c>
      <c r="P5" s="3">
        <f t="shared" si="3"/>
        <v>260</v>
      </c>
    </row>
    <row r="6" spans="1:16" x14ac:dyDescent="0.25">
      <c r="A6" s="8" t="s">
        <v>192</v>
      </c>
      <c r="B6" s="8" t="s">
        <v>40</v>
      </c>
      <c r="C6" s="8" t="s">
        <v>41</v>
      </c>
      <c r="D6" s="10">
        <v>43504</v>
      </c>
      <c r="E6" s="8" t="s">
        <v>21</v>
      </c>
      <c r="F6" s="8" t="s">
        <v>42</v>
      </c>
      <c r="G6" s="8" t="s">
        <v>199</v>
      </c>
      <c r="H6" s="8" t="s">
        <v>43</v>
      </c>
      <c r="I6" s="8" t="s">
        <v>44</v>
      </c>
      <c r="J6" s="8" t="s">
        <v>46</v>
      </c>
      <c r="K6" s="8" t="s">
        <v>196</v>
      </c>
      <c r="L6" s="11">
        <v>415</v>
      </c>
      <c r="M6" s="8" t="s">
        <v>0</v>
      </c>
      <c r="N6" s="8" t="str">
        <f>VLOOKUP(H6,Mapping!$A$2:$B$15,2,0)</f>
        <v>joseph.verdier@emea.shiseido.com</v>
      </c>
      <c r="O6" s="2">
        <f t="shared" si="2"/>
        <v>0</v>
      </c>
      <c r="P6" s="3">
        <f t="shared" si="3"/>
        <v>415</v>
      </c>
    </row>
    <row r="7" spans="1:16" x14ac:dyDescent="0.25">
      <c r="A7" s="8" t="s">
        <v>192</v>
      </c>
      <c r="B7" s="8" t="s">
        <v>47</v>
      </c>
      <c r="C7" s="8" t="s">
        <v>48</v>
      </c>
      <c r="D7" s="10">
        <v>43511</v>
      </c>
      <c r="E7" s="8" t="s">
        <v>21</v>
      </c>
      <c r="F7" s="8" t="s">
        <v>49</v>
      </c>
      <c r="G7" s="8" t="s">
        <v>200</v>
      </c>
      <c r="H7" s="8" t="s">
        <v>50</v>
      </c>
      <c r="I7" s="8" t="s">
        <v>51</v>
      </c>
      <c r="J7" s="8" t="s">
        <v>52</v>
      </c>
      <c r="K7" s="8" t="s">
        <v>198</v>
      </c>
      <c r="L7" s="11">
        <v>5250</v>
      </c>
      <c r="M7" s="8" t="s">
        <v>0</v>
      </c>
      <c r="N7" s="8" t="str">
        <f>VLOOKUP(H7,Mapping!$A$2:$B$15,2,0)</f>
        <v>joseph.verdier@emea.shiseido.com</v>
      </c>
      <c r="O7" s="2">
        <f t="shared" si="2"/>
        <v>0</v>
      </c>
      <c r="P7" s="3">
        <f t="shared" si="3"/>
        <v>5250</v>
      </c>
    </row>
    <row r="8" spans="1:16" x14ac:dyDescent="0.25">
      <c r="A8" s="8" t="s">
        <v>192</v>
      </c>
      <c r="B8" s="8" t="s">
        <v>53</v>
      </c>
      <c r="C8" s="8" t="s">
        <v>54</v>
      </c>
      <c r="D8" s="10">
        <v>43503</v>
      </c>
      <c r="E8" s="8" t="s">
        <v>21</v>
      </c>
      <c r="F8" s="8" t="s">
        <v>22</v>
      </c>
      <c r="G8" s="8" t="s">
        <v>201</v>
      </c>
      <c r="H8" s="8" t="s">
        <v>55</v>
      </c>
      <c r="I8" s="8" t="s">
        <v>56</v>
      </c>
      <c r="J8" s="8" t="s">
        <v>57</v>
      </c>
      <c r="K8" s="8" t="s">
        <v>196</v>
      </c>
      <c r="L8" s="11">
        <v>2730</v>
      </c>
      <c r="M8" s="8" t="s">
        <v>0</v>
      </c>
      <c r="N8" s="8" t="str">
        <f>VLOOKUP(H8,Mapping!$A$2:$B$15,2,0)</f>
        <v>joseph.verdier@emea.shiseido.com</v>
      </c>
      <c r="O8" s="2">
        <f t="shared" si="2"/>
        <v>0</v>
      </c>
      <c r="P8" s="3">
        <f t="shared" si="3"/>
        <v>2730</v>
      </c>
    </row>
    <row r="9" spans="1:16" x14ac:dyDescent="0.25">
      <c r="A9" s="8" t="s">
        <v>192</v>
      </c>
      <c r="B9" s="8" t="s">
        <v>53</v>
      </c>
      <c r="C9" s="8" t="s">
        <v>54</v>
      </c>
      <c r="D9" s="10">
        <v>43524</v>
      </c>
      <c r="E9" s="8" t="s">
        <v>21</v>
      </c>
      <c r="F9" s="8" t="s">
        <v>22</v>
      </c>
      <c r="G9" s="8" t="s">
        <v>202</v>
      </c>
      <c r="H9" s="8" t="s">
        <v>55</v>
      </c>
      <c r="I9" s="8" t="s">
        <v>58</v>
      </c>
      <c r="J9" s="8" t="s">
        <v>59</v>
      </c>
      <c r="K9" s="8" t="s">
        <v>196</v>
      </c>
      <c r="L9" s="11">
        <v>69.5</v>
      </c>
      <c r="M9" s="8" t="s">
        <v>0</v>
      </c>
      <c r="N9" s="8" t="str">
        <f>VLOOKUP(H9,Mapping!$A$2:$B$15,2,0)</f>
        <v>joseph.verdier@emea.shiseido.com</v>
      </c>
      <c r="O9" s="2">
        <f t="shared" si="2"/>
        <v>0</v>
      </c>
      <c r="P9" s="3">
        <f t="shared" si="3"/>
        <v>69.5</v>
      </c>
    </row>
    <row r="10" spans="1:16" x14ac:dyDescent="0.25">
      <c r="A10" s="8" t="s">
        <v>192</v>
      </c>
      <c r="B10" s="8" t="s">
        <v>53</v>
      </c>
      <c r="C10" s="8" t="s">
        <v>54</v>
      </c>
      <c r="D10" s="10">
        <v>43524</v>
      </c>
      <c r="E10" s="8" t="s">
        <v>21</v>
      </c>
      <c r="F10" s="8" t="s">
        <v>22</v>
      </c>
      <c r="G10" s="8" t="s">
        <v>203</v>
      </c>
      <c r="H10" s="8" t="s">
        <v>55</v>
      </c>
      <c r="I10" s="8" t="s">
        <v>60</v>
      </c>
      <c r="J10" s="8" t="s">
        <v>61</v>
      </c>
      <c r="K10" s="8" t="s">
        <v>196</v>
      </c>
      <c r="L10" s="11">
        <v>200</v>
      </c>
      <c r="M10" s="8" t="s">
        <v>0</v>
      </c>
      <c r="N10" s="8" t="str">
        <f>VLOOKUP(H10,Mapping!$A$2:$B$15,2,0)</f>
        <v>joseph.verdier@emea.shiseido.com</v>
      </c>
      <c r="O10" s="2">
        <f t="shared" si="2"/>
        <v>0</v>
      </c>
      <c r="P10" s="3">
        <f t="shared" si="3"/>
        <v>200</v>
      </c>
    </row>
    <row r="11" spans="1:16" x14ac:dyDescent="0.25">
      <c r="A11" s="8" t="s">
        <v>192</v>
      </c>
      <c r="B11" s="8" t="s">
        <v>53</v>
      </c>
      <c r="C11" s="8" t="s">
        <v>54</v>
      </c>
      <c r="D11" s="10">
        <v>43524</v>
      </c>
      <c r="E11" s="8" t="s">
        <v>21</v>
      </c>
      <c r="F11" s="8" t="s">
        <v>22</v>
      </c>
      <c r="G11" s="8" t="s">
        <v>204</v>
      </c>
      <c r="H11" s="8" t="s">
        <v>55</v>
      </c>
      <c r="I11" s="8" t="s">
        <v>58</v>
      </c>
      <c r="J11" s="8" t="s">
        <v>62</v>
      </c>
      <c r="K11" s="8" t="s">
        <v>196</v>
      </c>
      <c r="L11" s="11">
        <v>553</v>
      </c>
      <c r="M11" s="8" t="s">
        <v>0</v>
      </c>
      <c r="N11" s="8" t="str">
        <f>VLOOKUP(H11,Mapping!$A$2:$B$15,2,0)</f>
        <v>joseph.verdier@emea.shiseido.com</v>
      </c>
      <c r="O11" s="2">
        <f t="shared" si="2"/>
        <v>0</v>
      </c>
      <c r="P11" s="3">
        <f t="shared" si="3"/>
        <v>553</v>
      </c>
    </row>
    <row r="12" spans="1:16" x14ac:dyDescent="0.25">
      <c r="A12" s="8" t="s">
        <v>192</v>
      </c>
      <c r="B12" s="8" t="s">
        <v>53</v>
      </c>
      <c r="C12" s="8" t="s">
        <v>54</v>
      </c>
      <c r="D12" s="10">
        <v>43524</v>
      </c>
      <c r="E12" s="8" t="s">
        <v>21</v>
      </c>
      <c r="F12" s="8" t="s">
        <v>22</v>
      </c>
      <c r="G12" s="8" t="s">
        <v>205</v>
      </c>
      <c r="H12" s="8" t="s">
        <v>55</v>
      </c>
      <c r="I12" s="8" t="s">
        <v>63</v>
      </c>
      <c r="J12" s="8" t="s">
        <v>64</v>
      </c>
      <c r="K12" s="8" t="s">
        <v>196</v>
      </c>
      <c r="L12" s="11">
        <v>125</v>
      </c>
      <c r="M12" s="8" t="s">
        <v>0</v>
      </c>
      <c r="N12" s="8" t="str">
        <f>VLOOKUP(H12,Mapping!$A$2:$B$15,2,0)</f>
        <v>joseph.verdier@emea.shiseido.com</v>
      </c>
      <c r="O12" s="2">
        <f t="shared" si="2"/>
        <v>0</v>
      </c>
      <c r="P12" s="3">
        <f t="shared" si="3"/>
        <v>125</v>
      </c>
    </row>
    <row r="13" spans="1:16" x14ac:dyDescent="0.25">
      <c r="A13" s="8" t="s">
        <v>192</v>
      </c>
      <c r="B13" s="8" t="s">
        <v>53</v>
      </c>
      <c r="C13" s="8" t="s">
        <v>54</v>
      </c>
      <c r="D13" s="10">
        <v>43497</v>
      </c>
      <c r="E13" s="8" t="s">
        <v>21</v>
      </c>
      <c r="F13" s="8" t="s">
        <v>65</v>
      </c>
      <c r="G13" s="8" t="s">
        <v>206</v>
      </c>
      <c r="H13" s="8" t="s">
        <v>55</v>
      </c>
      <c r="I13" s="8" t="s">
        <v>66</v>
      </c>
      <c r="J13" s="8" t="s">
        <v>67</v>
      </c>
      <c r="K13" s="8" t="s">
        <v>196</v>
      </c>
      <c r="L13" s="11">
        <v>10500</v>
      </c>
      <c r="M13" s="8" t="s">
        <v>0</v>
      </c>
      <c r="N13" s="8" t="str">
        <f>VLOOKUP(H13,Mapping!$A$2:$B$15,2,0)</f>
        <v>joseph.verdier@emea.shiseido.com</v>
      </c>
      <c r="O13" s="2">
        <f t="shared" si="2"/>
        <v>0</v>
      </c>
      <c r="P13" s="3">
        <f t="shared" si="3"/>
        <v>10500</v>
      </c>
    </row>
    <row r="14" spans="1:16" x14ac:dyDescent="0.25">
      <c r="A14" s="8" t="s">
        <v>192</v>
      </c>
      <c r="B14" s="8" t="s">
        <v>53</v>
      </c>
      <c r="C14" s="8" t="s">
        <v>54</v>
      </c>
      <c r="D14" s="10">
        <v>43497</v>
      </c>
      <c r="E14" s="8" t="s">
        <v>21</v>
      </c>
      <c r="F14" s="8" t="s">
        <v>65</v>
      </c>
      <c r="G14" s="8" t="s">
        <v>207</v>
      </c>
      <c r="H14" s="8" t="s">
        <v>55</v>
      </c>
      <c r="I14" s="8" t="s">
        <v>68</v>
      </c>
      <c r="J14" s="8" t="s">
        <v>69</v>
      </c>
      <c r="K14" s="8" t="s">
        <v>196</v>
      </c>
      <c r="L14" s="11">
        <v>7000</v>
      </c>
      <c r="M14" s="8" t="s">
        <v>0</v>
      </c>
      <c r="N14" s="8" t="str">
        <f>VLOOKUP(H14,Mapping!$A$2:$B$15,2,0)</f>
        <v>joseph.verdier@emea.shiseido.com</v>
      </c>
      <c r="O14" s="2">
        <f t="shared" si="2"/>
        <v>0</v>
      </c>
      <c r="P14" s="3">
        <f t="shared" si="3"/>
        <v>7000</v>
      </c>
    </row>
    <row r="15" spans="1:16" x14ac:dyDescent="0.25">
      <c r="A15" s="8" t="s">
        <v>192</v>
      </c>
      <c r="B15" s="8" t="s">
        <v>53</v>
      </c>
      <c r="C15" s="8" t="s">
        <v>54</v>
      </c>
      <c r="D15" s="10">
        <v>43497</v>
      </c>
      <c r="E15" s="8" t="s">
        <v>21</v>
      </c>
      <c r="F15" s="8" t="s">
        <v>65</v>
      </c>
      <c r="G15" s="8" t="s">
        <v>208</v>
      </c>
      <c r="H15" s="8" t="s">
        <v>55</v>
      </c>
      <c r="I15" s="8" t="s">
        <v>70</v>
      </c>
      <c r="J15" s="8" t="s">
        <v>69</v>
      </c>
      <c r="K15" s="8" t="s">
        <v>196</v>
      </c>
      <c r="L15" s="11">
        <v>9600</v>
      </c>
      <c r="M15" s="8" t="s">
        <v>0</v>
      </c>
      <c r="N15" s="8" t="str">
        <f>VLOOKUP(H15,Mapping!$A$2:$B$15,2,0)</f>
        <v>joseph.verdier@emea.shiseido.com</v>
      </c>
      <c r="O15" s="2">
        <f t="shared" si="2"/>
        <v>0</v>
      </c>
      <c r="P15" s="3">
        <f t="shared" si="3"/>
        <v>9600</v>
      </c>
    </row>
    <row r="16" spans="1:16" x14ac:dyDescent="0.25">
      <c r="A16" s="8" t="s">
        <v>192</v>
      </c>
      <c r="B16" s="8" t="s">
        <v>53</v>
      </c>
      <c r="C16" s="8" t="s">
        <v>54</v>
      </c>
      <c r="D16" s="10">
        <v>43510</v>
      </c>
      <c r="E16" s="8" t="s">
        <v>21</v>
      </c>
      <c r="F16" s="8" t="s">
        <v>65</v>
      </c>
      <c r="G16" s="8" t="s">
        <v>209</v>
      </c>
      <c r="H16" s="8" t="s">
        <v>55</v>
      </c>
      <c r="I16" s="8" t="s">
        <v>71</v>
      </c>
      <c r="J16" s="8" t="s">
        <v>72</v>
      </c>
      <c r="K16" s="8" t="s">
        <v>196</v>
      </c>
      <c r="L16" s="11">
        <v>5000</v>
      </c>
      <c r="M16" s="8" t="s">
        <v>0</v>
      </c>
      <c r="N16" s="8" t="str">
        <f>VLOOKUP(H16,Mapping!$A$2:$B$15,2,0)</f>
        <v>joseph.verdier@emea.shiseido.com</v>
      </c>
      <c r="O16" s="2">
        <f t="shared" si="2"/>
        <v>0</v>
      </c>
      <c r="P16" s="3">
        <f t="shared" si="3"/>
        <v>5000</v>
      </c>
    </row>
    <row r="17" spans="1:16" x14ac:dyDescent="0.25">
      <c r="A17" s="8" t="s">
        <v>192</v>
      </c>
      <c r="B17" s="8" t="s">
        <v>53</v>
      </c>
      <c r="C17" s="8" t="s">
        <v>54</v>
      </c>
      <c r="D17" s="10">
        <v>43510</v>
      </c>
      <c r="E17" s="8" t="s">
        <v>21</v>
      </c>
      <c r="F17" s="8" t="s">
        <v>65</v>
      </c>
      <c r="G17" s="8" t="s">
        <v>210</v>
      </c>
      <c r="H17" s="8" t="s">
        <v>55</v>
      </c>
      <c r="I17" s="8" t="s">
        <v>68</v>
      </c>
      <c r="J17" s="8" t="s">
        <v>73</v>
      </c>
      <c r="K17" s="8" t="s">
        <v>196</v>
      </c>
      <c r="L17" s="11">
        <v>25000</v>
      </c>
      <c r="M17" s="8" t="s">
        <v>0</v>
      </c>
      <c r="N17" s="8" t="str">
        <f>VLOOKUP(H17,Mapping!$A$2:$B$15,2,0)</f>
        <v>joseph.verdier@emea.shiseido.com</v>
      </c>
      <c r="O17" s="2">
        <f t="shared" si="2"/>
        <v>0</v>
      </c>
      <c r="P17" s="3">
        <f t="shared" si="3"/>
        <v>25000</v>
      </c>
    </row>
    <row r="18" spans="1:16" x14ac:dyDescent="0.25">
      <c r="A18" s="8" t="s">
        <v>192</v>
      </c>
      <c r="B18" s="8" t="s">
        <v>74</v>
      </c>
      <c r="C18" s="8" t="s">
        <v>75</v>
      </c>
      <c r="D18" s="10">
        <v>43497</v>
      </c>
      <c r="E18" s="8" t="s">
        <v>21</v>
      </c>
      <c r="F18" s="8" t="s">
        <v>65</v>
      </c>
      <c r="G18" s="8" t="s">
        <v>211</v>
      </c>
      <c r="H18" s="8" t="s">
        <v>55</v>
      </c>
      <c r="I18" s="8" t="s">
        <v>76</v>
      </c>
      <c r="J18" s="8" t="s">
        <v>77</v>
      </c>
      <c r="K18" s="8" t="s">
        <v>196</v>
      </c>
      <c r="L18" s="11">
        <v>10000</v>
      </c>
      <c r="M18" s="8" t="s">
        <v>0</v>
      </c>
      <c r="N18" s="8" t="str">
        <f>VLOOKUP(H18,Mapping!$A$2:$B$15,2,0)</f>
        <v>joseph.verdier@emea.shiseido.com</v>
      </c>
      <c r="O18" s="2">
        <f t="shared" si="2"/>
        <v>0</v>
      </c>
      <c r="P18" s="3">
        <f t="shared" si="3"/>
        <v>10000</v>
      </c>
    </row>
    <row r="19" spans="1:16" x14ac:dyDescent="0.25">
      <c r="A19" s="8" t="s">
        <v>192</v>
      </c>
      <c r="B19" s="8" t="s">
        <v>74</v>
      </c>
      <c r="C19" s="8" t="s">
        <v>75</v>
      </c>
      <c r="D19" s="10">
        <v>43497</v>
      </c>
      <c r="E19" s="8" t="s">
        <v>21</v>
      </c>
      <c r="F19" s="8" t="s">
        <v>65</v>
      </c>
      <c r="G19" s="8" t="s">
        <v>212</v>
      </c>
      <c r="H19" s="8" t="s">
        <v>55</v>
      </c>
      <c r="I19" s="8" t="s">
        <v>78</v>
      </c>
      <c r="J19" s="8" t="s">
        <v>79</v>
      </c>
      <c r="K19" s="8" t="s">
        <v>196</v>
      </c>
      <c r="L19" s="11">
        <v>10000</v>
      </c>
      <c r="M19" s="8" t="s">
        <v>0</v>
      </c>
      <c r="N19" s="8" t="str">
        <f>VLOOKUP(H19,Mapping!$A$2:$B$15,2,0)</f>
        <v>joseph.verdier@emea.shiseido.com</v>
      </c>
      <c r="O19" s="2">
        <f t="shared" si="2"/>
        <v>0</v>
      </c>
      <c r="P19" s="3">
        <f t="shared" si="3"/>
        <v>10000</v>
      </c>
    </row>
    <row r="20" spans="1:16" x14ac:dyDescent="0.25">
      <c r="A20" s="8" t="s">
        <v>192</v>
      </c>
      <c r="B20" s="8" t="s">
        <v>74</v>
      </c>
      <c r="C20" s="8" t="s">
        <v>75</v>
      </c>
      <c r="D20" s="10">
        <v>43497</v>
      </c>
      <c r="E20" s="8" t="s">
        <v>21</v>
      </c>
      <c r="F20" s="8" t="s">
        <v>65</v>
      </c>
      <c r="G20" s="8" t="s">
        <v>213</v>
      </c>
      <c r="H20" s="8" t="s">
        <v>55</v>
      </c>
      <c r="I20" s="8" t="s">
        <v>70</v>
      </c>
      <c r="J20" s="8" t="s">
        <v>80</v>
      </c>
      <c r="K20" s="8" t="s">
        <v>196</v>
      </c>
      <c r="L20" s="11">
        <v>17000</v>
      </c>
      <c r="M20" s="8" t="s">
        <v>0</v>
      </c>
      <c r="N20" s="8" t="str">
        <f>VLOOKUP(H20,Mapping!$A$2:$B$15,2,0)</f>
        <v>joseph.verdier@emea.shiseido.com</v>
      </c>
      <c r="O20" s="2">
        <f t="shared" si="2"/>
        <v>0</v>
      </c>
      <c r="P20" s="3">
        <f t="shared" si="3"/>
        <v>17000</v>
      </c>
    </row>
    <row r="21" spans="1:16" x14ac:dyDescent="0.25">
      <c r="A21" s="8" t="s">
        <v>192</v>
      </c>
      <c r="B21" s="8" t="s">
        <v>74</v>
      </c>
      <c r="C21" s="8" t="s">
        <v>75</v>
      </c>
      <c r="D21" s="10">
        <v>43497</v>
      </c>
      <c r="E21" s="8" t="s">
        <v>21</v>
      </c>
      <c r="F21" s="8" t="s">
        <v>65</v>
      </c>
      <c r="G21" s="8" t="s">
        <v>211</v>
      </c>
      <c r="H21" s="8" t="s">
        <v>55</v>
      </c>
      <c r="I21" s="8" t="s">
        <v>76</v>
      </c>
      <c r="J21" s="8" t="s">
        <v>81</v>
      </c>
      <c r="K21" s="8" t="s">
        <v>196</v>
      </c>
      <c r="L21" s="11">
        <v>50000</v>
      </c>
      <c r="M21" s="8" t="s">
        <v>0</v>
      </c>
      <c r="N21" s="8" t="str">
        <f>VLOOKUP(H21,Mapping!$A$2:$B$15,2,0)</f>
        <v>joseph.verdier@emea.shiseido.com</v>
      </c>
      <c r="O21" s="2">
        <f t="shared" si="2"/>
        <v>0</v>
      </c>
      <c r="P21" s="3">
        <f t="shared" si="3"/>
        <v>50000</v>
      </c>
    </row>
    <row r="22" spans="1:16" x14ac:dyDescent="0.25">
      <c r="A22" s="8" t="s">
        <v>192</v>
      </c>
      <c r="B22" s="8" t="s">
        <v>74</v>
      </c>
      <c r="C22" s="8" t="s">
        <v>75</v>
      </c>
      <c r="D22" s="10">
        <v>43497</v>
      </c>
      <c r="E22" s="8" t="s">
        <v>21</v>
      </c>
      <c r="F22" s="8" t="s">
        <v>65</v>
      </c>
      <c r="G22" s="8" t="s">
        <v>212</v>
      </c>
      <c r="H22" s="8" t="s">
        <v>55</v>
      </c>
      <c r="I22" s="8" t="s">
        <v>78</v>
      </c>
      <c r="J22" s="8" t="s">
        <v>82</v>
      </c>
      <c r="K22" s="8" t="s">
        <v>196</v>
      </c>
      <c r="L22" s="11">
        <v>50000</v>
      </c>
      <c r="M22" s="8" t="s">
        <v>0</v>
      </c>
      <c r="N22" s="8" t="str">
        <f>VLOOKUP(H22,Mapping!$A$2:$B$15,2,0)</f>
        <v>joseph.verdier@emea.shiseido.com</v>
      </c>
      <c r="O22" s="2">
        <f t="shared" si="2"/>
        <v>0</v>
      </c>
      <c r="P22" s="3">
        <f t="shared" si="3"/>
        <v>50000</v>
      </c>
    </row>
    <row r="23" spans="1:16" x14ac:dyDescent="0.25">
      <c r="A23" s="8" t="s">
        <v>192</v>
      </c>
      <c r="B23" s="8" t="s">
        <v>74</v>
      </c>
      <c r="C23" s="8" t="s">
        <v>75</v>
      </c>
      <c r="D23" s="10">
        <v>43497</v>
      </c>
      <c r="E23" s="8" t="s">
        <v>21</v>
      </c>
      <c r="F23" s="8" t="s">
        <v>65</v>
      </c>
      <c r="G23" s="8" t="s">
        <v>213</v>
      </c>
      <c r="H23" s="8" t="s">
        <v>55</v>
      </c>
      <c r="I23" s="8" t="s">
        <v>70</v>
      </c>
      <c r="J23" s="8" t="s">
        <v>83</v>
      </c>
      <c r="K23" s="8" t="s">
        <v>196</v>
      </c>
      <c r="L23" s="11">
        <v>85000</v>
      </c>
      <c r="M23" s="8" t="s">
        <v>0</v>
      </c>
      <c r="N23" s="8" t="str">
        <f>VLOOKUP(H23,Mapping!$A$2:$B$15,2,0)</f>
        <v>joseph.verdier@emea.shiseido.com</v>
      </c>
      <c r="O23" s="2">
        <f t="shared" si="2"/>
        <v>0</v>
      </c>
      <c r="P23" s="3">
        <f t="shared" si="3"/>
        <v>85000</v>
      </c>
    </row>
    <row r="24" spans="1:16" x14ac:dyDescent="0.25">
      <c r="A24" s="8" t="s">
        <v>192</v>
      </c>
      <c r="B24" s="8" t="s">
        <v>74</v>
      </c>
      <c r="C24" s="8" t="s">
        <v>75</v>
      </c>
      <c r="D24" s="10">
        <v>43497</v>
      </c>
      <c r="E24" s="8" t="s">
        <v>21</v>
      </c>
      <c r="F24" s="8" t="s">
        <v>65</v>
      </c>
      <c r="G24" s="8" t="s">
        <v>214</v>
      </c>
      <c r="H24" s="8" t="s">
        <v>55</v>
      </c>
      <c r="I24" s="8" t="s">
        <v>84</v>
      </c>
      <c r="J24" s="8" t="s">
        <v>85</v>
      </c>
      <c r="K24" s="8" t="s">
        <v>196</v>
      </c>
      <c r="L24" s="11">
        <v>18000</v>
      </c>
      <c r="M24" s="8" t="s">
        <v>0</v>
      </c>
      <c r="N24" s="8" t="str">
        <f>VLOOKUP(H24,Mapping!$A$2:$B$15,2,0)</f>
        <v>joseph.verdier@emea.shiseido.com</v>
      </c>
      <c r="O24" s="2">
        <f t="shared" si="2"/>
        <v>0</v>
      </c>
      <c r="P24" s="3">
        <f t="shared" si="3"/>
        <v>18000</v>
      </c>
    </row>
    <row r="25" spans="1:16" x14ac:dyDescent="0.25">
      <c r="A25" s="8" t="s">
        <v>192</v>
      </c>
      <c r="B25" s="8" t="s">
        <v>74</v>
      </c>
      <c r="C25" s="8" t="s">
        <v>75</v>
      </c>
      <c r="D25" s="10">
        <v>43497</v>
      </c>
      <c r="E25" s="8" t="s">
        <v>21</v>
      </c>
      <c r="F25" s="8" t="s">
        <v>65</v>
      </c>
      <c r="G25" s="8" t="s">
        <v>215</v>
      </c>
      <c r="H25" s="8" t="s">
        <v>55</v>
      </c>
      <c r="I25" s="8" t="s">
        <v>86</v>
      </c>
      <c r="J25" s="8" t="s">
        <v>87</v>
      </c>
      <c r="K25" s="8" t="s">
        <v>196</v>
      </c>
      <c r="L25" s="11">
        <v>5000</v>
      </c>
      <c r="M25" s="8" t="s">
        <v>0</v>
      </c>
      <c r="N25" s="8" t="str">
        <f>VLOOKUP(H25,Mapping!$A$2:$B$15,2,0)</f>
        <v>joseph.verdier@emea.shiseido.com</v>
      </c>
      <c r="O25" s="2">
        <f t="shared" si="2"/>
        <v>0</v>
      </c>
      <c r="P25" s="3">
        <f t="shared" si="3"/>
        <v>5000</v>
      </c>
    </row>
    <row r="26" spans="1:16" x14ac:dyDescent="0.25">
      <c r="A26" s="8" t="s">
        <v>192</v>
      </c>
      <c r="B26" s="8" t="s">
        <v>74</v>
      </c>
      <c r="C26" s="8" t="s">
        <v>75</v>
      </c>
      <c r="D26" s="10">
        <v>43497</v>
      </c>
      <c r="E26" s="8" t="s">
        <v>21</v>
      </c>
      <c r="F26" s="8" t="s">
        <v>65</v>
      </c>
      <c r="G26" s="8" t="s">
        <v>216</v>
      </c>
      <c r="H26" s="8" t="s">
        <v>55</v>
      </c>
      <c r="I26" s="8" t="s">
        <v>88</v>
      </c>
      <c r="J26" s="8" t="s">
        <v>89</v>
      </c>
      <c r="K26" s="8" t="s">
        <v>196</v>
      </c>
      <c r="L26" s="11">
        <v>7500</v>
      </c>
      <c r="M26" s="8" t="s">
        <v>0</v>
      </c>
      <c r="N26" s="8" t="str">
        <f>VLOOKUP(H26,Mapping!$A$2:$B$15,2,0)</f>
        <v>joseph.verdier@emea.shiseido.com</v>
      </c>
      <c r="O26" s="2">
        <f t="shared" si="2"/>
        <v>0</v>
      </c>
      <c r="P26" s="3">
        <f t="shared" si="3"/>
        <v>7500</v>
      </c>
    </row>
    <row r="27" spans="1:16" x14ac:dyDescent="0.25">
      <c r="A27" s="8" t="s">
        <v>192</v>
      </c>
      <c r="B27" s="8" t="s">
        <v>74</v>
      </c>
      <c r="C27" s="8" t="s">
        <v>75</v>
      </c>
      <c r="D27" s="10">
        <v>43497</v>
      </c>
      <c r="E27" s="8" t="s">
        <v>21</v>
      </c>
      <c r="F27" s="8" t="s">
        <v>65</v>
      </c>
      <c r="G27" s="8" t="s">
        <v>217</v>
      </c>
      <c r="H27" s="8" t="s">
        <v>55</v>
      </c>
      <c r="I27" s="8" t="s">
        <v>90</v>
      </c>
      <c r="J27" s="8" t="s">
        <v>91</v>
      </c>
      <c r="K27" s="8" t="s">
        <v>196</v>
      </c>
      <c r="L27" s="11">
        <v>30000</v>
      </c>
      <c r="M27" s="8" t="s">
        <v>0</v>
      </c>
      <c r="N27" s="8" t="str">
        <f>VLOOKUP(H27,Mapping!$A$2:$B$15,2,0)</f>
        <v>joseph.verdier@emea.shiseido.com</v>
      </c>
      <c r="O27" s="2">
        <f t="shared" si="2"/>
        <v>0</v>
      </c>
      <c r="P27" s="3">
        <f t="shared" si="3"/>
        <v>30000</v>
      </c>
    </row>
    <row r="28" spans="1:16" x14ac:dyDescent="0.25">
      <c r="A28" s="8" t="s">
        <v>192</v>
      </c>
      <c r="B28" s="8" t="s">
        <v>92</v>
      </c>
      <c r="C28" s="8" t="s">
        <v>93</v>
      </c>
      <c r="D28" s="10">
        <v>43524</v>
      </c>
      <c r="E28" s="8" t="s">
        <v>21</v>
      </c>
      <c r="F28" s="8" t="s">
        <v>22</v>
      </c>
      <c r="G28" s="8" t="s">
        <v>218</v>
      </c>
      <c r="H28" s="8" t="s">
        <v>55</v>
      </c>
      <c r="I28" s="8" t="s">
        <v>94</v>
      </c>
      <c r="J28" s="8" t="s">
        <v>95</v>
      </c>
      <c r="K28" s="8" t="s">
        <v>196</v>
      </c>
      <c r="L28" s="11">
        <v>75</v>
      </c>
      <c r="M28" s="8" t="s">
        <v>0</v>
      </c>
      <c r="N28" s="8" t="str">
        <f>VLOOKUP(H28,Mapping!$A$2:$B$15,2,0)</f>
        <v>joseph.verdier@emea.shiseido.com</v>
      </c>
      <c r="O28" s="2">
        <f t="shared" si="2"/>
        <v>0</v>
      </c>
      <c r="P28" s="3">
        <f t="shared" si="3"/>
        <v>75</v>
      </c>
    </row>
    <row r="29" spans="1:16" x14ac:dyDescent="0.25">
      <c r="A29" s="8" t="s">
        <v>192</v>
      </c>
      <c r="B29" s="8" t="s">
        <v>92</v>
      </c>
      <c r="C29" s="8" t="s">
        <v>93</v>
      </c>
      <c r="D29" s="10">
        <v>43524</v>
      </c>
      <c r="E29" s="8" t="s">
        <v>21</v>
      </c>
      <c r="F29" s="8" t="s">
        <v>22</v>
      </c>
      <c r="G29" s="8" t="s">
        <v>219</v>
      </c>
      <c r="H29" s="8" t="s">
        <v>55</v>
      </c>
      <c r="I29" s="8" t="s">
        <v>63</v>
      </c>
      <c r="J29" s="8" t="s">
        <v>96</v>
      </c>
      <c r="K29" s="8" t="s">
        <v>196</v>
      </c>
      <c r="L29" s="11">
        <v>170</v>
      </c>
      <c r="M29" s="8" t="s">
        <v>0</v>
      </c>
      <c r="N29" s="8" t="str">
        <f>VLOOKUP(H29,Mapping!$A$2:$B$15,2,0)</f>
        <v>joseph.verdier@emea.shiseido.com</v>
      </c>
      <c r="O29" s="2">
        <f t="shared" si="2"/>
        <v>0</v>
      </c>
      <c r="P29" s="3">
        <f t="shared" si="3"/>
        <v>170</v>
      </c>
    </row>
    <row r="30" spans="1:16" x14ac:dyDescent="0.25">
      <c r="A30" s="8" t="s">
        <v>192</v>
      </c>
      <c r="B30" s="8" t="s">
        <v>97</v>
      </c>
      <c r="C30" s="8" t="s">
        <v>98</v>
      </c>
      <c r="D30" s="10">
        <v>43514</v>
      </c>
      <c r="E30" s="8" t="s">
        <v>21</v>
      </c>
      <c r="F30" s="8" t="s">
        <v>99</v>
      </c>
      <c r="G30" s="8" t="s">
        <v>220</v>
      </c>
      <c r="H30" s="8" t="s">
        <v>100</v>
      </c>
      <c r="I30" s="8" t="s">
        <v>101</v>
      </c>
      <c r="J30" s="8" t="s">
        <v>102</v>
      </c>
      <c r="K30" s="8" t="s">
        <v>196</v>
      </c>
      <c r="L30" s="11">
        <v>6000</v>
      </c>
      <c r="M30" s="8" t="s">
        <v>0</v>
      </c>
      <c r="N30" s="8">
        <f>VLOOKUP(H30,Mapping!$A$2:$B$15,2,0)</f>
        <v>0</v>
      </c>
      <c r="O30" s="2">
        <f t="shared" si="2"/>
        <v>0</v>
      </c>
      <c r="P30" s="3">
        <f t="shared" si="3"/>
        <v>6000</v>
      </c>
    </row>
    <row r="31" spans="1:16" x14ac:dyDescent="0.25">
      <c r="A31" s="8" t="s">
        <v>192</v>
      </c>
      <c r="B31" s="8" t="s">
        <v>103</v>
      </c>
      <c r="C31" s="8" t="s">
        <v>104</v>
      </c>
      <c r="D31" s="10">
        <v>43523</v>
      </c>
      <c r="E31" s="8" t="s">
        <v>21</v>
      </c>
      <c r="F31" s="8" t="s">
        <v>22</v>
      </c>
      <c r="G31" s="8" t="s">
        <v>221</v>
      </c>
      <c r="H31" s="8" t="s">
        <v>105</v>
      </c>
      <c r="I31" s="8" t="s">
        <v>106</v>
      </c>
      <c r="J31" s="8" t="s">
        <v>107</v>
      </c>
      <c r="K31" s="8" t="s">
        <v>222</v>
      </c>
      <c r="L31" s="11">
        <v>1800</v>
      </c>
      <c r="M31" s="8" t="s">
        <v>0</v>
      </c>
      <c r="N31" s="8">
        <f>VLOOKUP(H31,Mapping!$A$2:$B$15,2,0)</f>
        <v>0</v>
      </c>
      <c r="O31" s="2">
        <f t="shared" si="2"/>
        <v>0</v>
      </c>
      <c r="P31" s="3">
        <f t="shared" si="3"/>
        <v>1800</v>
      </c>
    </row>
    <row r="32" spans="1:16" x14ac:dyDescent="0.25">
      <c r="A32" s="8" t="s">
        <v>192</v>
      </c>
      <c r="B32" s="8" t="s">
        <v>108</v>
      </c>
      <c r="C32" s="8" t="s">
        <v>109</v>
      </c>
      <c r="D32" s="10">
        <v>43523</v>
      </c>
      <c r="E32" s="8" t="s">
        <v>21</v>
      </c>
      <c r="F32" s="8" t="s">
        <v>110</v>
      </c>
      <c r="G32" s="8" t="s">
        <v>223</v>
      </c>
      <c r="H32" s="8" t="s">
        <v>105</v>
      </c>
      <c r="I32" s="8" t="s">
        <v>86</v>
      </c>
      <c r="J32" s="8" t="s">
        <v>111</v>
      </c>
      <c r="K32" s="8" t="s">
        <v>222</v>
      </c>
      <c r="L32" s="11">
        <v>5000</v>
      </c>
      <c r="M32" s="8" t="s">
        <v>0</v>
      </c>
      <c r="N32" s="8">
        <f>VLOOKUP(H32,Mapping!$A$2:$B$15,2,0)</f>
        <v>0</v>
      </c>
      <c r="O32" s="2">
        <f t="shared" si="2"/>
        <v>0</v>
      </c>
      <c r="P32" s="3">
        <f t="shared" si="3"/>
        <v>5000</v>
      </c>
    </row>
    <row r="33" spans="1:16" x14ac:dyDescent="0.25">
      <c r="A33" s="8" t="s">
        <v>192</v>
      </c>
      <c r="B33" s="8" t="s">
        <v>108</v>
      </c>
      <c r="C33" s="8" t="s">
        <v>109</v>
      </c>
      <c r="D33" s="10">
        <v>43524</v>
      </c>
      <c r="E33" s="8" t="s">
        <v>21</v>
      </c>
      <c r="F33" s="8" t="s">
        <v>22</v>
      </c>
      <c r="G33" s="8" t="s">
        <v>224</v>
      </c>
      <c r="H33" s="8" t="s">
        <v>105</v>
      </c>
      <c r="I33" s="8" t="s">
        <v>86</v>
      </c>
      <c r="J33" s="8" t="s">
        <v>112</v>
      </c>
      <c r="K33" s="8" t="s">
        <v>222</v>
      </c>
      <c r="L33" s="11">
        <v>3000</v>
      </c>
      <c r="M33" s="8" t="s">
        <v>0</v>
      </c>
      <c r="N33" s="8">
        <f>VLOOKUP(H33,Mapping!$A$2:$B$15,2,0)</f>
        <v>0</v>
      </c>
      <c r="O33" s="2">
        <f t="shared" si="2"/>
        <v>0</v>
      </c>
      <c r="P33" s="3">
        <f t="shared" si="3"/>
        <v>3000</v>
      </c>
    </row>
    <row r="34" spans="1:16" x14ac:dyDescent="0.25">
      <c r="A34" s="8" t="s">
        <v>192</v>
      </c>
      <c r="B34" s="8" t="s">
        <v>108</v>
      </c>
      <c r="C34" s="8" t="s">
        <v>109</v>
      </c>
      <c r="D34" s="10">
        <v>43524</v>
      </c>
      <c r="E34" s="8" t="s">
        <v>21</v>
      </c>
      <c r="F34" s="8" t="s">
        <v>22</v>
      </c>
      <c r="G34" s="8" t="s">
        <v>225</v>
      </c>
      <c r="H34" s="8" t="s">
        <v>105</v>
      </c>
      <c r="I34" s="8" t="s">
        <v>86</v>
      </c>
      <c r="J34" s="8" t="s">
        <v>113</v>
      </c>
      <c r="K34" s="8" t="s">
        <v>222</v>
      </c>
      <c r="L34" s="11">
        <v>1500</v>
      </c>
      <c r="M34" s="8" t="s">
        <v>0</v>
      </c>
      <c r="N34" s="8">
        <f>VLOOKUP(H34,Mapping!$A$2:$B$15,2,0)</f>
        <v>0</v>
      </c>
      <c r="O34" s="2">
        <f t="shared" ref="O34:O68" si="4">IF(M34="X",L34,0)</f>
        <v>0</v>
      </c>
      <c r="P34" s="3">
        <f t="shared" ref="P34:P68" si="5">IF(M34="",L34,0)</f>
        <v>1500</v>
      </c>
    </row>
    <row r="35" spans="1:16" x14ac:dyDescent="0.25">
      <c r="A35" s="8" t="s">
        <v>192</v>
      </c>
      <c r="B35" s="8" t="s">
        <v>108</v>
      </c>
      <c r="C35" s="8" t="s">
        <v>109</v>
      </c>
      <c r="D35" s="10">
        <v>43523</v>
      </c>
      <c r="E35" s="8" t="s">
        <v>21</v>
      </c>
      <c r="F35" s="8" t="s">
        <v>22</v>
      </c>
      <c r="G35" s="8" t="s">
        <v>226</v>
      </c>
      <c r="H35" s="8" t="s">
        <v>105</v>
      </c>
      <c r="I35" s="8" t="s">
        <v>114</v>
      </c>
      <c r="J35" s="8" t="s">
        <v>115</v>
      </c>
      <c r="K35" s="8" t="s">
        <v>222</v>
      </c>
      <c r="L35" s="11">
        <v>1500</v>
      </c>
      <c r="M35" s="8" t="s">
        <v>0</v>
      </c>
      <c r="N35" s="8">
        <f>VLOOKUP(H35,Mapping!$A$2:$B$15,2,0)</f>
        <v>0</v>
      </c>
      <c r="O35" s="2">
        <f t="shared" si="4"/>
        <v>0</v>
      </c>
      <c r="P35" s="3">
        <f t="shared" si="5"/>
        <v>1500</v>
      </c>
    </row>
    <row r="36" spans="1:16" x14ac:dyDescent="0.25">
      <c r="A36" s="8" t="s">
        <v>192</v>
      </c>
      <c r="B36" s="8" t="s">
        <v>108</v>
      </c>
      <c r="C36" s="8" t="s">
        <v>109</v>
      </c>
      <c r="D36" s="10">
        <v>43523</v>
      </c>
      <c r="E36" s="8" t="s">
        <v>21</v>
      </c>
      <c r="F36" s="8" t="s">
        <v>22</v>
      </c>
      <c r="G36" s="8" t="s">
        <v>227</v>
      </c>
      <c r="H36" s="8" t="s">
        <v>105</v>
      </c>
      <c r="I36" s="8" t="s">
        <v>60</v>
      </c>
      <c r="J36" s="8" t="s">
        <v>116</v>
      </c>
      <c r="K36" s="8" t="s">
        <v>222</v>
      </c>
      <c r="L36" s="11">
        <v>450</v>
      </c>
      <c r="M36" s="8" t="s">
        <v>0</v>
      </c>
      <c r="N36" s="8">
        <f>VLOOKUP(H36,Mapping!$A$2:$B$15,2,0)</f>
        <v>0</v>
      </c>
      <c r="O36" s="2">
        <f t="shared" si="4"/>
        <v>0</v>
      </c>
      <c r="P36" s="3">
        <f t="shared" si="5"/>
        <v>450</v>
      </c>
    </row>
    <row r="37" spans="1:16" x14ac:dyDescent="0.25">
      <c r="A37" s="8" t="s">
        <v>192</v>
      </c>
      <c r="B37" s="8" t="s">
        <v>108</v>
      </c>
      <c r="C37" s="8" t="s">
        <v>109</v>
      </c>
      <c r="D37" s="10">
        <v>43523</v>
      </c>
      <c r="E37" s="8" t="s">
        <v>21</v>
      </c>
      <c r="F37" s="8" t="s">
        <v>22</v>
      </c>
      <c r="G37" s="8" t="s">
        <v>228</v>
      </c>
      <c r="H37" s="8" t="s">
        <v>105</v>
      </c>
      <c r="I37" s="8" t="s">
        <v>117</v>
      </c>
      <c r="J37" s="8" t="s">
        <v>118</v>
      </c>
      <c r="K37" s="8" t="s">
        <v>222</v>
      </c>
      <c r="L37" s="11">
        <v>700</v>
      </c>
      <c r="M37" s="8" t="s">
        <v>0</v>
      </c>
      <c r="N37" s="8">
        <f>VLOOKUP(H37,Mapping!$A$2:$B$15,2,0)</f>
        <v>0</v>
      </c>
      <c r="O37" s="2">
        <f t="shared" si="4"/>
        <v>0</v>
      </c>
      <c r="P37" s="3">
        <f t="shared" si="5"/>
        <v>700</v>
      </c>
    </row>
    <row r="38" spans="1:16" x14ac:dyDescent="0.25">
      <c r="A38" s="8" t="s">
        <v>192</v>
      </c>
      <c r="B38" s="8" t="s">
        <v>108</v>
      </c>
      <c r="C38" s="8" t="s">
        <v>109</v>
      </c>
      <c r="D38" s="10">
        <v>43523</v>
      </c>
      <c r="E38" s="8" t="s">
        <v>21</v>
      </c>
      <c r="F38" s="8" t="s">
        <v>110</v>
      </c>
      <c r="G38" s="8" t="s">
        <v>229</v>
      </c>
      <c r="H38" s="8" t="s">
        <v>105</v>
      </c>
      <c r="I38" s="8" t="s">
        <v>86</v>
      </c>
      <c r="J38" s="8" t="s">
        <v>119</v>
      </c>
      <c r="K38" s="8" t="s">
        <v>222</v>
      </c>
      <c r="L38" s="11">
        <v>5000</v>
      </c>
      <c r="M38" s="8" t="s">
        <v>0</v>
      </c>
      <c r="N38" s="8">
        <f>VLOOKUP(H38,Mapping!$A$2:$B$15,2,0)</f>
        <v>0</v>
      </c>
      <c r="O38" s="2">
        <f t="shared" si="4"/>
        <v>0</v>
      </c>
      <c r="P38" s="3">
        <f t="shared" si="5"/>
        <v>5000</v>
      </c>
    </row>
    <row r="39" spans="1:16" x14ac:dyDescent="0.25">
      <c r="A39" s="8" t="s">
        <v>192</v>
      </c>
      <c r="B39" s="8" t="s">
        <v>103</v>
      </c>
      <c r="C39" s="8" t="s">
        <v>104</v>
      </c>
      <c r="D39" s="10">
        <v>43524</v>
      </c>
      <c r="E39" s="8" t="s">
        <v>21</v>
      </c>
      <c r="F39" s="8" t="s">
        <v>120</v>
      </c>
      <c r="G39" s="8" t="s">
        <v>230</v>
      </c>
      <c r="H39" s="8" t="s">
        <v>121</v>
      </c>
      <c r="I39" s="8" t="s">
        <v>122</v>
      </c>
      <c r="J39" s="8" t="s">
        <v>123</v>
      </c>
      <c r="K39" s="8" t="s">
        <v>222</v>
      </c>
      <c r="L39" s="11">
        <v>6000</v>
      </c>
      <c r="M39" s="8" t="s">
        <v>0</v>
      </c>
      <c r="N39" s="8">
        <f>VLOOKUP(H39,Mapping!$A$2:$B$15,2,0)</f>
        <v>0</v>
      </c>
      <c r="O39" s="2">
        <f t="shared" si="4"/>
        <v>0</v>
      </c>
      <c r="P39" s="3">
        <f t="shared" si="5"/>
        <v>6000</v>
      </c>
    </row>
    <row r="40" spans="1:16" x14ac:dyDescent="0.25">
      <c r="A40" s="8" t="s">
        <v>192</v>
      </c>
      <c r="B40" s="8" t="s">
        <v>124</v>
      </c>
      <c r="C40" s="8" t="s">
        <v>125</v>
      </c>
      <c r="D40" s="10">
        <v>43510</v>
      </c>
      <c r="E40" s="8" t="s">
        <v>21</v>
      </c>
      <c r="F40" s="8" t="s">
        <v>65</v>
      </c>
      <c r="G40" s="8" t="s">
        <v>231</v>
      </c>
      <c r="H40" s="8" t="s">
        <v>126</v>
      </c>
      <c r="I40" s="8" t="s">
        <v>127</v>
      </c>
      <c r="J40" s="8" t="s">
        <v>128</v>
      </c>
      <c r="K40" s="8" t="s">
        <v>0</v>
      </c>
      <c r="L40" s="11">
        <v>5000</v>
      </c>
      <c r="M40" s="8" t="s">
        <v>0</v>
      </c>
      <c r="N40" s="8">
        <f>VLOOKUP(H40,Mapping!$A$2:$B$15,2,0)</f>
        <v>0</v>
      </c>
      <c r="O40" s="2">
        <f t="shared" si="4"/>
        <v>0</v>
      </c>
      <c r="P40" s="3">
        <f t="shared" si="5"/>
        <v>5000</v>
      </c>
    </row>
    <row r="41" spans="1:16" x14ac:dyDescent="0.25">
      <c r="A41" s="8" t="s">
        <v>192</v>
      </c>
      <c r="B41" s="8" t="s">
        <v>129</v>
      </c>
      <c r="C41" s="8" t="s">
        <v>130</v>
      </c>
      <c r="D41" s="10">
        <v>43510</v>
      </c>
      <c r="E41" s="8" t="s">
        <v>21</v>
      </c>
      <c r="F41" s="8" t="s">
        <v>65</v>
      </c>
      <c r="G41" s="8" t="s">
        <v>232</v>
      </c>
      <c r="H41" s="8" t="s">
        <v>126</v>
      </c>
      <c r="I41" s="8" t="s">
        <v>127</v>
      </c>
      <c r="J41" s="8" t="s">
        <v>131</v>
      </c>
      <c r="K41" s="8" t="s">
        <v>233</v>
      </c>
      <c r="L41" s="11">
        <v>5000</v>
      </c>
      <c r="M41" s="8" t="s">
        <v>0</v>
      </c>
      <c r="N41" s="8">
        <f>VLOOKUP(H41,Mapping!$A$2:$B$15,2,0)</f>
        <v>0</v>
      </c>
      <c r="O41" s="2">
        <f t="shared" si="4"/>
        <v>0</v>
      </c>
      <c r="P41" s="3">
        <f t="shared" si="5"/>
        <v>5000</v>
      </c>
    </row>
    <row r="42" spans="1:16" x14ac:dyDescent="0.25">
      <c r="A42" s="8" t="s">
        <v>192</v>
      </c>
      <c r="B42" s="8" t="s">
        <v>129</v>
      </c>
      <c r="C42" s="8" t="s">
        <v>130</v>
      </c>
      <c r="D42" s="10">
        <v>43510</v>
      </c>
      <c r="E42" s="8" t="s">
        <v>21</v>
      </c>
      <c r="F42" s="8" t="s">
        <v>65</v>
      </c>
      <c r="G42" s="8" t="s">
        <v>234</v>
      </c>
      <c r="H42" s="8" t="s">
        <v>126</v>
      </c>
      <c r="I42" s="8" t="s">
        <v>127</v>
      </c>
      <c r="J42" s="8" t="s">
        <v>132</v>
      </c>
      <c r="K42" s="8" t="s">
        <v>233</v>
      </c>
      <c r="L42" s="11">
        <v>3000</v>
      </c>
      <c r="M42" s="8" t="s">
        <v>0</v>
      </c>
      <c r="N42" s="8">
        <f>VLOOKUP(H42,Mapping!$A$2:$B$15,2,0)</f>
        <v>0</v>
      </c>
      <c r="O42" s="2">
        <f t="shared" si="4"/>
        <v>0</v>
      </c>
      <c r="P42" s="3">
        <f t="shared" si="5"/>
        <v>3000</v>
      </c>
    </row>
    <row r="43" spans="1:16" x14ac:dyDescent="0.25">
      <c r="A43" s="8" t="s">
        <v>192</v>
      </c>
      <c r="B43" s="8" t="s">
        <v>129</v>
      </c>
      <c r="C43" s="8" t="s">
        <v>130</v>
      </c>
      <c r="D43" s="10">
        <v>43510</v>
      </c>
      <c r="E43" s="8" t="s">
        <v>21</v>
      </c>
      <c r="F43" s="8" t="s">
        <v>65</v>
      </c>
      <c r="G43" s="8" t="s">
        <v>235</v>
      </c>
      <c r="H43" s="8" t="s">
        <v>126</v>
      </c>
      <c r="I43" s="8" t="s">
        <v>127</v>
      </c>
      <c r="J43" s="8" t="s">
        <v>133</v>
      </c>
      <c r="K43" s="8" t="s">
        <v>233</v>
      </c>
      <c r="L43" s="11">
        <v>15000</v>
      </c>
      <c r="M43" s="8" t="s">
        <v>0</v>
      </c>
      <c r="N43" s="8">
        <f>VLOOKUP(H43,Mapping!$A$2:$B$15,2,0)</f>
        <v>0</v>
      </c>
      <c r="O43" s="2">
        <f t="shared" si="4"/>
        <v>0</v>
      </c>
      <c r="P43" s="3">
        <f t="shared" si="5"/>
        <v>15000</v>
      </c>
    </row>
    <row r="44" spans="1:16" x14ac:dyDescent="0.25">
      <c r="A44" s="8" t="s">
        <v>192</v>
      </c>
      <c r="B44" s="8" t="s">
        <v>129</v>
      </c>
      <c r="C44" s="8" t="s">
        <v>130</v>
      </c>
      <c r="D44" s="10">
        <v>43510</v>
      </c>
      <c r="E44" s="8" t="s">
        <v>21</v>
      </c>
      <c r="F44" s="8" t="s">
        <v>65</v>
      </c>
      <c r="G44" s="8" t="s">
        <v>236</v>
      </c>
      <c r="H44" s="8" t="s">
        <v>126</v>
      </c>
      <c r="I44" s="8" t="s">
        <v>127</v>
      </c>
      <c r="J44" s="8" t="s">
        <v>134</v>
      </c>
      <c r="K44" s="8" t="s">
        <v>233</v>
      </c>
      <c r="L44" s="11">
        <v>5000</v>
      </c>
      <c r="M44" s="8" t="s">
        <v>0</v>
      </c>
      <c r="N44" s="8">
        <f>VLOOKUP(H44,Mapping!$A$2:$B$15,2,0)</f>
        <v>0</v>
      </c>
      <c r="O44" s="2">
        <f t="shared" si="4"/>
        <v>0</v>
      </c>
      <c r="P44" s="3">
        <f t="shared" si="5"/>
        <v>5000</v>
      </c>
    </row>
    <row r="45" spans="1:16" x14ac:dyDescent="0.25">
      <c r="A45" s="8" t="s">
        <v>192</v>
      </c>
      <c r="B45" s="8" t="s">
        <v>129</v>
      </c>
      <c r="C45" s="8" t="s">
        <v>130</v>
      </c>
      <c r="D45" s="10">
        <v>43510</v>
      </c>
      <c r="E45" s="8" t="s">
        <v>21</v>
      </c>
      <c r="F45" s="8" t="s">
        <v>65</v>
      </c>
      <c r="G45" s="8" t="s">
        <v>237</v>
      </c>
      <c r="H45" s="8" t="s">
        <v>126</v>
      </c>
      <c r="I45" s="8" t="s">
        <v>127</v>
      </c>
      <c r="J45" s="8" t="s">
        <v>135</v>
      </c>
      <c r="K45" s="8" t="s">
        <v>233</v>
      </c>
      <c r="L45" s="11">
        <v>7000</v>
      </c>
      <c r="M45" s="8" t="s">
        <v>0</v>
      </c>
      <c r="N45" s="8">
        <f>VLOOKUP(H45,Mapping!$A$2:$B$15,2,0)</f>
        <v>0</v>
      </c>
      <c r="O45" s="2">
        <f t="shared" si="4"/>
        <v>0</v>
      </c>
      <c r="P45" s="3">
        <f t="shared" si="5"/>
        <v>7000</v>
      </c>
    </row>
    <row r="46" spans="1:16" x14ac:dyDescent="0.25">
      <c r="A46" s="8" t="s">
        <v>192</v>
      </c>
      <c r="B46" s="8" t="s">
        <v>129</v>
      </c>
      <c r="C46" s="8" t="s">
        <v>130</v>
      </c>
      <c r="D46" s="10">
        <v>43510</v>
      </c>
      <c r="E46" s="8" t="s">
        <v>21</v>
      </c>
      <c r="F46" s="8" t="s">
        <v>65</v>
      </c>
      <c r="G46" s="8" t="s">
        <v>238</v>
      </c>
      <c r="H46" s="8" t="s">
        <v>126</v>
      </c>
      <c r="I46" s="8" t="s">
        <v>127</v>
      </c>
      <c r="J46" s="8" t="s">
        <v>136</v>
      </c>
      <c r="K46" s="8" t="s">
        <v>233</v>
      </c>
      <c r="L46" s="11">
        <v>5000</v>
      </c>
      <c r="M46" s="8" t="s">
        <v>0</v>
      </c>
      <c r="N46" s="8">
        <f>VLOOKUP(H46,Mapping!$A$2:$B$15,2,0)</f>
        <v>0</v>
      </c>
      <c r="O46" s="2">
        <f t="shared" si="4"/>
        <v>0</v>
      </c>
      <c r="P46" s="3">
        <f t="shared" si="5"/>
        <v>5000</v>
      </c>
    </row>
    <row r="47" spans="1:16" x14ac:dyDescent="0.25">
      <c r="A47" s="8" t="s">
        <v>192</v>
      </c>
      <c r="B47" s="8" t="s">
        <v>129</v>
      </c>
      <c r="C47" s="8" t="s">
        <v>130</v>
      </c>
      <c r="D47" s="10">
        <v>43510</v>
      </c>
      <c r="E47" s="8" t="s">
        <v>21</v>
      </c>
      <c r="F47" s="8" t="s">
        <v>65</v>
      </c>
      <c r="G47" s="8" t="s">
        <v>239</v>
      </c>
      <c r="H47" s="8" t="s">
        <v>126</v>
      </c>
      <c r="I47" s="8" t="s">
        <v>127</v>
      </c>
      <c r="J47" s="8" t="s">
        <v>137</v>
      </c>
      <c r="K47" s="8" t="s">
        <v>233</v>
      </c>
      <c r="L47" s="11">
        <v>5000</v>
      </c>
      <c r="M47" s="8" t="s">
        <v>0</v>
      </c>
      <c r="N47" s="8">
        <f>VLOOKUP(H47,Mapping!$A$2:$B$15,2,0)</f>
        <v>0</v>
      </c>
      <c r="O47" s="2">
        <f t="shared" si="4"/>
        <v>0</v>
      </c>
      <c r="P47" s="3">
        <f t="shared" si="5"/>
        <v>5000</v>
      </c>
    </row>
    <row r="48" spans="1:16" x14ac:dyDescent="0.25">
      <c r="A48" s="8" t="s">
        <v>192</v>
      </c>
      <c r="B48" s="8" t="s">
        <v>129</v>
      </c>
      <c r="C48" s="8" t="s">
        <v>130</v>
      </c>
      <c r="D48" s="10">
        <v>43510</v>
      </c>
      <c r="E48" s="8" t="s">
        <v>21</v>
      </c>
      <c r="F48" s="8" t="s">
        <v>65</v>
      </c>
      <c r="G48" s="8" t="s">
        <v>240</v>
      </c>
      <c r="H48" s="8" t="s">
        <v>126</v>
      </c>
      <c r="I48" s="8" t="s">
        <v>127</v>
      </c>
      <c r="J48" s="8" t="s">
        <v>138</v>
      </c>
      <c r="K48" s="8" t="s">
        <v>233</v>
      </c>
      <c r="L48" s="11">
        <v>5000</v>
      </c>
      <c r="M48" s="8" t="s">
        <v>0</v>
      </c>
      <c r="N48" s="8">
        <f>VLOOKUP(H48,Mapping!$A$2:$B$15,2,0)</f>
        <v>0</v>
      </c>
      <c r="O48" s="2">
        <f t="shared" si="4"/>
        <v>0</v>
      </c>
      <c r="P48" s="3">
        <f t="shared" si="5"/>
        <v>5000</v>
      </c>
    </row>
    <row r="49" spans="1:16" x14ac:dyDescent="0.25">
      <c r="A49" s="8" t="s">
        <v>192</v>
      </c>
      <c r="B49" s="8" t="s">
        <v>129</v>
      </c>
      <c r="C49" s="8" t="s">
        <v>130</v>
      </c>
      <c r="D49" s="10">
        <v>43510</v>
      </c>
      <c r="E49" s="8" t="s">
        <v>21</v>
      </c>
      <c r="F49" s="8" t="s">
        <v>65</v>
      </c>
      <c r="G49" s="8" t="s">
        <v>241</v>
      </c>
      <c r="H49" s="8" t="s">
        <v>126</v>
      </c>
      <c r="I49" s="8" t="s">
        <v>127</v>
      </c>
      <c r="J49" s="8" t="s">
        <v>139</v>
      </c>
      <c r="K49" s="8" t="s">
        <v>233</v>
      </c>
      <c r="L49" s="11">
        <v>4000</v>
      </c>
      <c r="M49" s="8" t="s">
        <v>0</v>
      </c>
      <c r="N49" s="8">
        <f>VLOOKUP(H49,Mapping!$A$2:$B$15,2,0)</f>
        <v>0</v>
      </c>
      <c r="O49" s="2">
        <f t="shared" si="4"/>
        <v>0</v>
      </c>
      <c r="P49" s="3">
        <f t="shared" si="5"/>
        <v>4000</v>
      </c>
    </row>
    <row r="50" spans="1:16" x14ac:dyDescent="0.25">
      <c r="A50" s="8" t="s">
        <v>192</v>
      </c>
      <c r="B50" s="8" t="s">
        <v>129</v>
      </c>
      <c r="C50" s="8" t="s">
        <v>130</v>
      </c>
      <c r="D50" s="10">
        <v>43510</v>
      </c>
      <c r="E50" s="8" t="s">
        <v>21</v>
      </c>
      <c r="F50" s="8" t="s">
        <v>65</v>
      </c>
      <c r="G50" s="8" t="s">
        <v>242</v>
      </c>
      <c r="H50" s="8" t="s">
        <v>126</v>
      </c>
      <c r="I50" s="8" t="s">
        <v>127</v>
      </c>
      <c r="J50" s="8" t="s">
        <v>140</v>
      </c>
      <c r="K50" s="8" t="s">
        <v>233</v>
      </c>
      <c r="L50" s="11">
        <v>2000</v>
      </c>
      <c r="M50" s="8" t="s">
        <v>0</v>
      </c>
      <c r="N50" s="8">
        <f>VLOOKUP(H50,Mapping!$A$2:$B$15,2,0)</f>
        <v>0</v>
      </c>
      <c r="O50" s="2">
        <f t="shared" si="4"/>
        <v>0</v>
      </c>
      <c r="P50" s="3">
        <f t="shared" si="5"/>
        <v>2000</v>
      </c>
    </row>
    <row r="51" spans="1:16" x14ac:dyDescent="0.25">
      <c r="A51" s="8" t="s">
        <v>192</v>
      </c>
      <c r="B51" s="8" t="s">
        <v>141</v>
      </c>
      <c r="C51" s="8" t="s">
        <v>142</v>
      </c>
      <c r="D51" s="10">
        <v>43510</v>
      </c>
      <c r="E51" s="8" t="s">
        <v>21</v>
      </c>
      <c r="F51" s="8" t="s">
        <v>65</v>
      </c>
      <c r="G51" s="8" t="s">
        <v>243</v>
      </c>
      <c r="H51" s="8" t="s">
        <v>126</v>
      </c>
      <c r="I51" s="8" t="s">
        <v>127</v>
      </c>
      <c r="J51" s="8" t="s">
        <v>143</v>
      </c>
      <c r="K51" s="8" t="s">
        <v>233</v>
      </c>
      <c r="L51" s="11">
        <v>10000</v>
      </c>
      <c r="M51" s="8" t="s">
        <v>0</v>
      </c>
      <c r="N51" s="8">
        <f>VLOOKUP(H51,Mapping!$A$2:$B$15,2,0)</f>
        <v>0</v>
      </c>
      <c r="O51" s="2">
        <f t="shared" si="4"/>
        <v>0</v>
      </c>
      <c r="P51" s="3">
        <f t="shared" si="5"/>
        <v>10000</v>
      </c>
    </row>
    <row r="52" spans="1:16" x14ac:dyDescent="0.25">
      <c r="A52" s="8" t="s">
        <v>192</v>
      </c>
      <c r="B52" s="8" t="s">
        <v>144</v>
      </c>
      <c r="C52" s="8" t="s">
        <v>145</v>
      </c>
      <c r="D52" s="10">
        <v>43500</v>
      </c>
      <c r="E52" s="8" t="s">
        <v>21</v>
      </c>
      <c r="F52" s="8" t="s">
        <v>22</v>
      </c>
      <c r="G52" s="8" t="s">
        <v>244</v>
      </c>
      <c r="H52" s="8" t="s">
        <v>126</v>
      </c>
      <c r="I52" s="8" t="s">
        <v>146</v>
      </c>
      <c r="J52" s="8" t="s">
        <v>147</v>
      </c>
      <c r="K52" s="8" t="s">
        <v>233</v>
      </c>
      <c r="L52" s="11">
        <v>3360</v>
      </c>
      <c r="M52" s="8" t="s">
        <v>0</v>
      </c>
      <c r="N52" s="8">
        <f>VLOOKUP(H52,Mapping!$A$2:$B$15,2,0)</f>
        <v>0</v>
      </c>
      <c r="O52" s="2">
        <f t="shared" si="4"/>
        <v>0</v>
      </c>
      <c r="P52" s="3">
        <f t="shared" si="5"/>
        <v>3360</v>
      </c>
    </row>
    <row r="53" spans="1:16" x14ac:dyDescent="0.25">
      <c r="A53" s="8" t="s">
        <v>192</v>
      </c>
      <c r="B53" s="8" t="s">
        <v>144</v>
      </c>
      <c r="C53" s="8" t="s">
        <v>145</v>
      </c>
      <c r="D53" s="10">
        <v>43500</v>
      </c>
      <c r="E53" s="8" t="s">
        <v>21</v>
      </c>
      <c r="F53" s="8" t="s">
        <v>22</v>
      </c>
      <c r="G53" s="8" t="s">
        <v>245</v>
      </c>
      <c r="H53" s="8" t="s">
        <v>126</v>
      </c>
      <c r="I53" s="8" t="s">
        <v>146</v>
      </c>
      <c r="J53" s="8" t="s">
        <v>148</v>
      </c>
      <c r="K53" s="8" t="s">
        <v>233</v>
      </c>
      <c r="L53" s="11">
        <v>1320</v>
      </c>
      <c r="M53" s="8" t="s">
        <v>0</v>
      </c>
      <c r="N53" s="8">
        <f>VLOOKUP(H53,Mapping!$A$2:$B$15,2,0)</f>
        <v>0</v>
      </c>
      <c r="O53" s="2">
        <f t="shared" si="4"/>
        <v>0</v>
      </c>
      <c r="P53" s="3">
        <f t="shared" si="5"/>
        <v>1320</v>
      </c>
    </row>
    <row r="54" spans="1:16" x14ac:dyDescent="0.25">
      <c r="A54" s="8" t="s">
        <v>192</v>
      </c>
      <c r="B54" s="8" t="s">
        <v>144</v>
      </c>
      <c r="C54" s="8" t="s">
        <v>145</v>
      </c>
      <c r="D54" s="10">
        <v>43500</v>
      </c>
      <c r="E54" s="8" t="s">
        <v>21</v>
      </c>
      <c r="F54" s="8" t="s">
        <v>22</v>
      </c>
      <c r="G54" s="8" t="s">
        <v>246</v>
      </c>
      <c r="H54" s="8" t="s">
        <v>126</v>
      </c>
      <c r="I54" s="8" t="s">
        <v>146</v>
      </c>
      <c r="J54" s="8" t="s">
        <v>149</v>
      </c>
      <c r="K54" s="8" t="s">
        <v>233</v>
      </c>
      <c r="L54" s="11">
        <v>180</v>
      </c>
      <c r="M54" s="8" t="s">
        <v>0</v>
      </c>
      <c r="N54" s="8">
        <f>VLOOKUP(H54,Mapping!$A$2:$B$15,2,0)</f>
        <v>0</v>
      </c>
      <c r="O54" s="2">
        <f t="shared" si="4"/>
        <v>0</v>
      </c>
      <c r="P54" s="3">
        <f t="shared" si="5"/>
        <v>180</v>
      </c>
    </row>
    <row r="55" spans="1:16" x14ac:dyDescent="0.25">
      <c r="A55" s="8" t="s">
        <v>192</v>
      </c>
      <c r="B55" s="8" t="s">
        <v>144</v>
      </c>
      <c r="C55" s="8" t="s">
        <v>145</v>
      </c>
      <c r="D55" s="10">
        <v>43510</v>
      </c>
      <c r="E55" s="8" t="s">
        <v>21</v>
      </c>
      <c r="F55" s="8" t="s">
        <v>150</v>
      </c>
      <c r="G55" s="8" t="s">
        <v>247</v>
      </c>
      <c r="H55" s="8" t="s">
        <v>151</v>
      </c>
      <c r="I55" s="8" t="s">
        <v>152</v>
      </c>
      <c r="J55" s="8" t="s">
        <v>153</v>
      </c>
      <c r="K55" s="8" t="s">
        <v>233</v>
      </c>
      <c r="L55" s="11">
        <v>200</v>
      </c>
      <c r="M55" s="8" t="s">
        <v>0</v>
      </c>
      <c r="N55" s="8">
        <f>VLOOKUP(H55,Mapping!$A$2:$B$15,2,0)</f>
        <v>0</v>
      </c>
      <c r="O55" s="2">
        <f t="shared" si="4"/>
        <v>0</v>
      </c>
      <c r="P55" s="3">
        <f t="shared" si="5"/>
        <v>200</v>
      </c>
    </row>
    <row r="56" spans="1:16" x14ac:dyDescent="0.25">
      <c r="A56" s="8" t="s">
        <v>192</v>
      </c>
      <c r="B56" s="8" t="s">
        <v>144</v>
      </c>
      <c r="C56" s="8" t="s">
        <v>145</v>
      </c>
      <c r="D56" s="10">
        <v>43510</v>
      </c>
      <c r="E56" s="8" t="s">
        <v>21</v>
      </c>
      <c r="F56" s="8" t="s">
        <v>150</v>
      </c>
      <c r="G56" s="8" t="s">
        <v>248</v>
      </c>
      <c r="H56" s="8" t="s">
        <v>151</v>
      </c>
      <c r="I56" s="8" t="s">
        <v>117</v>
      </c>
      <c r="J56" s="8" t="s">
        <v>154</v>
      </c>
      <c r="K56" s="8" t="s">
        <v>233</v>
      </c>
      <c r="L56" s="11">
        <v>330</v>
      </c>
      <c r="M56" s="8" t="s">
        <v>0</v>
      </c>
      <c r="N56" s="8">
        <f>VLOOKUP(H56,Mapping!$A$2:$B$15,2,0)</f>
        <v>0</v>
      </c>
      <c r="O56" s="2">
        <f t="shared" si="4"/>
        <v>0</v>
      </c>
      <c r="P56" s="3">
        <f t="shared" si="5"/>
        <v>330</v>
      </c>
    </row>
    <row r="57" spans="1:16" x14ac:dyDescent="0.25">
      <c r="A57" s="8" t="s">
        <v>192</v>
      </c>
      <c r="B57" s="8" t="s">
        <v>144</v>
      </c>
      <c r="C57" s="8" t="s">
        <v>145</v>
      </c>
      <c r="D57" s="10">
        <v>43510</v>
      </c>
      <c r="E57" s="8" t="s">
        <v>21</v>
      </c>
      <c r="F57" s="8" t="s">
        <v>150</v>
      </c>
      <c r="G57" s="8" t="s">
        <v>249</v>
      </c>
      <c r="H57" s="8" t="s">
        <v>151</v>
      </c>
      <c r="I57" s="8" t="s">
        <v>117</v>
      </c>
      <c r="J57" s="8" t="s">
        <v>155</v>
      </c>
      <c r="K57" s="8" t="s">
        <v>233</v>
      </c>
      <c r="L57" s="11">
        <v>360</v>
      </c>
      <c r="M57" s="8" t="s">
        <v>0</v>
      </c>
      <c r="N57" s="8">
        <f>VLOOKUP(H57,Mapping!$A$2:$B$15,2,0)</f>
        <v>0</v>
      </c>
      <c r="O57" s="2">
        <f t="shared" si="4"/>
        <v>0</v>
      </c>
      <c r="P57" s="3">
        <f t="shared" si="5"/>
        <v>360</v>
      </c>
    </row>
    <row r="58" spans="1:16" x14ac:dyDescent="0.25">
      <c r="A58" s="8" t="s">
        <v>192</v>
      </c>
      <c r="B58" s="8" t="s">
        <v>156</v>
      </c>
      <c r="C58" s="8" t="s">
        <v>157</v>
      </c>
      <c r="D58" s="10">
        <v>43521</v>
      </c>
      <c r="E58" s="8" t="s">
        <v>21</v>
      </c>
      <c r="F58" s="8" t="s">
        <v>158</v>
      </c>
      <c r="G58" s="8" t="s">
        <v>250</v>
      </c>
      <c r="H58" s="8" t="s">
        <v>159</v>
      </c>
      <c r="I58" s="8" t="s">
        <v>160</v>
      </c>
      <c r="J58" s="8" t="s">
        <v>161</v>
      </c>
      <c r="K58" s="8" t="s">
        <v>198</v>
      </c>
      <c r="L58" s="11">
        <v>1500</v>
      </c>
      <c r="M58" s="8" t="s">
        <v>1</v>
      </c>
      <c r="N58" s="8">
        <f>VLOOKUP(H58,Mapping!$A$2:$B$15,2,0)</f>
        <v>0</v>
      </c>
      <c r="O58" s="2">
        <f t="shared" si="4"/>
        <v>1500</v>
      </c>
      <c r="P58" s="3">
        <f t="shared" si="5"/>
        <v>0</v>
      </c>
    </row>
    <row r="59" spans="1:16" x14ac:dyDescent="0.25">
      <c r="A59" s="8" t="s">
        <v>192</v>
      </c>
      <c r="B59" s="8" t="s">
        <v>162</v>
      </c>
      <c r="C59" s="8" t="s">
        <v>163</v>
      </c>
      <c r="D59" s="10">
        <v>43511</v>
      </c>
      <c r="E59" s="8" t="s">
        <v>21</v>
      </c>
      <c r="F59" s="8" t="s">
        <v>164</v>
      </c>
      <c r="G59" s="8" t="s">
        <v>251</v>
      </c>
      <c r="H59" s="8" t="s">
        <v>165</v>
      </c>
      <c r="I59" s="8" t="s">
        <v>166</v>
      </c>
      <c r="J59" s="8" t="s">
        <v>167</v>
      </c>
      <c r="K59" s="8" t="s">
        <v>198</v>
      </c>
      <c r="L59" s="11">
        <v>42039.18</v>
      </c>
      <c r="M59" s="8" t="s">
        <v>0</v>
      </c>
      <c r="N59" s="8">
        <f>VLOOKUP(H59,Mapping!$A$2:$B$15,2,0)</f>
        <v>0</v>
      </c>
      <c r="O59" s="2">
        <f t="shared" si="4"/>
        <v>0</v>
      </c>
      <c r="P59" s="3">
        <f t="shared" si="5"/>
        <v>42039.18</v>
      </c>
    </row>
    <row r="60" spans="1:16" x14ac:dyDescent="0.25">
      <c r="A60" s="8" t="s">
        <v>192</v>
      </c>
      <c r="B60" s="8" t="s">
        <v>162</v>
      </c>
      <c r="C60" s="8" t="s">
        <v>163</v>
      </c>
      <c r="D60" s="10">
        <v>43508</v>
      </c>
      <c r="E60" s="8" t="s">
        <v>21</v>
      </c>
      <c r="F60" s="8" t="s">
        <v>65</v>
      </c>
      <c r="G60" s="8" t="s">
        <v>252</v>
      </c>
      <c r="H60" s="8" t="s">
        <v>165</v>
      </c>
      <c r="I60" s="8" t="s">
        <v>168</v>
      </c>
      <c r="J60" s="8" t="s">
        <v>169</v>
      </c>
      <c r="K60" s="8" t="s">
        <v>198</v>
      </c>
      <c r="L60" s="11">
        <v>36750</v>
      </c>
      <c r="M60" s="8" t="s">
        <v>0</v>
      </c>
      <c r="N60" s="8">
        <f>VLOOKUP(H60,Mapping!$A$2:$B$15,2,0)</f>
        <v>0</v>
      </c>
      <c r="O60" s="2">
        <f t="shared" si="4"/>
        <v>0</v>
      </c>
      <c r="P60" s="3">
        <f t="shared" si="5"/>
        <v>36750</v>
      </c>
    </row>
    <row r="61" spans="1:16" x14ac:dyDescent="0.25">
      <c r="A61" s="8" t="s">
        <v>192</v>
      </c>
      <c r="B61" s="8" t="s">
        <v>162</v>
      </c>
      <c r="C61" s="8" t="s">
        <v>163</v>
      </c>
      <c r="D61" s="10">
        <v>43508</v>
      </c>
      <c r="E61" s="8" t="s">
        <v>21</v>
      </c>
      <c r="F61" s="8" t="s">
        <v>65</v>
      </c>
      <c r="G61" s="8" t="s">
        <v>253</v>
      </c>
      <c r="H61" s="8" t="s">
        <v>165</v>
      </c>
      <c r="I61" s="8" t="s">
        <v>168</v>
      </c>
      <c r="J61" s="8" t="s">
        <v>170</v>
      </c>
      <c r="K61" s="8" t="s">
        <v>198</v>
      </c>
      <c r="L61" s="11">
        <v>26250</v>
      </c>
      <c r="M61" s="8" t="s">
        <v>0</v>
      </c>
      <c r="N61" s="8">
        <f>VLOOKUP(H61,Mapping!$A$2:$B$15,2,0)</f>
        <v>0</v>
      </c>
      <c r="O61" s="2">
        <f t="shared" si="4"/>
        <v>0</v>
      </c>
      <c r="P61" s="3">
        <f t="shared" si="5"/>
        <v>26250</v>
      </c>
    </row>
    <row r="62" spans="1:16" x14ac:dyDescent="0.25">
      <c r="A62" s="8" t="s">
        <v>192</v>
      </c>
      <c r="B62" s="8" t="s">
        <v>156</v>
      </c>
      <c r="C62" s="8" t="s">
        <v>157</v>
      </c>
      <c r="D62" s="10">
        <v>43502</v>
      </c>
      <c r="E62" s="8" t="s">
        <v>21</v>
      </c>
      <c r="F62" s="8" t="s">
        <v>158</v>
      </c>
      <c r="G62" s="8" t="s">
        <v>254</v>
      </c>
      <c r="H62" s="8" t="s">
        <v>171</v>
      </c>
      <c r="I62" s="8" t="s">
        <v>172</v>
      </c>
      <c r="J62" s="8" t="s">
        <v>173</v>
      </c>
      <c r="K62" s="8" t="s">
        <v>198</v>
      </c>
      <c r="L62" s="11">
        <v>550</v>
      </c>
      <c r="M62" s="8" t="s">
        <v>0</v>
      </c>
      <c r="N62" s="8">
        <f>VLOOKUP(H62,Mapping!$A$2:$B$15,2,0)</f>
        <v>0</v>
      </c>
      <c r="O62" s="2">
        <f t="shared" si="4"/>
        <v>0</v>
      </c>
      <c r="P62" s="3">
        <f t="shared" si="5"/>
        <v>550</v>
      </c>
    </row>
    <row r="63" spans="1:16" x14ac:dyDescent="0.25">
      <c r="A63" s="8" t="s">
        <v>192</v>
      </c>
      <c r="B63" s="8" t="s">
        <v>156</v>
      </c>
      <c r="C63" s="8" t="s">
        <v>157</v>
      </c>
      <c r="D63" s="10">
        <v>43502</v>
      </c>
      <c r="E63" s="8" t="s">
        <v>21</v>
      </c>
      <c r="F63" s="8" t="s">
        <v>22</v>
      </c>
      <c r="G63" s="8" t="s">
        <v>255</v>
      </c>
      <c r="H63" s="8" t="s">
        <v>171</v>
      </c>
      <c r="I63" s="8" t="s">
        <v>174</v>
      </c>
      <c r="J63" s="8" t="s">
        <v>175</v>
      </c>
      <c r="K63" s="8" t="s">
        <v>198</v>
      </c>
      <c r="L63" s="11">
        <v>100</v>
      </c>
      <c r="M63" s="8" t="s">
        <v>0</v>
      </c>
      <c r="N63" s="8">
        <f>VLOOKUP(H63,Mapping!$A$2:$B$15,2,0)</f>
        <v>0</v>
      </c>
      <c r="O63" s="2">
        <f t="shared" si="4"/>
        <v>0</v>
      </c>
      <c r="P63" s="3">
        <f t="shared" si="5"/>
        <v>100</v>
      </c>
    </row>
    <row r="64" spans="1:16" x14ac:dyDescent="0.25">
      <c r="A64" s="8" t="s">
        <v>192</v>
      </c>
      <c r="B64" s="8" t="s">
        <v>156</v>
      </c>
      <c r="C64" s="8" t="s">
        <v>157</v>
      </c>
      <c r="D64" s="10">
        <v>43503</v>
      </c>
      <c r="E64" s="8" t="s">
        <v>21</v>
      </c>
      <c r="F64" s="8" t="s">
        <v>158</v>
      </c>
      <c r="G64" s="8" t="s">
        <v>256</v>
      </c>
      <c r="H64" s="8" t="s">
        <v>171</v>
      </c>
      <c r="I64" s="8" t="s">
        <v>176</v>
      </c>
      <c r="J64" s="8" t="s">
        <v>177</v>
      </c>
      <c r="K64" s="8" t="s">
        <v>0</v>
      </c>
      <c r="L64" s="11">
        <v>1580</v>
      </c>
      <c r="M64" s="8" t="s">
        <v>0</v>
      </c>
      <c r="N64" s="8">
        <f>VLOOKUP(H64,Mapping!$A$2:$B$15,2,0)</f>
        <v>0</v>
      </c>
      <c r="O64" s="2">
        <f t="shared" si="4"/>
        <v>0</v>
      </c>
      <c r="P64" s="3">
        <f t="shared" si="5"/>
        <v>1580</v>
      </c>
    </row>
    <row r="65" spans="1:16" x14ac:dyDescent="0.25">
      <c r="A65" s="8" t="s">
        <v>192</v>
      </c>
      <c r="B65" s="8" t="s">
        <v>156</v>
      </c>
      <c r="C65" s="8" t="s">
        <v>157</v>
      </c>
      <c r="D65" s="10">
        <v>43503</v>
      </c>
      <c r="E65" s="8" t="s">
        <v>21</v>
      </c>
      <c r="F65" s="8" t="s">
        <v>158</v>
      </c>
      <c r="G65" s="8" t="s">
        <v>257</v>
      </c>
      <c r="H65" s="8" t="s">
        <v>171</v>
      </c>
      <c r="I65" s="8" t="s">
        <v>176</v>
      </c>
      <c r="J65" s="8" t="s">
        <v>178</v>
      </c>
      <c r="K65" s="8" t="s">
        <v>198</v>
      </c>
      <c r="L65" s="11">
        <v>1720</v>
      </c>
      <c r="M65" s="8" t="s">
        <v>0</v>
      </c>
      <c r="N65" s="8">
        <f>VLOOKUP(H65,Mapping!$A$2:$B$15,2,0)</f>
        <v>0</v>
      </c>
      <c r="O65" s="2">
        <f t="shared" si="4"/>
        <v>0</v>
      </c>
      <c r="P65" s="3">
        <f t="shared" si="5"/>
        <v>1720</v>
      </c>
    </row>
    <row r="66" spans="1:16" x14ac:dyDescent="0.25">
      <c r="A66" s="8" t="s">
        <v>192</v>
      </c>
      <c r="B66" s="8" t="s">
        <v>179</v>
      </c>
      <c r="C66" s="8" t="s">
        <v>180</v>
      </c>
      <c r="D66" s="10">
        <v>43502</v>
      </c>
      <c r="E66" s="8" t="s">
        <v>21</v>
      </c>
      <c r="F66" s="8" t="s">
        <v>158</v>
      </c>
      <c r="G66" s="8" t="s">
        <v>258</v>
      </c>
      <c r="H66" s="8" t="s">
        <v>171</v>
      </c>
      <c r="I66" s="8" t="s">
        <v>63</v>
      </c>
      <c r="J66" s="8" t="s">
        <v>181</v>
      </c>
      <c r="K66" s="8" t="s">
        <v>198</v>
      </c>
      <c r="L66" s="11">
        <v>175</v>
      </c>
      <c r="M66" s="8" t="s">
        <v>0</v>
      </c>
      <c r="N66" s="8">
        <f>VLOOKUP(H66,Mapping!$A$2:$B$15,2,0)</f>
        <v>0</v>
      </c>
      <c r="O66" s="2">
        <f t="shared" si="4"/>
        <v>0</v>
      </c>
      <c r="P66" s="3">
        <f t="shared" si="5"/>
        <v>175</v>
      </c>
    </row>
    <row r="67" spans="1:16" x14ac:dyDescent="0.25">
      <c r="A67" s="8" t="s">
        <v>192</v>
      </c>
      <c r="B67" s="8" t="s">
        <v>179</v>
      </c>
      <c r="C67" s="8" t="s">
        <v>180</v>
      </c>
      <c r="D67" s="10">
        <v>43502</v>
      </c>
      <c r="E67" s="8" t="s">
        <v>21</v>
      </c>
      <c r="F67" s="8" t="s">
        <v>22</v>
      </c>
      <c r="G67" s="8" t="s">
        <v>259</v>
      </c>
      <c r="H67" s="8" t="s">
        <v>171</v>
      </c>
      <c r="I67" s="8" t="s">
        <v>182</v>
      </c>
      <c r="J67" s="8" t="s">
        <v>183</v>
      </c>
      <c r="K67" s="8" t="s">
        <v>198</v>
      </c>
      <c r="L67" s="11">
        <v>1200</v>
      </c>
      <c r="M67" s="8" t="s">
        <v>0</v>
      </c>
      <c r="N67" s="8">
        <f>VLOOKUP(H67,Mapping!$A$2:$B$15,2,0)</f>
        <v>0</v>
      </c>
      <c r="O67" s="2">
        <f t="shared" si="4"/>
        <v>0</v>
      </c>
      <c r="P67" s="3">
        <f t="shared" si="5"/>
        <v>1200</v>
      </c>
    </row>
    <row r="68" spans="1:16" x14ac:dyDescent="0.25">
      <c r="A68" s="8" t="s">
        <v>192</v>
      </c>
      <c r="B68" s="8" t="s">
        <v>179</v>
      </c>
      <c r="C68" s="8" t="s">
        <v>180</v>
      </c>
      <c r="D68" s="10">
        <v>43502</v>
      </c>
      <c r="E68" s="8" t="s">
        <v>21</v>
      </c>
      <c r="F68" s="8" t="s">
        <v>22</v>
      </c>
      <c r="G68" s="8" t="s">
        <v>260</v>
      </c>
      <c r="H68" s="8" t="s">
        <v>171</v>
      </c>
      <c r="I68" s="8" t="s">
        <v>182</v>
      </c>
      <c r="J68" s="8" t="s">
        <v>184</v>
      </c>
      <c r="K68" s="8" t="s">
        <v>198</v>
      </c>
      <c r="L68" s="11">
        <v>1635</v>
      </c>
      <c r="M68" s="8" t="s">
        <v>0</v>
      </c>
      <c r="N68" s="8">
        <f>VLOOKUP(H68,Mapping!$A$2:$B$15,2,0)</f>
        <v>0</v>
      </c>
      <c r="O68" s="2">
        <f t="shared" si="4"/>
        <v>0</v>
      </c>
      <c r="P68" s="3">
        <f t="shared" si="5"/>
        <v>1635</v>
      </c>
    </row>
    <row r="69" spans="1:16" x14ac:dyDescent="0.25">
      <c r="A69" s="8" t="s">
        <v>192</v>
      </c>
      <c r="B69" s="8" t="s">
        <v>179</v>
      </c>
      <c r="C69" s="8" t="s">
        <v>180</v>
      </c>
      <c r="D69" s="10">
        <v>43502</v>
      </c>
      <c r="E69" s="8" t="s">
        <v>21</v>
      </c>
      <c r="F69" s="8" t="s">
        <v>158</v>
      </c>
      <c r="G69" s="8" t="s">
        <v>261</v>
      </c>
      <c r="H69" s="8" t="s">
        <v>171</v>
      </c>
      <c r="I69" s="8" t="s">
        <v>174</v>
      </c>
      <c r="J69" s="8" t="s">
        <v>185</v>
      </c>
      <c r="K69" s="8" t="s">
        <v>198</v>
      </c>
      <c r="L69" s="11">
        <v>448</v>
      </c>
      <c r="M69" s="8" t="s">
        <v>0</v>
      </c>
      <c r="N69" s="8">
        <f>VLOOKUP(H69,Mapping!$A$2:$B$15,2,0)</f>
        <v>0</v>
      </c>
      <c r="O69" s="2">
        <f t="shared" ref="O69:O75" si="6">IF(M69="X",L69,0)</f>
        <v>0</v>
      </c>
      <c r="P69" s="3">
        <f t="shared" ref="P69:P75" si="7">IF(M69="",L69,0)</f>
        <v>448</v>
      </c>
    </row>
    <row r="70" spans="1:16" x14ac:dyDescent="0.25">
      <c r="A70" s="8" t="s">
        <v>192</v>
      </c>
      <c r="B70" s="8" t="s">
        <v>179</v>
      </c>
      <c r="C70" s="8" t="s">
        <v>180</v>
      </c>
      <c r="D70" s="10">
        <v>43502</v>
      </c>
      <c r="E70" s="8" t="s">
        <v>21</v>
      </c>
      <c r="F70" s="8" t="s">
        <v>22</v>
      </c>
      <c r="G70" s="8" t="s">
        <v>262</v>
      </c>
      <c r="H70" s="8" t="s">
        <v>171</v>
      </c>
      <c r="I70" s="8" t="s">
        <v>174</v>
      </c>
      <c r="J70" s="8" t="s">
        <v>186</v>
      </c>
      <c r="K70" s="8" t="s">
        <v>198</v>
      </c>
      <c r="L70" s="11">
        <v>271</v>
      </c>
      <c r="M70" s="8" t="s">
        <v>0</v>
      </c>
      <c r="N70" s="8">
        <f>VLOOKUP(H70,Mapping!$A$2:$B$15,2,0)</f>
        <v>0</v>
      </c>
      <c r="O70" s="2">
        <f t="shared" si="6"/>
        <v>0</v>
      </c>
      <c r="P70" s="3">
        <f t="shared" si="7"/>
        <v>271</v>
      </c>
    </row>
    <row r="71" spans="1:16" x14ac:dyDescent="0.25">
      <c r="A71" s="8" t="s">
        <v>192</v>
      </c>
      <c r="B71" s="8" t="s">
        <v>179</v>
      </c>
      <c r="C71" s="8" t="s">
        <v>180</v>
      </c>
      <c r="D71" s="10">
        <v>43502</v>
      </c>
      <c r="E71" s="8" t="s">
        <v>21</v>
      </c>
      <c r="F71" s="8" t="s">
        <v>22</v>
      </c>
      <c r="G71" s="8" t="s">
        <v>263</v>
      </c>
      <c r="H71" s="8" t="s">
        <v>171</v>
      </c>
      <c r="I71" s="8" t="s">
        <v>174</v>
      </c>
      <c r="J71" s="8" t="s">
        <v>187</v>
      </c>
      <c r="K71" s="8" t="s">
        <v>198</v>
      </c>
      <c r="L71" s="11">
        <v>128</v>
      </c>
      <c r="M71" s="8" t="s">
        <v>0</v>
      </c>
      <c r="N71" s="8">
        <f>VLOOKUP(H71,Mapping!$A$2:$B$15,2,0)</f>
        <v>0</v>
      </c>
      <c r="O71" s="2">
        <f t="shared" si="6"/>
        <v>0</v>
      </c>
      <c r="P71" s="3">
        <f t="shared" si="7"/>
        <v>128</v>
      </c>
    </row>
    <row r="72" spans="1:16" x14ac:dyDescent="0.25">
      <c r="A72" s="8" t="s">
        <v>192</v>
      </c>
      <c r="B72" s="8" t="s">
        <v>179</v>
      </c>
      <c r="C72" s="8" t="s">
        <v>180</v>
      </c>
      <c r="D72" s="8">
        <v>43502</v>
      </c>
      <c r="E72" s="8" t="s">
        <v>21</v>
      </c>
      <c r="F72" s="8" t="s">
        <v>22</v>
      </c>
      <c r="G72" s="8" t="s">
        <v>264</v>
      </c>
      <c r="H72" s="8" t="s">
        <v>171</v>
      </c>
      <c r="I72" s="8" t="s">
        <v>174</v>
      </c>
      <c r="J72" s="8" t="s">
        <v>188</v>
      </c>
      <c r="K72" s="8" t="s">
        <v>198</v>
      </c>
      <c r="L72" s="8">
        <v>1140</v>
      </c>
      <c r="M72" s="8" t="s">
        <v>0</v>
      </c>
      <c r="N72" s="8">
        <f>VLOOKUP(H72,Mapping!$A$2:$B$15,2,0)</f>
        <v>0</v>
      </c>
      <c r="O72" s="2">
        <f t="shared" si="6"/>
        <v>0</v>
      </c>
      <c r="P72" s="3">
        <f t="shared" si="7"/>
        <v>1140</v>
      </c>
    </row>
    <row r="73" spans="1:16" x14ac:dyDescent="0.25">
      <c r="A73" s="8" t="s">
        <v>192</v>
      </c>
      <c r="B73" s="8" t="s">
        <v>179</v>
      </c>
      <c r="C73" s="8" t="s">
        <v>180</v>
      </c>
      <c r="D73" s="8">
        <v>43502</v>
      </c>
      <c r="E73" s="8" t="s">
        <v>21</v>
      </c>
      <c r="F73" s="8" t="s">
        <v>22</v>
      </c>
      <c r="G73" s="8" t="s">
        <v>265</v>
      </c>
      <c r="H73" s="8" t="s">
        <v>171</v>
      </c>
      <c r="I73" s="8" t="s">
        <v>174</v>
      </c>
      <c r="J73" s="8" t="s">
        <v>188</v>
      </c>
      <c r="K73" s="8" t="s">
        <v>198</v>
      </c>
      <c r="L73" s="8">
        <v>1240</v>
      </c>
      <c r="M73" s="8" t="s">
        <v>0</v>
      </c>
      <c r="N73" s="8">
        <f>VLOOKUP(H73,Mapping!$A$2:$B$15,2,0)</f>
        <v>0</v>
      </c>
      <c r="O73" s="2">
        <f t="shared" si="6"/>
        <v>0</v>
      </c>
      <c r="P73" s="3">
        <f t="shared" si="7"/>
        <v>1240</v>
      </c>
    </row>
    <row r="74" spans="1:16" x14ac:dyDescent="0.25">
      <c r="A74" s="8" t="s">
        <v>192</v>
      </c>
      <c r="B74" s="8" t="s">
        <v>179</v>
      </c>
      <c r="C74" s="8" t="s">
        <v>180</v>
      </c>
      <c r="D74" s="8">
        <v>43503</v>
      </c>
      <c r="E74" s="8" t="s">
        <v>21</v>
      </c>
      <c r="F74" s="8" t="s">
        <v>158</v>
      </c>
      <c r="G74" s="8" t="s">
        <v>266</v>
      </c>
      <c r="H74" s="8" t="s">
        <v>171</v>
      </c>
      <c r="I74" s="8" t="s">
        <v>189</v>
      </c>
      <c r="J74" s="8" t="s">
        <v>190</v>
      </c>
      <c r="K74" s="8" t="s">
        <v>198</v>
      </c>
      <c r="L74" s="8">
        <v>150</v>
      </c>
      <c r="M74" s="8" t="s">
        <v>0</v>
      </c>
      <c r="N74" s="8">
        <f>VLOOKUP(H74,Mapping!$A$2:$B$15,2,0)</f>
        <v>0</v>
      </c>
      <c r="O74" s="2">
        <f t="shared" si="6"/>
        <v>0</v>
      </c>
      <c r="P74" s="3">
        <f t="shared" si="7"/>
        <v>150</v>
      </c>
    </row>
    <row r="75" spans="1:16" x14ac:dyDescent="0.25">
      <c r="A75" s="8" t="s">
        <v>192</v>
      </c>
      <c r="B75" s="8" t="s">
        <v>162</v>
      </c>
      <c r="C75" s="8" t="s">
        <v>163</v>
      </c>
      <c r="D75" s="8">
        <v>43502</v>
      </c>
      <c r="E75" s="8" t="s">
        <v>21</v>
      </c>
      <c r="F75" s="8" t="s">
        <v>158</v>
      </c>
      <c r="G75" s="8" t="s">
        <v>267</v>
      </c>
      <c r="H75" s="8" t="s">
        <v>171</v>
      </c>
      <c r="I75" s="8" t="s">
        <v>189</v>
      </c>
      <c r="J75" s="8" t="s">
        <v>191</v>
      </c>
      <c r="K75" s="8" t="s">
        <v>198</v>
      </c>
      <c r="L75" s="8">
        <v>600</v>
      </c>
      <c r="M75" s="8" t="s">
        <v>0</v>
      </c>
      <c r="N75" s="8">
        <f>VLOOKUP(H75,Mapping!$A$2:$B$15,2,0)</f>
        <v>0</v>
      </c>
      <c r="O75" s="2">
        <f t="shared" si="6"/>
        <v>0</v>
      </c>
      <c r="P75" s="3">
        <f t="shared" si="7"/>
        <v>600</v>
      </c>
    </row>
  </sheetData>
  <autoFilter ref="A1:P71" xr:uid="{99C33491-7FEA-4AD8-96B6-0B1CA02AB4B3}"/>
  <phoneticPr fontId="0" type="noConversion"/>
  <pageMargins left="0.75" right="0.75" top="1" bottom="1" header="0.5" footer="0.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7C399-C093-45D5-B8F4-CBBA56C52AFB}">
  <sheetPr codeName="Feuil12"/>
  <dimension ref="A1:D14"/>
  <sheetViews>
    <sheetView workbookViewId="0">
      <selection activeCell="C26" sqref="C26"/>
    </sheetView>
  </sheetViews>
  <sheetFormatPr baseColWidth="10" defaultRowHeight="13.2" x14ac:dyDescent="0.25"/>
  <cols>
    <col min="1" max="1" width="14.5546875" bestFit="1" customWidth="1"/>
    <col min="2" max="2" width="33.5546875" bestFit="1" customWidth="1"/>
  </cols>
  <sheetData>
    <row r="1" spans="1:4" x14ac:dyDescent="0.25">
      <c r="A1" s="6" t="s">
        <v>24</v>
      </c>
      <c r="B1" s="6" t="s">
        <v>25</v>
      </c>
    </row>
    <row r="2" spans="1:4" x14ac:dyDescent="0.25">
      <c r="A2" t="s">
        <v>29</v>
      </c>
      <c r="B2" s="18" t="s">
        <v>298</v>
      </c>
      <c r="C2" s="7" t="s">
        <v>268</v>
      </c>
      <c r="D2" s="7"/>
    </row>
    <row r="3" spans="1:4" x14ac:dyDescent="0.25">
      <c r="A3" t="s">
        <v>37</v>
      </c>
      <c r="B3" s="18" t="s">
        <v>298</v>
      </c>
      <c r="C3" s="7" t="s">
        <v>269</v>
      </c>
      <c r="D3" s="7"/>
    </row>
    <row r="4" spans="1:4" x14ac:dyDescent="0.25">
      <c r="A4" t="s">
        <v>43</v>
      </c>
      <c r="B4" t="s">
        <v>298</v>
      </c>
      <c r="C4" s="8" t="s">
        <v>270</v>
      </c>
      <c r="D4" s="8"/>
    </row>
    <row r="5" spans="1:4" x14ac:dyDescent="0.25">
      <c r="A5" t="s">
        <v>50</v>
      </c>
      <c r="B5" s="8" t="s">
        <v>298</v>
      </c>
      <c r="C5" s="8" t="s">
        <v>271</v>
      </c>
      <c r="D5" s="8"/>
    </row>
    <row r="6" spans="1:4" x14ac:dyDescent="0.25">
      <c r="A6" t="s">
        <v>55</v>
      </c>
      <c r="B6" s="17" t="s">
        <v>298</v>
      </c>
      <c r="C6" s="8" t="s">
        <v>272</v>
      </c>
      <c r="D6" s="8"/>
    </row>
    <row r="7" spans="1:4" x14ac:dyDescent="0.25">
      <c r="A7" t="s">
        <v>100</v>
      </c>
      <c r="C7" s="8" t="s">
        <v>273</v>
      </c>
      <c r="D7" s="8"/>
    </row>
    <row r="8" spans="1:4" x14ac:dyDescent="0.25">
      <c r="A8" t="s">
        <v>105</v>
      </c>
      <c r="C8" s="8" t="s">
        <v>274</v>
      </c>
      <c r="D8" s="8"/>
    </row>
    <row r="9" spans="1:4" x14ac:dyDescent="0.25">
      <c r="A9" t="s">
        <v>121</v>
      </c>
      <c r="C9" s="8" t="s">
        <v>275</v>
      </c>
      <c r="D9" s="8"/>
    </row>
    <row r="10" spans="1:4" x14ac:dyDescent="0.25">
      <c r="A10" t="s">
        <v>126</v>
      </c>
      <c r="C10" s="8" t="s">
        <v>276</v>
      </c>
      <c r="D10" s="8"/>
    </row>
    <row r="11" spans="1:4" x14ac:dyDescent="0.25">
      <c r="A11" t="s">
        <v>151</v>
      </c>
      <c r="C11" s="8" t="s">
        <v>277</v>
      </c>
      <c r="D11" s="8"/>
    </row>
    <row r="12" spans="1:4" x14ac:dyDescent="0.25">
      <c r="A12" t="s">
        <v>159</v>
      </c>
      <c r="C12" s="8" t="s">
        <v>278</v>
      </c>
      <c r="D12" s="8"/>
    </row>
    <row r="13" spans="1:4" x14ac:dyDescent="0.25">
      <c r="A13" t="s">
        <v>165</v>
      </c>
      <c r="C13" s="8" t="s">
        <v>279</v>
      </c>
      <c r="D13" s="8"/>
    </row>
    <row r="14" spans="1:4" x14ac:dyDescent="0.25">
      <c r="A14" t="s">
        <v>171</v>
      </c>
      <c r="C14" s="8" t="s">
        <v>280</v>
      </c>
      <c r="D14" s="8"/>
    </row>
  </sheetData>
  <hyperlinks>
    <hyperlink ref="B6" r:id="rId1" xr:uid="{14FE4F1F-07FE-46E8-9BD8-8EEEBD10220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ADUTHILLEUL</vt:lpstr>
      <vt:lpstr>BPENA</vt:lpstr>
      <vt:lpstr>FVELTRI</vt:lpstr>
      <vt:lpstr>GDUFAY</vt:lpstr>
      <vt:lpstr>GPLASSE</vt:lpstr>
      <vt:lpstr>LBENSOUSSAN</vt:lpstr>
      <vt:lpstr>LGARILLON</vt:lpstr>
      <vt:lpstr>LGIBOUT</vt:lpstr>
      <vt:lpstr>LLECHEVALIER</vt:lpstr>
      <vt:lpstr>LRYCKELYNCK</vt:lpstr>
      <vt:lpstr>OHAYOUN</vt:lpstr>
      <vt:lpstr>SPUBELLIER</vt:lpstr>
      <vt:lpstr>VGEFFROY</vt:lpstr>
      <vt:lpstr>TCD Global</vt:lpstr>
      <vt:lpstr>Extract SAP</vt:lpstr>
      <vt:lpstr>Mapping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VERDIER Joseph</cp:lastModifiedBy>
  <cp:revision>1</cp:revision>
  <dcterms:created xsi:type="dcterms:W3CDTF">2019-02-27T10:55:33Z</dcterms:created>
  <dcterms:modified xsi:type="dcterms:W3CDTF">2019-03-18T09:40:45Z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