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309"/>
  <workbookPr/>
  <mc:AlternateContent xmlns:mc="http://schemas.openxmlformats.org/markup-compatibility/2006">
    <mc:Choice Requires="x15">
      <x15ac:absPath xmlns:x15ac="http://schemas.microsoft.com/office/spreadsheetml/2010/11/ac" url="/Users/QuentinSavary/Desktop/"/>
    </mc:Choice>
  </mc:AlternateContent>
  <bookViews>
    <workbookView xWindow="28800" yWindow="-3140" windowWidth="38260" windowHeight="20140" tabRatio="500" activeTab="2"/>
  </bookViews>
  <sheets>
    <sheet name="Config" sheetId="2" r:id="rId1"/>
    <sheet name="Réf" sheetId="4" r:id="rId2"/>
    <sheet name="Base de donnée" sheetId="3" r:id="rId3"/>
  </sheets>
  <definedNames>
    <definedName name="Loisir">Réf!$F$58:$F$69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13" i="3" l="1"/>
  <c r="AX44" i="4"/>
  <c r="AX45" i="4"/>
  <c r="AX46" i="4"/>
  <c r="AU44" i="4"/>
  <c r="AU45" i="4"/>
  <c r="AU46" i="4"/>
  <c r="AU47" i="4"/>
  <c r="AR44" i="4"/>
  <c r="AO44" i="4"/>
  <c r="AO45" i="4"/>
  <c r="AO46" i="4"/>
  <c r="AL44" i="4"/>
  <c r="AL45" i="4"/>
  <c r="AI44" i="4"/>
  <c r="AF44" i="4"/>
  <c r="AF45" i="4"/>
  <c r="AF46" i="4"/>
  <c r="AF47" i="4"/>
  <c r="AF48" i="4"/>
  <c r="AF49" i="4"/>
  <c r="AC44" i="4"/>
  <c r="AC45" i="4"/>
  <c r="AC46" i="4"/>
  <c r="AC47" i="4"/>
  <c r="AC48" i="4"/>
  <c r="AC49" i="4"/>
  <c r="AC50" i="4"/>
  <c r="AC51" i="4"/>
  <c r="AC52" i="4"/>
  <c r="AC53" i="4"/>
  <c r="AC54" i="4"/>
  <c r="AC55" i="4"/>
  <c r="Z44" i="4"/>
  <c r="Z45" i="4"/>
  <c r="Z46" i="4"/>
  <c r="W44" i="4"/>
  <c r="W45" i="4"/>
  <c r="W46" i="4"/>
  <c r="W47" i="4"/>
  <c r="W48" i="4"/>
  <c r="W49" i="4"/>
  <c r="W50" i="4"/>
  <c r="T44" i="4"/>
  <c r="T45" i="4"/>
  <c r="Q44" i="4"/>
  <c r="Q45" i="4"/>
  <c r="N44" i="4"/>
  <c r="N45" i="4"/>
  <c r="N46" i="4"/>
  <c r="N47" i="4"/>
  <c r="N48" i="4"/>
  <c r="N49" i="4"/>
  <c r="K44" i="4"/>
  <c r="K45" i="4"/>
  <c r="K46" i="4"/>
  <c r="K47" i="4"/>
  <c r="H44" i="4"/>
  <c r="H45" i="4"/>
  <c r="H46" i="4"/>
  <c r="H47" i="4"/>
  <c r="H48" i="4"/>
  <c r="H49" i="4"/>
  <c r="H50" i="4"/>
  <c r="H51" i="4"/>
  <c r="E44" i="4"/>
  <c r="E45" i="4"/>
  <c r="E46" i="4"/>
  <c r="E47" i="4"/>
  <c r="E48" i="4"/>
  <c r="E49" i="4"/>
  <c r="E50" i="4"/>
  <c r="E51" i="4"/>
  <c r="E52" i="4"/>
  <c r="E53" i="4"/>
  <c r="E54" i="4"/>
  <c r="E55" i="4"/>
  <c r="CZ5" i="4"/>
  <c r="CZ6" i="4"/>
  <c r="CZ7" i="4"/>
  <c r="CW5" i="4"/>
  <c r="CW6" i="4"/>
  <c r="CW7" i="4"/>
  <c r="CW8" i="4"/>
  <c r="CT5" i="4"/>
  <c r="CQ5" i="4"/>
  <c r="CN5" i="4"/>
  <c r="CK5" i="4"/>
  <c r="CH5" i="4"/>
  <c r="CE5" i="4"/>
  <c r="CB5" i="4"/>
  <c r="BY5" i="4"/>
  <c r="BV5" i="4"/>
  <c r="BS5" i="4"/>
  <c r="BP5" i="4"/>
  <c r="BM5" i="4"/>
  <c r="BJ5" i="4"/>
  <c r="BG5" i="4"/>
  <c r="BD5" i="4"/>
  <c r="BA5" i="4"/>
  <c r="AX5" i="4"/>
  <c r="AU5" i="4"/>
  <c r="AR5" i="4"/>
  <c r="AO5" i="4"/>
  <c r="AL5" i="4"/>
  <c r="AI5" i="4"/>
  <c r="AF5" i="4"/>
  <c r="AC5" i="4"/>
  <c r="Z5" i="4"/>
  <c r="W5" i="4"/>
  <c r="T5" i="4"/>
  <c r="Q5" i="4"/>
  <c r="N5" i="4"/>
  <c r="K5" i="4"/>
  <c r="H5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CZ2" i="4"/>
  <c r="CW2" i="4"/>
  <c r="CT2" i="4"/>
  <c r="CQ2" i="4"/>
  <c r="CN2" i="4"/>
  <c r="CK2" i="4"/>
  <c r="CH2" i="4"/>
  <c r="CE2" i="4"/>
  <c r="CB2" i="4"/>
  <c r="BY2" i="4"/>
  <c r="BV2" i="4"/>
  <c r="BS2" i="4"/>
  <c r="BP2" i="4"/>
  <c r="BM2" i="4"/>
  <c r="BJ2" i="4"/>
  <c r="BG2" i="4"/>
  <c r="BD2" i="4"/>
  <c r="BA2" i="4"/>
  <c r="AX2" i="4"/>
  <c r="AU2" i="4"/>
  <c r="AR2" i="4"/>
  <c r="AO2" i="4"/>
  <c r="AL2" i="4"/>
  <c r="AI2" i="4"/>
  <c r="AF2" i="4"/>
  <c r="AC2" i="4"/>
  <c r="Z2" i="4"/>
  <c r="W2" i="4"/>
  <c r="T2" i="4"/>
  <c r="Q2" i="4"/>
  <c r="N2" i="4"/>
  <c r="K2" i="4"/>
  <c r="H2" i="4"/>
  <c r="E2" i="4"/>
  <c r="O2" i="3"/>
  <c r="O3" i="3"/>
  <c r="O4" i="3"/>
  <c r="O5" i="3"/>
  <c r="O6" i="3"/>
  <c r="O7" i="3"/>
  <c r="O8" i="3"/>
  <c r="O9" i="3"/>
  <c r="O10" i="3"/>
  <c r="O11" i="3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11" i="4"/>
  <c r="B6" i="4"/>
  <c r="B7" i="4"/>
  <c r="B8" i="4"/>
  <c r="B9" i="4"/>
  <c r="B10" i="4"/>
  <c r="B5" i="4"/>
  <c r="E3" i="4"/>
  <c r="AX42" i="4"/>
  <c r="AU42" i="4"/>
  <c r="AR42" i="4"/>
  <c r="AO42" i="4"/>
  <c r="AL42" i="4"/>
  <c r="AI42" i="4"/>
  <c r="AF42" i="4"/>
  <c r="AC42" i="4"/>
  <c r="Z42" i="4"/>
  <c r="W42" i="4"/>
  <c r="T42" i="4"/>
  <c r="Q42" i="4"/>
  <c r="N42" i="4"/>
  <c r="K42" i="4"/>
  <c r="H42" i="4"/>
  <c r="CZ3" i="4"/>
  <c r="CW3" i="4"/>
  <c r="CT3" i="4"/>
  <c r="CQ3" i="4"/>
  <c r="CN3" i="4"/>
  <c r="CK3" i="4"/>
  <c r="CH3" i="4"/>
  <c r="CE3" i="4"/>
  <c r="CB3" i="4"/>
  <c r="BY3" i="4"/>
  <c r="BV3" i="4"/>
  <c r="BS3" i="4"/>
  <c r="BP3" i="4"/>
  <c r="BM3" i="4"/>
  <c r="BJ3" i="4"/>
  <c r="BG3" i="4"/>
  <c r="BD3" i="4"/>
  <c r="BA3" i="4"/>
  <c r="AX3" i="4"/>
  <c r="AU3" i="4"/>
  <c r="AR3" i="4"/>
  <c r="AO3" i="4"/>
  <c r="AL3" i="4"/>
  <c r="AI3" i="4"/>
  <c r="AF3" i="4"/>
  <c r="AC3" i="4"/>
  <c r="Z3" i="4"/>
  <c r="W3" i="4"/>
  <c r="T3" i="4"/>
  <c r="Q3" i="4"/>
  <c r="N3" i="4"/>
  <c r="K3" i="4"/>
  <c r="H3" i="4"/>
  <c r="E42" i="4"/>
  <c r="K6" i="2"/>
  <c r="K4" i="2"/>
  <c r="F10" i="2"/>
  <c r="F4" i="2"/>
  <c r="K3" i="3"/>
  <c r="K4" i="3"/>
  <c r="K5" i="3"/>
  <c r="K6" i="3"/>
  <c r="K7" i="3"/>
  <c r="K8" i="3"/>
  <c r="K9" i="3"/>
  <c r="K10" i="3"/>
  <c r="K11" i="3"/>
  <c r="K2" i="3"/>
  <c r="F3" i="3"/>
  <c r="G3" i="3"/>
  <c r="H3" i="3"/>
  <c r="F4" i="3"/>
  <c r="G4" i="3"/>
  <c r="H4" i="3"/>
  <c r="F5" i="3"/>
  <c r="G5" i="3"/>
  <c r="H5" i="3"/>
  <c r="F6" i="3"/>
  <c r="G6" i="3"/>
  <c r="H6" i="3"/>
  <c r="F7" i="3"/>
  <c r="G7" i="3"/>
  <c r="H7" i="3"/>
  <c r="F8" i="3"/>
  <c r="G8" i="3"/>
  <c r="H8" i="3"/>
  <c r="F9" i="3"/>
  <c r="G9" i="3"/>
  <c r="H9" i="3"/>
  <c r="F10" i="3"/>
  <c r="G10" i="3"/>
  <c r="H10" i="3"/>
  <c r="F11" i="3"/>
  <c r="G11" i="3"/>
  <c r="H11" i="3"/>
  <c r="F2" i="3"/>
  <c r="H2" i="3"/>
  <c r="G2" i="3"/>
</calcChain>
</file>

<file path=xl/sharedStrings.xml><?xml version="1.0" encoding="utf-8"?>
<sst xmlns="http://schemas.openxmlformats.org/spreadsheetml/2006/main" count="346" uniqueCount="192">
  <si>
    <t>Logement</t>
  </si>
  <si>
    <t>Transport</t>
  </si>
  <si>
    <t>Frais bancaire</t>
  </si>
  <si>
    <t>Enfants</t>
  </si>
  <si>
    <t>Alimentation</t>
  </si>
  <si>
    <t>Vêtement</t>
  </si>
  <si>
    <t>Soins</t>
  </si>
  <si>
    <t>Téléphone - TV - Internet</t>
  </si>
  <si>
    <t>Loisirs</t>
  </si>
  <si>
    <t>Vacances</t>
  </si>
  <si>
    <t>Assurances</t>
  </si>
  <si>
    <t>Taxes</t>
  </si>
  <si>
    <t>ID</t>
  </si>
  <si>
    <t>Catégorie</t>
  </si>
  <si>
    <t>Sous-catégorie</t>
  </si>
  <si>
    <t>Loyer</t>
  </si>
  <si>
    <t>Crédit</t>
  </si>
  <si>
    <t>Frais gestion compte</t>
  </si>
  <si>
    <t>Argent de poche</t>
  </si>
  <si>
    <t>Mutuelle</t>
  </si>
  <si>
    <t>Téléphone</t>
  </si>
  <si>
    <t>Sport</t>
  </si>
  <si>
    <t>Habitation</t>
  </si>
  <si>
    <t>Taxe habitation</t>
  </si>
  <si>
    <t>Prêt 1</t>
  </si>
  <si>
    <t>Taxe</t>
  </si>
  <si>
    <t>Frais gestion titre</t>
  </si>
  <si>
    <t>Fête</t>
  </si>
  <si>
    <t>Autre</t>
  </si>
  <si>
    <t>Hygiène</t>
  </si>
  <si>
    <t>TV - Internet</t>
  </si>
  <si>
    <t>Abonnement</t>
  </si>
  <si>
    <t>Taxe foncière</t>
  </si>
  <si>
    <t>Prêt 2</t>
  </si>
  <si>
    <t>Charges communes</t>
  </si>
  <si>
    <t>Assurance</t>
  </si>
  <si>
    <t>Frais transaction titre</t>
  </si>
  <si>
    <t>Frais scolaires</t>
  </si>
  <si>
    <t>Soins corporels</t>
  </si>
  <si>
    <t>Activité culturelle</t>
  </si>
  <si>
    <t>Prêt 3</t>
  </si>
  <si>
    <t>Chauffage</t>
  </si>
  <si>
    <t>Carburant</t>
  </si>
  <si>
    <t>Frais garderie</t>
  </si>
  <si>
    <t>Frais médicaux</t>
  </si>
  <si>
    <t>Film</t>
  </si>
  <si>
    <t>Sortie</t>
  </si>
  <si>
    <t>Eau</t>
  </si>
  <si>
    <t>Entretien</t>
  </si>
  <si>
    <t>Frais pharmaceutiques</t>
  </si>
  <si>
    <t>Livre</t>
  </si>
  <si>
    <t>Souvenir</t>
  </si>
  <si>
    <t>Gaz</t>
  </si>
  <si>
    <t>Bus / Métro</t>
  </si>
  <si>
    <t>Frais d'hospitalisation</t>
  </si>
  <si>
    <t>Formation</t>
  </si>
  <si>
    <t>Electricité</t>
  </si>
  <si>
    <t>Train</t>
  </si>
  <si>
    <t>Jeux vidéos</t>
  </si>
  <si>
    <t>Cadastre</t>
  </si>
  <si>
    <t>Informatique</t>
  </si>
  <si>
    <t>Travaux</t>
  </si>
  <si>
    <t>Electronique</t>
  </si>
  <si>
    <t>Sorties</t>
  </si>
  <si>
    <t>Assurance habitation</t>
  </si>
  <si>
    <t>Alcool</t>
  </si>
  <si>
    <t>Restaurant</t>
  </si>
  <si>
    <t>Crédits à la consommation</t>
  </si>
  <si>
    <t>Cadeaux</t>
  </si>
  <si>
    <t>Epargne</t>
  </si>
  <si>
    <t>Investissement 1</t>
  </si>
  <si>
    <t>Investissement</t>
  </si>
  <si>
    <t>Epargne 1</t>
  </si>
  <si>
    <t>Investissement 2</t>
  </si>
  <si>
    <t>Epargne 2</t>
  </si>
  <si>
    <t>Investissement 3</t>
  </si>
  <si>
    <t>Epargne 3</t>
  </si>
  <si>
    <t>Salaire 1</t>
  </si>
  <si>
    <t>Salaire 2</t>
  </si>
  <si>
    <t>Salaire 3</t>
  </si>
  <si>
    <t>Congés payés</t>
  </si>
  <si>
    <t>Prime de fin d'année</t>
  </si>
  <si>
    <t>Pensions</t>
  </si>
  <si>
    <t>Allocations sociales</t>
  </si>
  <si>
    <t>Revenus locatifs</t>
  </si>
  <si>
    <t>Autres revenus 1</t>
  </si>
  <si>
    <t>Autres revenus 2</t>
  </si>
  <si>
    <t>Autres revenus 3</t>
  </si>
  <si>
    <t>Date</t>
  </si>
  <si>
    <t>Libellé</t>
  </si>
  <si>
    <t>Débit euros</t>
  </si>
  <si>
    <t>Crédit euros</t>
  </si>
  <si>
    <t>Type</t>
  </si>
  <si>
    <t>Moyen</t>
  </si>
  <si>
    <t>Somme</t>
  </si>
  <si>
    <t>Compte</t>
  </si>
  <si>
    <t>Du / Au</t>
  </si>
  <si>
    <t>Mois</t>
  </si>
  <si>
    <t>Année</t>
  </si>
  <si>
    <t>Débit</t>
  </si>
  <si>
    <t>Transfert</t>
  </si>
  <si>
    <t>CB</t>
  </si>
  <si>
    <t>Espèces</t>
  </si>
  <si>
    <t>Chèque</t>
  </si>
  <si>
    <t>Virement</t>
  </si>
  <si>
    <t>Prélèvement</t>
  </si>
  <si>
    <t>Remise de chèque</t>
  </si>
  <si>
    <t>Tableau1</t>
  </si>
  <si>
    <t>Tableau2</t>
  </si>
  <si>
    <t>Tableau3</t>
  </si>
  <si>
    <t>Domaine</t>
  </si>
  <si>
    <t>Tableau4</t>
  </si>
  <si>
    <t>Perso</t>
  </si>
  <si>
    <t>Pro</t>
  </si>
  <si>
    <t>Tableau5</t>
  </si>
  <si>
    <t>Sous-domaine</t>
  </si>
  <si>
    <t>CATEGORIES PRO</t>
  </si>
  <si>
    <t>Recettes encaissées</t>
  </si>
  <si>
    <t>Débours payés pour le compte des clients</t>
  </si>
  <si>
    <t>Honoraires rétrocédés</t>
  </si>
  <si>
    <t>Montant net des recettes</t>
  </si>
  <si>
    <t>Produits financiers</t>
  </si>
  <si>
    <t>Gains divers</t>
  </si>
  <si>
    <t>Achats</t>
  </si>
  <si>
    <t>Salaires nets et avantages en nature</t>
  </si>
  <si>
    <t>Charges sociales sur salaires</t>
  </si>
  <si>
    <t>T.V.A.</t>
  </si>
  <si>
    <t>C.E.T.</t>
  </si>
  <si>
    <t>Autres impôts</t>
  </si>
  <si>
    <t>C.S.G. déductible</t>
  </si>
  <si>
    <t>Loyer et charges locatives</t>
  </si>
  <si>
    <t>Location de matériel et de mobilier - dont redevances de collaboration</t>
  </si>
  <si>
    <t>Entretien et réparations</t>
  </si>
  <si>
    <t>Petit outillage</t>
  </si>
  <si>
    <t>Chauffage, eau, gaz, électricité</t>
  </si>
  <si>
    <t>Honoraires ne constituant pas des rétrocessions</t>
  </si>
  <si>
    <t>Primes d'assurances</t>
  </si>
  <si>
    <t>Frais de véhicules</t>
  </si>
  <si>
    <t>Autres frais de déplacements (voyages…)</t>
  </si>
  <si>
    <t>Charges sociales personnelles</t>
  </si>
  <si>
    <t>Frais de réception, de représentation et de congrès</t>
  </si>
  <si>
    <t>Fournitures de bureau, frais de documentation, de correspondance et de téléphone</t>
  </si>
  <si>
    <t>Frais d'actes et de contentieux</t>
  </si>
  <si>
    <t>Cotisations syndicales et professionnelles</t>
  </si>
  <si>
    <t>Autres frais divers de gestion</t>
  </si>
  <si>
    <t>Frais financiers</t>
  </si>
  <si>
    <t>Pertes diverses</t>
  </si>
  <si>
    <t>Revenus</t>
  </si>
  <si>
    <t>Dépenses courante</t>
  </si>
  <si>
    <t>Dépenses variable</t>
  </si>
  <si>
    <t>Tableau6</t>
  </si>
  <si>
    <t>Répartition</t>
  </si>
  <si>
    <t>Chèque repas</t>
  </si>
  <si>
    <t>Mobilier 1</t>
  </si>
  <si>
    <t>Mobilier 2</t>
  </si>
  <si>
    <t>Mobilier 3</t>
  </si>
  <si>
    <t>Immobilier 1</t>
  </si>
  <si>
    <t>Immobilier 2</t>
  </si>
  <si>
    <t>Immobilier 3</t>
  </si>
  <si>
    <t>Autres</t>
  </si>
  <si>
    <t>Investissement pro</t>
  </si>
  <si>
    <t>Epargne pro</t>
  </si>
  <si>
    <t>P.E.L.</t>
  </si>
  <si>
    <t>CATEGORIES PERSO</t>
  </si>
  <si>
    <t>TableauB1</t>
  </si>
  <si>
    <t>TableauB2</t>
  </si>
  <si>
    <t>TableauB4</t>
  </si>
  <si>
    <t>TableauB5</t>
  </si>
  <si>
    <t>TableauB6</t>
  </si>
  <si>
    <t>TableauB7</t>
  </si>
  <si>
    <t>TableauB8</t>
  </si>
  <si>
    <t>TableauB9</t>
  </si>
  <si>
    <t>TableauB10</t>
  </si>
  <si>
    <t>TableauB11</t>
  </si>
  <si>
    <t>TableauB12</t>
  </si>
  <si>
    <t>TableauB13</t>
  </si>
  <si>
    <t>TableauB14</t>
  </si>
  <si>
    <t>TableauB15</t>
  </si>
  <si>
    <t>TableauB16</t>
  </si>
  <si>
    <t>TableauB17</t>
  </si>
  <si>
    <t>Personnel intérimaire</t>
  </si>
  <si>
    <t>B</t>
  </si>
  <si>
    <t>A</t>
  </si>
  <si>
    <t>TableauB</t>
  </si>
  <si>
    <t>TableauA</t>
  </si>
  <si>
    <t>ID X.1</t>
  </si>
  <si>
    <t>ID X.1.1</t>
  </si>
  <si>
    <t>ID X</t>
  </si>
  <si>
    <t>INDIRECT("TableauB[Catégories]")"</t>
  </si>
  <si>
    <t>B10</t>
  </si>
  <si>
    <t>B.9.12</t>
  </si>
  <si>
    <t>A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</si>
</sst>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Arial"/>
    </font>
    <font>
      <sz val="11"/>
      <name val="Arial"/>
    </font>
    <font>
      <sz val="12"/>
      <name val="Arial"/>
    </font>
    <font>
      <b/>
      <sz val="14"/>
      <color theme="1"/>
      <name val="Calibri"/>
      <family val="2"/>
      <scheme val="minor"/>
    </font>
    <font>
      <b/>
      <sz val="11"/>
      <color theme="0"/>
      <name val="Arial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0" fillId="0" borderId="0" xfId="0" applyFont="1" applyBorder="1"/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wrapText="1"/>
    </xf>
    <xf numFmtId="14" fontId="7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right" vertical="center"/>
    </xf>
    <xf numFmtId="164" fontId="6" fillId="0" borderId="1" xfId="0" applyNumberFormat="1" applyFont="1" applyBorder="1" applyAlignment="1">
      <alignment horizontal="right" vertical="center"/>
    </xf>
    <xf numFmtId="4" fontId="6" fillId="0" borderId="1" xfId="0" applyNumberFormat="1" applyFont="1" applyBorder="1" applyAlignment="1">
      <alignment horizontal="right" vertical="center"/>
    </xf>
    <xf numFmtId="14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0" fillId="0" borderId="0" xfId="0" applyNumberFormat="1" applyFont="1" applyAlignment="1">
      <alignment vertical="center"/>
    </xf>
    <xf numFmtId="0" fontId="0" fillId="3" borderId="0" xfId="0" applyFill="1"/>
    <xf numFmtId="0" fontId="0" fillId="0" borderId="0" xfId="0" applyAlignment="1"/>
    <xf numFmtId="0" fontId="0" fillId="0" borderId="0" xfId="0" applyFon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2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10" fillId="2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Border="1"/>
    <xf numFmtId="0" fontId="0" fillId="6" borderId="0" xfId="0" applyFont="1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/>
  </cellXfs>
  <cellStyles count="1">
    <cellStyle name="Normal" xfId="0" builtinId="0"/>
  </cellStyles>
  <dxfs count="1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numFmt numFmtId="0" formatCode="General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2" name="Tableau1" displayName="Tableau1" ref="B3:B6" totalsRowShown="0" headerRowDxfId="129">
  <autoFilter ref="B3:B6"/>
  <tableColumns count="1">
    <tableColumn id="1" name="Typ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3" name="Tableau2" displayName="Tableau2" ref="D3:D9" totalsRowShown="0" headerRowDxfId="128">
  <autoFilter ref="D3:D9"/>
  <tableColumns count="1">
    <tableColumn id="1" name="Moyen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4" name="Tableau3" displayName="Tableau3" ref="F3:F12" totalsRowShown="0" headerRowDxfId="127">
  <autoFilter ref="F3:F12"/>
  <tableColumns count="1">
    <tableColumn id="1" name="Compt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26" name="Tableau4" displayName="Tableau4" ref="H3:I5" totalsRowShown="0" headerRowDxfId="126">
  <autoFilter ref="H3:I5"/>
  <tableColumns count="2">
    <tableColumn id="1" name="Domaine"/>
    <tableColumn id="2" name="ID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27" name="Tableau5" displayName="Tableau5" ref="K3:K9" totalsRowShown="0" headerRowDxfId="125">
  <autoFilter ref="K3:K9"/>
  <tableColumns count="1">
    <tableColumn id="1" name="Sous-domain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28" name="Tableau6" displayName="Tableau6" ref="M3:M8" totalsRowShown="0">
  <autoFilter ref="M3:M8"/>
  <tableColumns count="1">
    <tableColumn id="1" name="Répartition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30" name="TableauA" displayName="TableauA" ref="B4:C37" totalsRowShown="0" headerRowDxfId="109">
  <autoFilter ref="B4:C37"/>
  <tableColumns count="2">
    <tableColumn id="1" name="ID" dataDxfId="107">
      <calculatedColumnFormula>ROW(B5)-2</calculatedColumnFormula>
    </tableColumn>
    <tableColumn id="2" name="Catégorie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31" name="TableauA1" displayName="TableauA1" ref="E4:F22" totalsRowShown="0" headerRowDxfId="108">
  <autoFilter ref="E4:F22"/>
  <tableColumns count="2">
    <tableColumn id="1" name="ID" dataDxfId="53">
      <calculatedColumnFormula>"A."&amp;E$1&amp;"."&amp;ROW(E5)-4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32" name="TableauA2" displayName="TableauA2" ref="H4:I5" totalsRowShown="0" headerRowDxfId="106">
  <autoFilter ref="H4:I5"/>
  <tableColumns count="2">
    <tableColumn id="1" name="ID" dataDxfId="52">
      <calculatedColumnFormula>"A."&amp;H$1&amp;"."&amp;ROW(H5)-4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33" name="TableauA3" displayName="TableauA3" ref="K4:L5" totalsRowShown="0" headerRowDxfId="105">
  <autoFilter ref="K4:L5"/>
  <tableColumns count="2">
    <tableColumn id="1" name="ID" dataDxfId="51">
      <calculatedColumnFormula>"A."&amp;K$1&amp;"."&amp;ROW(K5)-4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34" name="TableauA4" displayName="TableauA4" ref="N4:O5" totalsRowShown="0" headerRowDxfId="104">
  <autoFilter ref="N4:O5"/>
  <tableColumns count="2">
    <tableColumn id="1" name="ID" dataDxfId="50">
      <calculatedColumnFormula>"A."&amp;N$1&amp;"."&amp;ROW(N5)-4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35" name="TableauA5" displayName="TableauA5" ref="Q4:R5" totalsRowShown="0" headerRowDxfId="103">
  <autoFilter ref="Q4:R5"/>
  <tableColumns count="2">
    <tableColumn id="1" name="ID" dataDxfId="49">
      <calculatedColumnFormula>"A."&amp;Q$1&amp;"."&amp;ROW(Q5)-4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36" name="TableauA6" displayName="TableauA6" ref="T4:U5" totalsRowShown="0" headerRowDxfId="102">
  <autoFilter ref="T4:U5"/>
  <tableColumns count="2">
    <tableColumn id="1" name="ID" dataDxfId="48">
      <calculatedColumnFormula>"A."&amp;T$1&amp;"."&amp;ROW(T5)-4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37" name="TableauA7" displayName="TableauA7" ref="W4:X5" totalsRowShown="0" headerRowDxfId="101">
  <autoFilter ref="W4:X5"/>
  <tableColumns count="2">
    <tableColumn id="1" name="ID" dataDxfId="47">
      <calculatedColumnFormula>"A."&amp;W$1&amp;"."&amp;ROW(W5)-4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38" name="TableauA8" displayName="TableauA8" ref="Z4:AA5" totalsRowShown="0" headerRowDxfId="100">
  <autoFilter ref="Z4:AA5"/>
  <tableColumns count="2">
    <tableColumn id="1" name="ID" dataDxfId="46">
      <calculatedColumnFormula>"A."&amp;Z$1&amp;"."&amp;ROW(Z5)-4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39" name="TableauA9" displayName="TableauA9" ref="AC4:AD5" totalsRowShown="0" headerRowDxfId="99">
  <autoFilter ref="AC4:AD5"/>
  <tableColumns count="2">
    <tableColumn id="1" name="ID" dataDxfId="45">
      <calculatedColumnFormula>"A."&amp;AC$1&amp;"."&amp;ROW(AC5)-4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40" name="TableauA10" displayName="TableauA10" ref="AF4:AG5" totalsRowShown="0" headerRowDxfId="98">
  <autoFilter ref="AF4:AG5"/>
  <tableColumns count="2">
    <tableColumn id="1" name="ID" dataDxfId="44">
      <calculatedColumnFormula>"A."&amp;AF$1&amp;"."&amp;ROW(AF5)-4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8.xml><?xml version="1.0" encoding="utf-8"?>
<table xmlns="http://schemas.openxmlformats.org/spreadsheetml/2006/main" id="41" name="TableauA11" displayName="TableauA11" ref="AI4:AJ5" totalsRowShown="0" headerRowDxfId="97">
  <autoFilter ref="AI4:AJ5"/>
  <tableColumns count="2">
    <tableColumn id="1" name="ID" dataDxfId="43">
      <calculatedColumnFormula>"A."&amp;AI$1&amp;"."&amp;ROW(AI5)-4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19.xml><?xml version="1.0" encoding="utf-8"?>
<table xmlns="http://schemas.openxmlformats.org/spreadsheetml/2006/main" id="42" name="TableauA12" displayName="TableauA12" ref="AL4:AM5" totalsRowShown="0" headerRowDxfId="96">
  <autoFilter ref="AL4:AM5"/>
  <tableColumns count="2">
    <tableColumn id="1" name="ID" dataDxfId="42">
      <calculatedColumnFormula>"A."&amp;AL$1&amp;"."&amp;ROW(AL5)-4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20.xml><?xml version="1.0" encoding="utf-8"?>
<table xmlns="http://schemas.openxmlformats.org/spreadsheetml/2006/main" id="43" name="TableauA13" displayName="TableauA13" ref="AO4:AP5" totalsRowShown="0" headerRowDxfId="95">
  <autoFilter ref="AO4:AP5"/>
  <tableColumns count="2">
    <tableColumn id="1" name="ID" dataDxfId="41">
      <calculatedColumnFormula>"A."&amp;AO$1&amp;"."&amp;ROW(AO5)-4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21.xml><?xml version="1.0" encoding="utf-8"?>
<table xmlns="http://schemas.openxmlformats.org/spreadsheetml/2006/main" id="44" name="TableauA14" displayName="TableauA14" ref="AR4:AS5" totalsRowShown="0" headerRowDxfId="94">
  <autoFilter ref="AR4:AS5"/>
  <tableColumns count="2">
    <tableColumn id="1" name="ID" dataDxfId="40">
      <calculatedColumnFormula>"A."&amp;AR$1&amp;"."&amp;ROW(AR5)-4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22.xml><?xml version="1.0" encoding="utf-8"?>
<table xmlns="http://schemas.openxmlformats.org/spreadsheetml/2006/main" id="45" name="TableauA15" displayName="TableauA15" ref="AU4:AV5" totalsRowShown="0" headerRowDxfId="93">
  <autoFilter ref="AU4:AV5"/>
  <tableColumns count="2">
    <tableColumn id="1" name="ID" dataDxfId="39">
      <calculatedColumnFormula>"A."&amp;AU$1&amp;"."&amp;ROW(AU5)-4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23.xml><?xml version="1.0" encoding="utf-8"?>
<table xmlns="http://schemas.openxmlformats.org/spreadsheetml/2006/main" id="46" name="TableauA16" displayName="TableauA16" ref="AX4:AY5" totalsRowShown="0" headerRowDxfId="92">
  <autoFilter ref="AX4:AY5"/>
  <tableColumns count="2">
    <tableColumn id="1" name="ID" dataDxfId="38">
      <calculatedColumnFormula>"A."&amp;AX$1&amp;"."&amp;ROW(AX5)-4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24.xml><?xml version="1.0" encoding="utf-8"?>
<table xmlns="http://schemas.openxmlformats.org/spreadsheetml/2006/main" id="47" name="TableauA17" displayName="TableauA17" ref="BA4:BB5" totalsRowShown="0" headerRowDxfId="91">
  <autoFilter ref="BA4:BB5"/>
  <tableColumns count="2">
    <tableColumn id="1" name="ID" dataDxfId="37">
      <calculatedColumnFormula>"A."&amp;BA$1&amp;"."&amp;ROW(BA5)-4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25.xml><?xml version="1.0" encoding="utf-8"?>
<table xmlns="http://schemas.openxmlformats.org/spreadsheetml/2006/main" id="48" name="TableauA18" displayName="TableauA18" ref="BD4:BE5" totalsRowShown="0" headerRowDxfId="90" dataDxfId="34">
  <autoFilter ref="BD4:BE5"/>
  <tableColumns count="2">
    <tableColumn id="1" name="ID" dataDxfId="36">
      <calculatedColumnFormula>"A."&amp;BD$1&amp;"."&amp;ROW(BD5)-4</calculatedColumnFormula>
    </tableColumn>
    <tableColumn id="2" name="Sous-catégorie" dataDxfId="35"/>
  </tableColumns>
  <tableStyleInfo name="TableStyleLight8" showFirstColumn="0" showLastColumn="0" showRowStripes="1" showColumnStripes="0"/>
</table>
</file>

<file path=xl/tables/table26.xml><?xml version="1.0" encoding="utf-8"?>
<table xmlns="http://schemas.openxmlformats.org/spreadsheetml/2006/main" id="49" name="TableauA19" displayName="TableauA19" ref="BG4:BH5" totalsRowShown="0" headerRowDxfId="89" dataDxfId="54">
  <autoFilter ref="BG4:BH5"/>
  <tableColumns count="2">
    <tableColumn id="1" name="ID" dataDxfId="33">
      <calculatedColumnFormula>"A."&amp;BG$1&amp;"."&amp;ROW(BG5)-4</calculatedColumnFormula>
    </tableColumn>
    <tableColumn id="2" name="Sous-catégorie" dataDxfId="55"/>
  </tableColumns>
  <tableStyleInfo name="TableStyleLight8" showFirstColumn="0" showLastColumn="0" showRowStripes="1" showColumnStripes="0"/>
</table>
</file>

<file path=xl/tables/table27.xml><?xml version="1.0" encoding="utf-8"?>
<table xmlns="http://schemas.openxmlformats.org/spreadsheetml/2006/main" id="50" name="TableauA20" displayName="TableauA20" ref="BJ4:BK5" totalsRowShown="0" headerRowDxfId="88">
  <autoFilter ref="BJ4:BK5"/>
  <tableColumns count="2">
    <tableColumn id="1" name="ID" dataDxfId="32">
      <calculatedColumnFormula>"A."&amp;BJ$1&amp;"."&amp;ROW(BJ5)-4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28.xml><?xml version="1.0" encoding="utf-8"?>
<table xmlns="http://schemas.openxmlformats.org/spreadsheetml/2006/main" id="51" name="TableauA21" displayName="TableauA21" ref="BM4:BN5" totalsRowShown="0" headerRowDxfId="87">
  <autoFilter ref="BM4:BN5"/>
  <tableColumns count="2">
    <tableColumn id="1" name="ID" dataDxfId="31">
      <calculatedColumnFormula>"A."&amp;BM$1&amp;"."&amp;ROW(BM5)-4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29.xml><?xml version="1.0" encoding="utf-8"?>
<table xmlns="http://schemas.openxmlformats.org/spreadsheetml/2006/main" id="52" name="TableauA22" displayName="TableauA22" ref="BP4:BQ5" totalsRowShown="0" headerRowDxfId="86">
  <autoFilter ref="BP4:BQ5"/>
  <tableColumns count="2">
    <tableColumn id="1" name="ID" dataDxfId="30">
      <calculatedColumnFormula>"A."&amp;BP$1&amp;"."&amp;ROW(BP5)-4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0.xml><?xml version="1.0" encoding="utf-8"?>
<table xmlns="http://schemas.openxmlformats.org/spreadsheetml/2006/main" id="53" name="TableauA23" displayName="TableauA23" ref="BS4:BT5" totalsRowShown="0" headerRowDxfId="85">
  <autoFilter ref="BS4:BT5"/>
  <tableColumns count="2">
    <tableColumn id="1" name="ID" dataDxfId="29">
      <calculatedColumnFormula>"A."&amp;BS$1&amp;"."&amp;ROW(BS5)-4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1.xml><?xml version="1.0" encoding="utf-8"?>
<table xmlns="http://schemas.openxmlformats.org/spreadsheetml/2006/main" id="54" name="TableauA24" displayName="TableauA24" ref="BV4:BW5" totalsRowShown="0" headerRowDxfId="84">
  <autoFilter ref="BV4:BW5"/>
  <tableColumns count="2">
    <tableColumn id="1" name="ID" dataDxfId="28">
      <calculatedColumnFormula>"A."&amp;BV$1&amp;"."&amp;ROW(BV5)-4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2.xml><?xml version="1.0" encoding="utf-8"?>
<table xmlns="http://schemas.openxmlformats.org/spreadsheetml/2006/main" id="55" name="TableauA25" displayName="TableauA25" ref="BY4:BZ5" totalsRowShown="0" headerRowDxfId="83">
  <autoFilter ref="BY4:BZ5"/>
  <tableColumns count="2">
    <tableColumn id="1" name="ID" dataDxfId="27">
      <calculatedColumnFormula>"A."&amp;BY$1&amp;"."&amp;ROW(BY5)-4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3.xml><?xml version="1.0" encoding="utf-8"?>
<table xmlns="http://schemas.openxmlformats.org/spreadsheetml/2006/main" id="56" name="TableauA26" displayName="TableauA26" ref="CB4:CC5" totalsRowShown="0" headerRowDxfId="82">
  <autoFilter ref="CB4:CC5"/>
  <tableColumns count="2">
    <tableColumn id="1" name="ID" dataDxfId="26">
      <calculatedColumnFormula>"A."&amp;CB$1&amp;"."&amp;ROW(CB5)-4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4.xml><?xml version="1.0" encoding="utf-8"?>
<table xmlns="http://schemas.openxmlformats.org/spreadsheetml/2006/main" id="57" name="TableauA27" displayName="TableauA27" ref="CE4:CF5" totalsRowShown="0" headerRowDxfId="81">
  <autoFilter ref="CE4:CF5"/>
  <tableColumns count="2">
    <tableColumn id="1" name="ID" dataDxfId="25">
      <calculatedColumnFormula>"A."&amp;CE$1&amp;"."&amp;ROW(CE5)-4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5.xml><?xml version="1.0" encoding="utf-8"?>
<table xmlns="http://schemas.openxmlformats.org/spreadsheetml/2006/main" id="58" name="TableauA28" displayName="TableauA28" ref="CH4:CI5" totalsRowShown="0" headerRowDxfId="80">
  <autoFilter ref="CH4:CI5"/>
  <tableColumns count="2">
    <tableColumn id="1" name="ID" dataDxfId="24">
      <calculatedColumnFormula>"A."&amp;CH$1&amp;"."&amp;ROW(CH5)-4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6.xml><?xml version="1.0" encoding="utf-8"?>
<table xmlns="http://schemas.openxmlformats.org/spreadsheetml/2006/main" id="59" name="TableauA29" displayName="TableauA29" ref="CK4:CL5" totalsRowShown="0" headerRowDxfId="79">
  <autoFilter ref="CK4:CL5"/>
  <tableColumns count="2">
    <tableColumn id="1" name="ID" dataDxfId="23">
      <calculatedColumnFormula>"A."&amp;CK$1&amp;"."&amp;ROW(CK5)-4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7.xml><?xml version="1.0" encoding="utf-8"?>
<table xmlns="http://schemas.openxmlformats.org/spreadsheetml/2006/main" id="60" name="TableauA30" displayName="TableauA30" ref="CN4:CO5" totalsRowShown="0" headerRowDxfId="78">
  <autoFilter ref="CN4:CO5"/>
  <tableColumns count="2">
    <tableColumn id="1" name="ID" dataDxfId="22">
      <calculatedColumnFormula>"A."&amp;CN$1&amp;"."&amp;ROW(CN5)-4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8.xml><?xml version="1.0" encoding="utf-8"?>
<table xmlns="http://schemas.openxmlformats.org/spreadsheetml/2006/main" id="61" name="TableauA31" displayName="TableauA31" ref="CQ4:CR5" totalsRowShown="0" headerRowDxfId="77">
  <autoFilter ref="CQ4:CR5"/>
  <tableColumns count="2">
    <tableColumn id="1" name="ID" dataDxfId="21">
      <calculatedColumnFormula>"A."&amp;CQ$1&amp;"."&amp;ROW(CQ5)-4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39.xml><?xml version="1.0" encoding="utf-8"?>
<table xmlns="http://schemas.openxmlformats.org/spreadsheetml/2006/main" id="62" name="TableauA32" displayName="TableauA32" ref="CT4:CU5" totalsRowShown="0" headerRowDxfId="76">
  <autoFilter ref="CT4:CU5"/>
  <tableColumns count="2">
    <tableColumn id="1" name="ID" dataDxfId="20">
      <calculatedColumnFormula>"A."&amp;CT$1&amp;"."&amp;ROW(CT5)-4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0.xml><?xml version="1.0" encoding="utf-8"?>
<table xmlns="http://schemas.openxmlformats.org/spreadsheetml/2006/main" id="63" name="TableauA33" displayName="TableauA33" ref="CW4:CX8" totalsRowShown="0" headerRowDxfId="75">
  <autoFilter ref="CW4:CX8"/>
  <tableColumns count="2">
    <tableColumn id="1" name="ID" dataDxfId="19">
      <calculatedColumnFormula>"A."&amp;CW$1&amp;"."&amp;ROW(CW5)-4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1.xml><?xml version="1.0" encoding="utf-8"?>
<table xmlns="http://schemas.openxmlformats.org/spreadsheetml/2006/main" id="64" name="TableauA34" displayName="TableauA34" ref="CZ4:DA7" totalsRowShown="0" headerRowDxfId="74">
  <autoFilter ref="CZ4:DA7"/>
  <tableColumns count="2">
    <tableColumn id="1" name="ID" dataDxfId="18">
      <calculatedColumnFormula>"A."&amp;CZ$1&amp;"."&amp;ROW(CZ5)-4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2.xml><?xml version="1.0" encoding="utf-8"?>
<table xmlns="http://schemas.openxmlformats.org/spreadsheetml/2006/main" id="65" name="TableauB1" displayName="TableauB1" ref="E43:F55" totalsRowShown="0" headerRowDxfId="58">
  <autoFilter ref="E43:F55"/>
  <tableColumns count="2">
    <tableColumn id="1" name="ID" dataDxfId="17">
      <calculatedColumnFormula>"B."&amp;E$1&amp;"."&amp;ROW(E44)-43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3.xml><?xml version="1.0" encoding="utf-8"?>
<table xmlns="http://schemas.openxmlformats.org/spreadsheetml/2006/main" id="66" name="TableauB" displayName="TableauB" ref="B43:C59" totalsRowShown="0">
  <autoFilter ref="B43:C59"/>
  <tableColumns count="2">
    <tableColumn id="1" name="ID" dataDxfId="57">
      <calculatedColumnFormula>ROW(B44)-43</calculatedColumnFormula>
    </tableColumn>
    <tableColumn id="2" name="Catégorie"/>
  </tableColumns>
  <tableStyleInfo name="TableStyleLight8" showFirstColumn="0" showLastColumn="0" showRowStripes="1" showColumnStripes="0"/>
</table>
</file>

<file path=xl/tables/table44.xml><?xml version="1.0" encoding="utf-8"?>
<table xmlns="http://schemas.openxmlformats.org/spreadsheetml/2006/main" id="67" name="TableauB2" displayName="TableauB2" ref="H43:I51" totalsRowShown="0" headerRowDxfId="73">
  <autoFilter ref="H43:I51"/>
  <tableColumns count="2">
    <tableColumn id="1" name="ID" dataDxfId="16">
      <calculatedColumnFormula>"B."&amp;H$1&amp;"."&amp;ROW(H44)-43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5.xml><?xml version="1.0" encoding="utf-8"?>
<table xmlns="http://schemas.openxmlformats.org/spreadsheetml/2006/main" id="68" name="TableauB3" displayName="TableauB3" ref="K43:L47" totalsRowShown="0" headerRowDxfId="72">
  <autoFilter ref="K43:L47"/>
  <tableColumns count="2">
    <tableColumn id="1" name="ID" dataDxfId="15">
      <calculatedColumnFormula>"B."&amp;K$1&amp;"."&amp;ROW(K44)-43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6.xml><?xml version="1.0" encoding="utf-8"?>
<table xmlns="http://schemas.openxmlformats.org/spreadsheetml/2006/main" id="69" name="TableauB4" displayName="TableauB4" ref="N43:O49" totalsRowShown="0" headerRowDxfId="71">
  <autoFilter ref="N43:O49"/>
  <tableColumns count="2">
    <tableColumn id="1" name="ID" dataDxfId="14">
      <calculatedColumnFormula>"B."&amp;N$1&amp;"."&amp;ROW(N44)-43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7.xml><?xml version="1.0" encoding="utf-8"?>
<table xmlns="http://schemas.openxmlformats.org/spreadsheetml/2006/main" id="70" name="TableauB5" displayName="TableauB5" ref="Q43:R45" totalsRowShown="0" headerRowDxfId="70">
  <autoFilter ref="Q43:R45"/>
  <tableColumns count="2">
    <tableColumn id="1" name="ID" dataDxfId="13">
      <calculatedColumnFormula>"B."&amp;Q$1&amp;"."&amp;ROW(Q44)-43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8.xml><?xml version="1.0" encoding="utf-8"?>
<table xmlns="http://schemas.openxmlformats.org/spreadsheetml/2006/main" id="71" name="TableauB6" displayName="TableauB6" ref="T43:U45" totalsRowShown="0" headerRowDxfId="69">
  <autoFilter ref="T43:U45"/>
  <tableColumns count="2">
    <tableColumn id="1" name="ID" dataDxfId="12">
      <calculatedColumnFormula>"B."&amp;T$1&amp;"."&amp;ROW(T44)-43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49.xml><?xml version="1.0" encoding="utf-8"?>
<table xmlns="http://schemas.openxmlformats.org/spreadsheetml/2006/main" id="72" name="TableauB7" displayName="TableauB7" ref="W43:X50" totalsRowShown="0" headerRowDxfId="68">
  <autoFilter ref="W43:X50"/>
  <tableColumns count="2">
    <tableColumn id="1" name="ID" dataDxfId="11">
      <calculatedColumnFormula>"B."&amp;W$1&amp;"."&amp;ROW(W44)-43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0.xml><?xml version="1.0" encoding="utf-8"?>
<table xmlns="http://schemas.openxmlformats.org/spreadsheetml/2006/main" id="73" name="TableauB8" displayName="TableauB8" ref="Z43:AA46" totalsRowShown="0" headerRowDxfId="67">
  <autoFilter ref="Z43:AA46"/>
  <tableColumns count="2">
    <tableColumn id="1" name="ID" dataDxfId="10">
      <calculatedColumnFormula>"B."&amp;Z$1&amp;"."&amp;ROW(Z44)-43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1.xml><?xml version="1.0" encoding="utf-8"?>
<table xmlns="http://schemas.openxmlformats.org/spreadsheetml/2006/main" id="74" name="TableauB9" displayName="TableauB9" ref="AC43:AD55" totalsRowShown="0" headerRowDxfId="66">
  <autoFilter ref="AC43:AD55"/>
  <tableColumns count="2">
    <tableColumn id="1" name="ID" dataDxfId="9">
      <calculatedColumnFormula>"B."&amp;AC$1&amp;"."&amp;ROW(AC44)-43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2.xml><?xml version="1.0" encoding="utf-8"?>
<table xmlns="http://schemas.openxmlformats.org/spreadsheetml/2006/main" id="75" name="TableauB10" displayName="TableauB10" ref="AF43:AG49" totalsRowShown="0" headerRowDxfId="65">
  <autoFilter ref="AF43:AG49"/>
  <tableColumns count="2">
    <tableColumn id="1" name="ID" dataDxfId="8">
      <calculatedColumnFormula>"B."&amp;AF$1&amp;"."&amp;ROW(AF44)-43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3.xml><?xml version="1.0" encoding="utf-8"?>
<table xmlns="http://schemas.openxmlformats.org/spreadsheetml/2006/main" id="76" name="TableauB11" displayName="TableauB11" ref="AI43:AJ44" totalsRowShown="0" headerRowDxfId="64">
  <autoFilter ref="AI43:AJ44"/>
  <tableColumns count="2">
    <tableColumn id="1" name="ID" dataDxfId="7">
      <calculatedColumnFormula>"B."&amp;AI$1&amp;"."&amp;ROW(AI44)-43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4.xml><?xml version="1.0" encoding="utf-8"?>
<table xmlns="http://schemas.openxmlformats.org/spreadsheetml/2006/main" id="77" name="TableauB12" displayName="TableauB12" ref="AL43:AM45" totalsRowShown="0" headerRowDxfId="63">
  <autoFilter ref="AL43:AM45"/>
  <tableColumns count="2">
    <tableColumn id="1" name="ID" dataDxfId="6">
      <calculatedColumnFormula>"B."&amp;AL$1&amp;"."&amp;ROW(AL44)-43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5.xml><?xml version="1.0" encoding="utf-8"?>
<table xmlns="http://schemas.openxmlformats.org/spreadsheetml/2006/main" id="78" name="TableauB13" displayName="TableauB13" ref="AO43:AP46" totalsRowShown="0" headerRowDxfId="62">
  <autoFilter ref="AO43:AP46"/>
  <tableColumns count="2">
    <tableColumn id="1" name="ID" dataDxfId="5">
      <calculatedColumnFormula>"B."&amp;AO$1&amp;"."&amp;ROW(AO44)-43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6.xml><?xml version="1.0" encoding="utf-8"?>
<table xmlns="http://schemas.openxmlformats.org/spreadsheetml/2006/main" id="79" name="TableauB14" displayName="TableauB14" ref="AR43:AS44" totalsRowShown="0" headerRowDxfId="61">
  <autoFilter ref="AR43:AS44"/>
  <tableColumns count="2">
    <tableColumn id="1" name="ID" dataDxfId="4">
      <calculatedColumnFormula>"B."&amp;AR$1&amp;"."&amp;ROW(AR44)-43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7.xml><?xml version="1.0" encoding="utf-8"?>
<table xmlns="http://schemas.openxmlformats.org/spreadsheetml/2006/main" id="80" name="TableauB15" displayName="TableauB15" ref="AU43:AV47" totalsRowShown="0" headerRowDxfId="60">
  <autoFilter ref="AU43:AV47"/>
  <tableColumns count="2">
    <tableColumn id="1" name="ID" dataDxfId="3">
      <calculatedColumnFormula>"B."&amp;AU$1&amp;"."&amp;ROW(AU44)-43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8.xml><?xml version="1.0" encoding="utf-8"?>
<table xmlns="http://schemas.openxmlformats.org/spreadsheetml/2006/main" id="81" name="TableauB16" displayName="TableauB16" ref="AX43:AY46" totalsRowShown="0" headerRowDxfId="59">
  <autoFilter ref="AX43:AY46"/>
  <tableColumns count="2">
    <tableColumn id="1" name="ID" dataDxfId="2">
      <calculatedColumnFormula>"B."&amp;AX$1&amp;"."&amp;ROW(AX44)-43</calculatedColumnFormula>
    </tableColumn>
    <tableColumn id="2" name="Sous-catégorie"/>
  </tableColumns>
  <tableStyleInfo name="TableStyleLight8" showFirstColumn="0" showLastColumn="0" showRowStripes="1" showColumnStripes="0"/>
</table>
</file>

<file path=xl/tables/table59.xml><?xml version="1.0" encoding="utf-8"?>
<table xmlns="http://schemas.openxmlformats.org/spreadsheetml/2006/main" id="29" name="Tableau29" displayName="Tableau29" ref="F1:U11" totalsRowShown="0" headerRowDxfId="110" dataDxfId="111">
  <autoFilter ref="F1:U11"/>
  <tableColumns count="16">
    <tableColumn id="1" name="Date" dataDxfId="124">
      <calculatedColumnFormula>A2</calculatedColumnFormula>
    </tableColumn>
    <tableColumn id="2" name="Mois" dataDxfId="123">
      <calculatedColumnFormula>YEAR(F2)</calculatedColumnFormula>
    </tableColumn>
    <tableColumn id="3" name="Année" dataDxfId="122">
      <calculatedColumnFormula>TEXT(F2,"mmmm")</calculatedColumnFormula>
    </tableColumn>
    <tableColumn id="4" name="Type" dataDxfId="121"/>
    <tableColumn id="5" name="Moyen" dataDxfId="120"/>
    <tableColumn id="6" name="Somme" dataDxfId="119">
      <calculatedColumnFormula>D2-C2</calculatedColumnFormula>
    </tableColumn>
    <tableColumn id="7" name="Compte" dataDxfId="118"/>
    <tableColumn id="8" name="Du / Au" dataDxfId="117"/>
    <tableColumn id="9" name="Domaine" dataDxfId="116"/>
    <tableColumn id="14" name="ID X" dataDxfId="56">
      <calculatedColumnFormula>VLOOKUP(Tableau29[Domaine],Tableau4[],2,0)</calculatedColumnFormula>
    </tableColumn>
    <tableColumn id="10" name="Sous-domaine" dataDxfId="115"/>
    <tableColumn id="11" name="Répartition" dataDxfId="114"/>
    <tableColumn id="12" name="Catégorie" dataDxfId="113"/>
    <tableColumn id="15" name="ID X.1" dataDxfId="1"/>
    <tableColumn id="13" name="Sous-catégorie" dataDxfId="112"/>
    <tableColumn id="16" name="ID X.1.1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6" Type="http://schemas.openxmlformats.org/officeDocument/2006/relationships/table" Target="../tables/table6.xml"/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46" Type="http://schemas.openxmlformats.org/officeDocument/2006/relationships/table" Target="../tables/table52.xml"/><Relationship Id="rId47" Type="http://schemas.openxmlformats.org/officeDocument/2006/relationships/table" Target="../tables/table53.xml"/><Relationship Id="rId48" Type="http://schemas.openxmlformats.org/officeDocument/2006/relationships/table" Target="../tables/table54.xml"/><Relationship Id="rId49" Type="http://schemas.openxmlformats.org/officeDocument/2006/relationships/table" Target="../tables/table55.xml"/><Relationship Id="rId20" Type="http://schemas.openxmlformats.org/officeDocument/2006/relationships/table" Target="../tables/table26.xml"/><Relationship Id="rId21" Type="http://schemas.openxmlformats.org/officeDocument/2006/relationships/table" Target="../tables/table27.xml"/><Relationship Id="rId22" Type="http://schemas.openxmlformats.org/officeDocument/2006/relationships/table" Target="../tables/table28.xml"/><Relationship Id="rId23" Type="http://schemas.openxmlformats.org/officeDocument/2006/relationships/table" Target="../tables/table29.xml"/><Relationship Id="rId24" Type="http://schemas.openxmlformats.org/officeDocument/2006/relationships/table" Target="../tables/table30.xml"/><Relationship Id="rId25" Type="http://schemas.openxmlformats.org/officeDocument/2006/relationships/table" Target="../tables/table31.xml"/><Relationship Id="rId26" Type="http://schemas.openxmlformats.org/officeDocument/2006/relationships/table" Target="../tables/table32.xml"/><Relationship Id="rId27" Type="http://schemas.openxmlformats.org/officeDocument/2006/relationships/table" Target="../tables/table33.xml"/><Relationship Id="rId28" Type="http://schemas.openxmlformats.org/officeDocument/2006/relationships/table" Target="../tables/table34.xml"/><Relationship Id="rId29" Type="http://schemas.openxmlformats.org/officeDocument/2006/relationships/table" Target="../tables/table35.xml"/><Relationship Id="rId50" Type="http://schemas.openxmlformats.org/officeDocument/2006/relationships/table" Target="../tables/table56.xml"/><Relationship Id="rId51" Type="http://schemas.openxmlformats.org/officeDocument/2006/relationships/table" Target="../tables/table57.xml"/><Relationship Id="rId52" Type="http://schemas.openxmlformats.org/officeDocument/2006/relationships/table" Target="../tables/table58.xml"/><Relationship Id="rId1" Type="http://schemas.openxmlformats.org/officeDocument/2006/relationships/table" Target="../tables/table7.xml"/><Relationship Id="rId2" Type="http://schemas.openxmlformats.org/officeDocument/2006/relationships/table" Target="../tables/table8.xml"/><Relationship Id="rId3" Type="http://schemas.openxmlformats.org/officeDocument/2006/relationships/table" Target="../tables/table9.xml"/><Relationship Id="rId4" Type="http://schemas.openxmlformats.org/officeDocument/2006/relationships/table" Target="../tables/table10.xml"/><Relationship Id="rId5" Type="http://schemas.openxmlformats.org/officeDocument/2006/relationships/table" Target="../tables/table11.xml"/><Relationship Id="rId30" Type="http://schemas.openxmlformats.org/officeDocument/2006/relationships/table" Target="../tables/table36.xml"/><Relationship Id="rId31" Type="http://schemas.openxmlformats.org/officeDocument/2006/relationships/table" Target="../tables/table37.xml"/><Relationship Id="rId32" Type="http://schemas.openxmlformats.org/officeDocument/2006/relationships/table" Target="../tables/table38.xml"/><Relationship Id="rId9" Type="http://schemas.openxmlformats.org/officeDocument/2006/relationships/table" Target="../tables/table15.xml"/><Relationship Id="rId6" Type="http://schemas.openxmlformats.org/officeDocument/2006/relationships/table" Target="../tables/table12.xml"/><Relationship Id="rId7" Type="http://schemas.openxmlformats.org/officeDocument/2006/relationships/table" Target="../tables/table13.xml"/><Relationship Id="rId8" Type="http://schemas.openxmlformats.org/officeDocument/2006/relationships/table" Target="../tables/table14.xml"/><Relationship Id="rId33" Type="http://schemas.openxmlformats.org/officeDocument/2006/relationships/table" Target="../tables/table39.xml"/><Relationship Id="rId34" Type="http://schemas.openxmlformats.org/officeDocument/2006/relationships/table" Target="../tables/table40.xml"/><Relationship Id="rId35" Type="http://schemas.openxmlformats.org/officeDocument/2006/relationships/table" Target="../tables/table41.xml"/><Relationship Id="rId36" Type="http://schemas.openxmlformats.org/officeDocument/2006/relationships/table" Target="../tables/table42.xml"/><Relationship Id="rId10" Type="http://schemas.openxmlformats.org/officeDocument/2006/relationships/table" Target="../tables/table16.xml"/><Relationship Id="rId11" Type="http://schemas.openxmlformats.org/officeDocument/2006/relationships/table" Target="../tables/table17.xml"/><Relationship Id="rId12" Type="http://schemas.openxmlformats.org/officeDocument/2006/relationships/table" Target="../tables/table18.xml"/><Relationship Id="rId13" Type="http://schemas.openxmlformats.org/officeDocument/2006/relationships/table" Target="../tables/table19.xml"/><Relationship Id="rId14" Type="http://schemas.openxmlformats.org/officeDocument/2006/relationships/table" Target="../tables/table20.xml"/><Relationship Id="rId15" Type="http://schemas.openxmlformats.org/officeDocument/2006/relationships/table" Target="../tables/table21.xml"/><Relationship Id="rId16" Type="http://schemas.openxmlformats.org/officeDocument/2006/relationships/table" Target="../tables/table22.xml"/><Relationship Id="rId17" Type="http://schemas.openxmlformats.org/officeDocument/2006/relationships/table" Target="../tables/table23.xml"/><Relationship Id="rId18" Type="http://schemas.openxmlformats.org/officeDocument/2006/relationships/table" Target="../tables/table24.xml"/><Relationship Id="rId19" Type="http://schemas.openxmlformats.org/officeDocument/2006/relationships/table" Target="../tables/table25.xml"/><Relationship Id="rId37" Type="http://schemas.openxmlformats.org/officeDocument/2006/relationships/table" Target="../tables/table43.xml"/><Relationship Id="rId38" Type="http://schemas.openxmlformats.org/officeDocument/2006/relationships/table" Target="../tables/table44.xml"/><Relationship Id="rId39" Type="http://schemas.openxmlformats.org/officeDocument/2006/relationships/table" Target="../tables/table45.xml"/><Relationship Id="rId40" Type="http://schemas.openxmlformats.org/officeDocument/2006/relationships/table" Target="../tables/table46.xml"/><Relationship Id="rId41" Type="http://schemas.openxmlformats.org/officeDocument/2006/relationships/table" Target="../tables/table47.xml"/><Relationship Id="rId42" Type="http://schemas.openxmlformats.org/officeDocument/2006/relationships/table" Target="../tables/table48.xml"/><Relationship Id="rId43" Type="http://schemas.openxmlformats.org/officeDocument/2006/relationships/table" Target="../tables/table49.xml"/><Relationship Id="rId44" Type="http://schemas.openxmlformats.org/officeDocument/2006/relationships/table" Target="../tables/table50.xml"/><Relationship Id="rId45" Type="http://schemas.openxmlformats.org/officeDocument/2006/relationships/table" Target="../tables/table5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4"/>
  <sheetViews>
    <sheetView workbookViewId="0">
      <selection activeCell="K13" sqref="K13"/>
    </sheetView>
  </sheetViews>
  <sheetFormatPr baseColWidth="10" defaultColWidth="2.83203125" defaultRowHeight="16" x14ac:dyDescent="0.2"/>
  <cols>
    <col min="2" max="2" width="11.1640625" bestFit="1" customWidth="1"/>
    <col min="4" max="4" width="16" bestFit="1" customWidth="1"/>
    <col min="6" max="6" width="11.1640625" bestFit="1" customWidth="1"/>
    <col min="8" max="8" width="11.33203125" bestFit="1" customWidth="1"/>
    <col min="9" max="9" width="5.5" bestFit="1" customWidth="1"/>
    <col min="11" max="11" width="15.6640625" bestFit="1" customWidth="1"/>
    <col min="13" max="13" width="23.33203125" bestFit="1" customWidth="1"/>
  </cols>
  <sheetData>
    <row r="2" spans="2:13" s="16" customFormat="1" ht="43" customHeight="1" x14ac:dyDescent="0.2">
      <c r="B2" s="17" t="s">
        <v>107</v>
      </c>
      <c r="D2" s="17" t="s">
        <v>108</v>
      </c>
      <c r="F2" s="17" t="s">
        <v>109</v>
      </c>
      <c r="H2" s="4" t="s">
        <v>111</v>
      </c>
      <c r="I2" s="4"/>
      <c r="K2" s="17" t="s">
        <v>114</v>
      </c>
      <c r="M2" s="17" t="s">
        <v>150</v>
      </c>
    </row>
    <row r="3" spans="2:13" x14ac:dyDescent="0.2">
      <c r="B3" s="2" t="s">
        <v>92</v>
      </c>
      <c r="D3" s="2" t="s">
        <v>93</v>
      </c>
      <c r="F3" s="2" t="s">
        <v>95</v>
      </c>
      <c r="H3" s="2" t="s">
        <v>110</v>
      </c>
      <c r="I3" s="2" t="s">
        <v>12</v>
      </c>
      <c r="K3" s="2" t="s">
        <v>115</v>
      </c>
      <c r="M3" t="s">
        <v>151</v>
      </c>
    </row>
    <row r="4" spans="2:13" x14ac:dyDescent="0.2">
      <c r="B4" t="s">
        <v>99</v>
      </c>
      <c r="D4" t="s">
        <v>101</v>
      </c>
      <c r="F4" t="str">
        <f>"- PERSO -"</f>
        <v>- PERSO -</v>
      </c>
      <c r="H4" t="s">
        <v>113</v>
      </c>
      <c r="I4" t="s">
        <v>182</v>
      </c>
      <c r="K4" t="str">
        <f>"- PERSO -"</f>
        <v>- PERSO -</v>
      </c>
      <c r="M4" t="s">
        <v>147</v>
      </c>
    </row>
    <row r="5" spans="2:13" x14ac:dyDescent="0.2">
      <c r="B5" t="s">
        <v>16</v>
      </c>
      <c r="D5" t="s">
        <v>102</v>
      </c>
      <c r="H5" t="s">
        <v>112</v>
      </c>
      <c r="I5" t="s">
        <v>181</v>
      </c>
      <c r="M5" t="s">
        <v>148</v>
      </c>
    </row>
    <row r="6" spans="2:13" x14ac:dyDescent="0.2">
      <c r="B6" t="s">
        <v>100</v>
      </c>
      <c r="D6" t="s">
        <v>103</v>
      </c>
      <c r="K6" t="str">
        <f>"- PRO -"</f>
        <v>- PRO -</v>
      </c>
      <c r="M6" t="s">
        <v>149</v>
      </c>
    </row>
    <row r="7" spans="2:13" x14ac:dyDescent="0.2">
      <c r="D7" t="s">
        <v>104</v>
      </c>
      <c r="M7" t="s">
        <v>69</v>
      </c>
    </row>
    <row r="8" spans="2:13" x14ac:dyDescent="0.2">
      <c r="D8" t="s">
        <v>105</v>
      </c>
      <c r="M8" t="s">
        <v>71</v>
      </c>
    </row>
    <row r="9" spans="2:13" x14ac:dyDescent="0.2">
      <c r="D9" t="s">
        <v>106</v>
      </c>
    </row>
    <row r="10" spans="2:13" x14ac:dyDescent="0.2">
      <c r="F10" t="str">
        <f>"- PRO -"</f>
        <v>- PRO -</v>
      </c>
    </row>
    <row r="14" spans="2:13" s="19" customFormat="1" x14ac:dyDescent="0.2"/>
  </sheetData>
  <mergeCells count="1">
    <mergeCell ref="H2:I2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76"/>
  <sheetViews>
    <sheetView topLeftCell="A30" workbookViewId="0">
      <selection activeCell="F60" sqref="F60"/>
    </sheetView>
  </sheetViews>
  <sheetFormatPr baseColWidth="10" defaultColWidth="2.83203125" defaultRowHeight="16" x14ac:dyDescent="0.2"/>
  <cols>
    <col min="2" max="2" width="8.1640625" style="15" bestFit="1" customWidth="1"/>
    <col min="3" max="3" width="36.1640625" customWidth="1"/>
    <col min="5" max="5" width="8.1640625" style="3" bestFit="1" customWidth="1"/>
    <col min="6" max="6" width="16" bestFit="1" customWidth="1"/>
    <col min="8" max="8" width="8.1640625" bestFit="1" customWidth="1"/>
    <col min="9" max="9" width="16" bestFit="1" customWidth="1"/>
    <col min="11" max="11" width="8.1640625" bestFit="1" customWidth="1"/>
    <col min="12" max="12" width="16" bestFit="1" customWidth="1"/>
    <col min="14" max="14" width="8.1640625" bestFit="1" customWidth="1"/>
    <col min="15" max="15" width="16" bestFit="1" customWidth="1"/>
    <col min="17" max="17" width="8.1640625" bestFit="1" customWidth="1"/>
    <col min="18" max="18" width="16" bestFit="1" customWidth="1"/>
    <col min="20" max="20" width="8.1640625" bestFit="1" customWidth="1"/>
    <col min="21" max="21" width="16" bestFit="1" customWidth="1"/>
    <col min="23" max="23" width="8.1640625" bestFit="1" customWidth="1"/>
    <col min="24" max="24" width="16" bestFit="1" customWidth="1"/>
    <col min="26" max="26" width="8.1640625" bestFit="1" customWidth="1"/>
    <col min="27" max="27" width="16" bestFit="1" customWidth="1"/>
    <col min="29" max="29" width="8.1640625" bestFit="1" customWidth="1"/>
    <col min="30" max="30" width="16" bestFit="1" customWidth="1"/>
    <col min="32" max="32" width="8.1640625" bestFit="1" customWidth="1"/>
    <col min="33" max="33" width="16" bestFit="1" customWidth="1"/>
    <col min="35" max="35" width="8.1640625" bestFit="1" customWidth="1"/>
    <col min="36" max="36" width="16" bestFit="1" customWidth="1"/>
    <col min="38" max="38" width="8.1640625" bestFit="1" customWidth="1"/>
    <col min="39" max="39" width="16" bestFit="1" customWidth="1"/>
    <col min="41" max="41" width="8.1640625" bestFit="1" customWidth="1"/>
    <col min="42" max="42" width="16" bestFit="1" customWidth="1"/>
    <col min="44" max="44" width="8.1640625" bestFit="1" customWidth="1"/>
    <col min="45" max="45" width="16" bestFit="1" customWidth="1"/>
    <col min="47" max="47" width="8.1640625" bestFit="1" customWidth="1"/>
    <col min="48" max="48" width="16" bestFit="1" customWidth="1"/>
    <col min="50" max="50" width="8.1640625" bestFit="1" customWidth="1"/>
    <col min="51" max="51" width="16" bestFit="1" customWidth="1"/>
    <col min="53" max="53" width="8.1640625" bestFit="1" customWidth="1"/>
    <col min="54" max="54" width="16" bestFit="1" customWidth="1"/>
    <col min="56" max="56" width="8.1640625" bestFit="1" customWidth="1"/>
    <col min="57" max="57" width="16" bestFit="1" customWidth="1"/>
    <col min="59" max="59" width="8.1640625" bestFit="1" customWidth="1"/>
    <col min="60" max="60" width="16" bestFit="1" customWidth="1"/>
    <col min="62" max="62" width="8.1640625" bestFit="1" customWidth="1"/>
    <col min="63" max="63" width="16" bestFit="1" customWidth="1"/>
    <col min="65" max="65" width="8.1640625" bestFit="1" customWidth="1"/>
    <col min="66" max="66" width="16" bestFit="1" customWidth="1"/>
    <col min="68" max="68" width="8.1640625" bestFit="1" customWidth="1"/>
    <col min="69" max="69" width="16" bestFit="1" customWidth="1"/>
    <col min="71" max="71" width="8.1640625" bestFit="1" customWidth="1"/>
    <col min="72" max="72" width="16" bestFit="1" customWidth="1"/>
    <col min="74" max="74" width="8.1640625" bestFit="1" customWidth="1"/>
    <col min="75" max="75" width="16" bestFit="1" customWidth="1"/>
    <col min="77" max="77" width="8.1640625" bestFit="1" customWidth="1"/>
    <col min="78" max="78" width="16" bestFit="1" customWidth="1"/>
    <col min="80" max="80" width="8.1640625" bestFit="1" customWidth="1"/>
    <col min="81" max="81" width="16" bestFit="1" customWidth="1"/>
    <col min="83" max="83" width="8.1640625" bestFit="1" customWidth="1"/>
    <col min="84" max="84" width="16" bestFit="1" customWidth="1"/>
    <col min="86" max="86" width="8.1640625" bestFit="1" customWidth="1"/>
    <col min="87" max="87" width="16" bestFit="1" customWidth="1"/>
    <col min="89" max="89" width="8.1640625" bestFit="1" customWidth="1"/>
    <col min="90" max="90" width="16" bestFit="1" customWidth="1"/>
    <col min="92" max="92" width="8.1640625" bestFit="1" customWidth="1"/>
    <col min="93" max="93" width="16" bestFit="1" customWidth="1"/>
    <col min="95" max="95" width="8.1640625" bestFit="1" customWidth="1"/>
    <col min="96" max="96" width="16" bestFit="1" customWidth="1"/>
    <col min="98" max="98" width="8.1640625" bestFit="1" customWidth="1"/>
    <col min="99" max="99" width="16" bestFit="1" customWidth="1"/>
    <col min="101" max="101" width="8.1640625" bestFit="1" customWidth="1"/>
    <col min="102" max="102" width="16" bestFit="1" customWidth="1"/>
    <col min="104" max="104" width="8.1640625" bestFit="1" customWidth="1"/>
    <col min="105" max="105" width="16" bestFit="1" customWidth="1"/>
  </cols>
  <sheetData>
    <row r="1" spans="2:105" s="32" customFormat="1" x14ac:dyDescent="0.2">
      <c r="B1" s="31"/>
      <c r="E1" s="33">
        <v>1</v>
      </c>
      <c r="H1" s="33">
        <v>2</v>
      </c>
      <c r="K1" s="33">
        <v>3</v>
      </c>
      <c r="N1" s="33">
        <v>4</v>
      </c>
      <c r="Q1" s="33">
        <v>5</v>
      </c>
      <c r="T1" s="33">
        <v>6</v>
      </c>
      <c r="W1" s="33">
        <v>7</v>
      </c>
      <c r="Z1" s="33">
        <v>8</v>
      </c>
      <c r="AC1" s="33">
        <v>9</v>
      </c>
      <c r="AF1" s="33">
        <v>10</v>
      </c>
      <c r="AI1" s="33">
        <v>11</v>
      </c>
      <c r="AL1" s="33">
        <v>12</v>
      </c>
      <c r="AO1" s="33">
        <v>13</v>
      </c>
      <c r="AR1" s="33">
        <v>14</v>
      </c>
      <c r="AU1" s="33">
        <v>15</v>
      </c>
      <c r="AX1" s="33">
        <v>16</v>
      </c>
      <c r="BA1" s="33">
        <v>17</v>
      </c>
      <c r="BD1" s="33">
        <v>18</v>
      </c>
      <c r="BG1" s="33">
        <v>19</v>
      </c>
      <c r="BJ1" s="33">
        <v>20</v>
      </c>
      <c r="BM1" s="33">
        <v>21</v>
      </c>
      <c r="BP1" s="33">
        <v>22</v>
      </c>
      <c r="BS1" s="33">
        <v>23</v>
      </c>
      <c r="BV1" s="33">
        <v>24</v>
      </c>
      <c r="BY1" s="33">
        <v>25</v>
      </c>
      <c r="CB1" s="33">
        <v>26</v>
      </c>
      <c r="CE1" s="33">
        <v>27</v>
      </c>
      <c r="CH1" s="33">
        <v>28</v>
      </c>
      <c r="CK1" s="33">
        <v>29</v>
      </c>
      <c r="CN1" s="33">
        <v>30</v>
      </c>
      <c r="CQ1" s="33">
        <v>31</v>
      </c>
      <c r="CT1" s="33">
        <v>32</v>
      </c>
      <c r="CW1" s="33">
        <v>33</v>
      </c>
      <c r="CZ1" s="33">
        <v>34</v>
      </c>
    </row>
    <row r="2" spans="2:105" s="32" customFormat="1" ht="25" customHeight="1" x14ac:dyDescent="0.2">
      <c r="B2" s="34" t="s">
        <v>184</v>
      </c>
      <c r="C2" s="34"/>
      <c r="E2" s="34" t="str">
        <f>"TableauA"&amp;E1</f>
        <v>TableauA1</v>
      </c>
      <c r="H2" s="34" t="str">
        <f>"TableauA"&amp;H1</f>
        <v>TableauA2</v>
      </c>
      <c r="K2" s="34" t="str">
        <f>"TableauA"&amp;K1</f>
        <v>TableauA3</v>
      </c>
      <c r="N2" s="34" t="str">
        <f>"TableauA"&amp;N1</f>
        <v>TableauA4</v>
      </c>
      <c r="Q2" s="34" t="str">
        <f>"TableauA"&amp;Q1</f>
        <v>TableauA5</v>
      </c>
      <c r="T2" s="34" t="str">
        <f>"TableauA"&amp;T1</f>
        <v>TableauA6</v>
      </c>
      <c r="W2" s="34" t="str">
        <f>"TableauA"&amp;W1</f>
        <v>TableauA7</v>
      </c>
      <c r="Z2" s="34" t="str">
        <f>"TableauA"&amp;Z1</f>
        <v>TableauA8</v>
      </c>
      <c r="AC2" s="34" t="str">
        <f>"TableauA"&amp;AC1</f>
        <v>TableauA9</v>
      </c>
      <c r="AF2" s="34" t="str">
        <f>"TableauA"&amp;AF1</f>
        <v>TableauA10</v>
      </c>
      <c r="AI2" s="34" t="str">
        <f>"TableauA"&amp;AI1</f>
        <v>TableauA11</v>
      </c>
      <c r="AL2" s="34" t="str">
        <f>"TableauA"&amp;AL1</f>
        <v>TableauA12</v>
      </c>
      <c r="AO2" s="34" t="str">
        <f>"TableauA"&amp;AO1</f>
        <v>TableauA13</v>
      </c>
      <c r="AR2" s="34" t="str">
        <f>"TableauA"&amp;AR1</f>
        <v>TableauA14</v>
      </c>
      <c r="AU2" s="34" t="str">
        <f>"TableauA"&amp;AU1</f>
        <v>TableauA15</v>
      </c>
      <c r="AX2" s="34" t="str">
        <f>"TableauA"&amp;AX1</f>
        <v>TableauA16</v>
      </c>
      <c r="BA2" s="34" t="str">
        <f>"TableauA"&amp;BA1</f>
        <v>TableauA17</v>
      </c>
      <c r="BD2" s="34" t="str">
        <f>"TableauA"&amp;BD1</f>
        <v>TableauA18</v>
      </c>
      <c r="BG2" s="34" t="str">
        <f>"TableauA"&amp;BG1</f>
        <v>TableauA19</v>
      </c>
      <c r="BJ2" s="34" t="str">
        <f>"TableauA"&amp;BJ1</f>
        <v>TableauA20</v>
      </c>
      <c r="BM2" s="34" t="str">
        <f>"TableauA"&amp;BM1</f>
        <v>TableauA21</v>
      </c>
      <c r="BP2" s="34" t="str">
        <f>"TableauA"&amp;BP1</f>
        <v>TableauA22</v>
      </c>
      <c r="BS2" s="34" t="str">
        <f>"TableauA"&amp;BS1</f>
        <v>TableauA23</v>
      </c>
      <c r="BV2" s="34" t="str">
        <f>"TableauA"&amp;BV1</f>
        <v>TableauA24</v>
      </c>
      <c r="BY2" s="34" t="str">
        <f>"TableauA"&amp;BY1</f>
        <v>TableauA25</v>
      </c>
      <c r="CB2" s="34" t="str">
        <f>"TableauA"&amp;CB1</f>
        <v>TableauA26</v>
      </c>
      <c r="CE2" s="34" t="str">
        <f>"TableauA"&amp;CE1</f>
        <v>TableauA27</v>
      </c>
      <c r="CH2" s="34" t="str">
        <f>"TableauA"&amp;CH1</f>
        <v>TableauA28</v>
      </c>
      <c r="CK2" s="34" t="str">
        <f>"TableauA"&amp;CK1</f>
        <v>TableauA29</v>
      </c>
      <c r="CN2" s="34" t="str">
        <f>"TableauA"&amp;CN1</f>
        <v>TableauA30</v>
      </c>
      <c r="CQ2" s="34" t="str">
        <f>"TableauA"&amp;CQ1</f>
        <v>TableauA31</v>
      </c>
      <c r="CT2" s="34" t="str">
        <f>"TableauA"&amp;CT1</f>
        <v>TableauA32</v>
      </c>
      <c r="CW2" s="34" t="str">
        <f>"TableauA"&amp;CW1</f>
        <v>TableauA33</v>
      </c>
      <c r="CZ2" s="34" t="str">
        <f>"TableauA"&amp;CZ1</f>
        <v>TableauA34</v>
      </c>
    </row>
    <row r="3" spans="2:105" s="25" customFormat="1" ht="45" customHeight="1" x14ac:dyDescent="0.2">
      <c r="B3" s="27" t="s">
        <v>116</v>
      </c>
      <c r="C3" s="27"/>
      <c r="E3" s="26" t="str">
        <f>IFERROR(INDEX(TableauA[Catégorie],MATCH(E$1,TableauA[ID],0)),"")</f>
        <v>Recettes encaissées</v>
      </c>
      <c r="F3" s="26"/>
      <c r="H3" s="26" t="str">
        <f>IFERROR(INDEX(TableauA[Catégorie],MATCH(H$1,TableauA[ID],0)),"")</f>
        <v>Débours payés pour le compte des clients</v>
      </c>
      <c r="I3" s="26"/>
      <c r="K3" s="26" t="str">
        <f>IFERROR(INDEX(TableauA[Catégorie],MATCH(K$1,TableauA[ID],0)),"")</f>
        <v>Honoraires rétrocédés</v>
      </c>
      <c r="L3" s="26"/>
      <c r="N3" s="26" t="str">
        <f>IFERROR(INDEX(TableauA[Catégorie],MATCH(N$1,TableauA[ID],0)),"")</f>
        <v>Montant net des recettes</v>
      </c>
      <c r="O3" s="26"/>
      <c r="Q3" s="26" t="str">
        <f>IFERROR(INDEX(TableauA[Catégorie],MATCH(Q$1,TableauA[ID],0)),"")</f>
        <v>Produits financiers</v>
      </c>
      <c r="R3" s="26"/>
      <c r="T3" s="26" t="str">
        <f>IFERROR(INDEX(TableauA[Catégorie],MATCH(T$1,TableauA[ID],0)),"")</f>
        <v>Gains divers</v>
      </c>
      <c r="U3" s="26"/>
      <c r="W3" s="26" t="str">
        <f>IFERROR(INDEX(TableauA[Catégorie],MATCH(W$1,TableauA[ID],0)),"")</f>
        <v/>
      </c>
      <c r="X3" s="26"/>
      <c r="Z3" s="26" t="str">
        <f>IFERROR(INDEX(TableauA[Catégorie],MATCH(Z$1,TableauA[ID],0)),"")</f>
        <v>Achats</v>
      </c>
      <c r="AA3" s="26"/>
      <c r="AC3" s="26" t="str">
        <f>IFERROR(INDEX(TableauA[Catégorie],MATCH(AC$1,TableauA[ID],0)),"")</f>
        <v>Salaires nets et avantages en nature</v>
      </c>
      <c r="AD3" s="26"/>
      <c r="AF3" s="26" t="str">
        <f>IFERROR(INDEX(TableauA[Catégorie],MATCH(AF$1,TableauA[ID],0)),"")</f>
        <v>Charges sociales sur salaires</v>
      </c>
      <c r="AG3" s="26"/>
      <c r="AI3" s="26" t="str">
        <f>IFERROR(INDEX(TableauA[Catégorie],MATCH(AI$1,TableauA[ID],0)),"")</f>
        <v>T.V.A.</v>
      </c>
      <c r="AJ3" s="26"/>
      <c r="AL3" s="26" t="str">
        <f>IFERROR(INDEX(TableauA[Catégorie],MATCH(AL$1,TableauA[ID],0)),"")</f>
        <v>C.E.T.</v>
      </c>
      <c r="AM3" s="26"/>
      <c r="AO3" s="26" t="str">
        <f>IFERROR(INDEX(TableauA[Catégorie],MATCH(AO$1,TableauA[ID],0)),"")</f>
        <v>Autres impôts</v>
      </c>
      <c r="AP3" s="26"/>
      <c r="AR3" s="26" t="str">
        <f>IFERROR(INDEX(TableauA[Catégorie],MATCH(AR$1,TableauA[ID],0)),"")</f>
        <v>C.S.G. déductible</v>
      </c>
      <c r="AS3" s="26"/>
      <c r="AU3" s="26" t="str">
        <f>IFERROR(INDEX(TableauA[Catégorie],MATCH(AU$1,TableauA[ID],0)),"")</f>
        <v>Loyer et charges locatives</v>
      </c>
      <c r="AV3" s="26"/>
      <c r="AX3" s="26" t="str">
        <f>IFERROR(INDEX(TableauA[Catégorie],MATCH(AX$1,TableauA[ID],0)),"")</f>
        <v>Location de matériel et de mobilier - dont redevances de collaboration</v>
      </c>
      <c r="AY3" s="26"/>
      <c r="BA3" s="26" t="str">
        <f>IFERROR(INDEX(TableauA[Catégorie],MATCH(BA$1,TableauA[ID],0)),"")</f>
        <v>Entretien et réparations</v>
      </c>
      <c r="BB3" s="26"/>
      <c r="BD3" s="26" t="str">
        <f>IFERROR(INDEX(TableauA[Catégorie],MATCH(BD$1,TableauA[ID],0)),"")</f>
        <v>Personnel intérimaire</v>
      </c>
      <c r="BE3" s="26"/>
      <c r="BG3" s="26" t="str">
        <f>IFERROR(INDEX(TableauA[Catégorie],MATCH(BG$1,TableauA[ID],0)),"")</f>
        <v>Petit outillage</v>
      </c>
      <c r="BH3" s="26"/>
      <c r="BJ3" s="26" t="str">
        <f>IFERROR(INDEX(TableauA[Catégorie],MATCH(BJ$1,TableauA[ID],0)),"")</f>
        <v>Chauffage, eau, gaz, électricité</v>
      </c>
      <c r="BK3" s="26"/>
      <c r="BM3" s="26" t="str">
        <f>IFERROR(INDEX(TableauA[Catégorie],MATCH(BM$1,TableauA[ID],0)),"")</f>
        <v>Honoraires ne constituant pas des rétrocessions</v>
      </c>
      <c r="BN3" s="26"/>
      <c r="BP3" s="26" t="str">
        <f>IFERROR(INDEX(TableauA[Catégorie],MATCH(BP$1,TableauA[ID],0)),"")</f>
        <v>Primes d'assurances</v>
      </c>
      <c r="BQ3" s="26"/>
      <c r="BS3" s="26" t="str">
        <f>IFERROR(INDEX(TableauA[Catégorie],MATCH(BS$1,TableauA[ID],0)),"")</f>
        <v>Frais de véhicules</v>
      </c>
      <c r="BT3" s="26"/>
      <c r="BV3" s="26" t="str">
        <f>IFERROR(INDEX(TableauA[Catégorie],MATCH(BV$1,TableauA[ID],0)),"")</f>
        <v>Autres frais de déplacements (voyages…)</v>
      </c>
      <c r="BW3" s="26"/>
      <c r="BY3" s="26" t="str">
        <f>IFERROR(INDEX(TableauA[Catégorie],MATCH(BY$1,TableauA[ID],0)),"")</f>
        <v>Charges sociales personnelles</v>
      </c>
      <c r="BZ3" s="26"/>
      <c r="CB3" s="26" t="str">
        <f>IFERROR(INDEX(TableauA[Catégorie],MATCH(CB$1,TableauA[ID],0)),"")</f>
        <v>Frais de réception, de représentation et de congrès</v>
      </c>
      <c r="CC3" s="26"/>
      <c r="CE3" s="26" t="str">
        <f>IFERROR(INDEX(TableauA[Catégorie],MATCH(CE$1,TableauA[ID],0)),"")</f>
        <v>Fournitures de bureau, frais de documentation, de correspondance et de téléphone</v>
      </c>
      <c r="CF3" s="26"/>
      <c r="CH3" s="26" t="str">
        <f>IFERROR(INDEX(TableauA[Catégorie],MATCH(CH$1,TableauA[ID],0)),"")</f>
        <v>Frais d'actes et de contentieux</v>
      </c>
      <c r="CI3" s="26"/>
      <c r="CK3" s="26" t="str">
        <f>IFERROR(INDEX(TableauA[Catégorie],MATCH(CK$1,TableauA[ID],0)),"")</f>
        <v>Cotisations syndicales et professionnelles</v>
      </c>
      <c r="CL3" s="26"/>
      <c r="CN3" s="26" t="str">
        <f>IFERROR(INDEX(TableauA[Catégorie],MATCH(CN$1,TableauA[ID],0)),"")</f>
        <v>Autres frais divers de gestion</v>
      </c>
      <c r="CO3" s="26"/>
      <c r="CQ3" s="26" t="str">
        <f>IFERROR(INDEX(TableauA[Catégorie],MATCH(CQ$1,TableauA[ID],0)),"")</f>
        <v>Frais financiers</v>
      </c>
      <c r="CR3" s="26"/>
      <c r="CT3" s="26" t="str">
        <f>IFERROR(INDEX(TableauA[Catégorie],MATCH(CT$1,TableauA[ID],0)),"")</f>
        <v>Pertes diverses</v>
      </c>
      <c r="CU3" s="26"/>
      <c r="CW3" s="26" t="str">
        <f>IFERROR(INDEX(TableauA[Catégorie],MATCH(CW$1,TableauA[ID],0)),"")</f>
        <v>Epargne pro</v>
      </c>
      <c r="CX3" s="26"/>
      <c r="CZ3" s="26" t="str">
        <f>IFERROR(INDEX(TableauA[Catégorie],MATCH(CZ$1,TableauA[ID],0)),"")</f>
        <v>Investissement pro</v>
      </c>
      <c r="DA3" s="26"/>
    </row>
    <row r="4" spans="2:105" s="2" customFormat="1" x14ac:dyDescent="0.2">
      <c r="B4" s="23" t="s">
        <v>12</v>
      </c>
      <c r="C4" s="2" t="s">
        <v>13</v>
      </c>
      <c r="E4" s="1" t="s">
        <v>12</v>
      </c>
      <c r="F4" s="2" t="s">
        <v>14</v>
      </c>
      <c r="H4" s="1" t="s">
        <v>12</v>
      </c>
      <c r="I4" s="2" t="s">
        <v>14</v>
      </c>
      <c r="K4" s="1" t="s">
        <v>12</v>
      </c>
      <c r="L4" s="2" t="s">
        <v>14</v>
      </c>
      <c r="N4" s="1" t="s">
        <v>12</v>
      </c>
      <c r="O4" s="2" t="s">
        <v>14</v>
      </c>
      <c r="Q4" s="1" t="s">
        <v>12</v>
      </c>
      <c r="R4" s="2" t="s">
        <v>14</v>
      </c>
      <c r="T4" s="1" t="s">
        <v>12</v>
      </c>
      <c r="U4" s="2" t="s">
        <v>14</v>
      </c>
      <c r="W4" s="1" t="s">
        <v>12</v>
      </c>
      <c r="X4" s="2" t="s">
        <v>14</v>
      </c>
      <c r="Z4" s="1" t="s">
        <v>12</v>
      </c>
      <c r="AA4" s="2" t="s">
        <v>14</v>
      </c>
      <c r="AC4" s="1" t="s">
        <v>12</v>
      </c>
      <c r="AD4" s="2" t="s">
        <v>14</v>
      </c>
      <c r="AF4" s="1" t="s">
        <v>12</v>
      </c>
      <c r="AG4" s="2" t="s">
        <v>14</v>
      </c>
      <c r="AI4" s="1" t="s">
        <v>12</v>
      </c>
      <c r="AJ4" s="2" t="s">
        <v>14</v>
      </c>
      <c r="AL4" s="1" t="s">
        <v>12</v>
      </c>
      <c r="AM4" s="2" t="s">
        <v>14</v>
      </c>
      <c r="AO4" s="1" t="s">
        <v>12</v>
      </c>
      <c r="AP4" s="2" t="s">
        <v>14</v>
      </c>
      <c r="AR4" s="1" t="s">
        <v>12</v>
      </c>
      <c r="AS4" s="2" t="s">
        <v>14</v>
      </c>
      <c r="AU4" s="1" t="s">
        <v>12</v>
      </c>
      <c r="AV4" s="2" t="s">
        <v>14</v>
      </c>
      <c r="AX4" s="1" t="s">
        <v>12</v>
      </c>
      <c r="AY4" s="2" t="s">
        <v>14</v>
      </c>
      <c r="BA4" s="1" t="s">
        <v>12</v>
      </c>
      <c r="BB4" s="2" t="s">
        <v>14</v>
      </c>
      <c r="BD4" s="1" t="s">
        <v>12</v>
      </c>
      <c r="BE4" s="2" t="s">
        <v>14</v>
      </c>
      <c r="BG4" s="1" t="s">
        <v>12</v>
      </c>
      <c r="BH4" s="2" t="s">
        <v>14</v>
      </c>
      <c r="BJ4" s="1" t="s">
        <v>12</v>
      </c>
      <c r="BK4" s="2" t="s">
        <v>14</v>
      </c>
      <c r="BM4" s="1" t="s">
        <v>12</v>
      </c>
      <c r="BN4" s="2" t="s">
        <v>14</v>
      </c>
      <c r="BP4" s="1" t="s">
        <v>12</v>
      </c>
      <c r="BQ4" s="2" t="s">
        <v>14</v>
      </c>
      <c r="BS4" s="1" t="s">
        <v>12</v>
      </c>
      <c r="BT4" s="2" t="s">
        <v>14</v>
      </c>
      <c r="BV4" s="1" t="s">
        <v>12</v>
      </c>
      <c r="BW4" s="2" t="s">
        <v>14</v>
      </c>
      <c r="BY4" s="1" t="s">
        <v>12</v>
      </c>
      <c r="BZ4" s="2" t="s">
        <v>14</v>
      </c>
      <c r="CB4" s="1" t="s">
        <v>12</v>
      </c>
      <c r="CC4" s="2" t="s">
        <v>14</v>
      </c>
      <c r="CE4" s="1" t="s">
        <v>12</v>
      </c>
      <c r="CF4" s="2" t="s">
        <v>14</v>
      </c>
      <c r="CH4" s="1" t="s">
        <v>12</v>
      </c>
      <c r="CI4" s="2" t="s">
        <v>14</v>
      </c>
      <c r="CK4" s="1" t="s">
        <v>12</v>
      </c>
      <c r="CL4" s="2" t="s">
        <v>14</v>
      </c>
      <c r="CN4" s="1" t="s">
        <v>12</v>
      </c>
      <c r="CO4" s="2" t="s">
        <v>14</v>
      </c>
      <c r="CQ4" s="1" t="s">
        <v>12</v>
      </c>
      <c r="CR4" s="2" t="s">
        <v>14</v>
      </c>
      <c r="CT4" s="1" t="s">
        <v>12</v>
      </c>
      <c r="CU4" s="2" t="s">
        <v>14</v>
      </c>
      <c r="CW4" s="1" t="s">
        <v>12</v>
      </c>
      <c r="CX4" s="2" t="s">
        <v>14</v>
      </c>
      <c r="CY4" s="20"/>
      <c r="CZ4" s="1" t="s">
        <v>12</v>
      </c>
      <c r="DA4" s="2" t="s">
        <v>14</v>
      </c>
    </row>
    <row r="5" spans="2:105" x14ac:dyDescent="0.2">
      <c r="B5" s="15">
        <f>ROW(B5)-4</f>
        <v>1</v>
      </c>
      <c r="C5" t="s">
        <v>117</v>
      </c>
      <c r="E5" s="3" t="str">
        <f t="shared" ref="E5:E22" si="0">"A."&amp;E$1&amp;"."&amp;ROW(E5)-4</f>
        <v>A.1.1</v>
      </c>
      <c r="F5" t="s">
        <v>77</v>
      </c>
      <c r="H5" s="3" t="str">
        <f t="shared" ref="H5" si="1">"A."&amp;H$1&amp;"."&amp;ROW(H5)-4</f>
        <v>A.2.1</v>
      </c>
      <c r="K5" s="3" t="str">
        <f t="shared" ref="K5" si="2">"A."&amp;K$1&amp;"."&amp;ROW(K5)-4</f>
        <v>A.3.1</v>
      </c>
      <c r="N5" s="3" t="str">
        <f t="shared" ref="N5" si="3">"A."&amp;N$1&amp;"."&amp;ROW(N5)-4</f>
        <v>A.4.1</v>
      </c>
      <c r="Q5" s="3" t="str">
        <f t="shared" ref="Q5" si="4">"A."&amp;Q$1&amp;"."&amp;ROW(Q5)-4</f>
        <v>A.5.1</v>
      </c>
      <c r="T5" s="3" t="str">
        <f t="shared" ref="T5" si="5">"A."&amp;T$1&amp;"."&amp;ROW(T5)-4</f>
        <v>A.6.1</v>
      </c>
      <c r="W5" s="3" t="str">
        <f t="shared" ref="W5" si="6">"A."&amp;W$1&amp;"."&amp;ROW(W5)-4</f>
        <v>A.7.1</v>
      </c>
      <c r="Z5" s="3" t="str">
        <f t="shared" ref="Z5" si="7">"A."&amp;Z$1&amp;"."&amp;ROW(Z5)-4</f>
        <v>A.8.1</v>
      </c>
      <c r="AC5" s="3" t="str">
        <f t="shared" ref="AC5" si="8">"A."&amp;AC$1&amp;"."&amp;ROW(AC5)-4</f>
        <v>A.9.1</v>
      </c>
      <c r="AF5" s="3" t="str">
        <f t="shared" ref="AF5" si="9">"A."&amp;AF$1&amp;"."&amp;ROW(AF5)-4</f>
        <v>A.10.1</v>
      </c>
      <c r="AI5" s="3" t="str">
        <f t="shared" ref="AI5" si="10">"A."&amp;AI$1&amp;"."&amp;ROW(AI5)-4</f>
        <v>A.11.1</v>
      </c>
      <c r="AL5" s="3" t="str">
        <f t="shared" ref="AL5" si="11">"A."&amp;AL$1&amp;"."&amp;ROW(AL5)-4</f>
        <v>A.12.1</v>
      </c>
      <c r="AO5" s="3" t="str">
        <f t="shared" ref="AO5" si="12">"A."&amp;AO$1&amp;"."&amp;ROW(AO5)-4</f>
        <v>A.13.1</v>
      </c>
      <c r="AR5" s="3" t="str">
        <f t="shared" ref="AR5" si="13">"A."&amp;AR$1&amp;"."&amp;ROW(AR5)-4</f>
        <v>A.14.1</v>
      </c>
      <c r="AU5" s="3" t="str">
        <f t="shared" ref="AU5" si="14">"A."&amp;AU$1&amp;"."&amp;ROW(AU5)-4</f>
        <v>A.15.1</v>
      </c>
      <c r="AX5" s="3" t="str">
        <f t="shared" ref="AX5" si="15">"A."&amp;AX$1&amp;"."&amp;ROW(AX5)-4</f>
        <v>A.16.1</v>
      </c>
      <c r="BA5" s="3" t="str">
        <f t="shared" ref="BA5" si="16">"A."&amp;BA$1&amp;"."&amp;ROW(BA5)-4</f>
        <v>A.17.1</v>
      </c>
      <c r="BD5" s="3" t="str">
        <f>"A."&amp;BD$1&amp;"."&amp;ROW(BD5)-4</f>
        <v>A.18.1</v>
      </c>
      <c r="BE5" s="3"/>
      <c r="BG5" s="3" t="str">
        <f>"A."&amp;BG$1&amp;"."&amp;ROW(BG5)-4</f>
        <v>A.19.1</v>
      </c>
      <c r="BH5" s="3"/>
      <c r="BJ5" s="3" t="str">
        <f>"A."&amp;BJ$1&amp;"."&amp;ROW(BJ5)-4</f>
        <v>A.20.1</v>
      </c>
      <c r="BM5" s="3" t="str">
        <f>"A."&amp;BM$1&amp;"."&amp;ROW(BM5)-4</f>
        <v>A.21.1</v>
      </c>
      <c r="BP5" s="3" t="str">
        <f>"A."&amp;BP$1&amp;"."&amp;ROW(BP5)-4</f>
        <v>A.22.1</v>
      </c>
      <c r="BS5" s="3" t="str">
        <f>"A."&amp;BS$1&amp;"."&amp;ROW(BS5)-4</f>
        <v>A.23.1</v>
      </c>
      <c r="BV5" s="3" t="str">
        <f>"A."&amp;BV$1&amp;"."&amp;ROW(BV5)-4</f>
        <v>A.24.1</v>
      </c>
      <c r="BY5" s="3" t="str">
        <f>"A."&amp;BY$1&amp;"."&amp;ROW(BY5)-4</f>
        <v>A.25.1</v>
      </c>
      <c r="CB5" s="3" t="str">
        <f>"A."&amp;CB$1&amp;"."&amp;ROW(CB5)-4</f>
        <v>A.26.1</v>
      </c>
      <c r="CE5" s="3" t="str">
        <f>"A."&amp;CE$1&amp;"."&amp;ROW(CE5)-4</f>
        <v>A.27.1</v>
      </c>
      <c r="CH5" s="3" t="str">
        <f>"A."&amp;CH$1&amp;"."&amp;ROW(CH5)-4</f>
        <v>A.28.1</v>
      </c>
      <c r="CK5" s="3" t="str">
        <f>"A."&amp;CK$1&amp;"."&amp;ROW(CK5)-4</f>
        <v>A.29.1</v>
      </c>
      <c r="CN5" s="3" t="str">
        <f>"A."&amp;CN$1&amp;"."&amp;ROW(CN5)-4</f>
        <v>A.30.1</v>
      </c>
      <c r="CQ5" s="3" t="str">
        <f>"A."&amp;CQ$1&amp;"."&amp;ROW(CQ5)-4</f>
        <v>A.31.1</v>
      </c>
      <c r="CT5" s="3" t="str">
        <f>"A."&amp;CT$1&amp;"."&amp;ROW(CT5)-4</f>
        <v>A.32.1</v>
      </c>
      <c r="CW5" s="3" t="str">
        <f t="shared" ref="CW5:CW8" si="17">"A."&amp;CW$1&amp;"."&amp;ROW(CW5)-4</f>
        <v>A.33.1</v>
      </c>
      <c r="CX5" t="s">
        <v>162</v>
      </c>
      <c r="CY5" s="20"/>
      <c r="CZ5" s="3" t="str">
        <f t="shared" ref="CZ5:CZ7" si="18">"A."&amp;CZ$1&amp;"."&amp;ROW(CZ5)-4</f>
        <v>A.34.1</v>
      </c>
      <c r="DA5" t="s">
        <v>70</v>
      </c>
    </row>
    <row r="6" spans="2:105" x14ac:dyDescent="0.2">
      <c r="B6" s="15">
        <f t="shared" ref="B6:B10" si="19">ROW(B6)-4</f>
        <v>2</v>
      </c>
      <c r="C6" t="s">
        <v>118</v>
      </c>
      <c r="E6" s="3" t="str">
        <f t="shared" si="0"/>
        <v>A.1.2</v>
      </c>
      <c r="F6" t="s">
        <v>78</v>
      </c>
      <c r="H6" s="3"/>
      <c r="K6" s="3"/>
      <c r="N6" s="3"/>
      <c r="Q6" s="3"/>
      <c r="T6" s="3"/>
      <c r="W6" s="3"/>
      <c r="Z6" s="3"/>
      <c r="AC6" s="3"/>
      <c r="AF6" s="3"/>
      <c r="AI6" s="3"/>
      <c r="AL6" s="3"/>
      <c r="AO6" s="3"/>
      <c r="AR6" s="3"/>
      <c r="AU6" s="3"/>
      <c r="AX6" s="3"/>
      <c r="BA6" s="3"/>
      <c r="BD6" s="3"/>
      <c r="BG6" s="3"/>
      <c r="BJ6" s="3"/>
      <c r="BM6" s="3"/>
      <c r="BP6" s="3"/>
      <c r="BS6" s="3"/>
      <c r="BV6" s="3"/>
      <c r="BY6" s="3"/>
      <c r="CB6" s="3"/>
      <c r="CE6" s="3"/>
      <c r="CH6" s="3"/>
      <c r="CK6" s="3"/>
      <c r="CN6" s="3"/>
      <c r="CQ6" s="3"/>
      <c r="CT6" s="3"/>
      <c r="CW6" s="3" t="str">
        <f t="shared" si="17"/>
        <v>A.33.2</v>
      </c>
      <c r="CX6" t="s">
        <v>72</v>
      </c>
      <c r="CZ6" s="3" t="str">
        <f t="shared" si="18"/>
        <v>A.34.2</v>
      </c>
      <c r="DA6" t="s">
        <v>73</v>
      </c>
    </row>
    <row r="7" spans="2:105" x14ac:dyDescent="0.2">
      <c r="B7" s="15">
        <f t="shared" si="19"/>
        <v>3</v>
      </c>
      <c r="C7" t="s">
        <v>119</v>
      </c>
      <c r="E7" s="3" t="str">
        <f t="shared" si="0"/>
        <v>A.1.3</v>
      </c>
      <c r="F7" t="s">
        <v>79</v>
      </c>
      <c r="H7" s="3"/>
      <c r="K7" s="3"/>
      <c r="N7" s="3"/>
      <c r="Q7" s="3"/>
      <c r="T7" s="3"/>
      <c r="W7" s="3"/>
      <c r="Z7" s="3"/>
      <c r="AC7" s="3"/>
      <c r="AF7" s="3"/>
      <c r="AI7" s="3"/>
      <c r="AL7" s="3"/>
      <c r="AO7" s="3"/>
      <c r="AR7" s="3"/>
      <c r="AU7" s="3"/>
      <c r="AX7" s="3"/>
      <c r="BA7" s="3"/>
      <c r="BD7" s="3"/>
      <c r="BG7" s="3"/>
      <c r="BJ7" s="3"/>
      <c r="BM7" s="3"/>
      <c r="BP7" s="3"/>
      <c r="BS7" s="3"/>
      <c r="BV7" s="3"/>
      <c r="BY7" s="3"/>
      <c r="CB7" s="3"/>
      <c r="CE7" s="3"/>
      <c r="CH7" s="3"/>
      <c r="CK7" s="3"/>
      <c r="CN7" s="3"/>
      <c r="CQ7" s="3"/>
      <c r="CT7" s="3"/>
      <c r="CW7" s="3" t="str">
        <f t="shared" si="17"/>
        <v>A.33.3</v>
      </c>
      <c r="CX7" t="s">
        <v>74</v>
      </c>
      <c r="CZ7" s="3" t="str">
        <f t="shared" si="18"/>
        <v>A.34.3</v>
      </c>
      <c r="DA7" t="s">
        <v>75</v>
      </c>
    </row>
    <row r="8" spans="2:105" x14ac:dyDescent="0.2">
      <c r="B8" s="15">
        <f t="shared" si="19"/>
        <v>4</v>
      </c>
      <c r="C8" t="s">
        <v>120</v>
      </c>
      <c r="E8" s="3" t="str">
        <f t="shared" si="0"/>
        <v>A.1.4</v>
      </c>
      <c r="F8" t="s">
        <v>152</v>
      </c>
      <c r="H8" s="3"/>
      <c r="K8" s="3"/>
      <c r="N8" s="3"/>
      <c r="Q8" s="3"/>
      <c r="T8" s="3"/>
      <c r="W8" s="3"/>
      <c r="Z8" s="3"/>
      <c r="AC8" s="3"/>
      <c r="AF8" s="3"/>
      <c r="AI8" s="3"/>
      <c r="AL8" s="3"/>
      <c r="AO8" s="3"/>
      <c r="AR8" s="3"/>
      <c r="AU8" s="3"/>
      <c r="AX8" s="3"/>
      <c r="BA8" s="3"/>
      <c r="BD8" s="3"/>
      <c r="BG8" s="3"/>
      <c r="BJ8" s="3"/>
      <c r="BM8" s="3"/>
      <c r="BP8" s="3"/>
      <c r="BS8" s="3"/>
      <c r="BV8" s="3"/>
      <c r="BY8" s="3"/>
      <c r="CB8" s="3"/>
      <c r="CE8" s="3"/>
      <c r="CH8" s="3"/>
      <c r="CK8" s="3"/>
      <c r="CN8" s="3"/>
      <c r="CQ8" s="3"/>
      <c r="CT8" s="3"/>
      <c r="CW8" s="3" t="str">
        <f t="shared" si="17"/>
        <v>A.33.4</v>
      </c>
      <c r="CX8" t="s">
        <v>76</v>
      </c>
      <c r="CZ8" s="3"/>
    </row>
    <row r="9" spans="2:105" x14ac:dyDescent="0.2">
      <c r="B9" s="15">
        <f t="shared" si="19"/>
        <v>5</v>
      </c>
      <c r="C9" t="s">
        <v>121</v>
      </c>
      <c r="E9" s="3" t="str">
        <f t="shared" si="0"/>
        <v>A.1.5</v>
      </c>
      <c r="F9" t="s">
        <v>80</v>
      </c>
      <c r="H9" s="3"/>
      <c r="K9" s="3"/>
      <c r="N9" s="3"/>
      <c r="Q9" s="3"/>
      <c r="T9" s="3"/>
      <c r="W9" s="3"/>
      <c r="Z9" s="3"/>
      <c r="AC9" s="3"/>
      <c r="AF9" s="3"/>
      <c r="AI9" s="3"/>
      <c r="AL9" s="3"/>
      <c r="AO9" s="3"/>
      <c r="AR9" s="3"/>
      <c r="AU9" s="3"/>
      <c r="AX9" s="3"/>
      <c r="BA9" s="3"/>
      <c r="BD9" s="3"/>
      <c r="BG9" s="3"/>
      <c r="BJ9" s="3"/>
      <c r="BM9" s="3"/>
      <c r="BP9" s="3"/>
      <c r="BS9" s="3"/>
      <c r="BV9" s="3"/>
      <c r="BY9" s="3"/>
      <c r="CB9" s="3"/>
      <c r="CE9" s="3"/>
      <c r="CH9" s="3"/>
      <c r="CK9" s="3"/>
      <c r="CN9" s="3"/>
      <c r="CQ9" s="3"/>
      <c r="CT9" s="3"/>
      <c r="CW9" s="3"/>
      <c r="CZ9" s="3"/>
    </row>
    <row r="10" spans="2:105" x14ac:dyDescent="0.2">
      <c r="B10" s="15">
        <f t="shared" si="19"/>
        <v>6</v>
      </c>
      <c r="C10" t="s">
        <v>122</v>
      </c>
      <c r="E10" s="3" t="str">
        <f t="shared" si="0"/>
        <v>A.1.6</v>
      </c>
      <c r="F10" t="s">
        <v>81</v>
      </c>
      <c r="H10" s="3"/>
      <c r="K10" s="3"/>
      <c r="N10" s="3"/>
      <c r="Q10" s="3"/>
      <c r="T10" s="3"/>
      <c r="W10" s="3"/>
      <c r="Z10" s="3"/>
      <c r="AC10" s="3"/>
      <c r="AF10" s="3"/>
      <c r="AI10" s="3"/>
      <c r="AL10" s="3"/>
      <c r="AO10" s="3"/>
      <c r="AR10" s="3"/>
      <c r="AU10" s="3"/>
      <c r="AX10" s="3"/>
      <c r="BA10" s="3"/>
      <c r="BD10" s="3"/>
      <c r="BG10" s="3"/>
      <c r="BJ10" s="3"/>
      <c r="BM10" s="3"/>
      <c r="BP10" s="3"/>
      <c r="BS10" s="3"/>
      <c r="BV10" s="3"/>
      <c r="BY10" s="3"/>
      <c r="CB10" s="3"/>
      <c r="CE10" s="3"/>
      <c r="CH10" s="3"/>
      <c r="CK10" s="3"/>
      <c r="CN10" s="3"/>
      <c r="CQ10" s="3"/>
      <c r="CT10" s="3"/>
      <c r="CW10" s="3"/>
      <c r="CZ10" s="3"/>
    </row>
    <row r="11" spans="2:105" x14ac:dyDescent="0.2">
      <c r="B11" s="15">
        <f>ROW(B11)-3</f>
        <v>8</v>
      </c>
      <c r="C11" t="s">
        <v>123</v>
      </c>
      <c r="E11" s="3" t="str">
        <f t="shared" si="0"/>
        <v>A.1.7</v>
      </c>
      <c r="F11" t="s">
        <v>82</v>
      </c>
      <c r="H11" s="3"/>
      <c r="K11" s="3"/>
      <c r="N11" s="3"/>
      <c r="Q11" s="3"/>
      <c r="T11" s="3"/>
      <c r="W11" s="3"/>
      <c r="Z11" s="3"/>
      <c r="AC11" s="3"/>
      <c r="AF11" s="3"/>
      <c r="AI11" s="3"/>
      <c r="AL11" s="3"/>
      <c r="AO11" s="3"/>
      <c r="AR11" s="3"/>
      <c r="AU11" s="3"/>
      <c r="AX11" s="3"/>
      <c r="BA11" s="3"/>
      <c r="BD11" s="3"/>
      <c r="BG11" s="3"/>
      <c r="BJ11" s="3"/>
      <c r="BM11" s="3"/>
      <c r="BP11" s="3"/>
      <c r="BS11" s="3"/>
      <c r="BV11" s="3"/>
      <c r="BY11" s="3"/>
      <c r="CB11" s="3"/>
      <c r="CE11" s="3"/>
      <c r="CH11" s="3"/>
      <c r="CK11" s="3"/>
      <c r="CN11" s="3"/>
      <c r="CQ11" s="3"/>
      <c r="CT11" s="3"/>
      <c r="CW11" s="3"/>
      <c r="CZ11" s="3"/>
    </row>
    <row r="12" spans="2:105" x14ac:dyDescent="0.2">
      <c r="B12" s="15">
        <f t="shared" ref="B12:B37" si="20">ROW(B12)-3</f>
        <v>9</v>
      </c>
      <c r="C12" t="s">
        <v>124</v>
      </c>
      <c r="E12" s="3" t="str">
        <f t="shared" si="0"/>
        <v>A.1.8</v>
      </c>
      <c r="F12" t="s">
        <v>83</v>
      </c>
      <c r="H12" s="3"/>
      <c r="K12" s="3"/>
      <c r="N12" s="3"/>
      <c r="Q12" s="3"/>
      <c r="T12" s="3"/>
      <c r="W12" s="3"/>
      <c r="Z12" s="3"/>
      <c r="AC12" s="3"/>
      <c r="AF12" s="3"/>
      <c r="AI12" s="3"/>
      <c r="AL12" s="3"/>
      <c r="AO12" s="3"/>
      <c r="AR12" s="3"/>
      <c r="AU12" s="3"/>
      <c r="AX12" s="3"/>
      <c r="BA12" s="3"/>
      <c r="BD12" s="3"/>
      <c r="BG12" s="3"/>
      <c r="BJ12" s="3"/>
      <c r="BM12" s="3"/>
      <c r="BP12" s="3"/>
      <c r="BS12" s="3"/>
      <c r="BV12" s="3"/>
      <c r="BY12" s="3"/>
      <c r="CB12" s="3"/>
      <c r="CE12" s="3"/>
      <c r="CH12" s="3"/>
      <c r="CK12" s="3"/>
      <c r="CN12" s="3"/>
      <c r="CQ12" s="3"/>
      <c r="CT12" s="3"/>
      <c r="CW12" s="3"/>
      <c r="CZ12" s="3"/>
    </row>
    <row r="13" spans="2:105" x14ac:dyDescent="0.2">
      <c r="B13" s="15">
        <f t="shared" si="20"/>
        <v>10</v>
      </c>
      <c r="C13" t="s">
        <v>125</v>
      </c>
      <c r="E13" s="3" t="str">
        <f t="shared" si="0"/>
        <v>A.1.9</v>
      </c>
      <c r="F13" t="s">
        <v>84</v>
      </c>
      <c r="H13" s="3"/>
      <c r="K13" s="3"/>
      <c r="N13" s="3"/>
      <c r="Q13" s="3"/>
      <c r="T13" s="3"/>
      <c r="W13" s="3"/>
      <c r="Z13" s="3"/>
      <c r="AC13" s="3"/>
      <c r="AF13" s="3"/>
      <c r="AI13" s="3"/>
      <c r="AL13" s="3"/>
      <c r="AO13" s="3"/>
      <c r="AR13" s="3"/>
      <c r="AU13" s="3"/>
      <c r="AX13" s="3"/>
      <c r="BA13" s="3"/>
      <c r="BD13" s="3"/>
      <c r="BG13" s="3"/>
      <c r="BJ13" s="3"/>
      <c r="BM13" s="3"/>
      <c r="BP13" s="3"/>
      <c r="BS13" s="3"/>
      <c r="BV13" s="3"/>
      <c r="BY13" s="3"/>
      <c r="CB13" s="3"/>
      <c r="CE13" s="3"/>
      <c r="CH13" s="3"/>
      <c r="CK13" s="3"/>
      <c r="CN13" s="3"/>
      <c r="CQ13" s="3"/>
      <c r="CT13" s="3"/>
      <c r="CW13" s="3"/>
      <c r="CZ13" s="3"/>
    </row>
    <row r="14" spans="2:105" x14ac:dyDescent="0.2">
      <c r="B14" s="15">
        <f t="shared" si="20"/>
        <v>11</v>
      </c>
      <c r="C14" t="s">
        <v>126</v>
      </c>
      <c r="E14" s="3" t="str">
        <f t="shared" si="0"/>
        <v>A.1.10</v>
      </c>
      <c r="F14" t="s">
        <v>85</v>
      </c>
      <c r="H14" s="3"/>
      <c r="K14" s="3"/>
      <c r="N14" s="3"/>
      <c r="Q14" s="3"/>
      <c r="T14" s="3"/>
      <c r="W14" s="3"/>
      <c r="Z14" s="3"/>
      <c r="AC14" s="3"/>
      <c r="AF14" s="3"/>
      <c r="AI14" s="3"/>
      <c r="AL14" s="3"/>
      <c r="AO14" s="3"/>
      <c r="AR14" s="3"/>
      <c r="AU14" s="3"/>
      <c r="AX14" s="3"/>
      <c r="BA14" s="3"/>
      <c r="BD14" s="3"/>
      <c r="BG14" s="3"/>
      <c r="BJ14" s="3"/>
      <c r="BM14" s="3"/>
      <c r="BP14" s="3"/>
      <c r="BS14" s="3"/>
      <c r="BV14" s="3"/>
      <c r="BY14" s="3"/>
      <c r="CB14" s="3"/>
      <c r="CE14" s="3"/>
      <c r="CH14" s="3"/>
      <c r="CK14" s="3"/>
      <c r="CN14" s="3"/>
      <c r="CQ14" s="3"/>
      <c r="CT14" s="3"/>
      <c r="CW14" s="3"/>
      <c r="CZ14" s="3"/>
    </row>
    <row r="15" spans="2:105" x14ac:dyDescent="0.2">
      <c r="B15" s="15">
        <f t="shared" si="20"/>
        <v>12</v>
      </c>
      <c r="C15" t="s">
        <v>127</v>
      </c>
      <c r="E15" s="3" t="str">
        <f t="shared" si="0"/>
        <v>A.1.11</v>
      </c>
      <c r="F15" t="s">
        <v>86</v>
      </c>
      <c r="H15" s="3"/>
      <c r="K15" s="3"/>
      <c r="N15" s="3"/>
      <c r="Q15" s="3"/>
      <c r="T15" s="3"/>
      <c r="W15" s="3"/>
      <c r="Z15" s="3"/>
      <c r="AC15" s="3"/>
      <c r="AF15" s="3"/>
      <c r="AI15" s="3"/>
      <c r="AL15" s="3"/>
      <c r="AO15" s="3"/>
      <c r="AR15" s="3"/>
      <c r="AU15" s="3"/>
      <c r="AX15" s="3"/>
      <c r="BA15" s="3"/>
      <c r="BD15" s="3"/>
      <c r="BG15" s="3"/>
      <c r="BJ15" s="3"/>
      <c r="BM15" s="3"/>
      <c r="BP15" s="3"/>
      <c r="BS15" s="3"/>
      <c r="BV15" s="3"/>
      <c r="BY15" s="3"/>
      <c r="CB15" s="3"/>
      <c r="CE15" s="3"/>
      <c r="CH15" s="3"/>
      <c r="CK15" s="3"/>
      <c r="CN15" s="3"/>
      <c r="CQ15" s="3"/>
      <c r="CT15" s="3"/>
      <c r="CW15" s="3"/>
      <c r="CZ15" s="3"/>
    </row>
    <row r="16" spans="2:105" x14ac:dyDescent="0.2">
      <c r="B16" s="15">
        <f t="shared" si="20"/>
        <v>13</v>
      </c>
      <c r="C16" t="s">
        <v>128</v>
      </c>
      <c r="E16" s="3" t="str">
        <f t="shared" si="0"/>
        <v>A.1.12</v>
      </c>
      <c r="F16" t="s">
        <v>87</v>
      </c>
      <c r="H16" s="3"/>
      <c r="K16" s="3"/>
      <c r="N16" s="3"/>
      <c r="Q16" s="3"/>
      <c r="T16" s="3"/>
      <c r="W16" s="3"/>
      <c r="Z16" s="3"/>
      <c r="AC16" s="3"/>
      <c r="AF16" s="3"/>
      <c r="AI16" s="3"/>
      <c r="AL16" s="3"/>
      <c r="AO16" s="3"/>
      <c r="AR16" s="3"/>
      <c r="AU16" s="3"/>
      <c r="AX16" s="3"/>
      <c r="BA16" s="3"/>
      <c r="BD16" s="3"/>
      <c r="BG16" s="3"/>
      <c r="BJ16" s="3"/>
      <c r="BM16" s="3"/>
      <c r="BP16" s="3"/>
      <c r="BS16" s="3"/>
      <c r="BV16" s="3"/>
      <c r="BY16" s="3"/>
      <c r="CB16" s="3"/>
      <c r="CE16" s="3"/>
      <c r="CH16" s="3"/>
      <c r="CK16" s="3"/>
      <c r="CN16" s="3"/>
      <c r="CQ16" s="3"/>
      <c r="CT16" s="3"/>
      <c r="CW16" s="3"/>
      <c r="CZ16" s="3"/>
    </row>
    <row r="17" spans="2:104" x14ac:dyDescent="0.2">
      <c r="B17" s="15">
        <f t="shared" si="20"/>
        <v>14</v>
      </c>
      <c r="C17" t="s">
        <v>129</v>
      </c>
      <c r="E17" s="3" t="str">
        <f t="shared" si="0"/>
        <v>A.1.13</v>
      </c>
      <c r="F17" t="s">
        <v>153</v>
      </c>
      <c r="H17" s="3"/>
      <c r="K17" s="3"/>
      <c r="N17" s="3"/>
      <c r="Q17" s="3"/>
      <c r="T17" s="3"/>
      <c r="W17" s="3"/>
      <c r="Z17" s="3"/>
      <c r="AC17" s="3"/>
      <c r="AF17" s="3"/>
      <c r="AI17" s="3"/>
      <c r="AL17" s="3"/>
      <c r="AO17" s="3"/>
      <c r="AR17" s="3"/>
      <c r="AU17" s="3"/>
      <c r="AX17" s="3"/>
      <c r="BA17" s="3"/>
      <c r="BD17" s="3"/>
      <c r="BG17" s="3"/>
      <c r="BJ17" s="3"/>
      <c r="BM17" s="3"/>
      <c r="BP17" s="3"/>
      <c r="BS17" s="3"/>
      <c r="BV17" s="3"/>
      <c r="BY17" s="3"/>
      <c r="CB17" s="3"/>
      <c r="CE17" s="3"/>
      <c r="CH17" s="3"/>
      <c r="CK17" s="3"/>
      <c r="CN17" s="3"/>
      <c r="CQ17" s="3"/>
      <c r="CT17" s="3"/>
      <c r="CW17" s="3"/>
      <c r="CZ17" s="3"/>
    </row>
    <row r="18" spans="2:104" x14ac:dyDescent="0.2">
      <c r="B18" s="15">
        <f t="shared" si="20"/>
        <v>15</v>
      </c>
      <c r="C18" t="s">
        <v>130</v>
      </c>
      <c r="E18" s="3" t="str">
        <f t="shared" si="0"/>
        <v>A.1.14</v>
      </c>
      <c r="F18" t="s">
        <v>154</v>
      </c>
      <c r="H18" s="3"/>
      <c r="K18" s="3"/>
      <c r="N18" s="3"/>
      <c r="Q18" s="3"/>
      <c r="T18" s="3"/>
      <c r="W18" s="3"/>
      <c r="Z18" s="3"/>
      <c r="AC18" s="3"/>
      <c r="AF18" s="3"/>
      <c r="AI18" s="3"/>
      <c r="AL18" s="3"/>
      <c r="AO18" s="3"/>
      <c r="AR18" s="3"/>
      <c r="AU18" s="3"/>
      <c r="AX18" s="3"/>
      <c r="BA18" s="3"/>
      <c r="BD18" s="3"/>
      <c r="BG18" s="3"/>
      <c r="BJ18" s="3"/>
      <c r="BM18" s="3"/>
      <c r="BP18" s="3"/>
      <c r="BS18" s="3"/>
      <c r="BV18" s="3"/>
      <c r="BY18" s="3"/>
      <c r="CB18" s="3"/>
      <c r="CE18" s="3"/>
      <c r="CH18" s="3"/>
      <c r="CK18" s="3"/>
      <c r="CN18" s="3"/>
      <c r="CQ18" s="3"/>
      <c r="CT18" s="3"/>
      <c r="CW18" s="3"/>
      <c r="CZ18" s="3"/>
    </row>
    <row r="19" spans="2:104" x14ac:dyDescent="0.2">
      <c r="B19" s="15">
        <f t="shared" si="20"/>
        <v>16</v>
      </c>
      <c r="C19" t="s">
        <v>131</v>
      </c>
      <c r="E19" s="3" t="str">
        <f t="shared" si="0"/>
        <v>A.1.15</v>
      </c>
      <c r="F19" t="s">
        <v>155</v>
      </c>
      <c r="H19" s="3"/>
      <c r="K19" s="3"/>
      <c r="N19" s="3"/>
      <c r="Q19" s="3"/>
      <c r="T19" s="3"/>
      <c r="W19" s="3"/>
      <c r="Z19" s="3"/>
      <c r="AC19" s="3"/>
      <c r="AF19" s="3"/>
      <c r="AI19" s="3"/>
      <c r="AL19" s="3"/>
      <c r="AO19" s="3"/>
      <c r="AR19" s="3"/>
      <c r="AU19" s="3"/>
      <c r="AX19" s="3"/>
      <c r="BA19" s="3"/>
      <c r="BD19" s="3"/>
      <c r="BG19" s="3"/>
      <c r="BJ19" s="3"/>
      <c r="BM19" s="3"/>
      <c r="BP19" s="3"/>
      <c r="BS19" s="3"/>
      <c r="BV19" s="3"/>
      <c r="BY19" s="3"/>
      <c r="CB19" s="3"/>
      <c r="CE19" s="3"/>
      <c r="CH19" s="3"/>
      <c r="CK19" s="3"/>
      <c r="CN19" s="3"/>
      <c r="CQ19" s="3"/>
      <c r="CT19" s="3"/>
      <c r="CW19" s="3"/>
      <c r="CZ19" s="3"/>
    </row>
    <row r="20" spans="2:104" x14ac:dyDescent="0.2">
      <c r="B20" s="15">
        <f t="shared" si="20"/>
        <v>17</v>
      </c>
      <c r="C20" t="s">
        <v>132</v>
      </c>
      <c r="E20" s="3" t="str">
        <f t="shared" si="0"/>
        <v>A.1.16</v>
      </c>
      <c r="F20" t="s">
        <v>156</v>
      </c>
    </row>
    <row r="21" spans="2:104" x14ac:dyDescent="0.2">
      <c r="B21" s="15">
        <f t="shared" si="20"/>
        <v>18</v>
      </c>
      <c r="C21" t="s">
        <v>180</v>
      </c>
      <c r="E21" s="3" t="str">
        <f t="shared" si="0"/>
        <v>A.1.17</v>
      </c>
      <c r="F21" t="s">
        <v>157</v>
      </c>
    </row>
    <row r="22" spans="2:104" x14ac:dyDescent="0.2">
      <c r="B22" s="15">
        <f t="shared" si="20"/>
        <v>19</v>
      </c>
      <c r="C22" t="s">
        <v>133</v>
      </c>
      <c r="E22" s="3" t="str">
        <f t="shared" si="0"/>
        <v>A.1.18</v>
      </c>
      <c r="F22" t="s">
        <v>158</v>
      </c>
    </row>
    <row r="23" spans="2:104" x14ac:dyDescent="0.2">
      <c r="B23" s="15">
        <f t="shared" si="20"/>
        <v>20</v>
      </c>
      <c r="C23" t="s">
        <v>134</v>
      </c>
    </row>
    <row r="24" spans="2:104" x14ac:dyDescent="0.2">
      <c r="B24" s="15">
        <f t="shared" si="20"/>
        <v>21</v>
      </c>
      <c r="C24" t="s">
        <v>135</v>
      </c>
    </row>
    <row r="25" spans="2:104" x14ac:dyDescent="0.2">
      <c r="B25" s="15">
        <f t="shared" si="20"/>
        <v>22</v>
      </c>
      <c r="C25" t="s">
        <v>136</v>
      </c>
    </row>
    <row r="26" spans="2:104" x14ac:dyDescent="0.2">
      <c r="B26" s="15">
        <f t="shared" si="20"/>
        <v>23</v>
      </c>
      <c r="C26" t="s">
        <v>137</v>
      </c>
    </row>
    <row r="27" spans="2:104" x14ac:dyDescent="0.2">
      <c r="B27" s="15">
        <f t="shared" si="20"/>
        <v>24</v>
      </c>
      <c r="C27" t="s">
        <v>138</v>
      </c>
    </row>
    <row r="28" spans="2:104" x14ac:dyDescent="0.2">
      <c r="B28" s="15">
        <f t="shared" si="20"/>
        <v>25</v>
      </c>
      <c r="C28" t="s">
        <v>139</v>
      </c>
    </row>
    <row r="29" spans="2:104" x14ac:dyDescent="0.2">
      <c r="B29" s="15">
        <f t="shared" si="20"/>
        <v>26</v>
      </c>
      <c r="C29" t="s">
        <v>140</v>
      </c>
    </row>
    <row r="30" spans="2:104" x14ac:dyDescent="0.2">
      <c r="B30" s="15">
        <f t="shared" si="20"/>
        <v>27</v>
      </c>
      <c r="C30" t="s">
        <v>141</v>
      </c>
    </row>
    <row r="31" spans="2:104" x14ac:dyDescent="0.2">
      <c r="B31" s="15">
        <f t="shared" si="20"/>
        <v>28</v>
      </c>
      <c r="C31" t="s">
        <v>142</v>
      </c>
    </row>
    <row r="32" spans="2:104" x14ac:dyDescent="0.2">
      <c r="B32" s="15">
        <f t="shared" si="20"/>
        <v>29</v>
      </c>
      <c r="C32" t="s">
        <v>143</v>
      </c>
    </row>
    <row r="33" spans="1:51" x14ac:dyDescent="0.2">
      <c r="B33" s="15">
        <f t="shared" si="20"/>
        <v>30</v>
      </c>
      <c r="C33" t="s">
        <v>144</v>
      </c>
    </row>
    <row r="34" spans="1:51" x14ac:dyDescent="0.2">
      <c r="B34" s="15">
        <f t="shared" si="20"/>
        <v>31</v>
      </c>
      <c r="C34" t="s">
        <v>145</v>
      </c>
    </row>
    <row r="35" spans="1:51" x14ac:dyDescent="0.2">
      <c r="B35" s="15">
        <f t="shared" si="20"/>
        <v>32</v>
      </c>
      <c r="C35" t="s">
        <v>146</v>
      </c>
    </row>
    <row r="36" spans="1:51" x14ac:dyDescent="0.2">
      <c r="B36" s="15">
        <f t="shared" si="20"/>
        <v>33</v>
      </c>
      <c r="C36" t="s">
        <v>161</v>
      </c>
    </row>
    <row r="37" spans="1:51" x14ac:dyDescent="0.2">
      <c r="B37" s="15">
        <f t="shared" si="20"/>
        <v>34</v>
      </c>
      <c r="C37" t="s">
        <v>160</v>
      </c>
    </row>
    <row r="39" spans="1:51" s="29" customFormat="1" x14ac:dyDescent="0.2">
      <c r="B39" s="28"/>
      <c r="E39" s="30"/>
    </row>
    <row r="41" spans="1:51" ht="25" customHeight="1" x14ac:dyDescent="0.2">
      <c r="A41" s="42"/>
      <c r="B41" s="34" t="s">
        <v>183</v>
      </c>
      <c r="C41" s="34"/>
      <c r="E41" s="34" t="s">
        <v>164</v>
      </c>
      <c r="H41" s="34" t="s">
        <v>165</v>
      </c>
      <c r="K41" s="34" t="s">
        <v>166</v>
      </c>
      <c r="N41" s="34" t="s">
        <v>167</v>
      </c>
      <c r="Q41" s="34" t="s">
        <v>168</v>
      </c>
      <c r="T41" s="34" t="s">
        <v>169</v>
      </c>
      <c r="W41" s="34" t="s">
        <v>170</v>
      </c>
      <c r="Z41" s="34" t="s">
        <v>171</v>
      </c>
      <c r="AC41" s="34" t="s">
        <v>172</v>
      </c>
      <c r="AF41" s="34" t="s">
        <v>173</v>
      </c>
      <c r="AI41" s="34" t="s">
        <v>174</v>
      </c>
      <c r="AL41" s="34" t="s">
        <v>175</v>
      </c>
      <c r="AO41" s="34" t="s">
        <v>176</v>
      </c>
      <c r="AR41" s="34" t="s">
        <v>177</v>
      </c>
      <c r="AU41" s="34" t="s">
        <v>178</v>
      </c>
      <c r="AX41" s="34" t="s">
        <v>179</v>
      </c>
    </row>
    <row r="42" spans="1:51" s="24" customFormat="1" ht="45" customHeight="1" x14ac:dyDescent="0.2">
      <c r="B42" s="27" t="s">
        <v>163</v>
      </c>
      <c r="C42" s="27"/>
      <c r="E42" s="26" t="str">
        <f>IFERROR(INDEX(TableauB[Catégorie],MATCH(E$1,TableauB[ID],0)),"")</f>
        <v>Logement</v>
      </c>
      <c r="F42" s="26"/>
      <c r="H42" s="26" t="str">
        <f>IFERROR(INDEX(TableauB[Catégorie],MATCH(H$1,TableauB[ID],0)),"")</f>
        <v>Transport</v>
      </c>
      <c r="I42" s="26"/>
      <c r="K42" s="26" t="str">
        <f>IFERROR(INDEX(TableauB[Catégorie],MATCH(K$1,TableauB[ID],0)),"")</f>
        <v>Frais bancaire</v>
      </c>
      <c r="L42" s="26"/>
      <c r="N42" s="26" t="str">
        <f>IFERROR(INDEX(TableauB[Catégorie],MATCH(N$1,TableauB[ID],0)),"")</f>
        <v>Enfants</v>
      </c>
      <c r="O42" s="26"/>
      <c r="Q42" s="26" t="str">
        <f>IFERROR(INDEX(TableauB[Catégorie],MATCH(Q$1,TableauB[ID],0)),"")</f>
        <v>Alimentation</v>
      </c>
      <c r="R42" s="26"/>
      <c r="T42" s="26" t="str">
        <f>IFERROR(INDEX(TableauB[Catégorie],MATCH(T$1,TableauB[ID],0)),"")</f>
        <v>Vêtement</v>
      </c>
      <c r="U42" s="26"/>
      <c r="W42" s="26" t="str">
        <f>IFERROR(INDEX(TableauB[Catégorie],MATCH(W$1,TableauB[ID],0)),"")</f>
        <v>Soins</v>
      </c>
      <c r="X42" s="26"/>
      <c r="Z42" s="26" t="str">
        <f>IFERROR(INDEX(TableauB[Catégorie],MATCH(Z$1,TableauB[ID],0)),"")</f>
        <v>Téléphone - TV - Internet</v>
      </c>
      <c r="AA42" s="26"/>
      <c r="AC42" s="26" t="str">
        <f>IFERROR(INDEX(TableauB[Catégorie],MATCH(AC$1,TableauB[ID],0)),"")</f>
        <v>Loisirs</v>
      </c>
      <c r="AD42" s="26"/>
      <c r="AF42" s="26" t="str">
        <f>IFERROR(INDEX(TableauB[Catégorie],MATCH(AF$1,TableauB[ID],0)),"")</f>
        <v>Vacances</v>
      </c>
      <c r="AG42" s="26"/>
      <c r="AI42" s="26" t="str">
        <f>IFERROR(INDEX(TableauB[Catégorie],MATCH(AI$1,TableauB[ID],0)),"")</f>
        <v>Assurances</v>
      </c>
      <c r="AJ42" s="26"/>
      <c r="AL42" s="26" t="str">
        <f>IFERROR(INDEX(TableauB[Catégorie],MATCH(AL$1,TableauB[ID],0)),"")</f>
        <v>Taxes</v>
      </c>
      <c r="AM42" s="26"/>
      <c r="AO42" s="26" t="str">
        <f>IFERROR(INDEX(TableauB[Catégorie],MATCH(AO$1,TableauB[ID],0)),"")</f>
        <v>Crédits à la consommation</v>
      </c>
      <c r="AP42" s="26"/>
      <c r="AR42" s="26" t="str">
        <f>IFERROR(INDEX(TableauB[Catégorie],MATCH(AR$1,TableauB[ID],0)),"")</f>
        <v>Autres</v>
      </c>
      <c r="AS42" s="26"/>
      <c r="AU42" s="26" t="str">
        <f>IFERROR(INDEX(TableauB[Catégorie],MATCH(AU$1,TableauB[ID],0)),"")</f>
        <v>Epargne</v>
      </c>
      <c r="AV42" s="26"/>
      <c r="AX42" s="26" t="str">
        <f>IFERROR(INDEX(TableauB[Catégorie],MATCH(AX$1,TableauB[ID],0)),"")</f>
        <v>Investissement</v>
      </c>
      <c r="AY42" s="26"/>
    </row>
    <row r="43" spans="1:51" x14ac:dyDescent="0.2">
      <c r="B43" s="23" t="s">
        <v>12</v>
      </c>
      <c r="C43" s="2" t="s">
        <v>13</v>
      </c>
      <c r="E43" s="1" t="s">
        <v>12</v>
      </c>
      <c r="F43" s="2" t="s">
        <v>14</v>
      </c>
      <c r="H43" s="1" t="s">
        <v>12</v>
      </c>
      <c r="I43" s="2" t="s">
        <v>14</v>
      </c>
      <c r="K43" s="1" t="s">
        <v>12</v>
      </c>
      <c r="L43" s="2" t="s">
        <v>14</v>
      </c>
      <c r="N43" s="1" t="s">
        <v>12</v>
      </c>
      <c r="O43" s="2" t="s">
        <v>14</v>
      </c>
      <c r="Q43" s="1" t="s">
        <v>12</v>
      </c>
      <c r="R43" s="2" t="s">
        <v>14</v>
      </c>
      <c r="T43" s="1" t="s">
        <v>12</v>
      </c>
      <c r="U43" s="2" t="s">
        <v>14</v>
      </c>
      <c r="W43" s="1" t="s">
        <v>12</v>
      </c>
      <c r="X43" s="2" t="s">
        <v>14</v>
      </c>
      <c r="Z43" s="1" t="s">
        <v>12</v>
      </c>
      <c r="AA43" s="2" t="s">
        <v>14</v>
      </c>
      <c r="AC43" s="1" t="s">
        <v>12</v>
      </c>
      <c r="AD43" s="2" t="s">
        <v>14</v>
      </c>
      <c r="AF43" s="1" t="s">
        <v>12</v>
      </c>
      <c r="AG43" s="2" t="s">
        <v>14</v>
      </c>
      <c r="AI43" s="1" t="s">
        <v>12</v>
      </c>
      <c r="AJ43" s="2" t="s">
        <v>14</v>
      </c>
      <c r="AL43" s="1" t="s">
        <v>12</v>
      </c>
      <c r="AM43" s="2" t="s">
        <v>14</v>
      </c>
      <c r="AO43" s="1" t="s">
        <v>12</v>
      </c>
      <c r="AP43" s="2" t="s">
        <v>14</v>
      </c>
      <c r="AR43" s="1" t="s">
        <v>12</v>
      </c>
      <c r="AS43" s="2" t="s">
        <v>14</v>
      </c>
      <c r="AU43" s="1" t="s">
        <v>12</v>
      </c>
      <c r="AV43" s="2" t="s">
        <v>14</v>
      </c>
      <c r="AX43" s="1" t="s">
        <v>12</v>
      </c>
      <c r="AY43" s="2" t="s">
        <v>14</v>
      </c>
    </row>
    <row r="44" spans="1:51" x14ac:dyDescent="0.2">
      <c r="B44" s="15">
        <f t="shared" ref="B44:B59" si="21">ROW(B44)-43</f>
        <v>1</v>
      </c>
      <c r="C44" t="s">
        <v>0</v>
      </c>
      <c r="E44" s="3" t="str">
        <f t="shared" ref="E44:E55" si="22">"B."&amp;E$1&amp;"."&amp;ROW(E44)-43</f>
        <v>B.1.1</v>
      </c>
      <c r="F44" t="s">
        <v>15</v>
      </c>
      <c r="H44" s="3" t="str">
        <f t="shared" ref="H44:H51" si="23">"B."&amp;H$1&amp;"."&amp;ROW(H44)-43</f>
        <v>B.2.1</v>
      </c>
      <c r="I44" t="s">
        <v>16</v>
      </c>
      <c r="K44" s="3" t="str">
        <f t="shared" ref="K44:K47" si="24">"B."&amp;K$1&amp;"."&amp;ROW(K44)-43</f>
        <v>B.3.1</v>
      </c>
      <c r="L44" t="s">
        <v>17</v>
      </c>
      <c r="N44" s="3" t="str">
        <f t="shared" ref="N44:N49" si="25">"B."&amp;N$1&amp;"."&amp;ROW(N44)-43</f>
        <v>B.4.1</v>
      </c>
      <c r="O44" t="s">
        <v>18</v>
      </c>
      <c r="Q44" s="3" t="str">
        <f t="shared" ref="Q44:Q45" si="26">"B."&amp;Q$1&amp;"."&amp;ROW(Q44)-43</f>
        <v>B.5.1</v>
      </c>
      <c r="R44" t="s">
        <v>4</v>
      </c>
      <c r="T44" s="3" t="str">
        <f t="shared" ref="T44:T45" si="27">"B."&amp;T$1&amp;"."&amp;ROW(T44)-43</f>
        <v>B.6.1</v>
      </c>
      <c r="U44" t="s">
        <v>5</v>
      </c>
      <c r="W44" s="3" t="str">
        <f t="shared" ref="W44:W50" si="28">"B."&amp;W$1&amp;"."&amp;ROW(W44)-43</f>
        <v>B.7.1</v>
      </c>
      <c r="X44" t="s">
        <v>19</v>
      </c>
      <c r="Z44" s="3" t="str">
        <f t="shared" ref="Z44:Z46" si="29">"B."&amp;Z$1&amp;"."&amp;ROW(Z44)-43</f>
        <v>B.8.1</v>
      </c>
      <c r="AA44" t="s">
        <v>20</v>
      </c>
      <c r="AC44" s="3" t="str">
        <f t="shared" ref="AC44:AC55" si="30">"B."&amp;AC$1&amp;"."&amp;ROW(AC44)-43</f>
        <v>B.9.1</v>
      </c>
      <c r="AD44" t="s">
        <v>21</v>
      </c>
      <c r="AF44" s="3" t="str">
        <f t="shared" ref="AF44:AF49" si="31">"B."&amp;AF$1&amp;"."&amp;ROW(AF44)-43</f>
        <v>B.10.1</v>
      </c>
      <c r="AG44" t="s">
        <v>0</v>
      </c>
      <c r="AI44" s="3" t="str">
        <f t="shared" ref="AI44" si="32">"B."&amp;AI$1&amp;"."&amp;ROW(AI44)-43</f>
        <v>B.11.1</v>
      </c>
      <c r="AJ44" t="s">
        <v>22</v>
      </c>
      <c r="AL44" s="3" t="str">
        <f t="shared" ref="AL44:AL45" si="33">"B."&amp;AL$1&amp;"."&amp;ROW(AL44)-43</f>
        <v>B.12.1</v>
      </c>
      <c r="AM44" t="s">
        <v>23</v>
      </c>
      <c r="AO44" s="3" t="str">
        <f t="shared" ref="AO44:AO46" si="34">"B."&amp;AO$1&amp;"."&amp;ROW(AO44)-43</f>
        <v>B.13.1</v>
      </c>
      <c r="AP44" t="s">
        <v>24</v>
      </c>
      <c r="AR44" s="3" t="str">
        <f t="shared" ref="AR44" si="35">"B."&amp;AR$1&amp;"."&amp;ROW(AR44)-43</f>
        <v>B.14.1</v>
      </c>
      <c r="AS44" t="s">
        <v>68</v>
      </c>
      <c r="AU44" s="3" t="str">
        <f t="shared" ref="AU44:AU47" si="36">"B."&amp;AU$1&amp;"."&amp;ROW(AU44)-43</f>
        <v>B.15.1</v>
      </c>
      <c r="AV44" t="s">
        <v>162</v>
      </c>
      <c r="AX44" s="3" t="str">
        <f t="shared" ref="AX44:AX46" si="37">"B."&amp;AX$1&amp;"."&amp;ROW(AX44)-43</f>
        <v>B.16.1</v>
      </c>
      <c r="AY44" t="s">
        <v>70</v>
      </c>
    </row>
    <row r="45" spans="1:51" x14ac:dyDescent="0.2">
      <c r="B45" s="15">
        <f t="shared" si="21"/>
        <v>2</v>
      </c>
      <c r="C45" t="s">
        <v>1</v>
      </c>
      <c r="E45" s="3" t="str">
        <f t="shared" si="22"/>
        <v>B.1.2</v>
      </c>
      <c r="F45" t="s">
        <v>16</v>
      </c>
      <c r="H45" s="3" t="str">
        <f t="shared" si="23"/>
        <v>B.2.2</v>
      </c>
      <c r="I45" t="s">
        <v>25</v>
      </c>
      <c r="K45" s="3" t="str">
        <f t="shared" si="24"/>
        <v>B.3.2</v>
      </c>
      <c r="L45" t="s">
        <v>26</v>
      </c>
      <c r="N45" s="3" t="str">
        <f t="shared" si="25"/>
        <v>B.4.2</v>
      </c>
      <c r="O45" t="s">
        <v>27</v>
      </c>
      <c r="Q45" s="3" t="str">
        <f t="shared" si="26"/>
        <v>B.5.2</v>
      </c>
      <c r="R45" t="s">
        <v>28</v>
      </c>
      <c r="T45" s="3" t="str">
        <f t="shared" si="27"/>
        <v>B.6.2</v>
      </c>
      <c r="U45" t="s">
        <v>28</v>
      </c>
      <c r="W45" s="3" t="str">
        <f t="shared" si="28"/>
        <v>B.7.2</v>
      </c>
      <c r="X45" t="s">
        <v>29</v>
      </c>
      <c r="Z45" s="3" t="str">
        <f t="shared" si="29"/>
        <v>B.8.2</v>
      </c>
      <c r="AA45" t="s">
        <v>30</v>
      </c>
      <c r="AC45" s="3" t="str">
        <f t="shared" si="30"/>
        <v>B.9.2</v>
      </c>
      <c r="AD45" t="s">
        <v>31</v>
      </c>
      <c r="AF45" s="3" t="str">
        <f t="shared" si="31"/>
        <v>B.10.2</v>
      </c>
      <c r="AG45" t="s">
        <v>1</v>
      </c>
      <c r="AI45" s="3"/>
      <c r="AL45" s="3" t="str">
        <f t="shared" si="33"/>
        <v>B.12.2</v>
      </c>
      <c r="AM45" t="s">
        <v>32</v>
      </c>
      <c r="AO45" s="3" t="str">
        <f t="shared" si="34"/>
        <v>B.13.2</v>
      </c>
      <c r="AP45" t="s">
        <v>33</v>
      </c>
      <c r="AR45" s="3"/>
      <c r="AU45" s="3" t="str">
        <f t="shared" si="36"/>
        <v>B.15.2</v>
      </c>
      <c r="AV45" t="s">
        <v>72</v>
      </c>
      <c r="AX45" s="3" t="str">
        <f t="shared" si="37"/>
        <v>B.16.2</v>
      </c>
      <c r="AY45" t="s">
        <v>73</v>
      </c>
    </row>
    <row r="46" spans="1:51" x14ac:dyDescent="0.2">
      <c r="B46" s="15">
        <f t="shared" si="21"/>
        <v>3</v>
      </c>
      <c r="C46" t="s">
        <v>2</v>
      </c>
      <c r="E46" s="3" t="str">
        <f t="shared" si="22"/>
        <v>B.1.3</v>
      </c>
      <c r="F46" t="s">
        <v>34</v>
      </c>
      <c r="H46" s="3" t="str">
        <f t="shared" si="23"/>
        <v>B.2.3</v>
      </c>
      <c r="I46" t="s">
        <v>35</v>
      </c>
      <c r="K46" s="3" t="str">
        <f t="shared" si="24"/>
        <v>B.3.3</v>
      </c>
      <c r="L46" t="s">
        <v>36</v>
      </c>
      <c r="N46" s="3" t="str">
        <f t="shared" si="25"/>
        <v>B.4.3</v>
      </c>
      <c r="O46" t="s">
        <v>37</v>
      </c>
      <c r="Q46" s="3"/>
      <c r="T46" s="3"/>
      <c r="W46" s="3" t="str">
        <f t="shared" si="28"/>
        <v>B.7.3</v>
      </c>
      <c r="X46" t="s">
        <v>38</v>
      </c>
      <c r="Z46" s="3" t="str">
        <f t="shared" si="29"/>
        <v>B.8.3</v>
      </c>
      <c r="AA46" t="s">
        <v>28</v>
      </c>
      <c r="AC46" s="3" t="str">
        <f t="shared" si="30"/>
        <v>B.9.3</v>
      </c>
      <c r="AD46" t="s">
        <v>39</v>
      </c>
      <c r="AF46" s="3" t="str">
        <f t="shared" si="31"/>
        <v>B.10.3</v>
      </c>
      <c r="AG46" t="s">
        <v>4</v>
      </c>
      <c r="AI46" s="3"/>
      <c r="AL46" s="3"/>
      <c r="AO46" s="3" t="str">
        <f t="shared" si="34"/>
        <v>B.13.3</v>
      </c>
      <c r="AP46" t="s">
        <v>40</v>
      </c>
      <c r="AR46" s="3"/>
      <c r="AU46" s="3" t="str">
        <f t="shared" si="36"/>
        <v>B.15.3</v>
      </c>
      <c r="AV46" t="s">
        <v>74</v>
      </c>
      <c r="AX46" s="3" t="str">
        <f t="shared" si="37"/>
        <v>B.16.3</v>
      </c>
      <c r="AY46" t="s">
        <v>75</v>
      </c>
    </row>
    <row r="47" spans="1:51" x14ac:dyDescent="0.2">
      <c r="B47" s="15">
        <f t="shared" si="21"/>
        <v>4</v>
      </c>
      <c r="C47" t="s">
        <v>3</v>
      </c>
      <c r="E47" s="3" t="str">
        <f t="shared" si="22"/>
        <v>B.1.4</v>
      </c>
      <c r="F47" t="s">
        <v>41</v>
      </c>
      <c r="H47" s="3" t="str">
        <f t="shared" si="23"/>
        <v>B.2.4</v>
      </c>
      <c r="I47" t="s">
        <v>42</v>
      </c>
      <c r="K47" s="3" t="str">
        <f t="shared" si="24"/>
        <v>B.3.4</v>
      </c>
      <c r="L47" t="s">
        <v>28</v>
      </c>
      <c r="N47" s="3" t="str">
        <f t="shared" si="25"/>
        <v>B.4.4</v>
      </c>
      <c r="O47" t="s">
        <v>43</v>
      </c>
      <c r="Q47" s="3"/>
      <c r="T47" s="3"/>
      <c r="W47" s="3" t="str">
        <f t="shared" si="28"/>
        <v>B.7.4</v>
      </c>
      <c r="X47" t="s">
        <v>44</v>
      </c>
      <c r="Z47" s="3"/>
      <c r="AC47" s="3" t="str">
        <f t="shared" si="30"/>
        <v>B.9.4</v>
      </c>
      <c r="AD47" t="s">
        <v>45</v>
      </c>
      <c r="AF47" s="3" t="str">
        <f t="shared" si="31"/>
        <v>B.10.4</v>
      </c>
      <c r="AG47" t="s">
        <v>46</v>
      </c>
      <c r="AI47" s="3"/>
      <c r="AL47" s="3"/>
      <c r="AO47" s="3"/>
      <c r="AR47" s="3"/>
      <c r="AU47" s="3" t="str">
        <f t="shared" si="36"/>
        <v>B.15.4</v>
      </c>
      <c r="AV47" t="s">
        <v>76</v>
      </c>
      <c r="AX47" s="3"/>
    </row>
    <row r="48" spans="1:51" x14ac:dyDescent="0.2">
      <c r="B48" s="15">
        <f t="shared" si="21"/>
        <v>5</v>
      </c>
      <c r="C48" t="s">
        <v>4</v>
      </c>
      <c r="E48" s="3" t="str">
        <f t="shared" si="22"/>
        <v>B.1.5</v>
      </c>
      <c r="F48" t="s">
        <v>47</v>
      </c>
      <c r="H48" s="3" t="str">
        <f t="shared" si="23"/>
        <v>B.2.5</v>
      </c>
      <c r="I48" t="s">
        <v>48</v>
      </c>
      <c r="K48" s="3"/>
      <c r="N48" s="35" t="str">
        <f t="shared" si="25"/>
        <v>B.4.5</v>
      </c>
      <c r="O48" t="s">
        <v>5</v>
      </c>
      <c r="Q48" s="3"/>
      <c r="T48" s="3"/>
      <c r="W48" s="3" t="str">
        <f t="shared" si="28"/>
        <v>B.7.5</v>
      </c>
      <c r="X48" t="s">
        <v>49</v>
      </c>
      <c r="Z48" s="3"/>
      <c r="AC48" s="3" t="str">
        <f t="shared" si="30"/>
        <v>B.9.5</v>
      </c>
      <c r="AD48" t="s">
        <v>50</v>
      </c>
      <c r="AF48" s="3" t="str">
        <f t="shared" si="31"/>
        <v>B.10.5</v>
      </c>
      <c r="AG48" t="s">
        <v>51</v>
      </c>
      <c r="AI48" s="3"/>
      <c r="AL48" s="3"/>
      <c r="AO48" s="3"/>
      <c r="AR48" s="3"/>
      <c r="AU48" s="3"/>
      <c r="AX48" s="3"/>
    </row>
    <row r="49" spans="2:50" x14ac:dyDescent="0.2">
      <c r="B49" s="15">
        <f t="shared" si="21"/>
        <v>6</v>
      </c>
      <c r="C49" t="s">
        <v>5</v>
      </c>
      <c r="E49" s="3" t="str">
        <f t="shared" si="22"/>
        <v>B.1.6</v>
      </c>
      <c r="F49" t="s">
        <v>52</v>
      </c>
      <c r="H49" s="3" t="str">
        <f t="shared" si="23"/>
        <v>B.2.6</v>
      </c>
      <c r="I49" t="s">
        <v>53</v>
      </c>
      <c r="K49" s="3"/>
      <c r="N49" s="3" t="str">
        <f t="shared" si="25"/>
        <v>B.4.6</v>
      </c>
      <c r="O49" t="s">
        <v>28</v>
      </c>
      <c r="Q49" s="3"/>
      <c r="T49" s="3"/>
      <c r="W49" s="3" t="str">
        <f t="shared" si="28"/>
        <v>B.7.6</v>
      </c>
      <c r="X49" t="s">
        <v>54</v>
      </c>
      <c r="Z49" s="3"/>
      <c r="AC49" s="3" t="str">
        <f t="shared" si="30"/>
        <v>B.9.6</v>
      </c>
      <c r="AD49" t="s">
        <v>55</v>
      </c>
      <c r="AF49" s="3" t="str">
        <f t="shared" si="31"/>
        <v>B.10.6</v>
      </c>
      <c r="AG49" t="s">
        <v>28</v>
      </c>
      <c r="AI49" s="3"/>
      <c r="AL49" s="3"/>
      <c r="AO49" s="3"/>
      <c r="AR49" s="3"/>
      <c r="AU49" s="3"/>
      <c r="AX49" s="3"/>
    </row>
    <row r="50" spans="2:50" x14ac:dyDescent="0.2">
      <c r="B50" s="15">
        <f t="shared" si="21"/>
        <v>7</v>
      </c>
      <c r="C50" t="s">
        <v>6</v>
      </c>
      <c r="E50" s="3" t="str">
        <f t="shared" si="22"/>
        <v>B.1.7</v>
      </c>
      <c r="F50" t="s">
        <v>56</v>
      </c>
      <c r="H50" s="3" t="str">
        <f t="shared" si="23"/>
        <v>B.2.7</v>
      </c>
      <c r="I50" t="s">
        <v>57</v>
      </c>
      <c r="K50" s="3"/>
      <c r="N50" s="3"/>
      <c r="Q50" s="3"/>
      <c r="T50" s="3"/>
      <c r="W50" s="3" t="str">
        <f t="shared" si="28"/>
        <v>B.7.7</v>
      </c>
      <c r="X50" t="s">
        <v>28</v>
      </c>
      <c r="Z50" s="3"/>
      <c r="AC50" s="3" t="str">
        <f t="shared" si="30"/>
        <v>B.9.7</v>
      </c>
      <c r="AD50" t="s">
        <v>58</v>
      </c>
      <c r="AF50" s="3"/>
      <c r="AI50" s="3"/>
      <c r="AL50" s="3"/>
      <c r="AO50" s="3"/>
      <c r="AR50" s="3"/>
      <c r="AU50" s="3"/>
      <c r="AX50" s="3"/>
    </row>
    <row r="51" spans="2:50" x14ac:dyDescent="0.2">
      <c r="B51" s="15">
        <f t="shared" si="21"/>
        <v>8</v>
      </c>
      <c r="C51" t="s">
        <v>7</v>
      </c>
      <c r="E51" s="3" t="str">
        <f t="shared" si="22"/>
        <v>B.1.8</v>
      </c>
      <c r="F51" t="s">
        <v>59</v>
      </c>
      <c r="H51" s="3" t="str">
        <f t="shared" si="23"/>
        <v>B.2.8</v>
      </c>
      <c r="I51" t="s">
        <v>28</v>
      </c>
      <c r="K51" s="3"/>
      <c r="N51" s="3"/>
      <c r="Q51" s="3"/>
      <c r="T51" s="3"/>
      <c r="W51" s="3"/>
      <c r="Z51" s="3"/>
      <c r="AC51" s="3" t="str">
        <f t="shared" si="30"/>
        <v>B.9.8</v>
      </c>
      <c r="AD51" t="s">
        <v>60</v>
      </c>
      <c r="AF51" s="3"/>
      <c r="AI51" s="3"/>
      <c r="AL51" s="3"/>
      <c r="AO51" s="3"/>
      <c r="AR51" s="3"/>
      <c r="AU51" s="3"/>
      <c r="AX51" s="3"/>
    </row>
    <row r="52" spans="2:50" x14ac:dyDescent="0.2">
      <c r="B52" s="15">
        <f t="shared" si="21"/>
        <v>9</v>
      </c>
      <c r="C52" t="s">
        <v>8</v>
      </c>
      <c r="E52" s="3" t="str">
        <f t="shared" si="22"/>
        <v>B.1.9</v>
      </c>
      <c r="F52" t="s">
        <v>61</v>
      </c>
      <c r="H52" s="3"/>
      <c r="K52" s="3"/>
      <c r="N52" s="3"/>
      <c r="Q52" s="3"/>
      <c r="T52" s="3"/>
      <c r="W52" s="3"/>
      <c r="Z52" s="3"/>
      <c r="AC52" s="3" t="str">
        <f t="shared" si="30"/>
        <v>B.9.9</v>
      </c>
      <c r="AD52" t="s">
        <v>62</v>
      </c>
      <c r="AF52" s="3"/>
      <c r="AI52" s="3"/>
      <c r="AL52" s="3"/>
      <c r="AO52" s="3"/>
      <c r="AR52" s="3"/>
      <c r="AU52" s="3"/>
      <c r="AX52" s="3"/>
    </row>
    <row r="53" spans="2:50" x14ac:dyDescent="0.2">
      <c r="B53" s="15">
        <f t="shared" si="21"/>
        <v>10</v>
      </c>
      <c r="C53" t="s">
        <v>9</v>
      </c>
      <c r="E53" s="3" t="str">
        <f t="shared" si="22"/>
        <v>B.1.10</v>
      </c>
      <c r="F53" t="s">
        <v>48</v>
      </c>
      <c r="H53" s="3"/>
      <c r="K53" s="3"/>
      <c r="N53" s="3"/>
      <c r="Q53" s="3"/>
      <c r="T53" s="3"/>
      <c r="W53" s="3"/>
      <c r="Z53" s="3"/>
      <c r="AC53" s="3" t="str">
        <f t="shared" si="30"/>
        <v>B.9.10</v>
      </c>
      <c r="AD53" t="s">
        <v>63</v>
      </c>
      <c r="AF53" s="3"/>
      <c r="AI53" s="3"/>
      <c r="AL53" s="3"/>
      <c r="AO53" s="3"/>
      <c r="AR53" s="3"/>
      <c r="AU53" s="3"/>
      <c r="AX53" s="3"/>
    </row>
    <row r="54" spans="2:50" x14ac:dyDescent="0.2">
      <c r="B54" s="15">
        <f t="shared" si="21"/>
        <v>11</v>
      </c>
      <c r="C54" t="s">
        <v>10</v>
      </c>
      <c r="E54" s="3" t="str">
        <f t="shared" si="22"/>
        <v>B.1.11</v>
      </c>
      <c r="F54" t="s">
        <v>64</v>
      </c>
      <c r="H54" s="3"/>
      <c r="K54" s="3"/>
      <c r="N54" s="3"/>
      <c r="Q54" s="3"/>
      <c r="T54" s="3"/>
      <c r="W54" s="3"/>
      <c r="Z54" s="3"/>
      <c r="AC54" s="3" t="str">
        <f t="shared" si="30"/>
        <v>B.9.11</v>
      </c>
      <c r="AD54" t="s">
        <v>65</v>
      </c>
      <c r="AF54" s="3"/>
      <c r="AI54" s="3"/>
      <c r="AL54" s="3"/>
      <c r="AO54" s="3"/>
      <c r="AR54" s="3"/>
      <c r="AU54" s="3"/>
      <c r="AX54" s="3"/>
    </row>
    <row r="55" spans="2:50" x14ac:dyDescent="0.2">
      <c r="B55" s="15">
        <f t="shared" si="21"/>
        <v>12</v>
      </c>
      <c r="C55" t="s">
        <v>11</v>
      </c>
      <c r="E55" s="3" t="str">
        <f t="shared" si="22"/>
        <v>B.1.12</v>
      </c>
      <c r="F55" t="s">
        <v>28</v>
      </c>
      <c r="H55" s="3"/>
      <c r="K55" s="3"/>
      <c r="N55" s="3"/>
      <c r="Q55" s="3"/>
      <c r="T55" s="3"/>
      <c r="W55" s="3"/>
      <c r="Z55" s="3"/>
      <c r="AC55" s="3" t="str">
        <f t="shared" si="30"/>
        <v>B.9.12</v>
      </c>
      <c r="AD55" t="s">
        <v>66</v>
      </c>
      <c r="AF55" s="3"/>
      <c r="AI55" s="3"/>
      <c r="AL55" s="3"/>
      <c r="AO55" s="3"/>
      <c r="AR55" s="3"/>
      <c r="AU55" s="3"/>
      <c r="AX55" s="3"/>
    </row>
    <row r="56" spans="2:50" x14ac:dyDescent="0.2">
      <c r="B56" s="15">
        <f t="shared" si="21"/>
        <v>13</v>
      </c>
      <c r="C56" t="s">
        <v>67</v>
      </c>
      <c r="H56" s="3"/>
      <c r="K56" s="3"/>
      <c r="N56" s="3"/>
      <c r="Q56" s="3"/>
      <c r="T56" s="3"/>
      <c r="W56" s="3"/>
      <c r="Z56" s="3"/>
      <c r="AC56" s="3"/>
      <c r="AF56" s="3"/>
      <c r="AI56" s="3"/>
      <c r="AL56" s="3"/>
      <c r="AO56" s="3"/>
      <c r="AR56" s="3"/>
      <c r="AU56" s="3"/>
      <c r="AX56" s="3"/>
    </row>
    <row r="57" spans="2:50" x14ac:dyDescent="0.2">
      <c r="B57" s="15">
        <f t="shared" si="21"/>
        <v>14</v>
      </c>
      <c r="C57" t="s">
        <v>159</v>
      </c>
      <c r="F57" s="36"/>
      <c r="H57" s="3"/>
      <c r="K57" s="3"/>
      <c r="N57" s="3"/>
      <c r="Q57" s="3"/>
      <c r="T57" s="3"/>
      <c r="W57" s="3"/>
      <c r="Z57" s="3"/>
      <c r="AC57" s="3"/>
      <c r="AF57" s="3"/>
      <c r="AI57" s="3"/>
      <c r="AL57" s="3"/>
      <c r="AO57" s="3"/>
      <c r="AR57" s="3"/>
      <c r="AU57" s="3"/>
      <c r="AX57" s="3"/>
    </row>
    <row r="58" spans="2:50" x14ac:dyDescent="0.2">
      <c r="B58" s="15">
        <f t="shared" si="21"/>
        <v>15</v>
      </c>
      <c r="C58" t="s">
        <v>69</v>
      </c>
      <c r="F58" s="5"/>
      <c r="H58" s="3"/>
      <c r="K58" s="3"/>
      <c r="N58" s="3"/>
      <c r="Q58" s="3"/>
      <c r="T58" s="3"/>
      <c r="W58" s="3"/>
      <c r="Z58" s="3"/>
      <c r="AC58" s="3"/>
      <c r="AF58" s="3"/>
      <c r="AI58" s="3"/>
      <c r="AL58" s="3"/>
      <c r="AO58" s="3"/>
      <c r="AR58" s="3"/>
      <c r="AU58" s="3"/>
      <c r="AX58" s="3"/>
    </row>
    <row r="59" spans="2:50" x14ac:dyDescent="0.2">
      <c r="B59" s="15">
        <f t="shared" si="21"/>
        <v>16</v>
      </c>
      <c r="C59" t="s">
        <v>71</v>
      </c>
      <c r="F59" s="5"/>
      <c r="N59" s="3"/>
    </row>
    <row r="60" spans="2:50" x14ac:dyDescent="0.2">
      <c r="F60" s="5"/>
    </row>
    <row r="61" spans="2:50" x14ac:dyDescent="0.2">
      <c r="C61" s="5"/>
      <c r="F61" s="5"/>
    </row>
    <row r="62" spans="2:50" x14ac:dyDescent="0.2">
      <c r="C62" s="5"/>
      <c r="F62" s="5"/>
    </row>
    <row r="63" spans="2:50" x14ac:dyDescent="0.2">
      <c r="C63" s="5"/>
      <c r="F63" s="5"/>
    </row>
    <row r="64" spans="2:50" x14ac:dyDescent="0.2">
      <c r="C64" s="5"/>
      <c r="F64" s="5"/>
    </row>
    <row r="65" spans="3:6" x14ac:dyDescent="0.2">
      <c r="C65" s="5"/>
      <c r="F65" s="5"/>
    </row>
    <row r="66" spans="3:6" x14ac:dyDescent="0.2">
      <c r="C66" s="5"/>
      <c r="F66" s="5"/>
    </row>
    <row r="67" spans="3:6" x14ac:dyDescent="0.2">
      <c r="C67" s="5"/>
      <c r="F67" s="5"/>
    </row>
    <row r="68" spans="3:6" x14ac:dyDescent="0.2">
      <c r="C68" s="5"/>
      <c r="F68" s="5"/>
    </row>
    <row r="69" spans="3:6" x14ac:dyDescent="0.2">
      <c r="C69" s="5"/>
      <c r="F69" s="5"/>
    </row>
    <row r="70" spans="3:6" x14ac:dyDescent="0.2">
      <c r="C70" s="5"/>
      <c r="F70" s="36"/>
    </row>
    <row r="71" spans="3:6" x14ac:dyDescent="0.2">
      <c r="C71" s="5"/>
      <c r="F71" s="36"/>
    </row>
    <row r="72" spans="3:6" x14ac:dyDescent="0.2">
      <c r="C72" s="5"/>
    </row>
    <row r="73" spans="3:6" x14ac:dyDescent="0.2">
      <c r="C73" s="5"/>
    </row>
    <row r="74" spans="3:6" x14ac:dyDescent="0.2">
      <c r="C74" s="5"/>
    </row>
    <row r="75" spans="3:6" x14ac:dyDescent="0.2">
      <c r="C75" s="5"/>
    </row>
    <row r="76" spans="3:6" x14ac:dyDescent="0.2">
      <c r="C76" s="5"/>
    </row>
  </sheetData>
  <mergeCells count="104">
    <mergeCell ref="AO41:AP41"/>
    <mergeCell ref="AR41:AS41"/>
    <mergeCell ref="AU41:AV41"/>
    <mergeCell ref="AX41:AY41"/>
    <mergeCell ref="H41:I41"/>
    <mergeCell ref="K41:L41"/>
    <mergeCell ref="N41:O41"/>
    <mergeCell ref="Q41:R41"/>
    <mergeCell ref="T41:U41"/>
    <mergeCell ref="W41:X41"/>
    <mergeCell ref="Z41:AA41"/>
    <mergeCell ref="CK2:CL2"/>
    <mergeCell ref="CN2:CO2"/>
    <mergeCell ref="CQ2:CR2"/>
    <mergeCell ref="CT2:CU2"/>
    <mergeCell ref="CW2:CX2"/>
    <mergeCell ref="CZ2:DA2"/>
    <mergeCell ref="BS2:BT2"/>
    <mergeCell ref="BV2:BW2"/>
    <mergeCell ref="BY2:BZ2"/>
    <mergeCell ref="CB2:CC2"/>
    <mergeCell ref="CE2:CF2"/>
    <mergeCell ref="CH2:CI2"/>
    <mergeCell ref="BA2:BB2"/>
    <mergeCell ref="BD2:BE2"/>
    <mergeCell ref="BG2:BH2"/>
    <mergeCell ref="BJ2:BK2"/>
    <mergeCell ref="BM2:BN2"/>
    <mergeCell ref="BP2:BQ2"/>
    <mergeCell ref="AI2:AJ2"/>
    <mergeCell ref="AL2:AM2"/>
    <mergeCell ref="AO2:AP2"/>
    <mergeCell ref="AR2:AS2"/>
    <mergeCell ref="AU2:AV2"/>
    <mergeCell ref="AX2:AY2"/>
    <mergeCell ref="Q2:R2"/>
    <mergeCell ref="T2:U2"/>
    <mergeCell ref="W2:X2"/>
    <mergeCell ref="Z2:AA2"/>
    <mergeCell ref="AC2:AD2"/>
    <mergeCell ref="AF2:AG2"/>
    <mergeCell ref="B2:C2"/>
    <mergeCell ref="E41:F41"/>
    <mergeCell ref="E2:F2"/>
    <mergeCell ref="H2:I2"/>
    <mergeCell ref="K2:L2"/>
    <mergeCell ref="N2:O2"/>
    <mergeCell ref="AL42:AM42"/>
    <mergeCell ref="AO42:AP42"/>
    <mergeCell ref="AR42:AS42"/>
    <mergeCell ref="AU42:AV42"/>
    <mergeCell ref="AX42:AY42"/>
    <mergeCell ref="B41:C41"/>
    <mergeCell ref="AC41:AD41"/>
    <mergeCell ref="AF41:AG41"/>
    <mergeCell ref="AI41:AJ41"/>
    <mergeCell ref="AL41:AM41"/>
    <mergeCell ref="T42:U42"/>
    <mergeCell ref="W42:X42"/>
    <mergeCell ref="Z42:AA42"/>
    <mergeCell ref="AC42:AD42"/>
    <mergeCell ref="AF42:AG42"/>
    <mergeCell ref="AI42:AJ42"/>
    <mergeCell ref="B42:C42"/>
    <mergeCell ref="E42:F42"/>
    <mergeCell ref="H42:I42"/>
    <mergeCell ref="K42:L42"/>
    <mergeCell ref="N42:O42"/>
    <mergeCell ref="Q42:R42"/>
    <mergeCell ref="CN3:CO3"/>
    <mergeCell ref="CQ3:CR3"/>
    <mergeCell ref="CT3:CU3"/>
    <mergeCell ref="CW3:CX3"/>
    <mergeCell ref="CZ3:DA3"/>
    <mergeCell ref="BV3:BW3"/>
    <mergeCell ref="BY3:BZ3"/>
    <mergeCell ref="CB3:CC3"/>
    <mergeCell ref="CE3:CF3"/>
    <mergeCell ref="CH3:CI3"/>
    <mergeCell ref="CK3:CL3"/>
    <mergeCell ref="BD3:BE3"/>
    <mergeCell ref="BG3:BH3"/>
    <mergeCell ref="BJ3:BK3"/>
    <mergeCell ref="BM3:BN3"/>
    <mergeCell ref="BP3:BQ3"/>
    <mergeCell ref="BS3:BT3"/>
    <mergeCell ref="AL3:AM3"/>
    <mergeCell ref="AO3:AP3"/>
    <mergeCell ref="AR3:AS3"/>
    <mergeCell ref="AU3:AV3"/>
    <mergeCell ref="AX3:AY3"/>
    <mergeCell ref="BA3:BB3"/>
    <mergeCell ref="T3:U3"/>
    <mergeCell ref="W3:X3"/>
    <mergeCell ref="Z3:AA3"/>
    <mergeCell ref="AC3:AD3"/>
    <mergeCell ref="AF3:AG3"/>
    <mergeCell ref="AI3:AJ3"/>
    <mergeCell ref="E3:F3"/>
    <mergeCell ref="B3:C3"/>
    <mergeCell ref="H3:I3"/>
    <mergeCell ref="K3:L3"/>
    <mergeCell ref="N3:O3"/>
    <mergeCell ref="Q3:R3"/>
  </mergeCells>
  <pageMargins left="0.7" right="0.7" top="0.75" bottom="0.75" header="0.3" footer="0.3"/>
  <tableParts count="5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B1" workbookViewId="0">
      <selection activeCell="I15" sqref="I15"/>
    </sheetView>
  </sheetViews>
  <sheetFormatPr baseColWidth="10" defaultRowHeight="30" customHeight="1" x14ac:dyDescent="0.2"/>
  <cols>
    <col min="1" max="1" width="11.1640625" bestFit="1" customWidth="1"/>
    <col min="2" max="2" width="40.1640625" customWidth="1"/>
    <col min="3" max="3" width="17" customWidth="1"/>
    <col min="4" max="4" width="15" customWidth="1"/>
    <col min="6" max="7" width="10.6640625" bestFit="1" customWidth="1"/>
    <col min="8" max="8" width="12" bestFit="1" customWidth="1"/>
    <col min="9" max="9" width="10.6640625" bestFit="1" customWidth="1"/>
    <col min="10" max="10" width="12.1640625" bestFit="1" customWidth="1"/>
    <col min="11" max="11" width="13" bestFit="1" customWidth="1"/>
    <col min="12" max="12" width="13.1640625" style="3" bestFit="1" customWidth="1"/>
    <col min="13" max="13" width="12.83203125" style="3" bestFit="1" customWidth="1"/>
    <col min="14" max="14" width="14.1640625" style="3" bestFit="1" customWidth="1"/>
    <col min="15" max="15" width="14.1640625" style="3" customWidth="1"/>
    <col min="16" max="16" width="19" style="3" bestFit="1" customWidth="1"/>
    <col min="17" max="17" width="16.1640625" style="3" bestFit="1" customWidth="1"/>
    <col min="18" max="18" width="15.83203125" bestFit="1" customWidth="1"/>
    <col min="19" max="19" width="14.83203125" customWidth="1"/>
    <col min="20" max="20" width="19.6640625" bestFit="1" customWidth="1"/>
    <col min="21" max="21" width="19.6640625" customWidth="1"/>
  </cols>
  <sheetData>
    <row r="1" spans="1:22" ht="30" customHeight="1" x14ac:dyDescent="0.2">
      <c r="A1" s="6" t="s">
        <v>88</v>
      </c>
      <c r="B1" s="6" t="s">
        <v>89</v>
      </c>
      <c r="C1" s="6" t="s">
        <v>90</v>
      </c>
      <c r="D1" s="6" t="s">
        <v>91</v>
      </c>
      <c r="F1" s="22" t="s">
        <v>88</v>
      </c>
      <c r="G1" s="22" t="s">
        <v>97</v>
      </c>
      <c r="H1" s="22" t="s">
        <v>98</v>
      </c>
      <c r="I1" s="22" t="s">
        <v>92</v>
      </c>
      <c r="J1" s="22" t="s">
        <v>93</v>
      </c>
      <c r="K1" s="22" t="s">
        <v>94</v>
      </c>
      <c r="L1" s="22" t="s">
        <v>95</v>
      </c>
      <c r="M1" s="22" t="s">
        <v>96</v>
      </c>
      <c r="N1" s="22" t="s">
        <v>110</v>
      </c>
      <c r="O1" s="22" t="s">
        <v>187</v>
      </c>
      <c r="P1" s="22" t="s">
        <v>115</v>
      </c>
      <c r="Q1" s="22" t="s">
        <v>151</v>
      </c>
      <c r="R1" s="22" t="s">
        <v>13</v>
      </c>
      <c r="S1" s="22" t="s">
        <v>185</v>
      </c>
      <c r="T1" s="22" t="s">
        <v>14</v>
      </c>
      <c r="U1" s="22" t="s">
        <v>186</v>
      </c>
      <c r="V1" s="22"/>
    </row>
    <row r="2" spans="1:22" ht="30" customHeight="1" x14ac:dyDescent="0.2">
      <c r="A2" s="9">
        <v>43654</v>
      </c>
      <c r="B2" s="7"/>
      <c r="C2" s="10">
        <v>4.5</v>
      </c>
      <c r="D2" s="11"/>
      <c r="F2" s="13">
        <f>A2</f>
        <v>43654</v>
      </c>
      <c r="G2" s="14">
        <f>YEAR(F2)</f>
        <v>2019</v>
      </c>
      <c r="H2" s="14" t="str">
        <f>TEXT(F2,"mmmm")</f>
        <v>juillet</v>
      </c>
      <c r="I2" s="14" t="s">
        <v>99</v>
      </c>
      <c r="J2" s="14" t="s">
        <v>101</v>
      </c>
      <c r="K2" s="18">
        <f>D2-C2</f>
        <v>-4.5</v>
      </c>
      <c r="L2" s="21"/>
      <c r="M2" s="21"/>
      <c r="N2" s="38" t="s">
        <v>112</v>
      </c>
      <c r="O2" s="21" t="str">
        <f>VLOOKUP(Tableau29[Domaine],Tableau4[],2,0)</f>
        <v>B</v>
      </c>
      <c r="P2" s="21"/>
      <c r="Q2" s="21" t="s">
        <v>149</v>
      </c>
      <c r="R2" s="39" t="s">
        <v>149</v>
      </c>
      <c r="S2" s="21"/>
      <c r="T2" s="37" t="s">
        <v>149</v>
      </c>
      <c r="U2" s="21"/>
      <c r="V2" s="21"/>
    </row>
    <row r="3" spans="1:22" ht="30" customHeight="1" x14ac:dyDescent="0.2">
      <c r="A3" s="9">
        <v>43654</v>
      </c>
      <c r="B3" s="7"/>
      <c r="C3" s="10">
        <v>2.5</v>
      </c>
      <c r="D3" s="11"/>
      <c r="F3" s="13">
        <f t="shared" ref="F3:F11" si="0">A3</f>
        <v>43654</v>
      </c>
      <c r="G3" s="14">
        <f t="shared" ref="G3:G11" si="1">YEAR(F3)</f>
        <v>2019</v>
      </c>
      <c r="H3" s="14" t="str">
        <f t="shared" ref="H3:H11" si="2">TEXT(F3,"mmmm")</f>
        <v>juillet</v>
      </c>
      <c r="I3" s="14"/>
      <c r="J3" s="14"/>
      <c r="K3" s="18">
        <f t="shared" ref="K3:K11" si="3">D3-C3</f>
        <v>-2.5</v>
      </c>
      <c r="L3" s="21"/>
      <c r="M3" s="21"/>
      <c r="N3" s="21" t="s">
        <v>112</v>
      </c>
      <c r="O3" s="21" t="str">
        <f>VLOOKUP(Tableau29[Domaine],Tableau4[],2,0)</f>
        <v>B</v>
      </c>
      <c r="P3" s="21"/>
      <c r="Q3" s="21"/>
      <c r="R3" s="14"/>
      <c r="S3" s="21"/>
      <c r="T3" s="14"/>
      <c r="U3" s="21"/>
      <c r="V3" s="14"/>
    </row>
    <row r="4" spans="1:22" ht="30" customHeight="1" x14ac:dyDescent="0.2">
      <c r="A4" s="9">
        <v>43649</v>
      </c>
      <c r="B4" s="7"/>
      <c r="C4" s="10">
        <v>4.22</v>
      </c>
      <c r="D4" s="11"/>
      <c r="F4" s="13">
        <f t="shared" si="0"/>
        <v>43649</v>
      </c>
      <c r="G4" s="14">
        <f t="shared" si="1"/>
        <v>2019</v>
      </c>
      <c r="H4" s="14" t="str">
        <f t="shared" si="2"/>
        <v>juillet</v>
      </c>
      <c r="I4" s="14"/>
      <c r="J4" s="14"/>
      <c r="K4" s="18">
        <f t="shared" si="3"/>
        <v>-4.22</v>
      </c>
      <c r="L4" s="21"/>
      <c r="M4" s="21"/>
      <c r="N4" s="21" t="s">
        <v>112</v>
      </c>
      <c r="O4" s="21" t="str">
        <f>VLOOKUP(Tableau29[Domaine],Tableau4[],2,0)</f>
        <v>B</v>
      </c>
      <c r="P4" s="21"/>
      <c r="Q4" s="21"/>
      <c r="R4" s="14"/>
      <c r="S4" s="21"/>
      <c r="T4" s="14"/>
      <c r="U4" s="21"/>
      <c r="V4" s="14"/>
    </row>
    <row r="5" spans="1:22" ht="30" customHeight="1" x14ac:dyDescent="0.2">
      <c r="A5" s="9">
        <v>43647</v>
      </c>
      <c r="B5" s="7"/>
      <c r="C5" s="10">
        <v>3.68</v>
      </c>
      <c r="D5" s="11"/>
      <c r="F5" s="13">
        <f t="shared" si="0"/>
        <v>43647</v>
      </c>
      <c r="G5" s="14">
        <f t="shared" si="1"/>
        <v>2019</v>
      </c>
      <c r="H5" s="14" t="str">
        <f t="shared" si="2"/>
        <v>juillet</v>
      </c>
      <c r="I5" s="14"/>
      <c r="J5" s="14"/>
      <c r="K5" s="18">
        <f t="shared" si="3"/>
        <v>-3.68</v>
      </c>
      <c r="L5" s="21"/>
      <c r="M5" s="21"/>
      <c r="N5" s="21" t="s">
        <v>112</v>
      </c>
      <c r="O5" s="21" t="str">
        <f>VLOOKUP(Tableau29[Domaine],Tableau4[],2,0)</f>
        <v>B</v>
      </c>
      <c r="P5" s="21"/>
      <c r="Q5" s="21"/>
      <c r="R5" s="14"/>
      <c r="S5" s="21"/>
      <c r="T5" s="14"/>
      <c r="U5" s="21"/>
      <c r="V5" s="14"/>
    </row>
    <row r="6" spans="1:22" ht="30" customHeight="1" x14ac:dyDescent="0.2">
      <c r="A6" s="9">
        <v>43654</v>
      </c>
      <c r="B6" s="8"/>
      <c r="C6" s="10">
        <v>4.5</v>
      </c>
      <c r="D6" s="12"/>
      <c r="F6" s="13">
        <f t="shared" si="0"/>
        <v>43654</v>
      </c>
      <c r="G6" s="14">
        <f t="shared" si="1"/>
        <v>2019</v>
      </c>
      <c r="H6" s="14" t="str">
        <f t="shared" si="2"/>
        <v>juillet</v>
      </c>
      <c r="I6" s="14"/>
      <c r="J6" s="14"/>
      <c r="K6" s="18">
        <f t="shared" si="3"/>
        <v>-4.5</v>
      </c>
      <c r="L6" s="21"/>
      <c r="M6" s="21"/>
      <c r="N6" s="21" t="s">
        <v>112</v>
      </c>
      <c r="O6" s="21" t="str">
        <f>VLOOKUP(Tableau29[Domaine],Tableau4[],2,0)</f>
        <v>B</v>
      </c>
      <c r="P6" s="21"/>
      <c r="Q6" s="21"/>
      <c r="R6" s="14"/>
      <c r="S6" s="21"/>
      <c r="T6" s="14"/>
      <c r="U6" s="21"/>
      <c r="V6" s="14"/>
    </row>
    <row r="7" spans="1:22" ht="30" customHeight="1" x14ac:dyDescent="0.2">
      <c r="A7" s="9">
        <v>43654</v>
      </c>
      <c r="B7" s="8"/>
      <c r="C7" s="10">
        <v>2.5</v>
      </c>
      <c r="D7" s="12"/>
      <c r="F7" s="13">
        <f t="shared" si="0"/>
        <v>43654</v>
      </c>
      <c r="G7" s="14">
        <f t="shared" si="1"/>
        <v>2019</v>
      </c>
      <c r="H7" s="14" t="str">
        <f t="shared" si="2"/>
        <v>juillet</v>
      </c>
      <c r="I7" s="14"/>
      <c r="J7" s="14"/>
      <c r="K7" s="18">
        <f t="shared" si="3"/>
        <v>-2.5</v>
      </c>
      <c r="L7" s="21"/>
      <c r="M7" s="21"/>
      <c r="N7" s="21" t="s">
        <v>112</v>
      </c>
      <c r="O7" s="21" t="str">
        <f>VLOOKUP(Tableau29[Domaine],Tableau4[],2,0)</f>
        <v>B</v>
      </c>
      <c r="P7" s="21"/>
      <c r="Q7" s="21"/>
      <c r="R7" s="14"/>
      <c r="S7" s="21"/>
      <c r="T7" s="14"/>
      <c r="U7" s="21"/>
      <c r="V7" s="14"/>
    </row>
    <row r="8" spans="1:22" ht="30" customHeight="1" x14ac:dyDescent="0.2">
      <c r="A8" s="9">
        <v>43649</v>
      </c>
      <c r="B8" s="8"/>
      <c r="C8" s="10">
        <v>4.22</v>
      </c>
      <c r="D8" s="12"/>
      <c r="F8" s="13">
        <f t="shared" si="0"/>
        <v>43649</v>
      </c>
      <c r="G8" s="14">
        <f t="shared" si="1"/>
        <v>2019</v>
      </c>
      <c r="H8" s="14" t="str">
        <f t="shared" si="2"/>
        <v>juillet</v>
      </c>
      <c r="I8" s="14"/>
      <c r="J8" s="14"/>
      <c r="K8" s="18">
        <f t="shared" si="3"/>
        <v>-4.22</v>
      </c>
      <c r="L8" s="21"/>
      <c r="M8" s="21"/>
      <c r="N8" s="21" t="s">
        <v>112</v>
      </c>
      <c r="O8" s="21" t="str">
        <f>VLOOKUP(Tableau29[Domaine],Tableau4[],2,0)</f>
        <v>B</v>
      </c>
      <c r="P8" s="21"/>
      <c r="Q8" s="21"/>
      <c r="R8" s="14"/>
      <c r="S8" s="21"/>
      <c r="T8" s="14"/>
      <c r="U8" s="21"/>
      <c r="V8" s="14"/>
    </row>
    <row r="9" spans="1:22" ht="30" customHeight="1" x14ac:dyDescent="0.2">
      <c r="A9" s="9">
        <v>43647</v>
      </c>
      <c r="B9" s="8"/>
      <c r="C9" s="10">
        <v>3.68</v>
      </c>
      <c r="D9" s="12"/>
      <c r="F9" s="13">
        <f t="shared" si="0"/>
        <v>43647</v>
      </c>
      <c r="G9" s="14">
        <f t="shared" si="1"/>
        <v>2019</v>
      </c>
      <c r="H9" s="14" t="str">
        <f t="shared" si="2"/>
        <v>juillet</v>
      </c>
      <c r="I9" s="14"/>
      <c r="J9" s="14"/>
      <c r="K9" s="18">
        <f t="shared" si="3"/>
        <v>-3.68</v>
      </c>
      <c r="L9" s="21"/>
      <c r="M9" s="21"/>
      <c r="N9" s="21" t="s">
        <v>112</v>
      </c>
      <c r="O9" s="21" t="str">
        <f>VLOOKUP(Tableau29[Domaine],Tableau4[],2,0)</f>
        <v>B</v>
      </c>
      <c r="P9" s="21"/>
      <c r="Q9" s="21"/>
      <c r="R9" s="14"/>
      <c r="S9" s="21"/>
      <c r="T9" s="14"/>
      <c r="U9" s="21"/>
      <c r="V9" s="14"/>
    </row>
    <row r="10" spans="1:22" ht="30" customHeight="1" x14ac:dyDescent="0.2">
      <c r="A10" s="9">
        <v>43642</v>
      </c>
      <c r="B10" s="8"/>
      <c r="C10" s="10">
        <v>57.54</v>
      </c>
      <c r="D10" s="12"/>
      <c r="F10" s="13">
        <f t="shared" si="0"/>
        <v>43642</v>
      </c>
      <c r="G10" s="14">
        <f t="shared" si="1"/>
        <v>2019</v>
      </c>
      <c r="H10" s="14" t="str">
        <f t="shared" si="2"/>
        <v>juin</v>
      </c>
      <c r="I10" s="14"/>
      <c r="J10" s="14"/>
      <c r="K10" s="18">
        <f t="shared" si="3"/>
        <v>-57.54</v>
      </c>
      <c r="L10" s="21"/>
      <c r="M10" s="21"/>
      <c r="N10" s="21" t="s">
        <v>112</v>
      </c>
      <c r="O10" s="21" t="str">
        <f>VLOOKUP(Tableau29[Domaine],Tableau4[],2,0)</f>
        <v>B</v>
      </c>
      <c r="P10" s="21"/>
      <c r="Q10" s="21"/>
      <c r="R10" s="14"/>
      <c r="S10" s="21"/>
      <c r="T10" s="14"/>
      <c r="U10" s="21"/>
      <c r="V10" s="14"/>
    </row>
    <row r="11" spans="1:22" ht="30" customHeight="1" x14ac:dyDescent="0.2">
      <c r="A11" s="9">
        <v>43640</v>
      </c>
      <c r="B11" s="8"/>
      <c r="C11" s="10">
        <v>28.8</v>
      </c>
      <c r="D11" s="12"/>
      <c r="F11" s="13">
        <f t="shared" si="0"/>
        <v>43640</v>
      </c>
      <c r="G11" s="14">
        <f t="shared" si="1"/>
        <v>2019</v>
      </c>
      <c r="H11" s="14" t="str">
        <f t="shared" si="2"/>
        <v>juin</v>
      </c>
      <c r="I11" s="14"/>
      <c r="J11" s="14"/>
      <c r="K11" s="18">
        <f t="shared" si="3"/>
        <v>-28.8</v>
      </c>
      <c r="L11" s="21"/>
      <c r="M11" s="21"/>
      <c r="N11" s="21" t="s">
        <v>112</v>
      </c>
      <c r="O11" s="21" t="str">
        <f>VLOOKUP(Tableau29[Domaine],Tableau4[],2,0)</f>
        <v>B</v>
      </c>
      <c r="P11" s="21"/>
      <c r="Q11" s="21"/>
      <c r="R11" s="14"/>
      <c r="S11" s="21"/>
      <c r="T11" s="14"/>
      <c r="U11" s="21"/>
      <c r="V11" s="14"/>
    </row>
    <row r="13" spans="1:22" ht="30" customHeight="1" x14ac:dyDescent="0.2">
      <c r="R13" t="str">
        <f>"=INDIRECT($N2)"</f>
        <v>=INDIRECT($N2)</v>
      </c>
      <c r="S13" t="s">
        <v>188</v>
      </c>
    </row>
    <row r="15" spans="1:22" ht="30" customHeight="1" x14ac:dyDescent="0.2">
      <c r="Q15" s="15" t="s">
        <v>191</v>
      </c>
      <c r="R15" s="40" t="s">
        <v>8</v>
      </c>
      <c r="S15" s="15" t="s">
        <v>189</v>
      </c>
      <c r="T15" s="41" t="s">
        <v>66</v>
      </c>
      <c r="U15" s="15" t="s">
        <v>190</v>
      </c>
    </row>
  </sheetData>
  <dataValidations count="7">
    <dataValidation type="list" allowBlank="1" showInputMessage="1" showErrorMessage="1" sqref="J2:J11">
      <formula1>INDIRECT("Tableau2[Moyen]")</formula1>
    </dataValidation>
    <dataValidation type="list" allowBlank="1" showInputMessage="1" showErrorMessage="1" sqref="I2:I11">
      <formula1>INDIRECT("Tableau1[Type]")</formula1>
    </dataValidation>
    <dataValidation type="list" allowBlank="1" showInputMessage="1" showErrorMessage="1" sqref="L2:M11">
      <formula1>INDIRECT("Tableau3[Compte]")</formula1>
    </dataValidation>
    <dataValidation type="list" allowBlank="1" showInputMessage="1" showErrorMessage="1" sqref="N2:N11">
      <formula1>INDIRECT("Tableau4[Domaine]")</formula1>
    </dataValidation>
    <dataValidation type="list" allowBlank="1" showInputMessage="1" showErrorMessage="1" sqref="P2:P11">
      <formula1>INDIRECT("Tableau5[Sous-domaine]")</formula1>
    </dataValidation>
    <dataValidation type="list" allowBlank="1" showInputMessage="1" showErrorMessage="1" sqref="Q2:Q11 T2 V2">
      <formula1>INDIRECT("Tableau6[Répartition]")</formula1>
    </dataValidation>
    <dataValidation type="list" allowBlank="1" showInputMessage="1" showErrorMessage="1" sqref="R2">
      <formula1>OFFSET(INDIRECT("Tableau"&amp;$N$2),1,,COUNTA(INDIRECT("Tableau"&amp;$N$2))-1)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Config</vt:lpstr>
      <vt:lpstr>Réf</vt:lpstr>
      <vt:lpstr>Base de donnée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Quentin SAVARY</cp:lastModifiedBy>
  <dcterms:created xsi:type="dcterms:W3CDTF">2019-08-10T15:27:53Z</dcterms:created>
  <dcterms:modified xsi:type="dcterms:W3CDTF">2019-08-10T18:47:14Z</dcterms:modified>
</cp:coreProperties>
</file>