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urnisseur\Avoir en Attente\"/>
    </mc:Choice>
  </mc:AlternateContent>
  <bookViews>
    <workbookView xWindow="3105" yWindow="600" windowWidth="28800" windowHeight="11700"/>
  </bookViews>
  <sheets>
    <sheet name="Avoir" sheetId="1" r:id="rId1"/>
  </sheets>
  <definedNames>
    <definedName name="_xlnm._FilterDatabase" localSheetId="0" hidden="1">Avoir!$B$1:$O$639</definedName>
    <definedName name="_xlnm.Print_Area" localSheetId="0">Avoir!$A$1:$P$323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23" i="1" l="1"/>
  <c r="L123" i="1" s="1"/>
  <c r="I120" i="1" l="1"/>
  <c r="K120" i="1" s="1"/>
  <c r="L120" i="1" s="1"/>
  <c r="I121" i="1"/>
  <c r="K121" i="1" s="1"/>
  <c r="L121" i="1" s="1"/>
  <c r="I124" i="1"/>
  <c r="K124" i="1" s="1"/>
  <c r="L124" i="1" s="1"/>
  <c r="K131" i="1" l="1"/>
  <c r="L131" i="1" s="1"/>
  <c r="I125" i="1"/>
  <c r="K125" i="1" s="1"/>
  <c r="L125" i="1" s="1"/>
  <c r="I78" i="1"/>
  <c r="K78" i="1" s="1"/>
  <c r="L78" i="1" s="1"/>
  <c r="I490" i="1" l="1"/>
  <c r="K490" i="1" s="1"/>
  <c r="L490" i="1" s="1"/>
  <c r="K534" i="1" l="1"/>
  <c r="L534" i="1" s="1"/>
  <c r="K122" i="1"/>
  <c r="L122" i="1" s="1"/>
  <c r="I582" i="1" l="1"/>
  <c r="K582" i="1" s="1"/>
  <c r="L582" i="1" s="1"/>
  <c r="I331" i="1"/>
  <c r="K331" i="1" s="1"/>
  <c r="L331" i="1" s="1"/>
  <c r="I2" i="1"/>
  <c r="K2" i="1" s="1"/>
  <c r="L2" i="1" s="1"/>
  <c r="I105" i="1"/>
  <c r="K105" i="1" s="1"/>
  <c r="L105" i="1" s="1"/>
  <c r="I104" i="1"/>
  <c r="K104" i="1" s="1"/>
  <c r="L104" i="1" s="1"/>
  <c r="I488" i="1"/>
  <c r="K488" i="1" s="1"/>
  <c r="L488" i="1" s="1"/>
  <c r="I544" i="1"/>
  <c r="K544" i="1" s="1"/>
  <c r="L544" i="1" s="1"/>
  <c r="I330" i="1"/>
  <c r="K330" i="1" s="1"/>
  <c r="L330" i="1" s="1"/>
  <c r="I372" i="1"/>
  <c r="K372" i="1" s="1"/>
  <c r="L372" i="1" s="1"/>
  <c r="I373" i="1" l="1"/>
  <c r="K373" i="1" s="1"/>
  <c r="L373" i="1" s="1"/>
  <c r="I64" i="1"/>
  <c r="K64" i="1" s="1"/>
  <c r="L64" i="1" s="1"/>
  <c r="I371" i="1"/>
  <c r="K371" i="1" s="1"/>
  <c r="L371" i="1" s="1"/>
  <c r="I354" i="1"/>
  <c r="K354" i="1" s="1"/>
  <c r="L354" i="1" s="1"/>
  <c r="I368" i="1"/>
  <c r="K368" i="1" s="1"/>
  <c r="L368" i="1" s="1"/>
  <c r="I362" i="1"/>
  <c r="K362" i="1" s="1"/>
  <c r="L362" i="1" s="1"/>
  <c r="I484" i="1"/>
  <c r="K484" i="1" s="1"/>
  <c r="L484" i="1" s="1"/>
  <c r="I445" i="1"/>
  <c r="K445" i="1" s="1"/>
  <c r="L445" i="1" s="1"/>
  <c r="I103" i="1" l="1"/>
  <c r="K103" i="1" s="1"/>
  <c r="L103" i="1" s="1"/>
  <c r="L428" i="1" l="1"/>
  <c r="I425" i="1"/>
  <c r="K425" i="1" s="1"/>
  <c r="L425" i="1" s="1"/>
  <c r="K426" i="1"/>
  <c r="L426" i="1" s="1"/>
  <c r="K427" i="1"/>
  <c r="L427" i="1" s="1"/>
  <c r="I428" i="1"/>
  <c r="K429" i="1"/>
  <c r="L429" i="1" s="1"/>
  <c r="K430" i="1"/>
  <c r="L430" i="1" s="1"/>
  <c r="K431" i="1"/>
  <c r="L431" i="1" s="1"/>
  <c r="I432" i="1"/>
  <c r="K432" i="1" s="1"/>
  <c r="L432" i="1" s="1"/>
  <c r="I244" i="1" l="1"/>
  <c r="K244" i="1" s="1"/>
  <c r="L244" i="1" s="1"/>
  <c r="I266" i="1" l="1"/>
  <c r="K266" i="1" s="1"/>
  <c r="L266" i="1" s="1"/>
  <c r="K279" i="1" l="1"/>
  <c r="L279" i="1" s="1"/>
  <c r="K329" i="1" l="1"/>
  <c r="L329" i="1" s="1"/>
  <c r="K328" i="1" l="1"/>
  <c r="L328" i="1" s="1"/>
  <c r="I30" i="1" l="1"/>
  <c r="L30" i="1" s="1"/>
  <c r="I625" i="1" l="1"/>
  <c r="K625" i="1" s="1"/>
  <c r="L625" i="1" s="1"/>
  <c r="K626" i="1"/>
  <c r="L626" i="1" s="1"/>
  <c r="I74" i="1" l="1"/>
  <c r="K74" i="1" s="1"/>
  <c r="L74" i="1" s="1"/>
  <c r="I29" i="1" l="1"/>
  <c r="K29" i="1" s="1"/>
  <c r="L29" i="1" s="1"/>
  <c r="I635" i="1" l="1"/>
  <c r="K635" i="1" s="1"/>
  <c r="L635" i="1" s="1"/>
  <c r="I536" i="1"/>
  <c r="K536" i="1" s="1"/>
  <c r="L536" i="1" s="1"/>
  <c r="K575" i="1" l="1"/>
  <c r="L575" i="1" s="1"/>
  <c r="I577" i="1"/>
  <c r="K577" i="1" s="1"/>
  <c r="L577" i="1" s="1"/>
  <c r="I578" i="1"/>
  <c r="K578" i="1" s="1"/>
  <c r="L578" i="1" s="1"/>
  <c r="I83" i="1"/>
  <c r="K83" i="1" s="1"/>
  <c r="L83" i="1" s="1"/>
  <c r="I100" i="1"/>
  <c r="K100" i="1" s="1"/>
  <c r="L100" i="1" s="1"/>
  <c r="I101" i="1"/>
  <c r="K101" i="1" s="1"/>
  <c r="L101" i="1" s="1"/>
  <c r="K574" i="1"/>
  <c r="L574" i="1" s="1"/>
  <c r="I435" i="1"/>
  <c r="K435" i="1" s="1"/>
  <c r="L435" i="1" s="1"/>
  <c r="I600" i="1" l="1"/>
  <c r="K600" i="1" s="1"/>
  <c r="L600" i="1" s="1"/>
  <c r="I376" i="1"/>
  <c r="K376" i="1" s="1"/>
  <c r="L376" i="1" s="1"/>
  <c r="I375" i="1"/>
  <c r="K375" i="1" s="1"/>
  <c r="L375" i="1" s="1"/>
  <c r="I357" i="1" l="1"/>
  <c r="K357" i="1" s="1"/>
  <c r="L357" i="1" s="1"/>
  <c r="I444" i="1"/>
  <c r="K444" i="1" s="1"/>
  <c r="L444" i="1" s="1"/>
  <c r="I437" i="1"/>
  <c r="K437" i="1" s="1"/>
  <c r="L437" i="1" s="1"/>
  <c r="I443" i="1"/>
  <c r="K443" i="1" s="1"/>
  <c r="L443" i="1" s="1"/>
  <c r="I447" i="1"/>
  <c r="K447" i="1" s="1"/>
  <c r="L447" i="1" s="1"/>
  <c r="I446" i="1"/>
  <c r="K446" i="1" s="1"/>
  <c r="L446" i="1" s="1"/>
  <c r="I441" i="1"/>
  <c r="K441" i="1" s="1"/>
  <c r="L441" i="1" s="1"/>
  <c r="I602" i="1"/>
  <c r="K602" i="1" s="1"/>
  <c r="L602" i="1" s="1"/>
  <c r="I601" i="1"/>
  <c r="K601" i="1" s="1"/>
  <c r="L601" i="1" s="1"/>
  <c r="I99" i="1"/>
  <c r="K99" i="1" s="1"/>
  <c r="L99" i="1" s="1"/>
  <c r="I636" i="1"/>
  <c r="K636" i="1" s="1"/>
  <c r="L636" i="1" s="1"/>
  <c r="I320" i="1"/>
  <c r="K320" i="1" s="1"/>
  <c r="L320" i="1" s="1"/>
  <c r="I321" i="1"/>
  <c r="K321" i="1" s="1"/>
  <c r="L321" i="1" s="1"/>
  <c r="I322" i="1"/>
  <c r="K322" i="1" s="1"/>
  <c r="L322" i="1" s="1"/>
  <c r="I323" i="1"/>
  <c r="K323" i="1" s="1"/>
  <c r="L323" i="1" s="1"/>
  <c r="I324" i="1"/>
  <c r="K324" i="1" s="1"/>
  <c r="L324" i="1" s="1"/>
  <c r="I326" i="1"/>
  <c r="K326" i="1" s="1"/>
  <c r="L326" i="1" s="1"/>
  <c r="I545" i="1"/>
  <c r="K545" i="1" s="1"/>
  <c r="L545" i="1" s="1"/>
  <c r="I327" i="1"/>
  <c r="K327" i="1" s="1"/>
  <c r="L327" i="1" s="1"/>
  <c r="I325" i="1"/>
  <c r="K325" i="1" s="1"/>
  <c r="L325" i="1" s="1"/>
  <c r="K573" i="1"/>
  <c r="L573" i="1" s="1"/>
  <c r="I260" i="1"/>
  <c r="K260" i="1" s="1"/>
  <c r="L260" i="1" s="1"/>
  <c r="I264" i="1"/>
  <c r="K264" i="1" s="1"/>
  <c r="L264" i="1" s="1"/>
  <c r="I253" i="1"/>
  <c r="K253" i="1" s="1"/>
  <c r="L253" i="1" s="1"/>
  <c r="I246" i="1"/>
  <c r="K246" i="1" s="1"/>
  <c r="L246" i="1" s="1"/>
  <c r="I245" i="1"/>
  <c r="K245" i="1" s="1"/>
  <c r="L245" i="1" s="1"/>
  <c r="I249" i="1"/>
  <c r="K249" i="1" s="1"/>
  <c r="L249" i="1" s="1"/>
  <c r="I248" i="1"/>
  <c r="K248" i="1" s="1"/>
  <c r="L248" i="1" s="1"/>
  <c r="I247" i="1"/>
  <c r="K247" i="1" s="1"/>
  <c r="L247" i="1" s="1"/>
  <c r="I252" i="1"/>
  <c r="K252" i="1" s="1"/>
  <c r="L252" i="1" s="1"/>
  <c r="I254" i="1"/>
  <c r="K254" i="1" s="1"/>
  <c r="L254" i="1" s="1"/>
  <c r="I250" i="1"/>
  <c r="K250" i="1" s="1"/>
  <c r="L250" i="1" s="1"/>
  <c r="I255" i="1"/>
  <c r="K255" i="1" s="1"/>
  <c r="L255" i="1" s="1"/>
  <c r="I251" i="1"/>
  <c r="K251" i="1" s="1"/>
  <c r="L251" i="1" s="1"/>
  <c r="I258" i="1"/>
  <c r="K258" i="1" s="1"/>
  <c r="L258" i="1" s="1"/>
  <c r="I257" i="1"/>
  <c r="K257" i="1" s="1"/>
  <c r="L257" i="1" s="1"/>
  <c r="I256" i="1"/>
  <c r="K256" i="1" s="1"/>
  <c r="L256" i="1" s="1"/>
  <c r="I259" i="1"/>
  <c r="K259" i="1" s="1"/>
  <c r="L259" i="1" s="1"/>
  <c r="I239" i="1"/>
  <c r="K239" i="1" s="1"/>
  <c r="L239" i="1" s="1"/>
  <c r="I242" i="1"/>
  <c r="K242" i="1" s="1"/>
  <c r="L242" i="1" s="1"/>
  <c r="I241" i="1"/>
  <c r="K241" i="1" s="1"/>
  <c r="L241" i="1" s="1"/>
  <c r="I231" i="1"/>
  <c r="K231" i="1" s="1"/>
  <c r="L231" i="1" s="1"/>
  <c r="I233" i="1"/>
  <c r="K233" i="1" s="1"/>
  <c r="L233" i="1" s="1"/>
  <c r="I236" i="1"/>
  <c r="K236" i="1" s="1"/>
  <c r="L236" i="1" s="1"/>
  <c r="I235" i="1"/>
  <c r="K235" i="1" s="1"/>
  <c r="L235" i="1" s="1"/>
  <c r="I234" i="1"/>
  <c r="K234" i="1" s="1"/>
  <c r="L234" i="1" s="1"/>
  <c r="I230" i="1"/>
  <c r="K230" i="1" s="1"/>
  <c r="L230" i="1" s="1"/>
  <c r="I229" i="1"/>
  <c r="K229" i="1" s="1"/>
  <c r="L229" i="1" s="1"/>
  <c r="I240" i="1"/>
  <c r="K240" i="1" s="1"/>
  <c r="L240" i="1" s="1"/>
  <c r="I243" i="1"/>
  <c r="K243" i="1" s="1"/>
  <c r="L243" i="1" s="1"/>
  <c r="I238" i="1"/>
  <c r="K238" i="1" s="1"/>
  <c r="L238" i="1" s="1"/>
  <c r="I237" i="1"/>
  <c r="K237" i="1" s="1"/>
  <c r="L237" i="1" s="1"/>
  <c r="I217" i="1"/>
  <c r="K217" i="1" s="1"/>
  <c r="L217" i="1" s="1"/>
  <c r="I263" i="1"/>
  <c r="K263" i="1" s="1"/>
  <c r="L263" i="1" s="1"/>
  <c r="I262" i="1"/>
  <c r="K262" i="1" s="1"/>
  <c r="L262" i="1" s="1"/>
  <c r="I265" i="1"/>
  <c r="K265" i="1" s="1"/>
  <c r="L265" i="1" s="1"/>
  <c r="I226" i="1"/>
  <c r="K226" i="1" s="1"/>
  <c r="L226" i="1" s="1"/>
  <c r="I523" i="1"/>
  <c r="K523" i="1" s="1"/>
  <c r="L523" i="1" s="1"/>
  <c r="I273" i="1"/>
  <c r="K273" i="1" s="1"/>
  <c r="L273" i="1" s="1"/>
  <c r="I102" i="1"/>
  <c r="L102" i="1" s="1"/>
  <c r="I118" i="1"/>
  <c r="K118" i="1" s="1"/>
  <c r="L118" i="1" s="1"/>
  <c r="I84" i="1"/>
  <c r="K84" i="1" s="1"/>
  <c r="L84" i="1" s="1"/>
  <c r="I82" i="1"/>
  <c r="K82" i="1" s="1"/>
  <c r="L82" i="1" s="1"/>
  <c r="I462" i="1"/>
  <c r="K462" i="1" s="1"/>
  <c r="L462" i="1" s="1"/>
  <c r="I463" i="1"/>
  <c r="K463" i="1" s="1"/>
  <c r="L463" i="1" s="1"/>
  <c r="I486" i="1"/>
  <c r="K486" i="1" s="1"/>
  <c r="L486" i="1" s="1"/>
  <c r="I487" i="1"/>
  <c r="K487" i="1" s="1"/>
  <c r="L487" i="1" s="1"/>
  <c r="I467" i="1"/>
  <c r="K467" i="1" s="1"/>
  <c r="L467" i="1" s="1"/>
  <c r="I489" i="1"/>
  <c r="K489" i="1" s="1"/>
  <c r="L489" i="1" s="1"/>
  <c r="I464" i="1"/>
  <c r="K464" i="1" s="1"/>
  <c r="L464" i="1" s="1"/>
  <c r="I485" i="1"/>
  <c r="K485" i="1" s="1"/>
  <c r="L485" i="1" s="1"/>
  <c r="I586" i="1"/>
  <c r="K586" i="1" s="1"/>
  <c r="L586" i="1" s="1"/>
  <c r="I519" i="1"/>
  <c r="K519" i="1" s="1"/>
  <c r="L519" i="1" s="1"/>
  <c r="I520" i="1"/>
  <c r="K520" i="1" s="1"/>
  <c r="L520" i="1" s="1"/>
  <c r="I521" i="1"/>
  <c r="K521" i="1" s="1"/>
  <c r="L521" i="1" s="1"/>
  <c r="I518" i="1"/>
  <c r="K518" i="1" s="1"/>
  <c r="L518" i="1" s="1"/>
  <c r="I576" i="1"/>
  <c r="K576" i="1" s="1"/>
  <c r="L576" i="1" s="1"/>
  <c r="I440" i="1"/>
  <c r="K440" i="1" s="1"/>
  <c r="L440" i="1" s="1"/>
  <c r="I384" i="1"/>
  <c r="K384" i="1" s="1"/>
  <c r="L384" i="1" s="1"/>
  <c r="I622" i="1"/>
  <c r="K622" i="1" s="1"/>
  <c r="L622" i="1" s="1"/>
  <c r="K535" i="1"/>
  <c r="L535" i="1" s="1"/>
  <c r="K553" i="1" l="1"/>
  <c r="L553" i="1" s="1"/>
  <c r="I617" i="1" l="1"/>
  <c r="K617" i="1" s="1"/>
  <c r="L617" i="1" s="1"/>
  <c r="I532" i="1"/>
  <c r="K532" i="1" s="1"/>
  <c r="L532" i="1" s="1"/>
  <c r="K455" i="1" l="1"/>
  <c r="L455" i="1" s="1"/>
  <c r="I272" i="1" l="1"/>
  <c r="L272" i="1" s="1"/>
  <c r="I541" i="1"/>
  <c r="K541" i="1" s="1"/>
  <c r="L541" i="1" s="1"/>
  <c r="I466" i="1"/>
  <c r="K466" i="1" s="1"/>
  <c r="L466" i="1" s="1"/>
  <c r="I465" i="1"/>
  <c r="L465" i="1" s="1"/>
  <c r="I315" i="1"/>
  <c r="K315" i="1" s="1"/>
  <c r="L315" i="1" s="1"/>
  <c r="I316" i="1"/>
  <c r="K316" i="1" s="1"/>
  <c r="L316" i="1" s="1"/>
  <c r="I314" i="1"/>
  <c r="K314" i="1" s="1"/>
  <c r="L314" i="1" s="1"/>
  <c r="I416" i="1"/>
  <c r="K416" i="1" s="1"/>
  <c r="L416" i="1" s="1"/>
  <c r="I424" i="1"/>
  <c r="K424" i="1" s="1"/>
  <c r="L424" i="1" s="1"/>
  <c r="I423" i="1"/>
  <c r="K423" i="1" s="1"/>
  <c r="L423" i="1" s="1"/>
  <c r="I7" i="1"/>
  <c r="L7" i="1" s="1"/>
  <c r="I637" i="1"/>
  <c r="K637" i="1" s="1"/>
  <c r="L637" i="1" s="1"/>
  <c r="I6" i="1"/>
  <c r="L6" i="1" s="1"/>
  <c r="I63" i="1"/>
  <c r="L63" i="1" s="1"/>
  <c r="K542" i="1" l="1"/>
  <c r="L542" i="1" s="1"/>
  <c r="I77" i="1" l="1"/>
  <c r="I516" i="1" l="1"/>
  <c r="L516" i="1" s="1"/>
  <c r="I148" i="1" l="1"/>
  <c r="L148" i="1" s="1"/>
  <c r="K147" i="1"/>
  <c r="L147" i="1" s="1"/>
  <c r="I149" i="1"/>
  <c r="L149" i="1" s="1"/>
  <c r="I146" i="1"/>
  <c r="L146" i="1" s="1"/>
  <c r="K639" i="1" l="1"/>
  <c r="L639" i="1" s="1"/>
  <c r="K570" i="1" l="1"/>
  <c r="L570" i="1" s="1"/>
  <c r="I607" i="1" l="1"/>
  <c r="K607" i="1" s="1"/>
  <c r="L607" i="1" s="1"/>
  <c r="I98" i="1" l="1"/>
  <c r="K98" i="1" s="1"/>
  <c r="L98" i="1" s="1"/>
  <c r="I477" i="1"/>
  <c r="K477" i="1" s="1"/>
  <c r="L477" i="1" s="1"/>
  <c r="I461" i="1" l="1"/>
  <c r="L461" i="1" s="1"/>
  <c r="I28" i="1"/>
  <c r="L28" i="1" s="1"/>
  <c r="I540" i="1"/>
  <c r="K540" i="1" s="1"/>
  <c r="L540" i="1" s="1"/>
  <c r="I422" i="1" l="1"/>
  <c r="L422" i="1" s="1"/>
  <c r="I421" i="1" l="1"/>
  <c r="L421" i="1" s="1"/>
  <c r="I419" i="1" l="1"/>
  <c r="K419" i="1" s="1"/>
  <c r="L419" i="1" s="1"/>
  <c r="I533" i="1" l="1"/>
  <c r="L533" i="1" s="1"/>
  <c r="I619" i="1" l="1"/>
  <c r="K619" i="1" s="1"/>
  <c r="L619" i="1" s="1"/>
  <c r="I621" i="1" l="1"/>
  <c r="L621" i="1" s="1"/>
  <c r="I227" i="1" l="1"/>
  <c r="K227" i="1" s="1"/>
  <c r="L227" i="1" s="1"/>
  <c r="I317" i="1"/>
  <c r="K317" i="1" s="1"/>
  <c r="L317" i="1" s="1"/>
  <c r="I232" i="1"/>
  <c r="K232" i="1" s="1"/>
  <c r="L232" i="1" s="1"/>
  <c r="I112" i="1"/>
  <c r="K112" i="1" s="1"/>
  <c r="L112" i="1" s="1"/>
  <c r="I438" i="1"/>
  <c r="K438" i="1" s="1"/>
  <c r="L438" i="1" s="1"/>
  <c r="I439" i="1"/>
  <c r="K439" i="1" s="1"/>
  <c r="L439" i="1" s="1"/>
  <c r="I420" i="1"/>
  <c r="K420" i="1" s="1"/>
  <c r="L420" i="1" s="1"/>
  <c r="I382" i="1"/>
  <c r="K382" i="1" s="1"/>
  <c r="L382" i="1" s="1"/>
  <c r="I374" i="1"/>
  <c r="K374" i="1" s="1"/>
  <c r="L374" i="1" s="1"/>
  <c r="I579" i="1"/>
  <c r="K579" i="1" s="1"/>
  <c r="L579" i="1" s="1"/>
  <c r="I81" i="1"/>
  <c r="K81" i="1" s="1"/>
  <c r="L81" i="1" s="1"/>
  <c r="I568" i="1"/>
  <c r="K568" i="1" s="1"/>
  <c r="L568" i="1" s="1"/>
  <c r="I634" i="1"/>
  <c r="K634" i="1" s="1"/>
  <c r="L634" i="1" s="1"/>
  <c r="I633" i="1"/>
  <c r="K633" i="1" s="1"/>
  <c r="L633" i="1" s="1"/>
  <c r="I349" i="1"/>
  <c r="K349" i="1" s="1"/>
  <c r="L349" i="1" s="1"/>
  <c r="I604" i="1"/>
  <c r="K604" i="1" s="1"/>
  <c r="L604" i="1" s="1"/>
  <c r="K603" i="1"/>
  <c r="L603" i="1" s="1"/>
  <c r="I5" i="1"/>
  <c r="K5" i="1" s="1"/>
  <c r="L5" i="1" s="1"/>
  <c r="I228" i="1" l="1"/>
  <c r="K228" i="1" s="1"/>
  <c r="L228" i="1" s="1"/>
  <c r="K60" i="1" l="1"/>
  <c r="L60" i="1" s="1"/>
  <c r="K61" i="1"/>
  <c r="L61" i="1" s="1"/>
  <c r="K62" i="1"/>
  <c r="L62" i="1" s="1"/>
  <c r="K522" i="1"/>
  <c r="L522" i="1" s="1"/>
  <c r="K418" i="1"/>
  <c r="L418" i="1" s="1"/>
  <c r="I80" i="1" l="1"/>
  <c r="K80" i="1" s="1"/>
  <c r="L80" i="1" s="1"/>
  <c r="I599" i="1" l="1"/>
  <c r="L599" i="1" s="1"/>
  <c r="I20" i="1" l="1"/>
  <c r="I22" i="1"/>
  <c r="K22" i="1" s="1"/>
  <c r="L22" i="1" s="1"/>
  <c r="I119" i="1" l="1"/>
  <c r="K119" i="1" s="1"/>
  <c r="L119" i="1" s="1"/>
  <c r="K638" i="1" l="1"/>
  <c r="L638" i="1" s="1"/>
  <c r="I517" i="1"/>
  <c r="K517" i="1" s="1"/>
  <c r="L517" i="1" s="1"/>
  <c r="L449" i="1" l="1"/>
  <c r="K97" i="1" l="1"/>
  <c r="L97" i="1" s="1"/>
  <c r="K110" i="1" l="1"/>
  <c r="K107" i="1"/>
  <c r="K618" i="1" l="1"/>
  <c r="L618" i="1" s="1"/>
  <c r="K313" i="1" l="1"/>
  <c r="L313" i="1" s="1"/>
  <c r="I312" i="1"/>
  <c r="I311" i="1"/>
  <c r="L412" i="1" l="1"/>
  <c r="K411" i="1"/>
  <c r="L411" i="1" s="1"/>
  <c r="K403" i="1"/>
  <c r="L403" i="1" s="1"/>
  <c r="K397" i="1"/>
  <c r="L397" i="1" s="1"/>
  <c r="K404" i="1"/>
  <c r="L404" i="1" s="1"/>
  <c r="K402" i="1"/>
  <c r="L402" i="1" s="1"/>
  <c r="K399" i="1"/>
  <c r="L399" i="1" s="1"/>
  <c r="K398" i="1"/>
  <c r="L398" i="1" s="1"/>
  <c r="K396" i="1"/>
  <c r="L396" i="1" s="1"/>
  <c r="K394" i="1" l="1"/>
  <c r="L394" i="1" s="1"/>
  <c r="K393" i="1"/>
  <c r="L393" i="1" s="1"/>
  <c r="K395" i="1"/>
  <c r="L395" i="1" s="1"/>
  <c r="I356" i="1" l="1"/>
  <c r="K356" i="1" s="1"/>
  <c r="L356" i="1" s="1"/>
  <c r="I433" i="1"/>
  <c r="I19" i="1"/>
  <c r="K19" i="1" s="1"/>
  <c r="L19" i="1" s="1"/>
  <c r="I515" i="1"/>
  <c r="K515" i="1" s="1"/>
  <c r="L515" i="1" s="1"/>
  <c r="I587" i="1"/>
  <c r="K587" i="1" s="1"/>
  <c r="L587" i="1" s="1"/>
  <c r="I26" i="1"/>
  <c r="L26" i="1" s="1"/>
  <c r="I25" i="1"/>
  <c r="K25" i="1" s="1"/>
  <c r="L25" i="1" s="1"/>
  <c r="I21" i="1"/>
  <c r="L21" i="1" s="1"/>
  <c r="K20" i="1"/>
  <c r="L20" i="1" s="1"/>
  <c r="I27" i="1"/>
  <c r="K27" i="1" s="1"/>
  <c r="L27" i="1" s="1"/>
  <c r="I480" i="1"/>
  <c r="L480" i="1" s="1"/>
  <c r="I481" i="1"/>
  <c r="L481" i="1" s="1"/>
  <c r="I479" i="1"/>
  <c r="L479" i="1" s="1"/>
  <c r="I453" i="1"/>
  <c r="K453" i="1" s="1"/>
  <c r="L453" i="1" s="1"/>
  <c r="I58" i="1"/>
  <c r="L58" i="1" s="1"/>
  <c r="I113" i="1"/>
  <c r="K113" i="1" s="1"/>
  <c r="L113" i="1" s="1"/>
  <c r="I116" i="1"/>
  <c r="K116" i="1" s="1"/>
  <c r="L116" i="1" s="1"/>
  <c r="I156" i="1"/>
  <c r="K156" i="1" s="1"/>
  <c r="L156" i="1" s="1"/>
  <c r="I223" i="1"/>
  <c r="K223" i="1" s="1"/>
  <c r="L223" i="1" s="1"/>
  <c r="I224" i="1"/>
  <c r="K224" i="1" s="1"/>
  <c r="L224" i="1" s="1"/>
  <c r="I213" i="1"/>
  <c r="K213" i="1" s="1"/>
  <c r="L213" i="1" s="1"/>
  <c r="I13" i="1"/>
  <c r="K13" i="1" s="1"/>
  <c r="L13" i="1" s="1"/>
  <c r="I114" i="1"/>
  <c r="K114" i="1" s="1"/>
  <c r="L114" i="1" s="1"/>
  <c r="I225" i="1"/>
  <c r="K225" i="1" s="1"/>
  <c r="L225" i="1" s="1"/>
  <c r="I442" i="1"/>
  <c r="I483" i="1"/>
  <c r="K483" i="1" s="1"/>
  <c r="L483" i="1" s="1"/>
  <c r="I594" i="1"/>
  <c r="K594" i="1" s="1"/>
  <c r="L594" i="1" s="1"/>
  <c r="K433" i="1" l="1"/>
  <c r="L433" i="1" s="1"/>
  <c r="K442" i="1"/>
  <c r="L442" i="1" s="1"/>
  <c r="L50" i="1"/>
  <c r="L59" i="1"/>
  <c r="L48" i="1"/>
  <c r="I59" i="1"/>
  <c r="I48" i="1"/>
  <c r="I598" i="1" l="1"/>
  <c r="K598" i="1" s="1"/>
  <c r="L598" i="1" s="1"/>
  <c r="I111" i="1" l="1"/>
  <c r="K111" i="1" s="1"/>
  <c r="L111" i="1" s="1"/>
  <c r="K106" i="1"/>
  <c r="L106" i="1" s="1"/>
  <c r="L24" i="1" l="1"/>
  <c r="I23" i="1"/>
  <c r="L23" i="1" s="1"/>
  <c r="L126" i="1" l="1"/>
  <c r="L44" i="1"/>
  <c r="K219" i="1"/>
  <c r="L219" i="1" s="1"/>
  <c r="I96" i="1"/>
  <c r="K96" i="1" s="1"/>
  <c r="L96" i="1" s="1"/>
  <c r="I417" i="1"/>
  <c r="K417" i="1" s="1"/>
  <c r="L417" i="1" s="1"/>
  <c r="K310" i="1"/>
  <c r="L310" i="1" s="1"/>
  <c r="K312" i="1"/>
  <c r="L312" i="1" s="1"/>
  <c r="K311" i="1"/>
  <c r="L311" i="1" s="1"/>
  <c r="K554" i="1"/>
  <c r="L554" i="1" s="1"/>
  <c r="K615" i="1"/>
  <c r="L615" i="1" s="1"/>
  <c r="K616" i="1"/>
  <c r="L616" i="1" s="1"/>
  <c r="K614" i="1"/>
  <c r="L614" i="1" s="1"/>
  <c r="L571" i="1" l="1"/>
  <c r="L572" i="1"/>
  <c r="K569" i="1"/>
  <c r="L569" i="1" s="1"/>
  <c r="I186" i="1"/>
  <c r="K186" i="1" s="1"/>
  <c r="L186" i="1" s="1"/>
  <c r="I189" i="1"/>
  <c r="K189" i="1" s="1"/>
  <c r="L189" i="1" s="1"/>
  <c r="I211" i="1"/>
  <c r="K211" i="1" s="1"/>
  <c r="L211" i="1" s="1"/>
  <c r="I212" i="1"/>
  <c r="K212" i="1" s="1"/>
  <c r="L212" i="1" s="1"/>
  <c r="K271" i="1"/>
  <c r="L271" i="1" s="1"/>
  <c r="I95" i="1"/>
  <c r="K95" i="1" s="1"/>
  <c r="L95" i="1" s="1"/>
  <c r="I56" i="1"/>
  <c r="L56" i="1" s="1"/>
  <c r="K108" i="1"/>
  <c r="L108" i="1" s="1"/>
  <c r="K478" i="1"/>
  <c r="L478" i="1" s="1"/>
  <c r="I482" i="1"/>
  <c r="L482" i="1" s="1"/>
  <c r="I548" i="1"/>
  <c r="L548" i="1" s="1"/>
  <c r="I452" i="1"/>
  <c r="K452" i="1" s="1"/>
  <c r="L452" i="1" s="1"/>
  <c r="I434" i="1"/>
  <c r="K434" i="1" s="1"/>
  <c r="L434" i="1" s="1"/>
  <c r="I318" i="1"/>
  <c r="L318" i="1" s="1"/>
  <c r="K347" i="1"/>
  <c r="L347" i="1" s="1"/>
  <c r="K337" i="1"/>
  <c r="L337" i="1" s="1"/>
  <c r="I631" i="1"/>
  <c r="K631" i="1" s="1"/>
  <c r="L631" i="1" s="1"/>
  <c r="K613" i="1" l="1"/>
  <c r="L613" i="1" s="1"/>
  <c r="I632" i="1" l="1"/>
  <c r="K632" i="1" s="1"/>
  <c r="L632" i="1" s="1"/>
  <c r="I383" i="1"/>
  <c r="K383" i="1" s="1"/>
  <c r="L383" i="1" s="1"/>
  <c r="I73" i="1" l="1"/>
  <c r="L73" i="1" s="1"/>
  <c r="I612" i="1" l="1"/>
  <c r="K612" i="1" s="1"/>
  <c r="L612" i="1" s="1"/>
  <c r="I514" i="1"/>
  <c r="L514" i="1" s="1"/>
  <c r="I513" i="1" l="1"/>
  <c r="L513" i="1" s="1"/>
  <c r="I221" i="1" l="1"/>
  <c r="K221" i="1" s="1"/>
  <c r="L221" i="1" s="1"/>
  <c r="I94" i="1" l="1"/>
  <c r="K94" i="1" s="1"/>
  <c r="L94" i="1" s="1"/>
  <c r="I152" i="1" l="1"/>
  <c r="L152" i="1" s="1"/>
  <c r="I220" i="1" l="1"/>
  <c r="K220" i="1" s="1"/>
  <c r="L220" i="1" s="1"/>
  <c r="I222" i="1"/>
  <c r="K222" i="1" s="1"/>
  <c r="L222" i="1" s="1"/>
  <c r="I380" i="1" l="1"/>
  <c r="K380" i="1" s="1"/>
  <c r="L380" i="1" s="1"/>
  <c r="K379" i="1"/>
  <c r="L379" i="1" s="1"/>
  <c r="I370" i="1"/>
  <c r="K370" i="1" s="1"/>
  <c r="L370" i="1" s="1"/>
  <c r="K365" i="1"/>
  <c r="L365" i="1" s="1"/>
  <c r="I390" i="1" l="1"/>
  <c r="L390" i="1" s="1"/>
  <c r="I18" i="1" l="1"/>
  <c r="K18" i="1" s="1"/>
  <c r="L18" i="1" s="1"/>
  <c r="I218" i="1" l="1"/>
  <c r="K218" i="1" s="1"/>
  <c r="L218" i="1" s="1"/>
  <c r="I57" i="1"/>
  <c r="K57" i="1" s="1"/>
  <c r="L57" i="1" s="1"/>
  <c r="I210" i="1"/>
  <c r="K210" i="1" s="1"/>
  <c r="L210" i="1" s="1"/>
  <c r="I261" i="1"/>
  <c r="L261" i="1" s="1"/>
  <c r="I511" i="1" l="1"/>
  <c r="L511" i="1" s="1"/>
  <c r="I414" i="1"/>
  <c r="K414" i="1" s="1"/>
  <c r="L414" i="1" s="1"/>
  <c r="I306" i="1" l="1"/>
  <c r="K306" i="1" s="1"/>
  <c r="L306" i="1" s="1"/>
  <c r="I307" i="1"/>
  <c r="K307" i="1" s="1"/>
  <c r="L307" i="1" s="1"/>
  <c r="I308" i="1"/>
  <c r="K308" i="1" s="1"/>
  <c r="L308" i="1" s="1"/>
  <c r="I309" i="1"/>
  <c r="K309" i="1" s="1"/>
  <c r="L309" i="1" s="1"/>
  <c r="K270" i="1" l="1"/>
  <c r="L270" i="1" s="1"/>
  <c r="I512" i="1"/>
  <c r="K512" i="1" s="1"/>
  <c r="L512" i="1" s="1"/>
  <c r="K381" i="1"/>
  <c r="L381" i="1" s="1"/>
  <c r="I153" i="1" l="1"/>
  <c r="L153" i="1" s="1"/>
  <c r="I173" i="1" l="1"/>
  <c r="K173" i="1" s="1"/>
  <c r="L173" i="1" s="1"/>
  <c r="I154" i="1"/>
  <c r="L154" i="1" s="1"/>
  <c r="I151" i="1"/>
  <c r="L151" i="1" s="1"/>
  <c r="I215" i="1" l="1"/>
  <c r="K215" i="1" s="1"/>
  <c r="L215" i="1" s="1"/>
  <c r="I214" i="1"/>
  <c r="K214" i="1" s="1"/>
  <c r="L214" i="1" s="1"/>
  <c r="I216" i="1"/>
  <c r="K216" i="1" s="1"/>
  <c r="L216" i="1" s="1"/>
  <c r="I531" i="1" l="1"/>
  <c r="L531" i="1" s="1"/>
  <c r="K590" i="1" l="1"/>
  <c r="L590" i="1" s="1"/>
  <c r="K609" i="1" l="1"/>
  <c r="L609" i="1" s="1"/>
  <c r="K611" i="1" l="1"/>
  <c r="L611" i="1" s="1"/>
  <c r="K552" i="1" l="1"/>
  <c r="L552" i="1" s="1"/>
  <c r="K378" i="1" l="1"/>
  <c r="L378" i="1" s="1"/>
  <c r="L415" i="1"/>
  <c r="K377" i="1"/>
  <c r="L377" i="1" s="1"/>
  <c r="K369" i="1" l="1"/>
  <c r="L369" i="1" s="1"/>
  <c r="L77" i="1" l="1"/>
  <c r="K629" i="1" l="1"/>
  <c r="L629" i="1" s="1"/>
  <c r="K630" i="1"/>
  <c r="L630" i="1" s="1"/>
  <c r="K200" i="1" l="1"/>
  <c r="L200" i="1" s="1"/>
  <c r="K177" i="1"/>
  <c r="L177" i="1" s="1"/>
  <c r="K188" i="1"/>
  <c r="L188" i="1" s="1"/>
  <c r="K196" i="1"/>
  <c r="L196" i="1" s="1"/>
  <c r="I203" i="1"/>
  <c r="K203" i="1" s="1"/>
  <c r="L203" i="1" s="1"/>
  <c r="K201" i="1"/>
  <c r="L201" i="1" s="1"/>
  <c r="K202" i="1"/>
  <c r="L202" i="1" s="1"/>
  <c r="I560" i="1" l="1"/>
  <c r="L560" i="1" s="1"/>
  <c r="L93" i="1" l="1"/>
  <c r="L110" i="1"/>
  <c r="L107" i="1"/>
  <c r="I206" i="1" l="1"/>
  <c r="K206" i="1" s="1"/>
  <c r="L206" i="1" s="1"/>
  <c r="I204" i="1"/>
  <c r="K204" i="1" s="1"/>
  <c r="L204" i="1" s="1"/>
  <c r="I150" i="1"/>
  <c r="L150" i="1" s="1"/>
  <c r="I205" i="1" l="1"/>
  <c r="K205" i="1" s="1"/>
  <c r="L205" i="1" s="1"/>
  <c r="I208" i="1"/>
  <c r="K208" i="1" s="1"/>
  <c r="L208" i="1" s="1"/>
  <c r="I209" i="1"/>
  <c r="K209" i="1" s="1"/>
  <c r="L209" i="1" s="1"/>
  <c r="I207" i="1"/>
  <c r="K207" i="1" s="1"/>
  <c r="L207" i="1" s="1"/>
  <c r="K400" i="1" l="1"/>
  <c r="K413" i="1"/>
  <c r="L413" i="1" s="1"/>
  <c r="K408" i="1"/>
  <c r="L408" i="1" s="1"/>
  <c r="K451" i="1"/>
  <c r="L451" i="1" s="1"/>
  <c r="I199" i="1" l="1"/>
  <c r="K199" i="1" s="1"/>
  <c r="L199" i="1" s="1"/>
  <c r="I190" i="1"/>
  <c r="K190" i="1" s="1"/>
  <c r="L190" i="1" s="1"/>
  <c r="I191" i="1"/>
  <c r="K191" i="1" s="1"/>
  <c r="L191" i="1" s="1"/>
  <c r="I198" i="1"/>
  <c r="K198" i="1" s="1"/>
  <c r="L198" i="1" s="1"/>
  <c r="I194" i="1"/>
  <c r="K194" i="1" s="1"/>
  <c r="L194" i="1" s="1"/>
  <c r="I192" i="1"/>
  <c r="K192" i="1" s="1"/>
  <c r="L192" i="1" s="1"/>
  <c r="I193" i="1"/>
  <c r="K193" i="1" s="1"/>
  <c r="L193" i="1" s="1"/>
  <c r="I197" i="1"/>
  <c r="K197" i="1" s="1"/>
  <c r="L197" i="1" s="1"/>
  <c r="I195" i="1"/>
  <c r="K195" i="1" s="1"/>
  <c r="L195" i="1" s="1"/>
  <c r="I144" i="1"/>
  <c r="K144" i="1" s="1"/>
  <c r="L144" i="1" s="1"/>
  <c r="L400" i="1" l="1"/>
  <c r="K401" i="1"/>
  <c r="L401" i="1" s="1"/>
  <c r="K305" i="1"/>
  <c r="L305" i="1" s="1"/>
  <c r="I187" i="1" l="1"/>
  <c r="K187" i="1" s="1"/>
  <c r="L187" i="1" s="1"/>
  <c r="I181" i="1"/>
  <c r="K181" i="1" s="1"/>
  <c r="L181" i="1" s="1"/>
  <c r="I185" i="1" l="1"/>
  <c r="K185" i="1" s="1"/>
  <c r="L185" i="1" s="1"/>
  <c r="L155" i="1"/>
  <c r="I176" i="1"/>
  <c r="K176" i="1" s="1"/>
  <c r="L176" i="1" s="1"/>
  <c r="I174" i="1"/>
  <c r="K174" i="1" s="1"/>
  <c r="L174" i="1" s="1"/>
  <c r="I180" i="1"/>
  <c r="K180" i="1" s="1"/>
  <c r="L180" i="1" s="1"/>
  <c r="I183" i="1"/>
  <c r="K183" i="1" s="1"/>
  <c r="L183" i="1" s="1"/>
  <c r="I184" i="1"/>
  <c r="K184" i="1" s="1"/>
  <c r="L184" i="1" s="1"/>
  <c r="I182" i="1"/>
  <c r="K182" i="1" s="1"/>
  <c r="L182" i="1" s="1"/>
  <c r="I179" i="1"/>
  <c r="K179" i="1" s="1"/>
  <c r="L179" i="1" s="1"/>
  <c r="I145" i="1"/>
  <c r="K145" i="1" s="1"/>
  <c r="L145" i="1" s="1"/>
  <c r="I178" i="1"/>
  <c r="K178" i="1" s="1"/>
  <c r="L178" i="1" s="1"/>
  <c r="I175" i="1"/>
  <c r="K175" i="1" s="1"/>
  <c r="L175" i="1" s="1"/>
  <c r="I610" i="1" l="1"/>
  <c r="K610" i="1" s="1"/>
  <c r="L610" i="1" s="1"/>
  <c r="I510" i="1"/>
  <c r="L510" i="1" s="1"/>
  <c r="K276" i="1" l="1"/>
  <c r="L276" i="1" s="1"/>
  <c r="K85" i="1" l="1"/>
  <c r="L85" i="1" s="1"/>
  <c r="K172" i="1"/>
  <c r="L172" i="1" s="1"/>
  <c r="K171" i="1"/>
  <c r="L171" i="1" s="1"/>
  <c r="L92" i="1"/>
  <c r="K589" i="1" l="1"/>
  <c r="L589" i="1" s="1"/>
  <c r="K588" i="1"/>
  <c r="L588" i="1" s="1"/>
  <c r="I412" i="1" l="1"/>
  <c r="I410" i="1"/>
  <c r="K410" i="1" s="1"/>
  <c r="L410" i="1" s="1"/>
  <c r="I436" i="1"/>
  <c r="K436" i="1" s="1"/>
  <c r="L436" i="1" s="1"/>
  <c r="I409" i="1"/>
  <c r="K409" i="1" s="1"/>
  <c r="L409" i="1" s="1"/>
  <c r="I54" i="1"/>
  <c r="L54" i="1" s="1"/>
  <c r="I71" i="1"/>
  <c r="K71" i="1" s="1"/>
  <c r="L71" i="1" s="1"/>
  <c r="I69" i="1"/>
  <c r="K69" i="1" s="1"/>
  <c r="L69" i="1" s="1"/>
  <c r="I75" i="1"/>
  <c r="K75" i="1" s="1"/>
  <c r="L75" i="1" s="1"/>
  <c r="I46" i="1"/>
  <c r="K46" i="1" s="1"/>
  <c r="L46" i="1" s="1"/>
  <c r="I70" i="1"/>
  <c r="K70" i="1" s="1"/>
  <c r="L70" i="1" s="1"/>
  <c r="I72" i="1"/>
  <c r="L72" i="1" s="1"/>
  <c r="I76" i="1"/>
  <c r="K76" i="1" s="1"/>
  <c r="L76" i="1" s="1"/>
  <c r="I53" i="1"/>
  <c r="L53" i="1" s="1"/>
  <c r="I51" i="1"/>
  <c r="L51" i="1" s="1"/>
  <c r="I52" i="1"/>
  <c r="L52" i="1" s="1"/>
  <c r="I66" i="1"/>
  <c r="K66" i="1" s="1"/>
  <c r="L66" i="1" s="1"/>
  <c r="I90" i="1"/>
  <c r="L90" i="1" s="1"/>
  <c r="I115" i="1"/>
  <c r="K115" i="1" s="1"/>
  <c r="L115" i="1" s="1"/>
  <c r="I109" i="1"/>
  <c r="K109" i="1" s="1"/>
  <c r="L109" i="1" s="1"/>
  <c r="I509" i="1"/>
  <c r="L509" i="1" s="1"/>
  <c r="I508" i="1"/>
  <c r="L508" i="1" s="1"/>
  <c r="I406" i="1" l="1"/>
  <c r="K406" i="1" s="1"/>
  <c r="L406" i="1" s="1"/>
  <c r="I269" i="1"/>
  <c r="K269" i="1" s="1"/>
  <c r="L269" i="1" s="1"/>
  <c r="I450" i="1"/>
  <c r="K450" i="1" s="1"/>
  <c r="L450" i="1" s="1"/>
  <c r="I506" i="1" l="1"/>
  <c r="L506" i="1" s="1"/>
  <c r="I507" i="1"/>
  <c r="L507" i="1" s="1"/>
  <c r="I89" i="1" l="1"/>
  <c r="K89" i="1" s="1"/>
  <c r="L89" i="1" s="1"/>
  <c r="I91" i="1"/>
  <c r="K91" i="1" s="1"/>
  <c r="L91" i="1" s="1"/>
  <c r="I539" i="1" l="1"/>
  <c r="K539" i="1" s="1"/>
  <c r="L539" i="1" s="1"/>
  <c r="I143" i="1" l="1"/>
  <c r="L143" i="1" s="1"/>
  <c r="I140" i="1"/>
  <c r="L140" i="1" s="1"/>
  <c r="I504" i="1" l="1"/>
  <c r="K504" i="1" s="1"/>
  <c r="L504" i="1" s="1"/>
  <c r="I503" i="1"/>
  <c r="K503" i="1" s="1"/>
  <c r="L503" i="1" s="1"/>
  <c r="I55" i="1" l="1"/>
  <c r="L55" i="1" s="1"/>
  <c r="I141" i="1" l="1"/>
  <c r="L141" i="1" s="1"/>
  <c r="I142" i="1"/>
  <c r="L142" i="1" s="1"/>
  <c r="I155" i="1"/>
  <c r="I139" i="1"/>
  <c r="L139" i="1" s="1"/>
  <c r="I628" i="1" l="1"/>
  <c r="K628" i="1" s="1"/>
  <c r="L628" i="1" s="1"/>
  <c r="I529" i="1" l="1"/>
  <c r="L529" i="1" s="1"/>
  <c r="I476" i="1" l="1"/>
  <c r="L476" i="1" s="1"/>
  <c r="I475" i="1"/>
  <c r="L475" i="1" s="1"/>
  <c r="I471" i="1"/>
  <c r="L471" i="1" s="1"/>
  <c r="I474" i="1"/>
  <c r="L474" i="1" s="1"/>
  <c r="I473" i="1"/>
  <c r="L473" i="1" s="1"/>
  <c r="I472" i="1"/>
  <c r="L472" i="1" s="1"/>
  <c r="I17" i="1"/>
  <c r="L17" i="1" s="1"/>
  <c r="I16" i="1"/>
  <c r="L16" i="1" s="1"/>
  <c r="I459" i="1"/>
  <c r="L459" i="1" s="1"/>
  <c r="I608" i="1"/>
  <c r="K608" i="1" s="1"/>
  <c r="L608" i="1" s="1"/>
  <c r="I407" i="1"/>
  <c r="K407" i="1" s="1"/>
  <c r="L407" i="1" s="1"/>
  <c r="I392" i="1"/>
  <c r="K392" i="1" s="1"/>
  <c r="L392" i="1" s="1"/>
  <c r="I391" i="1"/>
  <c r="K391" i="1" s="1"/>
  <c r="L391" i="1" s="1"/>
  <c r="I405" i="1"/>
  <c r="K405" i="1" s="1"/>
  <c r="L405" i="1" s="1"/>
  <c r="I299" i="1"/>
  <c r="K299" i="1" s="1"/>
  <c r="L299" i="1" s="1"/>
  <c r="I298" i="1"/>
  <c r="K298" i="1" s="1"/>
  <c r="L298" i="1" s="1"/>
  <c r="I555" i="1"/>
  <c r="K555" i="1" s="1"/>
  <c r="L555" i="1" s="1"/>
  <c r="I50" i="1" l="1"/>
  <c r="I33" i="1"/>
  <c r="L33" i="1" s="1"/>
  <c r="I49" i="1"/>
  <c r="L49" i="1" s="1"/>
  <c r="I32" i="1"/>
  <c r="L32" i="1" s="1"/>
  <c r="I43" i="1"/>
  <c r="K43" i="1" s="1"/>
  <c r="L43" i="1" s="1"/>
  <c r="I294" i="1"/>
  <c r="K294" i="1" s="1"/>
  <c r="L294" i="1" s="1"/>
  <c r="I293" i="1"/>
  <c r="K293" i="1" s="1"/>
  <c r="L293" i="1" s="1"/>
  <c r="I296" i="1"/>
  <c r="K296" i="1" s="1"/>
  <c r="L296" i="1" s="1"/>
  <c r="I297" i="1"/>
  <c r="K297" i="1" s="1"/>
  <c r="L297" i="1" s="1"/>
  <c r="I295" i="1"/>
  <c r="K295" i="1" s="1"/>
  <c r="L295" i="1" s="1"/>
  <c r="I292" i="1"/>
  <c r="K292" i="1" s="1"/>
  <c r="L292" i="1" s="1"/>
  <c r="I288" i="1"/>
  <c r="K288" i="1" s="1"/>
  <c r="L288" i="1" s="1"/>
  <c r="I47" i="1" l="1"/>
  <c r="K47" i="1" s="1"/>
  <c r="L47" i="1" s="1"/>
  <c r="I505" i="1" l="1"/>
  <c r="L505" i="1" s="1"/>
  <c r="I460" i="1" l="1"/>
  <c r="L460" i="1" s="1"/>
  <c r="I138" i="1" l="1"/>
  <c r="L138" i="1" s="1"/>
  <c r="I137" i="1"/>
  <c r="L137" i="1" s="1"/>
  <c r="I136" i="1" l="1"/>
  <c r="L136" i="1" s="1"/>
  <c r="I44" i="1"/>
  <c r="I65" i="1"/>
  <c r="K65" i="1" s="1"/>
  <c r="L65" i="1" s="1"/>
  <c r="I42" i="1"/>
  <c r="L42" i="1" s="1"/>
  <c r="I68" i="1"/>
  <c r="K68" i="1" s="1"/>
  <c r="L68" i="1" s="1"/>
  <c r="I41" i="1"/>
  <c r="K41" i="1" s="1"/>
  <c r="L41" i="1" s="1"/>
  <c r="I40" i="1"/>
  <c r="K40" i="1" s="1"/>
  <c r="L40" i="1" s="1"/>
  <c r="I39" i="1"/>
  <c r="K39" i="1" s="1"/>
  <c r="L39" i="1" s="1"/>
  <c r="I67" i="1"/>
  <c r="K67" i="1" s="1"/>
  <c r="L67" i="1" s="1"/>
  <c r="I502" i="1"/>
  <c r="K502" i="1" s="1"/>
  <c r="L502" i="1" s="1"/>
  <c r="I501" i="1" l="1"/>
  <c r="K501" i="1" s="1"/>
  <c r="L501" i="1" s="1"/>
  <c r="I558" i="1"/>
  <c r="K558" i="1" s="1"/>
  <c r="L558" i="1" s="1"/>
  <c r="I500" i="1"/>
  <c r="L500" i="1" s="1"/>
  <c r="I543" i="1"/>
  <c r="K543" i="1" s="1"/>
  <c r="L543" i="1" s="1"/>
  <c r="I605" i="1"/>
  <c r="K605" i="1" s="1"/>
  <c r="L605" i="1" s="1"/>
  <c r="I559" i="1"/>
  <c r="K559" i="1" s="1"/>
  <c r="L559" i="1" s="1"/>
  <c r="I593" i="1"/>
  <c r="L593" i="1" s="1"/>
  <c r="I289" i="1"/>
  <c r="K289" i="1" s="1"/>
  <c r="L289" i="1" s="1"/>
  <c r="I290" i="1" l="1"/>
  <c r="L290" i="1" s="1"/>
  <c r="I291" i="1"/>
  <c r="K291" i="1" s="1"/>
  <c r="L291" i="1" s="1"/>
  <c r="I319" i="1"/>
  <c r="K319" i="1" s="1"/>
  <c r="L319" i="1" s="1"/>
  <c r="I551" i="1"/>
  <c r="K551" i="1" s="1"/>
  <c r="L551" i="1" s="1"/>
  <c r="I528" i="1" l="1"/>
  <c r="L528" i="1" s="1"/>
  <c r="I527" i="1"/>
  <c r="L527" i="1" s="1"/>
  <c r="I287" i="1"/>
  <c r="L287" i="1" s="1"/>
  <c r="I546" i="1"/>
  <c r="L546" i="1" s="1"/>
  <c r="I547" i="1"/>
  <c r="L547" i="1" s="1"/>
  <c r="I88" i="1"/>
  <c r="K88" i="1" s="1"/>
  <c r="L88" i="1" s="1"/>
  <c r="I606" i="1"/>
  <c r="K606" i="1" s="1"/>
  <c r="L606" i="1" s="1"/>
  <c r="I470" i="1"/>
  <c r="L470" i="1" s="1"/>
  <c r="I469" i="1"/>
  <c r="L469" i="1" s="1"/>
  <c r="I15" i="1"/>
  <c r="L15" i="1" s="1"/>
  <c r="I14" i="1"/>
  <c r="L14" i="1" s="1"/>
  <c r="I9" i="1"/>
  <c r="K9" i="1" s="1"/>
  <c r="L9" i="1" s="1"/>
  <c r="I11" i="1"/>
  <c r="L11" i="1" s="1"/>
  <c r="I592" i="1"/>
  <c r="K592" i="1" s="1"/>
  <c r="L592" i="1" s="1"/>
  <c r="I45" i="1"/>
  <c r="L45" i="1" s="1"/>
  <c r="I458" i="1"/>
  <c r="L458" i="1" s="1"/>
  <c r="I457" i="1"/>
  <c r="K457" i="1" s="1"/>
  <c r="L457" i="1" s="1"/>
  <c r="I454" i="1"/>
  <c r="K454" i="1" s="1"/>
  <c r="L454" i="1" s="1"/>
  <c r="I12" i="1" l="1"/>
  <c r="L12" i="1" s="1"/>
  <c r="I557" i="1" l="1"/>
  <c r="K557" i="1" s="1"/>
  <c r="L557" i="1" s="1"/>
  <c r="I133" i="1" l="1"/>
  <c r="L133" i="1" s="1"/>
  <c r="I10" i="1" l="1"/>
  <c r="L10" i="1" s="1"/>
  <c r="I526" i="1"/>
  <c r="L526" i="1" s="1"/>
  <c r="I525" i="1"/>
  <c r="L525" i="1" s="1"/>
  <c r="I456" i="1"/>
  <c r="L456" i="1" s="1"/>
  <c r="I499" i="1"/>
  <c r="L499" i="1" s="1"/>
  <c r="I135" i="1" l="1"/>
  <c r="K135" i="1" l="1"/>
  <c r="L135" i="1" s="1"/>
  <c r="I134" i="1"/>
  <c r="K134" i="1" l="1"/>
  <c r="L134" i="1" s="1"/>
  <c r="I87" i="1"/>
  <c r="K87" i="1" s="1"/>
  <c r="L87" i="1" s="1"/>
  <c r="I538" i="1"/>
  <c r="K538" i="1" s="1"/>
  <c r="L538" i="1" s="1"/>
  <c r="I550" i="1"/>
  <c r="K550" i="1" s="1"/>
  <c r="L550" i="1" s="1"/>
  <c r="I389" i="1"/>
  <c r="K389" i="1" s="1"/>
  <c r="L389" i="1" s="1"/>
  <c r="I388" i="1"/>
  <c r="K388" i="1" s="1"/>
  <c r="L388" i="1" s="1"/>
  <c r="I386" i="1"/>
  <c r="K386" i="1" s="1"/>
  <c r="L386" i="1" s="1"/>
  <c r="I387" i="1"/>
  <c r="K387" i="1" s="1"/>
  <c r="L387" i="1" s="1"/>
  <c r="I286" i="1"/>
  <c r="K286" i="1" s="1"/>
  <c r="L286" i="1" s="1"/>
  <c r="I285" i="1"/>
  <c r="K285" i="1" s="1"/>
  <c r="L285" i="1" s="1"/>
  <c r="I284" i="1"/>
  <c r="K284" i="1" s="1"/>
  <c r="L284" i="1" s="1"/>
  <c r="I281" i="1"/>
  <c r="K281" i="1" s="1"/>
  <c r="L281" i="1" s="1"/>
  <c r="I283" i="1"/>
  <c r="K283" i="1" s="1"/>
  <c r="L283" i="1" s="1"/>
  <c r="I282" i="1"/>
  <c r="K282" i="1" s="1"/>
  <c r="L282" i="1" s="1"/>
  <c r="I627" i="1"/>
  <c r="K627" i="1" s="1"/>
  <c r="L627" i="1" s="1"/>
  <c r="K448" i="1"/>
  <c r="L448" i="1" s="1"/>
  <c r="I38" i="1"/>
  <c r="L38" i="1" s="1"/>
  <c r="I3" i="1"/>
  <c r="K3" i="1" s="1"/>
  <c r="L3" i="1" s="1"/>
  <c r="I129" i="1"/>
  <c r="L129" i="1" s="1"/>
  <c r="I130" i="1"/>
  <c r="L130" i="1" s="1"/>
  <c r="I37" i="1"/>
  <c r="K37" i="1" s="1"/>
  <c r="L37" i="1" s="1"/>
  <c r="I4" i="1"/>
  <c r="K4" i="1" s="1"/>
  <c r="L4" i="1" s="1"/>
  <c r="I86" i="1"/>
  <c r="L86" i="1" s="1"/>
  <c r="I132" i="1"/>
  <c r="L132" i="1" s="1"/>
  <c r="I8" i="1"/>
  <c r="K8" i="1" s="1"/>
  <c r="L8" i="1" s="1"/>
  <c r="I352" i="1" l="1"/>
  <c r="K352" i="1" s="1"/>
  <c r="L352" i="1" s="1"/>
  <c r="I345" i="1"/>
  <c r="K345" i="1" s="1"/>
  <c r="L345" i="1" s="1"/>
  <c r="I336" i="1"/>
  <c r="K336" i="1" s="1"/>
  <c r="L336" i="1" s="1"/>
  <c r="I333" i="1"/>
  <c r="K333" i="1" s="1"/>
  <c r="L333" i="1" s="1"/>
  <c r="I117" i="1"/>
  <c r="K117" i="1" s="1"/>
  <c r="L117" i="1" s="1"/>
  <c r="I36" i="1"/>
  <c r="L36" i="1" s="1"/>
  <c r="I35" i="1"/>
  <c r="L35" i="1" s="1"/>
  <c r="I596" i="1"/>
  <c r="L596" i="1" s="1"/>
  <c r="I561" i="1" l="1"/>
  <c r="L561" i="1" s="1"/>
  <c r="I597" i="1"/>
  <c r="K597" i="1" s="1"/>
  <c r="L597" i="1" s="1"/>
  <c r="I340" i="1"/>
  <c r="K340" i="1" s="1"/>
  <c r="L340" i="1" s="1"/>
  <c r="I468" i="1"/>
  <c r="L468" i="1" s="1"/>
  <c r="K623" i="1" l="1"/>
  <c r="L623" i="1" s="1"/>
  <c r="I344" i="1"/>
  <c r="K344" i="1" s="1"/>
  <c r="L344" i="1" s="1"/>
  <c r="I346" i="1"/>
  <c r="K346" i="1" s="1"/>
  <c r="L346" i="1" s="1"/>
  <c r="I363" i="1"/>
  <c r="K363" i="1" s="1"/>
  <c r="L363" i="1" s="1"/>
  <c r="I366" i="1"/>
  <c r="K366" i="1" s="1"/>
  <c r="L366" i="1" s="1"/>
  <c r="I385" i="1"/>
  <c r="L385" i="1" s="1"/>
  <c r="I275" i="1"/>
  <c r="I34" i="1"/>
  <c r="L34" i="1" s="1"/>
  <c r="I595" i="1"/>
  <c r="L595" i="1" s="1"/>
  <c r="K275" i="1" l="1"/>
  <c r="L275" i="1" s="1"/>
  <c r="I498" i="1" l="1"/>
  <c r="K498" i="1" s="1"/>
  <c r="L498" i="1" s="1"/>
  <c r="I497" i="1" l="1"/>
  <c r="K497" i="1" s="1"/>
  <c r="L497" i="1" s="1"/>
  <c r="I351" i="1" l="1"/>
  <c r="K351" i="1" s="1"/>
  <c r="L351" i="1" s="1"/>
  <c r="K624" i="1"/>
  <c r="L624" i="1" s="1"/>
  <c r="I267" i="1"/>
  <c r="K267" i="1" s="1"/>
  <c r="L267" i="1" s="1"/>
  <c r="I556" i="1"/>
  <c r="K556" i="1" s="1"/>
  <c r="L556" i="1" s="1"/>
  <c r="I361" i="1"/>
  <c r="K361" i="1" s="1"/>
  <c r="L361" i="1" s="1"/>
  <c r="I358" i="1"/>
  <c r="K358" i="1" s="1"/>
  <c r="L358" i="1" s="1"/>
  <c r="I353" i="1"/>
  <c r="K353" i="1" s="1"/>
  <c r="L353" i="1" s="1"/>
  <c r="I360" i="1"/>
  <c r="K360" i="1" s="1"/>
  <c r="L360" i="1" s="1"/>
  <c r="I342" i="1"/>
  <c r="K342" i="1" s="1"/>
  <c r="L342" i="1" s="1"/>
  <c r="I359" i="1"/>
  <c r="K359" i="1" s="1"/>
  <c r="L359" i="1" s="1"/>
  <c r="I343" i="1"/>
  <c r="K343" i="1" s="1"/>
  <c r="L343" i="1" s="1"/>
  <c r="I355" i="1"/>
  <c r="K355" i="1" s="1"/>
  <c r="L355" i="1" s="1"/>
  <c r="I334" i="1"/>
  <c r="K334" i="1" s="1"/>
  <c r="L334" i="1" s="1"/>
  <c r="I367" i="1"/>
  <c r="K367" i="1" s="1"/>
  <c r="L367" i="1" s="1"/>
  <c r="I338" i="1"/>
  <c r="K338" i="1" s="1"/>
  <c r="L338" i="1" s="1"/>
  <c r="I549" i="1"/>
  <c r="K549" i="1" s="1"/>
  <c r="L549" i="1" s="1"/>
  <c r="I169" i="1"/>
  <c r="K169" i="1" s="1"/>
  <c r="L169" i="1" s="1"/>
  <c r="I364" i="1"/>
  <c r="K364" i="1" s="1"/>
  <c r="L364" i="1" s="1"/>
  <c r="I170" i="1"/>
  <c r="K170" i="1" s="1"/>
  <c r="L170" i="1" s="1"/>
  <c r="I168" i="1" l="1"/>
  <c r="K168" i="1" s="1"/>
  <c r="L168" i="1" s="1"/>
  <c r="I165" i="1" l="1"/>
  <c r="K165" i="1" s="1"/>
  <c r="L165" i="1" s="1"/>
  <c r="I496" i="1" l="1"/>
  <c r="L496" i="1" s="1"/>
  <c r="I79" i="1" l="1"/>
  <c r="K79" i="1" s="1"/>
  <c r="L79" i="1" s="1"/>
  <c r="I495" i="1" l="1"/>
  <c r="L495" i="1" s="1"/>
  <c r="I581" i="1"/>
  <c r="K581" i="1" s="1"/>
  <c r="L581" i="1" s="1"/>
  <c r="I583" i="1"/>
  <c r="K583" i="1" s="1"/>
  <c r="L583" i="1" s="1"/>
  <c r="I537" i="1"/>
  <c r="K537" i="1" s="1"/>
  <c r="L537" i="1" s="1"/>
  <c r="I167" i="1" l="1"/>
  <c r="K167" i="1" s="1"/>
  <c r="L167" i="1" s="1"/>
  <c r="I335" i="1"/>
  <c r="K335" i="1" s="1"/>
  <c r="L335" i="1" s="1"/>
  <c r="I524" i="1" l="1"/>
  <c r="L524" i="1" s="1"/>
  <c r="I332" i="1" l="1"/>
  <c r="K332" i="1" s="1"/>
  <c r="L332" i="1" s="1"/>
  <c r="I585" i="1" l="1"/>
  <c r="K585" i="1" s="1"/>
  <c r="L585" i="1" s="1"/>
  <c r="I128" i="1" l="1"/>
  <c r="K128" i="1" s="1"/>
  <c r="L128" i="1" s="1"/>
  <c r="I268" i="1" l="1"/>
  <c r="K268" i="1" s="1"/>
  <c r="L268" i="1" s="1"/>
  <c r="I348" i="1"/>
  <c r="K348" i="1" s="1"/>
  <c r="L348" i="1" s="1"/>
  <c r="I584" i="1" l="1"/>
  <c r="K584" i="1" s="1"/>
  <c r="L584" i="1" s="1"/>
  <c r="I620" i="1"/>
  <c r="K620" i="1" s="1"/>
  <c r="L620" i="1" s="1"/>
  <c r="I280" i="1"/>
  <c r="K280" i="1" s="1"/>
  <c r="L280" i="1" s="1"/>
  <c r="I341" i="1" l="1"/>
  <c r="K341" i="1" s="1"/>
  <c r="L341" i="1" s="1"/>
  <c r="I493" i="1"/>
  <c r="K493" i="1" s="1"/>
  <c r="L493" i="1" s="1"/>
  <c r="I494" i="1"/>
  <c r="L494" i="1" s="1"/>
  <c r="I166" i="1"/>
  <c r="K166" i="1" s="1"/>
  <c r="L166" i="1" s="1"/>
  <c r="I339" i="1" l="1"/>
  <c r="K339" i="1" s="1"/>
  <c r="L339" i="1" s="1"/>
  <c r="I492" i="1" l="1"/>
  <c r="L492" i="1" s="1"/>
  <c r="I491" i="1"/>
  <c r="L491" i="1" s="1"/>
  <c r="I274" i="1" l="1"/>
  <c r="K274" i="1" s="1"/>
  <c r="L274" i="1" s="1"/>
  <c r="I31" i="1"/>
  <c r="L31" i="1" s="1"/>
  <c r="I567" i="1"/>
  <c r="K567" i="1" s="1"/>
  <c r="L567" i="1" s="1"/>
  <c r="I566" i="1"/>
  <c r="K566" i="1" s="1"/>
  <c r="L566" i="1" s="1"/>
  <c r="I565" i="1"/>
  <c r="K565" i="1" s="1"/>
  <c r="L565" i="1" s="1"/>
  <c r="I564" i="1"/>
  <c r="L564" i="1" s="1"/>
  <c r="I563" i="1"/>
  <c r="K563" i="1" s="1"/>
  <c r="L563" i="1" s="1"/>
  <c r="I562" i="1"/>
  <c r="K562" i="1" s="1"/>
  <c r="L562" i="1" s="1"/>
  <c r="I591" i="1"/>
  <c r="K591" i="1" s="1"/>
  <c r="L591" i="1" s="1"/>
  <c r="I278" i="1"/>
  <c r="L278" i="1" s="1"/>
  <c r="I277" i="1"/>
  <c r="L277" i="1" s="1"/>
  <c r="I164" i="1"/>
  <c r="K164" i="1" s="1"/>
  <c r="L164" i="1" s="1"/>
  <c r="I163" i="1"/>
  <c r="K163" i="1" s="1"/>
  <c r="L163" i="1" s="1"/>
  <c r="I127" i="1"/>
  <c r="L127" i="1" s="1"/>
  <c r="I162" i="1"/>
  <c r="K162" i="1" s="1"/>
  <c r="L162" i="1" s="1"/>
  <c r="I350" i="1"/>
  <c r="K350" i="1" s="1"/>
  <c r="L350" i="1" s="1"/>
  <c r="I160" i="1"/>
  <c r="K160" i="1" s="1"/>
  <c r="L160" i="1" s="1"/>
  <c r="I161" i="1"/>
  <c r="K161" i="1" s="1"/>
  <c r="L161" i="1" s="1"/>
  <c r="I126" i="1"/>
  <c r="I159" i="1"/>
  <c r="K159" i="1" s="1"/>
  <c r="L159" i="1" s="1"/>
  <c r="I158" i="1"/>
  <c r="K158" i="1" s="1"/>
  <c r="L158" i="1" s="1"/>
  <c r="I580" i="1"/>
  <c r="K580" i="1" s="1"/>
  <c r="L580" i="1" s="1"/>
  <c r="I157" i="1"/>
  <c r="K157" i="1" s="1"/>
  <c r="L157" i="1" s="1"/>
  <c r="P1" i="1" l="1"/>
</calcChain>
</file>

<file path=xl/sharedStrings.xml><?xml version="1.0" encoding="utf-8"?>
<sst xmlns="http://schemas.openxmlformats.org/spreadsheetml/2006/main" count="3227" uniqueCount="992">
  <si>
    <t>FOURNISSEUR</t>
  </si>
  <si>
    <t>N° AVOIR</t>
  </si>
  <si>
    <t>FACT. FOURN.</t>
  </si>
  <si>
    <t>MONTANT H.T</t>
  </si>
  <si>
    <t>MONTANT T.T.C</t>
  </si>
  <si>
    <t>REGLEMENT</t>
  </si>
  <si>
    <t>ECART</t>
  </si>
  <si>
    <t>ECHEANCE</t>
  </si>
  <si>
    <t>RELANCE</t>
  </si>
  <si>
    <t>ANNOTATION</t>
  </si>
  <si>
    <t>VALIDE X</t>
  </si>
  <si>
    <t>WEBER</t>
  </si>
  <si>
    <t>MONIER</t>
  </si>
  <si>
    <t>PAREX</t>
  </si>
  <si>
    <t>MONTANT TTC FACTURE</t>
  </si>
  <si>
    <t>FA 1913396743</t>
  </si>
  <si>
    <t>MOTIF DDE D'AVOIR</t>
  </si>
  <si>
    <t>TERREAL</t>
  </si>
  <si>
    <t>EDILIANS</t>
  </si>
  <si>
    <t>SINIAT</t>
  </si>
  <si>
    <t>VPI</t>
  </si>
  <si>
    <t>Retour à charge</t>
  </si>
  <si>
    <t>CDE 18015563</t>
  </si>
  <si>
    <t>ISOVER</t>
  </si>
  <si>
    <t>KORAMIC</t>
  </si>
  <si>
    <t>Retour palettes</t>
  </si>
  <si>
    <t xml:space="preserve">Erreur tarif </t>
  </si>
  <si>
    <t>Casse livraison</t>
  </si>
  <si>
    <t>Erreur client</t>
  </si>
  <si>
    <t>Erreur GDS</t>
  </si>
  <si>
    <t>Doublon</t>
  </si>
  <si>
    <t>RHEINZINK</t>
  </si>
  <si>
    <t>KNAUF IDF</t>
  </si>
  <si>
    <t>Fact non reçu</t>
  </si>
  <si>
    <t>MEP</t>
  </si>
  <si>
    <t>Enlèvement Nathan (Edilians)</t>
  </si>
  <si>
    <t>CDE 18018742</t>
  </si>
  <si>
    <t>CDE 18020490</t>
  </si>
  <si>
    <t>CESA</t>
  </si>
  <si>
    <t>CDE 18020691</t>
  </si>
  <si>
    <t>F018</t>
  </si>
  <si>
    <t>F164</t>
  </si>
  <si>
    <t>F003</t>
  </si>
  <si>
    <t>F096</t>
  </si>
  <si>
    <t>F019</t>
  </si>
  <si>
    <t>F048</t>
  </si>
  <si>
    <t>F034</t>
  </si>
  <si>
    <t>F002</t>
  </si>
  <si>
    <t>F007</t>
  </si>
  <si>
    <t>F051</t>
  </si>
  <si>
    <t>F060</t>
  </si>
  <si>
    <t>F008</t>
  </si>
  <si>
    <t>CODE F</t>
  </si>
  <si>
    <t>F010</t>
  </si>
  <si>
    <t>CDE 18023387</t>
  </si>
  <si>
    <t>CDE 18023104</t>
  </si>
  <si>
    <t>CDE 18023323</t>
  </si>
  <si>
    <t>CDE 18023291</t>
  </si>
  <si>
    <t>F189</t>
  </si>
  <si>
    <t>JH INDUSTRIES</t>
  </si>
  <si>
    <t>FA 92116262</t>
  </si>
  <si>
    <t>A2C</t>
  </si>
  <si>
    <t>CDE 18007587</t>
  </si>
  <si>
    <t>FA 1913340418</t>
  </si>
  <si>
    <t>CDE 18012015</t>
  </si>
  <si>
    <t>F153</t>
  </si>
  <si>
    <t>CF 18019594</t>
  </si>
  <si>
    <t>EDYCEM</t>
  </si>
  <si>
    <t>FA 3021004057</t>
  </si>
  <si>
    <t>SALSI</t>
  </si>
  <si>
    <t>F110</t>
  </si>
  <si>
    <t>F013</t>
  </si>
  <si>
    <t>F237</t>
  </si>
  <si>
    <t>EUROCOUSTIC</t>
  </si>
  <si>
    <t>FA 3021004975</t>
  </si>
  <si>
    <t>PERIODE</t>
  </si>
  <si>
    <t>FA 4767127</t>
  </si>
  <si>
    <t>FA 4767128</t>
  </si>
  <si>
    <t>FA 7853403</t>
  </si>
  <si>
    <t>CDE 18028396</t>
  </si>
  <si>
    <t>FA 4794649</t>
  </si>
  <si>
    <t>CDE 18028484</t>
  </si>
  <si>
    <t>FA 7862115</t>
  </si>
  <si>
    <t>F267</t>
  </si>
  <si>
    <t>MAKITA France SAS</t>
  </si>
  <si>
    <t>FA 5451977</t>
  </si>
  <si>
    <t>FA 4006622714</t>
  </si>
  <si>
    <t>FA 7869525</t>
  </si>
  <si>
    <t>FA 2105-07969</t>
  </si>
  <si>
    <t>CDE 18028845</t>
  </si>
  <si>
    <t>Avoir 192097449</t>
  </si>
  <si>
    <t>CDE 18027024</t>
  </si>
  <si>
    <t>Reste transport Avoir 4006631079-80</t>
  </si>
  <si>
    <t>CDE 18029143</t>
  </si>
  <si>
    <t>FA 578632234</t>
  </si>
  <si>
    <t>FA 7891679</t>
  </si>
  <si>
    <t>FA 1913683684</t>
  </si>
  <si>
    <t>FA 49463635</t>
  </si>
  <si>
    <t>FA 4006637293</t>
  </si>
  <si>
    <t>CDE 18030177</t>
  </si>
  <si>
    <t>FA 4896261</t>
  </si>
  <si>
    <t>Avoir 193231414 - manque transport</t>
  </si>
  <si>
    <t>F075</t>
  </si>
  <si>
    <t>POUJOULAT</t>
  </si>
  <si>
    <t>F033</t>
  </si>
  <si>
    <t>PRB</t>
  </si>
  <si>
    <t>RAIRIES</t>
  </si>
  <si>
    <t>F255</t>
  </si>
  <si>
    <t>CDE 18029092</t>
  </si>
  <si>
    <t>FA 4928851</t>
  </si>
  <si>
    <t>CDE 18024358</t>
  </si>
  <si>
    <t>FA 1913698574</t>
  </si>
  <si>
    <t>CDE 18031611</t>
  </si>
  <si>
    <t>FA 7919790</t>
  </si>
  <si>
    <t>FA 1913713792</t>
  </si>
  <si>
    <t>FA 3593962</t>
  </si>
  <si>
    <t>FA 7913048</t>
  </si>
  <si>
    <t>FA 7899049</t>
  </si>
  <si>
    <t>CDE 18031027</t>
  </si>
  <si>
    <t>FA 7908828</t>
  </si>
  <si>
    <t>FA 7905913</t>
  </si>
  <si>
    <t>FA 7905476</t>
  </si>
  <si>
    <t>FA 7904330</t>
  </si>
  <si>
    <t>FA 7903812</t>
  </si>
  <si>
    <t>FA 7906033</t>
  </si>
  <si>
    <t>FA 7906261</t>
  </si>
  <si>
    <t>FA 7906672</t>
  </si>
  <si>
    <t>F083</t>
  </si>
  <si>
    <t>JAMES HARDY</t>
  </si>
  <si>
    <t>FA 92201458</t>
  </si>
  <si>
    <t>FA 2109-14458</t>
  </si>
  <si>
    <t>F299</t>
  </si>
  <si>
    <t>METAL DEPLOYE</t>
  </si>
  <si>
    <t>FA 213325</t>
  </si>
  <si>
    <t>CDE 18031210</t>
  </si>
  <si>
    <t>Reprise chantier</t>
  </si>
  <si>
    <t>CDE 18032356</t>
  </si>
  <si>
    <t>FA 5037843</t>
  </si>
  <si>
    <t>FA 1941098800</t>
  </si>
  <si>
    <t>CDE 18032833</t>
  </si>
  <si>
    <t>CDE 18031898</t>
  </si>
  <si>
    <t>CDE 18032842</t>
  </si>
  <si>
    <t>FA 7927502</t>
  </si>
  <si>
    <t>CDE 18031980</t>
  </si>
  <si>
    <t>FA 7921237</t>
  </si>
  <si>
    <t>FA 7921863</t>
  </si>
  <si>
    <t>FA 214238</t>
  </si>
  <si>
    <t>FA 3077202692</t>
  </si>
  <si>
    <t>CDE 18033396</t>
  </si>
  <si>
    <t>F238</t>
  </si>
  <si>
    <t>SEMIN</t>
  </si>
  <si>
    <t>FA 21071627</t>
  </si>
  <si>
    <t>F108</t>
  </si>
  <si>
    <t>SICAD</t>
  </si>
  <si>
    <t>FA 2100006722</t>
  </si>
  <si>
    <t>FA 21078863</t>
  </si>
  <si>
    <t>FA 3021099116</t>
  </si>
  <si>
    <t>CDE 18032654</t>
  </si>
  <si>
    <t>CDE 18030595</t>
  </si>
  <si>
    <t>FA 7936820</t>
  </si>
  <si>
    <t>FA 7936774</t>
  </si>
  <si>
    <t>FA 7936495</t>
  </si>
  <si>
    <t>FA 7936769</t>
  </si>
  <si>
    <t>Avoir 578654875</t>
  </si>
  <si>
    <t>x</t>
  </si>
  <si>
    <t>Avoir 365</t>
  </si>
  <si>
    <t>Avoir 1952152428</t>
  </si>
  <si>
    <t>Avoir 5034085-5056235</t>
  </si>
  <si>
    <t>F001</t>
  </si>
  <si>
    <t>CDE 18033720</t>
  </si>
  <si>
    <t>CDE 18032159</t>
  </si>
  <si>
    <t>CDE 18033630</t>
  </si>
  <si>
    <t>CDE 18031371</t>
  </si>
  <si>
    <t>CDE 18033389</t>
  </si>
  <si>
    <t>CDE 18033522</t>
  </si>
  <si>
    <t>CDE 18033514</t>
  </si>
  <si>
    <t>CDE 18033595</t>
  </si>
  <si>
    <t>CDE 18033418</t>
  </si>
  <si>
    <t>F022</t>
  </si>
  <si>
    <t>FABEMI</t>
  </si>
  <si>
    <t>BEMACO</t>
  </si>
  <si>
    <t>F312</t>
  </si>
  <si>
    <t>Avoir 2460526</t>
  </si>
  <si>
    <t>F078</t>
  </si>
  <si>
    <t>BOUYER</t>
  </si>
  <si>
    <t>Avoir 192100228</t>
  </si>
  <si>
    <t>Avoir 193234820</t>
  </si>
  <si>
    <t>Avoir 192100240</t>
  </si>
  <si>
    <t>Avoir 193234982</t>
  </si>
  <si>
    <t>CDE 18033678</t>
  </si>
  <si>
    <t>Avoir 192100365</t>
  </si>
  <si>
    <t>CDE 18033511</t>
  </si>
  <si>
    <t>Avoir 192100307</t>
  </si>
  <si>
    <t>Avoir 5059632</t>
  </si>
  <si>
    <t xml:space="preserve">Retour à charge </t>
  </si>
  <si>
    <t>CDE 18034001</t>
  </si>
  <si>
    <t>CDE 18033316</t>
  </si>
  <si>
    <t>Avoir 2181262</t>
  </si>
  <si>
    <t>CDE 18030390</t>
  </si>
  <si>
    <t>Avoir 578654874</t>
  </si>
  <si>
    <t>CDE 18034004</t>
  </si>
  <si>
    <t>Avoir 7144702</t>
  </si>
  <si>
    <t>Avoir 2469878</t>
  </si>
  <si>
    <t>Avoir 2469543</t>
  </si>
  <si>
    <t>Avoir 30084579</t>
  </si>
  <si>
    <t>Avoir 30084559</t>
  </si>
  <si>
    <t>Avoir 1953022469</t>
  </si>
  <si>
    <t>Avoir 1953022501</t>
  </si>
  <si>
    <t>Avoir 1953022512</t>
  </si>
  <si>
    <t>CDE 18031364</t>
  </si>
  <si>
    <t>Avoir 1953022368</t>
  </si>
  <si>
    <t>Avoir 22000110</t>
  </si>
  <si>
    <t>Avoir 3122000080</t>
  </si>
  <si>
    <t>Avoir 3122000102</t>
  </si>
  <si>
    <t>Avoir 2100000636</t>
  </si>
  <si>
    <t>FA 1913758437</t>
  </si>
  <si>
    <t>Avoir 193235183</t>
  </si>
  <si>
    <t>Avoir 49513363</t>
  </si>
  <si>
    <t>FA 246952</t>
  </si>
  <si>
    <t>Avoir 251199</t>
  </si>
  <si>
    <t>Geste co</t>
  </si>
  <si>
    <t>Avoir 1952153080</t>
  </si>
  <si>
    <t>CDE 18034006</t>
  </si>
  <si>
    <t>Avoir 2190759</t>
  </si>
  <si>
    <t>CDE 18033880</t>
  </si>
  <si>
    <t>Avoir 2185950</t>
  </si>
  <si>
    <t>CDE 18033710</t>
  </si>
  <si>
    <t>Avoir 2185949</t>
  </si>
  <si>
    <t>Avoir 708720</t>
  </si>
  <si>
    <t>Avoir 312200472</t>
  </si>
  <si>
    <t>Avoir 3122000338</t>
  </si>
  <si>
    <t>Avoir 3122000054</t>
  </si>
  <si>
    <t>Avoir 4006643437</t>
  </si>
  <si>
    <t>Avoir 2692066</t>
  </si>
  <si>
    <t>Avoir 30085200</t>
  </si>
  <si>
    <t>KP1</t>
  </si>
  <si>
    <t>F226</t>
  </si>
  <si>
    <t>Avoir 847049</t>
  </si>
  <si>
    <t>CDE 18033891</t>
  </si>
  <si>
    <t>Avoir 1953022536</t>
  </si>
  <si>
    <t>CDE 18034139</t>
  </si>
  <si>
    <t>Avoir 1953022607-1953022608</t>
  </si>
  <si>
    <t>Avoir 1952153688</t>
  </si>
  <si>
    <t>CDE 18033568</t>
  </si>
  <si>
    <t>Avoir 1953022543</t>
  </si>
  <si>
    <t>CDE 18033974</t>
  </si>
  <si>
    <t>Avoir 3177015342</t>
  </si>
  <si>
    <t>Avoir 3177015281</t>
  </si>
  <si>
    <t>Erreur de livraison</t>
  </si>
  <si>
    <t>CDE 18033660</t>
  </si>
  <si>
    <t>Avoir 3177015328</t>
  </si>
  <si>
    <t>F260</t>
  </si>
  <si>
    <t>Avoir 22010056</t>
  </si>
  <si>
    <t>Avoir 92578620</t>
  </si>
  <si>
    <t>Avoir 92577496</t>
  </si>
  <si>
    <t>F073</t>
  </si>
  <si>
    <t xml:space="preserve">RECTOR </t>
  </si>
  <si>
    <t>F074</t>
  </si>
  <si>
    <t>Geste co GDS</t>
  </si>
  <si>
    <t>Avoir 93048993</t>
  </si>
  <si>
    <t>Avoir 93055921</t>
  </si>
  <si>
    <t>CDE 18033075</t>
  </si>
  <si>
    <t>Avoir 2470238</t>
  </si>
  <si>
    <t>Avoir 578656608</t>
  </si>
  <si>
    <t>Avoir 578656609</t>
  </si>
  <si>
    <t>Avoir 210127</t>
  </si>
  <si>
    <t>FA 7948260</t>
  </si>
  <si>
    <t>SAS PUISEAUX TRANSPORT</t>
  </si>
  <si>
    <t>F069</t>
  </si>
  <si>
    <t>WESER SA</t>
  </si>
  <si>
    <t>CDE 18034131</t>
  </si>
  <si>
    <t>FA 5057842</t>
  </si>
  <si>
    <t>CDE 18033043</t>
  </si>
  <si>
    <t>FA 5038590</t>
  </si>
  <si>
    <t>CDE 18033392</t>
  </si>
  <si>
    <t>CDE 18033391</t>
  </si>
  <si>
    <t>CDE 18033390</t>
  </si>
  <si>
    <t>FA 3022000797</t>
  </si>
  <si>
    <t>FA 3022001113</t>
  </si>
  <si>
    <t>CDE 18033452</t>
  </si>
  <si>
    <t>FA 3022002205</t>
  </si>
  <si>
    <t>FA 3022000145</t>
  </si>
  <si>
    <t>FA 1913770464</t>
  </si>
  <si>
    <t>Avoir 2202A0111</t>
  </si>
  <si>
    <t>X</t>
  </si>
  <si>
    <t>Avoir 193235604</t>
  </si>
  <si>
    <t>Avoir 252391</t>
  </si>
  <si>
    <t>CDE 18033508</t>
  </si>
  <si>
    <t>Avoir 192100633</t>
  </si>
  <si>
    <t>CDE 18034283</t>
  </si>
  <si>
    <t>Avoir 192100501</t>
  </si>
  <si>
    <t>Retour marchandises</t>
  </si>
  <si>
    <t>CDE 18034558</t>
  </si>
  <si>
    <t>Avoir 2196129</t>
  </si>
  <si>
    <t>CDE 18033928</t>
  </si>
  <si>
    <t>Avoir 5080719</t>
  </si>
  <si>
    <t>CDE 18034524</t>
  </si>
  <si>
    <t>Avoir 3122001045</t>
  </si>
  <si>
    <t>déduit facture 22010068</t>
  </si>
  <si>
    <t>Avoir 7151969</t>
  </si>
  <si>
    <t>Avoir 2471031</t>
  </si>
  <si>
    <t>Avoir 2471377</t>
  </si>
  <si>
    <t>Avoir 2471906</t>
  </si>
  <si>
    <t>Avoir 3122001157</t>
  </si>
  <si>
    <t>Avoir 3122001155</t>
  </si>
  <si>
    <t>CDE 180034248</t>
  </si>
  <si>
    <t>Avoir 3122002583</t>
  </si>
  <si>
    <t>CDE 180034489</t>
  </si>
  <si>
    <t>Avoir 3122001046</t>
  </si>
  <si>
    <t>Avoir 3122001156</t>
  </si>
  <si>
    <t>Avoir 3122001192</t>
  </si>
  <si>
    <t>Avoir 3122001938</t>
  </si>
  <si>
    <t>Avoir 3122002923</t>
  </si>
  <si>
    <t>Avoir 851463</t>
  </si>
  <si>
    <t>F079</t>
  </si>
  <si>
    <t>Avoir 7155511</t>
  </si>
  <si>
    <t>retour palettes</t>
  </si>
  <si>
    <t>Avoir 2472163</t>
  </si>
  <si>
    <t>Avoir 252845</t>
  </si>
  <si>
    <t>Avoir 30086020</t>
  </si>
  <si>
    <t>Avoir 30086021</t>
  </si>
  <si>
    <t>Avoir 30085584</t>
  </si>
  <si>
    <t>Avoir 22020031</t>
  </si>
  <si>
    <t>Avoir 22020057</t>
  </si>
  <si>
    <t>CDE 18034767</t>
  </si>
  <si>
    <t>Avoir 2200973 + 2205834</t>
  </si>
  <si>
    <t>CDE 18034092</t>
  </si>
  <si>
    <t>Avoir 11953022686</t>
  </si>
  <si>
    <t>CDE 18034623</t>
  </si>
  <si>
    <t>Avoir 1953022659</t>
  </si>
  <si>
    <t>CDE 18034130</t>
  </si>
  <si>
    <t>Avoir 3177015355</t>
  </si>
  <si>
    <t>CDE 1803383</t>
  </si>
  <si>
    <t>Avoir 3177015353</t>
  </si>
  <si>
    <t>CDE 18034350</t>
  </si>
  <si>
    <t>Avoir 3177015354</t>
  </si>
  <si>
    <t>Avoir 3177015390</t>
  </si>
  <si>
    <t>Avoir 3177015356</t>
  </si>
  <si>
    <t>FA 3077205669</t>
  </si>
  <si>
    <t>Avoir 3177015381</t>
  </si>
  <si>
    <t>CDE 18034552</t>
  </si>
  <si>
    <t>Avoir 578659065</t>
  </si>
  <si>
    <t>Avoir 92581680</t>
  </si>
  <si>
    <t>FA 22010068</t>
  </si>
  <si>
    <t>Avoir 22020176</t>
  </si>
  <si>
    <t>FA 1913772664</t>
  </si>
  <si>
    <t>Avoir 193235846</t>
  </si>
  <si>
    <t>CDE 18035171</t>
  </si>
  <si>
    <t>Avoir 192100856</t>
  </si>
  <si>
    <t>Erreur produit cdé</t>
  </si>
  <si>
    <t>CDE 18003396</t>
  </si>
  <si>
    <t>Avoir 192100747</t>
  </si>
  <si>
    <t>Geste co rep Jan22 cmem b-c</t>
  </si>
  <si>
    <t>FA 5069502</t>
  </si>
  <si>
    <t>Avoir 5088705</t>
  </si>
  <si>
    <t>Avoir 5083259</t>
  </si>
  <si>
    <t>Avoir 5086902</t>
  </si>
  <si>
    <t>FA 5072588</t>
  </si>
  <si>
    <t>Avoir 5087833</t>
  </si>
  <si>
    <t>FA 1913774675</t>
  </si>
  <si>
    <t>Avoir 193236079</t>
  </si>
  <si>
    <t>Avoir 192100839</t>
  </si>
  <si>
    <t>Avoir 49528372</t>
  </si>
  <si>
    <t>Avoir 92600650</t>
  </si>
  <si>
    <t>Avoir 92604902</t>
  </si>
  <si>
    <t>FA 5073440</t>
  </si>
  <si>
    <t>Avoir 5102085</t>
  </si>
  <si>
    <t>FA 5080512</t>
  </si>
  <si>
    <t>Avoir 5102086</t>
  </si>
  <si>
    <t>F028</t>
  </si>
  <si>
    <t>PROTEKTOR</t>
  </si>
  <si>
    <t>FA 96021873</t>
  </si>
  <si>
    <t>Avoir 96022284</t>
  </si>
  <si>
    <t>F011</t>
  </si>
  <si>
    <t>ETANCO</t>
  </si>
  <si>
    <t>CDE 18033615</t>
  </si>
  <si>
    <t>Avoir 901912412</t>
  </si>
  <si>
    <t>Avoir 1952154790</t>
  </si>
  <si>
    <t>FA 5099877</t>
  </si>
  <si>
    <t>FA 5100822</t>
  </si>
  <si>
    <t>FA 92602790</t>
  </si>
  <si>
    <t>FA 92600038</t>
  </si>
  <si>
    <t xml:space="preserve">Erreur prix facturé </t>
  </si>
  <si>
    <t>FA92575518</t>
  </si>
  <si>
    <t>FA 3022017424</t>
  </si>
  <si>
    <t>FA 3022009529</t>
  </si>
  <si>
    <t>FA 3022009528</t>
  </si>
  <si>
    <t xml:space="preserve">F002 </t>
  </si>
  <si>
    <t>FA 3022007030</t>
  </si>
  <si>
    <t>FA 3022008313</t>
  </si>
  <si>
    <t>FA 3022008311</t>
  </si>
  <si>
    <t>FA 3022007425</t>
  </si>
  <si>
    <t>FA 302004627</t>
  </si>
  <si>
    <t>FA 3022007872</t>
  </si>
  <si>
    <t>FA 3022005048</t>
  </si>
  <si>
    <t>FA 3022011256</t>
  </si>
  <si>
    <t>F012</t>
  </si>
  <si>
    <t>FA 10861646</t>
  </si>
  <si>
    <t>FA 10861643</t>
  </si>
  <si>
    <t>FA 10860245</t>
  </si>
  <si>
    <t>FA 10855273</t>
  </si>
  <si>
    <t>FA 3022009952</t>
  </si>
  <si>
    <t>Doublon Vélux</t>
  </si>
  <si>
    <t>F179</t>
  </si>
  <si>
    <t>DIKE</t>
  </si>
  <si>
    <t>FA 605</t>
  </si>
  <si>
    <t>FA233</t>
  </si>
  <si>
    <t>CDE18035107</t>
  </si>
  <si>
    <t>CDE18035154</t>
  </si>
  <si>
    <t>Geste commercial</t>
  </si>
  <si>
    <t>VELUX</t>
  </si>
  <si>
    <t>CDE18032833</t>
  </si>
  <si>
    <t>Avoir n° 3122003874</t>
  </si>
  <si>
    <t>Avoir n° 3122003875</t>
  </si>
  <si>
    <t>Avoir n° 3122003900</t>
  </si>
  <si>
    <t>Avoir n° 3122003901</t>
  </si>
  <si>
    <t>Avoir n° 3122003902</t>
  </si>
  <si>
    <t>Avoir n° 3122003903</t>
  </si>
  <si>
    <t>FA 5106934</t>
  </si>
  <si>
    <t>Avoir 22030055</t>
  </si>
  <si>
    <t>FA1913813340</t>
  </si>
  <si>
    <t>FA1913809983</t>
  </si>
  <si>
    <t>FA1913813339</t>
  </si>
  <si>
    <t>FA1913807574</t>
  </si>
  <si>
    <t>FA1913807571</t>
  </si>
  <si>
    <t>FA1913807570</t>
  </si>
  <si>
    <t>FA1913809981</t>
  </si>
  <si>
    <t>FA1913809990</t>
  </si>
  <si>
    <t>FA1913811676</t>
  </si>
  <si>
    <t>FA1913813344</t>
  </si>
  <si>
    <t>FA 1913809986</t>
  </si>
  <si>
    <t>FA 1913812479</t>
  </si>
  <si>
    <t>Avoir 2473806</t>
  </si>
  <si>
    <t>FA 10855500</t>
  </si>
  <si>
    <t>Avoir 30087394</t>
  </si>
  <si>
    <t>FA 18 003 357</t>
  </si>
  <si>
    <t>Avoir 30087395</t>
  </si>
  <si>
    <t>FA 1913807572</t>
  </si>
  <si>
    <t>FA 1913809985</t>
  </si>
  <si>
    <t>FA 1913813349</t>
  </si>
  <si>
    <t>FA 1913813350</t>
  </si>
  <si>
    <t>FA 1913813346</t>
  </si>
  <si>
    <t>FA 1913813351</t>
  </si>
  <si>
    <t>FA 1913814152</t>
  </si>
  <si>
    <t>FA 1913815841</t>
  </si>
  <si>
    <t>FA 1913815842</t>
  </si>
  <si>
    <t>FA 1913814993</t>
  </si>
  <si>
    <t>CDE18036264</t>
  </si>
  <si>
    <t>FA 92589670</t>
  </si>
  <si>
    <t>FA 92587439</t>
  </si>
  <si>
    <t>FA 1913805749</t>
  </si>
  <si>
    <t>FA 1913813345</t>
  </si>
  <si>
    <t>FA 1913815844</t>
  </si>
  <si>
    <t>FA 1913818441</t>
  </si>
  <si>
    <t>FA 1913818442</t>
  </si>
  <si>
    <t>FA 1913818438</t>
  </si>
  <si>
    <t>FA 1913818445</t>
  </si>
  <si>
    <t>FA 92613029</t>
  </si>
  <si>
    <t>CDE 18037610</t>
  </si>
  <si>
    <t>CDE384481</t>
  </si>
  <si>
    <t>FA 1913818437</t>
  </si>
  <si>
    <t>FA 1913818440</t>
  </si>
  <si>
    <t>FA 1913819680</t>
  </si>
  <si>
    <t>FA 1913819681</t>
  </si>
  <si>
    <t>FA 1913819682</t>
  </si>
  <si>
    <t>FA 1913819683</t>
  </si>
  <si>
    <t>FA 1913819684</t>
  </si>
  <si>
    <t>FA 1930970538</t>
  </si>
  <si>
    <t>FA 7950272</t>
  </si>
  <si>
    <t>FA 10867522</t>
  </si>
  <si>
    <t>FA 10865648</t>
  </si>
  <si>
    <t>FA 10863953</t>
  </si>
  <si>
    <t>Avoir 22040068</t>
  </si>
  <si>
    <t>Avoir 22040044</t>
  </si>
  <si>
    <t>FA 2861</t>
  </si>
  <si>
    <t>CDE 18035935</t>
  </si>
  <si>
    <t>Avoir 578664896</t>
  </si>
  <si>
    <t>FA 1913825908</t>
  </si>
  <si>
    <t>FA 1913829339</t>
  </si>
  <si>
    <t>FA 1913829340</t>
  </si>
  <si>
    <t>CDE 18036874</t>
  </si>
  <si>
    <t>Avoir 192101599</t>
  </si>
  <si>
    <t>CDE 18036677</t>
  </si>
  <si>
    <t>Avoir 192101521</t>
  </si>
  <si>
    <t>CDE 18035154</t>
  </si>
  <si>
    <t>Avoir 192101029</t>
  </si>
  <si>
    <t>CDE 18035925</t>
  </si>
  <si>
    <t>Avoir 192101180</t>
  </si>
  <si>
    <t>FA 1872671</t>
  </si>
  <si>
    <t>FA 5145094</t>
  </si>
  <si>
    <t>CDE 18036089</t>
  </si>
  <si>
    <t>Avoir 4852436 / 5145320</t>
  </si>
  <si>
    <t>Avoir 5063498 / 5145320</t>
  </si>
  <si>
    <t>FA 5130649</t>
  </si>
  <si>
    <t>F009</t>
  </si>
  <si>
    <t xml:space="preserve">Livraison annulée </t>
  </si>
  <si>
    <t>Avoir 192101635</t>
  </si>
  <si>
    <t>FA 1913821838</t>
  </si>
  <si>
    <t>Litige qualite</t>
  </si>
  <si>
    <t>CDE 18036814</t>
  </si>
  <si>
    <t>Avoir 3122004515</t>
  </si>
  <si>
    <t>FA 1913831019</t>
  </si>
  <si>
    <t>Avoir 193236966</t>
  </si>
  <si>
    <t>CDE 18 037 011</t>
  </si>
  <si>
    <t>Avoir 30087480</t>
  </si>
  <si>
    <t>FA 10872374</t>
  </si>
  <si>
    <t>FA 10870352</t>
  </si>
  <si>
    <t>FA 7986366</t>
  </si>
  <si>
    <t>FA 7990223</t>
  </si>
  <si>
    <t>Avoir 193236996</t>
  </si>
  <si>
    <t>FA 1913834533</t>
  </si>
  <si>
    <t>FA 1913834801</t>
  </si>
  <si>
    <t>FA 1913833783</t>
  </si>
  <si>
    <t>Avoir 92630795</t>
  </si>
  <si>
    <t>FA 5110121</t>
  </si>
  <si>
    <t>FA 5123015</t>
  </si>
  <si>
    <t>Avoir 5147649</t>
  </si>
  <si>
    <t>Avoir 22050061</t>
  </si>
  <si>
    <t>Avoir 30088432</t>
  </si>
  <si>
    <t>Avoir 3122004897</t>
  </si>
  <si>
    <t>FA 3022005910</t>
  </si>
  <si>
    <t>Avoir 3122004898</t>
  </si>
  <si>
    <t>FA 10866462</t>
  </si>
  <si>
    <t>BL21205138</t>
  </si>
  <si>
    <t>BL21207090</t>
  </si>
  <si>
    <t>BL21207870</t>
  </si>
  <si>
    <t>BL769774</t>
  </si>
  <si>
    <t>Erreur couleur</t>
  </si>
  <si>
    <t>CDE18038994</t>
  </si>
  <si>
    <t>CDE 18039257</t>
  </si>
  <si>
    <t>CDE 18039858</t>
  </si>
  <si>
    <t>CDE 18040356</t>
  </si>
  <si>
    <t>BL 83395743 SPCC</t>
  </si>
  <si>
    <t>CDE 18039769</t>
  </si>
  <si>
    <t>CDE 18039764</t>
  </si>
  <si>
    <t>BL 98858226</t>
  </si>
  <si>
    <t>FA 1913820851</t>
  </si>
  <si>
    <t>FA 1913823434</t>
  </si>
  <si>
    <t>FA 1913827499</t>
  </si>
  <si>
    <t>FA 1913812475</t>
  </si>
  <si>
    <t>F123</t>
  </si>
  <si>
    <t>ZAHND SCIERIE</t>
  </si>
  <si>
    <t>2022-862</t>
  </si>
  <si>
    <t>2022-1022</t>
  </si>
  <si>
    <t>2022-1029</t>
  </si>
  <si>
    <t>Avoir 22040080</t>
  </si>
  <si>
    <t xml:space="preserve">Avoir 22040080 </t>
  </si>
  <si>
    <t>Avoir 7166762</t>
  </si>
  <si>
    <t>Avoir 2815</t>
  </si>
  <si>
    <t xml:space="preserve">Avoir 2815 </t>
  </si>
  <si>
    <t xml:space="preserve">Avoir 2472529 </t>
  </si>
  <si>
    <t>Avoir 2472941</t>
  </si>
  <si>
    <t xml:space="preserve">Avoir 2472941 </t>
  </si>
  <si>
    <t>Avoir 2473443</t>
  </si>
  <si>
    <t xml:space="preserve">Avoir 2474658 </t>
  </si>
  <si>
    <t xml:space="preserve">Avoir 61111593 </t>
  </si>
  <si>
    <t>Avoir 61111592</t>
  </si>
  <si>
    <t xml:space="preserve">Avoir 61111592 </t>
  </si>
  <si>
    <t xml:space="preserve">Avoir 901949132 </t>
  </si>
  <si>
    <t xml:space="preserve">Avoir 1953022891 </t>
  </si>
  <si>
    <t>Avoir 256 642</t>
  </si>
  <si>
    <t>Avoir 193234185 - manque transport</t>
  </si>
  <si>
    <t xml:space="preserve">Avoir 5145317 </t>
  </si>
  <si>
    <t xml:space="preserve">Avoir 5145320 </t>
  </si>
  <si>
    <t xml:space="preserve">Avoir 550311 </t>
  </si>
  <si>
    <t>Avoir 5145320</t>
  </si>
  <si>
    <t xml:space="preserve">Avoir 5151055 </t>
  </si>
  <si>
    <t xml:space="preserve">Avoir 5115297 </t>
  </si>
  <si>
    <t xml:space="preserve">Avoir 5151054 </t>
  </si>
  <si>
    <t xml:space="preserve">Avoir 5145319 </t>
  </si>
  <si>
    <t>Avoir 5145318</t>
  </si>
  <si>
    <t xml:space="preserve">Avoir 5132907 </t>
  </si>
  <si>
    <t xml:space="preserve">Avoir 1952157322 </t>
  </si>
  <si>
    <t xml:space="preserve">Avoir 96022684 </t>
  </si>
  <si>
    <t xml:space="preserve">Avoir 3122003910 </t>
  </si>
  <si>
    <t>Avoir 3122003796</t>
  </si>
  <si>
    <t xml:space="preserve">Avoir 22040025 </t>
  </si>
  <si>
    <t>Avoir n°3122004007</t>
  </si>
  <si>
    <t>Avoir 92612149 du</t>
  </si>
  <si>
    <t xml:space="preserve">Avoir 92604368 </t>
  </si>
  <si>
    <t xml:space="preserve">Avoir 92616609 </t>
  </si>
  <si>
    <t>Avoir 578661680</t>
  </si>
  <si>
    <t xml:space="preserve">Avoir 30087322 </t>
  </si>
  <si>
    <t xml:space="preserve">Avoir 30086730 </t>
  </si>
  <si>
    <t xml:space="preserve">Avoir 30086999 </t>
  </si>
  <si>
    <t>Avoir 22050038</t>
  </si>
  <si>
    <t>Avoir 22050011</t>
  </si>
  <si>
    <t>Avoir 22040110</t>
  </si>
  <si>
    <t>FA 1913835818</t>
  </si>
  <si>
    <t>Avoir 2475061</t>
  </si>
  <si>
    <t>CDE 180036343</t>
  </si>
  <si>
    <t>Avoir 1953022859</t>
  </si>
  <si>
    <t>PLACOPLATRE</t>
  </si>
  <si>
    <t>CDE 18036163</t>
  </si>
  <si>
    <t>Avoir 1953022856</t>
  </si>
  <si>
    <t>FA92614951</t>
  </si>
  <si>
    <t>FA 92614958</t>
  </si>
  <si>
    <t>CDE 18036129</t>
  </si>
  <si>
    <t>Avoir 22050232</t>
  </si>
  <si>
    <t>Avoir 3122003775</t>
  </si>
  <si>
    <t>Avoir 92614961</t>
  </si>
  <si>
    <t>Avoir 92634343</t>
  </si>
  <si>
    <t>déduit facture 22050081</t>
  </si>
  <si>
    <t>Avoir 7172195</t>
  </si>
  <si>
    <t>Avoir 2475839</t>
  </si>
  <si>
    <t>F229</t>
  </si>
  <si>
    <t>D'HUART</t>
  </si>
  <si>
    <t>FA 308989</t>
  </si>
  <si>
    <t>FA 3077209171</t>
  </si>
  <si>
    <t>CDE 18035912</t>
  </si>
  <si>
    <t>FA 1913839194</t>
  </si>
  <si>
    <t>FA 92627108</t>
  </si>
  <si>
    <t>FA 1921245395</t>
  </si>
  <si>
    <t>FA 1913836860</t>
  </si>
  <si>
    <t>FA 1913836863</t>
  </si>
  <si>
    <t>FA 1913836868</t>
  </si>
  <si>
    <t>FA 1913836862</t>
  </si>
  <si>
    <t>FA 92627106</t>
  </si>
  <si>
    <t>FA 92624804</t>
  </si>
  <si>
    <t>FA 3022030652</t>
  </si>
  <si>
    <t>F032</t>
  </si>
  <si>
    <t>LA ROCHERE</t>
  </si>
  <si>
    <t>FA 209014</t>
  </si>
  <si>
    <t>FA 3077208927</t>
  </si>
  <si>
    <t>FA 3077208443</t>
  </si>
  <si>
    <t>CDE 18036620</t>
  </si>
  <si>
    <t>CDE 18034541</t>
  </si>
  <si>
    <t>CDE 18035068</t>
  </si>
  <si>
    <t>CDE 18035946</t>
  </si>
  <si>
    <t>F169</t>
  </si>
  <si>
    <t>POLYDIF</t>
  </si>
  <si>
    <t>FA 3506-0522</t>
  </si>
  <si>
    <t>FA 5154752</t>
  </si>
  <si>
    <t>CDE 18036172</t>
  </si>
  <si>
    <t>FA 10874137</t>
  </si>
  <si>
    <t>CDE 18035521</t>
  </si>
  <si>
    <t>Avoir 30088786</t>
  </si>
  <si>
    <t>Avoir 5163153</t>
  </si>
  <si>
    <t>Avoir 1952157766</t>
  </si>
  <si>
    <t>Avoir 1952157831</t>
  </si>
  <si>
    <t>FA 10855498</t>
  </si>
  <si>
    <t xml:space="preserve">Avoir 30087210 </t>
  </si>
  <si>
    <t>FA10859767</t>
  </si>
  <si>
    <t>Avoir 30087211</t>
  </si>
  <si>
    <t>FA 10855496</t>
  </si>
  <si>
    <t>Avoir 30087212</t>
  </si>
  <si>
    <t>FA 10855499</t>
  </si>
  <si>
    <t>Avoir 30087213</t>
  </si>
  <si>
    <t>FA 10856119</t>
  </si>
  <si>
    <t>Avoir 30087214</t>
  </si>
  <si>
    <t>FA 18003355</t>
  </si>
  <si>
    <t>Avoir 30087215</t>
  </si>
  <si>
    <t>FA 10855274</t>
  </si>
  <si>
    <t>Avoir 30087216</t>
  </si>
  <si>
    <t>FA 10855275</t>
  </si>
  <si>
    <t>Avoir 30087217</t>
  </si>
  <si>
    <t>FA 10856117</t>
  </si>
  <si>
    <t>Avoir 10856117</t>
  </si>
  <si>
    <t>FA 10852963</t>
  </si>
  <si>
    <t>Avoir 30087219</t>
  </si>
  <si>
    <t>Avoir 30087220</t>
  </si>
  <si>
    <t>Avoir 30087221</t>
  </si>
  <si>
    <t>FA10860004</t>
  </si>
  <si>
    <t>Avoir 30087222</t>
  </si>
  <si>
    <t>Avoir 30087223</t>
  </si>
  <si>
    <t>Avoir 2476235</t>
  </si>
  <si>
    <t>Avoir 22060041</t>
  </si>
  <si>
    <t>Avoir 3177015586</t>
  </si>
  <si>
    <t>Avoir 3177015585</t>
  </si>
  <si>
    <t>Avoir 3177015583</t>
  </si>
  <si>
    <t>Avoir 3177015582</t>
  </si>
  <si>
    <t>Avoir 3122005125</t>
  </si>
  <si>
    <t>Avoir 3122005127</t>
  </si>
  <si>
    <t>Avoir 3122005126</t>
  </si>
  <si>
    <t>Avoir 3122005128</t>
  </si>
  <si>
    <t>Avoir 3122005186</t>
  </si>
  <si>
    <t>CDE 18040974</t>
  </si>
  <si>
    <t>Avoir 92641281</t>
  </si>
  <si>
    <t>FA 748570</t>
  </si>
  <si>
    <t>Avoir 751733</t>
  </si>
  <si>
    <t>FA 5169643</t>
  </si>
  <si>
    <t>F323</t>
  </si>
  <si>
    <t>DOGHER TOOLS</t>
  </si>
  <si>
    <t>Erreur quantité</t>
  </si>
  <si>
    <t>CDE 18040927</t>
  </si>
  <si>
    <t>Avoir 22000908</t>
  </si>
  <si>
    <t>Avoir 3122005364</t>
  </si>
  <si>
    <t>FA 92624805</t>
  </si>
  <si>
    <t>CDE 18037519</t>
  </si>
  <si>
    <t>Avoir 1953023103</t>
  </si>
  <si>
    <t>Avoir 1952158177</t>
  </si>
  <si>
    <t>Témoin chantier</t>
  </si>
  <si>
    <t xml:space="preserve">CDE 18034358 </t>
  </si>
  <si>
    <t>Avoir 22060155</t>
  </si>
  <si>
    <t>FA 1930978298</t>
  </si>
  <si>
    <t>Avoir 1952158302</t>
  </si>
  <si>
    <t>Avoir 220076</t>
  </si>
  <si>
    <t>Avoir 10874137</t>
  </si>
  <si>
    <t>F049</t>
  </si>
  <si>
    <t>FA 5171814</t>
  </si>
  <si>
    <t>FA 3022048949</t>
  </si>
  <si>
    <t>FA 3022048948</t>
  </si>
  <si>
    <t>FA 3022046695</t>
  </si>
  <si>
    <t>Avoir 3122005514</t>
  </si>
  <si>
    <t>CDE 18037602</t>
  </si>
  <si>
    <t>Avoir 192101873 manque le transport</t>
  </si>
  <si>
    <t>CDE 18041407</t>
  </si>
  <si>
    <t>Avoir 1953023227</t>
  </si>
  <si>
    <t>Avoir 22060080</t>
  </si>
  <si>
    <t>CDE 18040986</t>
  </si>
  <si>
    <t>F121</t>
  </si>
  <si>
    <t>NICOLL</t>
  </si>
  <si>
    <t>CDE 18041176</t>
  </si>
  <si>
    <t>CDE 18039876</t>
  </si>
  <si>
    <t>F140</t>
  </si>
  <si>
    <t>SDC</t>
  </si>
  <si>
    <t>FA 17539</t>
  </si>
  <si>
    <t>FA 10858714</t>
  </si>
  <si>
    <t>FA 10875168</t>
  </si>
  <si>
    <t xml:space="preserve">CF 180372341 </t>
  </si>
  <si>
    <t>CF 18037997</t>
  </si>
  <si>
    <t>CF18037684</t>
  </si>
  <si>
    <t>CDE 18028026</t>
  </si>
  <si>
    <t>CDE 18040663</t>
  </si>
  <si>
    <t>FA 1913840531</t>
  </si>
  <si>
    <t>Avoir 22079210</t>
  </si>
  <si>
    <t>Avoir 2315266485/86</t>
  </si>
  <si>
    <t>ACTIS</t>
  </si>
  <si>
    <t>F284</t>
  </si>
  <si>
    <t>CDE 18038117</t>
  </si>
  <si>
    <t>Avoir 22060043</t>
  </si>
  <si>
    <t>Avoir 22060103</t>
  </si>
  <si>
    <t>Avoir 22060082</t>
  </si>
  <si>
    <t>CDE 18036897</t>
  </si>
  <si>
    <t>Avoir 578671150</t>
  </si>
  <si>
    <t>Avoir 30089752</t>
  </si>
  <si>
    <t>Avoir 30089418</t>
  </si>
  <si>
    <t>Avoir 30089268</t>
  </si>
  <si>
    <t>Avoir 30088038</t>
  </si>
  <si>
    <t>Avoir 30087479</t>
  </si>
  <si>
    <t xml:space="preserve">KORAMIC </t>
  </si>
  <si>
    <t>Avoir 49549206</t>
  </si>
  <si>
    <t>CDE 18038085</t>
  </si>
  <si>
    <t>Avoir 1953023158</t>
  </si>
  <si>
    <t>CDE 18038248</t>
  </si>
  <si>
    <t>Avoir 2286101</t>
  </si>
  <si>
    <t>CDE 18035913</t>
  </si>
  <si>
    <t>Avoir 3177015511</t>
  </si>
  <si>
    <t>Avoir 92648499</t>
  </si>
  <si>
    <t>Avoir 3177015538/3177015603</t>
  </si>
  <si>
    <t>Avoir 2477474</t>
  </si>
  <si>
    <t>Avoir 22070009</t>
  </si>
  <si>
    <t>2021-2539</t>
  </si>
  <si>
    <t>Avoir 2022-40</t>
  </si>
  <si>
    <t>Avoir 3177015669</t>
  </si>
  <si>
    <t>CDE 18038103</t>
  </si>
  <si>
    <t>Avoir 192102132</t>
  </si>
  <si>
    <t>CDE 18003717</t>
  </si>
  <si>
    <t>Avoir 192102230</t>
  </si>
  <si>
    <t>CDE 18038028</t>
  </si>
  <si>
    <t>Avoir 192102255</t>
  </si>
  <si>
    <t>CDE 18038424</t>
  </si>
  <si>
    <t>Avoir 192102192</t>
  </si>
  <si>
    <t>Avoir 96022737</t>
  </si>
  <si>
    <t>Avoir 5169643</t>
  </si>
  <si>
    <t>FA 5080511</t>
  </si>
  <si>
    <t>Avoir 5191588</t>
  </si>
  <si>
    <t>Avoir 93103600</t>
  </si>
  <si>
    <t>Avoir 5196132</t>
  </si>
  <si>
    <t>2205F0825</t>
  </si>
  <si>
    <t>Avoir 2207A0330</t>
  </si>
  <si>
    <t>CDE 18037900</t>
  </si>
  <si>
    <t>?</t>
  </si>
  <si>
    <t>Avoir 3122005909</t>
  </si>
  <si>
    <t>CDE 18038854</t>
  </si>
  <si>
    <t>Avoir 1953023334</t>
  </si>
  <si>
    <t>F315</t>
  </si>
  <si>
    <t>KLIMAS</t>
  </si>
  <si>
    <t>CDE 18033496</t>
  </si>
  <si>
    <t>Avoir 979900055</t>
  </si>
  <si>
    <t>CDE 18038316</t>
  </si>
  <si>
    <t>Avoir 1953023305</t>
  </si>
  <si>
    <t>Avoir 30090260</t>
  </si>
  <si>
    <t>Avoir 30090039</t>
  </si>
  <si>
    <t>Avoir 2744834</t>
  </si>
  <si>
    <t>Avoir 2477435</t>
  </si>
  <si>
    <t>Avoir 13000322 (pas de tva )</t>
  </si>
  <si>
    <t>FA 3077210093</t>
  </si>
  <si>
    <t>Avoir 3177015667</t>
  </si>
  <si>
    <t>FA 3177015668</t>
  </si>
  <si>
    <t>Avoir 3177015668</t>
  </si>
  <si>
    <t>Avoir 2207A0208</t>
  </si>
  <si>
    <t>Avoir 2315266789</t>
  </si>
  <si>
    <t>CDE 18038140</t>
  </si>
  <si>
    <t>Avoir 2297621</t>
  </si>
  <si>
    <t>CDE 18038864</t>
  </si>
  <si>
    <t>Avoir 578674474</t>
  </si>
  <si>
    <t>Avoir 22070250</t>
  </si>
  <si>
    <t>Avoir 7182926</t>
  </si>
  <si>
    <t>F058</t>
  </si>
  <si>
    <t>CONNECTON</t>
  </si>
  <si>
    <t>FA 2216272</t>
  </si>
  <si>
    <t>F287</t>
  </si>
  <si>
    <t>KRANZLE</t>
  </si>
  <si>
    <t>FA 246489</t>
  </si>
  <si>
    <t>FA 1088000</t>
  </si>
  <si>
    <t>F137</t>
  </si>
  <si>
    <t>ORSOL</t>
  </si>
  <si>
    <t>FA 1655</t>
  </si>
  <si>
    <t>FA 5197771</t>
  </si>
  <si>
    <t>FA 5169642</t>
  </si>
  <si>
    <t>FA 5193276</t>
  </si>
  <si>
    <t>Erreur quantité liv et fact</t>
  </si>
  <si>
    <t>FA 3543-0622</t>
  </si>
  <si>
    <t>FA3077210406</t>
  </si>
  <si>
    <t>CDE 18038843</t>
  </si>
  <si>
    <t>CDE 18038388</t>
  </si>
  <si>
    <t>CDE 18038906</t>
  </si>
  <si>
    <t>FA 3077210409</t>
  </si>
  <si>
    <t>FA 3077210410</t>
  </si>
  <si>
    <t>F004</t>
  </si>
  <si>
    <t>CDE 18038033</t>
  </si>
  <si>
    <t>CDE 18037747</t>
  </si>
  <si>
    <t>CDE 18034865</t>
  </si>
  <si>
    <t>CDE 18038520</t>
  </si>
  <si>
    <t>CDE 18037619</t>
  </si>
  <si>
    <t>Constaté abimé à la liv</t>
  </si>
  <si>
    <t>FA 1913859996</t>
  </si>
  <si>
    <t>FA 1913861687</t>
  </si>
  <si>
    <t>FA 1913859995</t>
  </si>
  <si>
    <t>FA 1913863378</t>
  </si>
  <si>
    <t>FA 1913863379</t>
  </si>
  <si>
    <t>FA 1913863381</t>
  </si>
  <si>
    <t>FA 1913864901</t>
  </si>
  <si>
    <t>FA 1913865754</t>
  </si>
  <si>
    <t>FA 1813865753</t>
  </si>
  <si>
    <t>FA 1913866610</t>
  </si>
  <si>
    <t>FA 1913867399</t>
  </si>
  <si>
    <t>FA 1913867400</t>
  </si>
  <si>
    <t>FA 1913865751</t>
  </si>
  <si>
    <t>FA 1913867401</t>
  </si>
  <si>
    <t>FA 1913868814</t>
  </si>
  <si>
    <t>FA 1913850805</t>
  </si>
  <si>
    <t>FA 1913854549</t>
  </si>
  <si>
    <t>FA 1913853336</t>
  </si>
  <si>
    <t>FA 1913856048</t>
  </si>
  <si>
    <t>FA 1913856052</t>
  </si>
  <si>
    <t>FA 1913845349</t>
  </si>
  <si>
    <t>FA 1913843432</t>
  </si>
  <si>
    <t>FA 1913842574</t>
  </si>
  <si>
    <t>FA 1913842572</t>
  </si>
  <si>
    <t>FA 1913840528</t>
  </si>
  <si>
    <t>FA 1913850812</t>
  </si>
  <si>
    <t>FA 1913858918</t>
  </si>
  <si>
    <t>FA 1913847104</t>
  </si>
  <si>
    <t>FA 1913846299</t>
  </si>
  <si>
    <t>FA 1913870492</t>
  </si>
  <si>
    <t>FA 1913869627</t>
  </si>
  <si>
    <t>FA 1913872070</t>
  </si>
  <si>
    <t>FA 1913875525</t>
  </si>
  <si>
    <t>FA 1913875526</t>
  </si>
  <si>
    <t>FA 1913874613</t>
  </si>
  <si>
    <t>FA 2022-1793</t>
  </si>
  <si>
    <t>WESER</t>
  </si>
  <si>
    <t>Avoir 2450793</t>
  </si>
  <si>
    <t>Avoir 2450561</t>
  </si>
  <si>
    <t>Avoir 30090432</t>
  </si>
  <si>
    <t>Avoir 30090433</t>
  </si>
  <si>
    <t>Avoir 22070083</t>
  </si>
  <si>
    <t>Avoir 92655419</t>
  </si>
  <si>
    <t>Avoir 2478779</t>
  </si>
  <si>
    <t>Avoir 22080038</t>
  </si>
  <si>
    <t>CDE 18038386</t>
  </si>
  <si>
    <t>FA 18573</t>
  </si>
  <si>
    <t>FA 18572</t>
  </si>
  <si>
    <t>SOPREMA</t>
  </si>
  <si>
    <t>FA 22088997</t>
  </si>
  <si>
    <t>FA 92645623</t>
  </si>
  <si>
    <t>FA 92659063</t>
  </si>
  <si>
    <t>FA 202-1607</t>
  </si>
  <si>
    <t>FA 2022-1654</t>
  </si>
  <si>
    <t>Avoir 22102226</t>
  </si>
  <si>
    <t>Avoir 30090882</t>
  </si>
  <si>
    <t>Avoir 30090881</t>
  </si>
  <si>
    <t>Avoir 30090880</t>
  </si>
  <si>
    <t>Avoir 30090917</t>
  </si>
  <si>
    <t>Avoir 30090916</t>
  </si>
  <si>
    <t>Avoir 30090912</t>
  </si>
  <si>
    <t>Avoir 30090915</t>
  </si>
  <si>
    <t>Avoir 49565402</t>
  </si>
  <si>
    <t>Avoir 79</t>
  </si>
  <si>
    <t>Avoir 92665144</t>
  </si>
  <si>
    <t>Avoir 92665145</t>
  </si>
  <si>
    <t>Avoir 49564784</t>
  </si>
  <si>
    <t>Facture 22080087</t>
  </si>
  <si>
    <t>CDE 18038818</t>
  </si>
  <si>
    <t>Avoir 3122006445</t>
  </si>
  <si>
    <t>Avoir 30090913</t>
  </si>
  <si>
    <t>Avoir 30090914</t>
  </si>
  <si>
    <t>Avoir 3122006619</t>
  </si>
  <si>
    <t>Avoir 3122006620</t>
  </si>
  <si>
    <t>FA 3022063041</t>
  </si>
  <si>
    <t>Avoir 3122006642</t>
  </si>
  <si>
    <t>F300</t>
  </si>
  <si>
    <t>TECSOUND</t>
  </si>
  <si>
    <t>Erreur colorie</t>
  </si>
  <si>
    <t>FA13008669</t>
  </si>
  <si>
    <t>FA13008707</t>
  </si>
  <si>
    <t>Avoir 92661289</t>
  </si>
  <si>
    <t>Avoir 3122006712</t>
  </si>
  <si>
    <t>Avoir 105946</t>
  </si>
  <si>
    <t>Avoir 2479985</t>
  </si>
  <si>
    <t>Avoir 2480137</t>
  </si>
  <si>
    <t>FA 7999965</t>
  </si>
  <si>
    <t>Avoir 2480136</t>
  </si>
  <si>
    <t>retour à charge</t>
  </si>
  <si>
    <t>CDE 18039205</t>
  </si>
  <si>
    <t>Avoir 192102620 manque le transport</t>
  </si>
  <si>
    <t>Avoir 192102534 manque le transport</t>
  </si>
  <si>
    <t>CDE 18038967</t>
  </si>
  <si>
    <t>Avoir 3177015734</t>
  </si>
  <si>
    <t>Avoir 3177015735</t>
  </si>
  <si>
    <t>Avoir 3177015736</t>
  </si>
  <si>
    <t>Avoir 3177015737</t>
  </si>
  <si>
    <t>Avoir 193238756</t>
  </si>
  <si>
    <t>Avoir 193238760</t>
  </si>
  <si>
    <t>Avoir 193238757</t>
  </si>
  <si>
    <t>Avoir 22080216</t>
  </si>
  <si>
    <t>FA10876994</t>
  </si>
  <si>
    <t>Avoir 30091300</t>
  </si>
  <si>
    <t>FA10876989</t>
  </si>
  <si>
    <t>Avoir 30091294</t>
  </si>
  <si>
    <t>FA10876992</t>
  </si>
  <si>
    <t>Avoir 30091297</t>
  </si>
  <si>
    <t>FA10883792</t>
  </si>
  <si>
    <t>Avoir 30091295</t>
  </si>
  <si>
    <t>FA10881285</t>
  </si>
  <si>
    <t>Avoir 30091298</t>
  </si>
  <si>
    <t>FA10878418</t>
  </si>
  <si>
    <t>Avoir 30091296</t>
  </si>
  <si>
    <t>FA10877941</t>
  </si>
  <si>
    <t>Avoir 30091301</t>
  </si>
  <si>
    <t>FA10882372</t>
  </si>
  <si>
    <t>Avoir 30091299</t>
  </si>
  <si>
    <t>FA 5186671</t>
  </si>
  <si>
    <t>Avoir 3751322</t>
  </si>
  <si>
    <t>FA 92670923</t>
  </si>
  <si>
    <t>Avoir 92670923</t>
  </si>
  <si>
    <t>FA 10879207</t>
  </si>
  <si>
    <t>FA 3077211606</t>
  </si>
  <si>
    <t>FA 8017459</t>
  </si>
  <si>
    <t>FA 8014328</t>
  </si>
  <si>
    <t>FA 8019497</t>
  </si>
  <si>
    <t>FA 7955934</t>
  </si>
  <si>
    <t>CDE 18039411</t>
  </si>
  <si>
    <t>CDE 18037210</t>
  </si>
  <si>
    <t>FA 8014637</t>
  </si>
  <si>
    <t>FA 8014638</t>
  </si>
  <si>
    <t>CDE 18038937</t>
  </si>
  <si>
    <t>Erreur produit livré</t>
  </si>
  <si>
    <t>CDE 18039158</t>
  </si>
  <si>
    <t>CDE 18039147</t>
  </si>
  <si>
    <t>CDE 18039734</t>
  </si>
  <si>
    <t>CDE 18038859</t>
  </si>
  <si>
    <t>CDE 18039194</t>
  </si>
  <si>
    <t>CDE 18038862</t>
  </si>
  <si>
    <t>Avoir 18003827</t>
  </si>
  <si>
    <t>CDE 18038874</t>
  </si>
  <si>
    <t>Avoir 192102433</t>
  </si>
  <si>
    <t>FA 2216262</t>
  </si>
  <si>
    <t>Avoir 209572</t>
  </si>
  <si>
    <t>Avoir 3177015823</t>
  </si>
  <si>
    <t>Avoir 3177015822</t>
  </si>
  <si>
    <t>Avoir 3177015821</t>
  </si>
  <si>
    <t>CDE 18039210</t>
  </si>
  <si>
    <t>Avoir 5210814</t>
  </si>
  <si>
    <t xml:space="preserve">Erreur transport </t>
  </si>
  <si>
    <t>FA 1931004775</t>
  </si>
  <si>
    <t>Avoir 1952160800</t>
  </si>
  <si>
    <t>Avoir 1952160816</t>
  </si>
  <si>
    <t>Erreur produit</t>
  </si>
  <si>
    <t>CDE 18037974</t>
  </si>
  <si>
    <t>Avoir 193238761</t>
  </si>
  <si>
    <t>FA 1913807574</t>
  </si>
  <si>
    <t>Avoir 193238755</t>
  </si>
  <si>
    <t>CDE 18037082</t>
  </si>
  <si>
    <t>Avoir 193238758</t>
  </si>
  <si>
    <t>FA 1913835816</t>
  </si>
  <si>
    <t>Avoir 193238759</t>
  </si>
  <si>
    <t>CDE 18038963</t>
  </si>
  <si>
    <t>Avoir 192102579</t>
  </si>
  <si>
    <t>Avoir 192101703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</si>
</sst>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164" formatCode="dd/mm/yy;@"/>
    <numFmt numFmtId="165" formatCode="#,##0.00\ &quot;€&quot;"/>
    <numFmt numFmtId="166" formatCode="[$-40C]d\-mmm\-yy;@"/>
    <numFmt numFmtId="167" formatCode="#,##0\ &quot;€&quot;"/>
  </numFmts>
  <fonts count="4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Verdana"/>
      <family val="2"/>
    </font>
    <font>
      <b/>
      <sz val="8"/>
      <color theme="0"/>
      <name val="Verdana"/>
      <family val="2"/>
    </font>
    <font>
      <b/>
      <sz val="9"/>
      <color theme="0"/>
      <name val="Verdana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scheme val="minor"/>
    </font>
    <font>
      <sz val="11"/>
      <color theme="1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double">
        <color theme="4" tint="-0.499984740745262"/>
      </top>
      <bottom style="double">
        <color theme="4" tint="-0.499984740745262"/>
      </bottom>
      <diagonal/>
    </border>
    <border>
      <left style="double">
        <color theme="4" tint="-0.499984740745262"/>
      </left>
      <right/>
      <top style="double">
        <color theme="4" tint="-0.499984740745262"/>
      </top>
      <bottom style="double">
        <color theme="4" tint="-0.499984740745262"/>
      </bottom>
      <diagonal/>
    </border>
    <border>
      <left style="double">
        <color theme="4" tint="-0.499984740745262"/>
      </left>
      <right style="thin">
        <color theme="4" tint="-0.499984740745262"/>
      </right>
      <top style="double">
        <color theme="4" tint="-0.499984740745262"/>
      </top>
      <bottom style="double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double">
        <color theme="4" tint="-0.499984740745262"/>
      </top>
      <bottom style="double">
        <color theme="4" tint="-0.499984740745262"/>
      </bottom>
      <diagonal/>
    </border>
    <border>
      <left style="thin">
        <color theme="4" tint="-0.499984740745262"/>
      </left>
      <right style="double">
        <color theme="4" tint="-0.499984740745262"/>
      </right>
      <top style="double">
        <color theme="4" tint="-0.499984740745262"/>
      </top>
      <bottom style="double">
        <color theme="4" tint="-0.499984740745262"/>
      </bottom>
      <diagonal/>
    </border>
    <border>
      <left/>
      <right/>
      <top style="double">
        <color theme="4" tint="-0.499984740745262"/>
      </top>
      <bottom/>
      <diagonal/>
    </border>
    <border>
      <left/>
      <right style="thin">
        <color theme="4" tint="-0.499984740745262"/>
      </right>
      <top/>
      <bottom/>
      <diagonal/>
    </border>
    <border>
      <left style="double">
        <color theme="4" tint="-0.499984740745262"/>
      </left>
      <right/>
      <top style="double">
        <color theme="4" tint="-0.499984740745262"/>
      </top>
      <bottom/>
      <diagonal/>
    </border>
    <border>
      <left style="double">
        <color theme="4" tint="-0.499984740745262"/>
      </left>
      <right style="thin">
        <color theme="4" tint="-0.499984740745262"/>
      </right>
      <top style="double">
        <color theme="4" tint="-0.499984740745262"/>
      </top>
      <bottom/>
      <diagonal/>
    </border>
    <border>
      <left style="thin">
        <color theme="4" tint="-0.499984740745262"/>
      </left>
      <right style="thin">
        <color theme="4" tint="-0.499984740745262"/>
      </right>
      <top style="double">
        <color theme="4" tint="-0.499984740745262"/>
      </top>
      <bottom/>
      <diagonal/>
    </border>
    <border>
      <left style="thin">
        <color theme="4" tint="-0.499984740745262"/>
      </left>
      <right style="double">
        <color theme="4" tint="-0.499984740745262"/>
      </right>
      <top style="double">
        <color theme="4" tint="-0.499984740745262"/>
      </top>
      <bottom/>
      <diagonal/>
    </border>
    <border>
      <left/>
      <right style="double">
        <color indexed="64"/>
      </right>
      <top style="double">
        <color theme="4" tint="-0.499984740745262"/>
      </top>
      <bottom style="double">
        <color theme="4" tint="-0.499984740745262"/>
      </bottom>
      <diagonal/>
    </border>
    <border>
      <left style="double">
        <color theme="4" tint="-0.499984740745262"/>
      </left>
      <right/>
      <top/>
      <bottom style="double">
        <color theme="4" tint="-0.499984740745262"/>
      </bottom>
      <diagonal/>
    </border>
    <border>
      <left/>
      <right/>
      <top/>
      <bottom style="double">
        <color theme="4" tint="-0.499984740745262"/>
      </bottom>
      <diagonal/>
    </border>
    <border>
      <left style="double">
        <color theme="4" tint="-0.499984740745262"/>
      </left>
      <right style="thin">
        <color indexed="64"/>
      </right>
      <top style="double">
        <color theme="4" tint="-0.499984740745262"/>
      </top>
      <bottom/>
      <diagonal/>
    </border>
    <border>
      <left style="double">
        <color theme="4" tint="-0.499984740745262"/>
      </left>
      <right/>
      <top/>
      <bottom/>
      <diagonal/>
    </border>
    <border>
      <left style="thin">
        <color indexed="64"/>
      </left>
      <right/>
      <top style="double">
        <color theme="4" tint="-0.499984740745262"/>
      </top>
      <bottom style="double">
        <color theme="4" tint="-0.499984740745262"/>
      </bottom>
      <diagonal/>
    </border>
    <border>
      <left style="thin">
        <color indexed="64"/>
      </left>
      <right/>
      <top style="double">
        <color theme="4" tint="-0.499984740745262"/>
      </top>
      <bottom/>
      <diagonal/>
    </border>
    <border>
      <left style="thin">
        <color indexed="64"/>
      </left>
      <right/>
      <top/>
      <bottom style="double">
        <color theme="4" tint="-0.499984740745262"/>
      </bottom>
      <diagonal/>
    </border>
    <border>
      <left style="thin">
        <color indexed="64"/>
      </left>
      <right style="thin">
        <color indexed="64"/>
      </right>
      <top style="double">
        <color theme="4" tint="-0.499984740745262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theme="4" tint="-0.499984740745262"/>
      </bottom>
      <diagonal/>
    </border>
    <border>
      <left style="thin">
        <color theme="4" tint="-0.499984740745262"/>
      </left>
      <right/>
      <top style="double">
        <color theme="4" tint="-0.499984740745262"/>
      </top>
      <bottom/>
      <diagonal/>
    </border>
    <border>
      <left/>
      <right style="thin">
        <color theme="4" tint="-0.499984740745262"/>
      </right>
      <top style="double">
        <color theme="4" tint="-0.499984740745262"/>
      </top>
      <bottom style="double">
        <color theme="4" tint="-0.499984740745262"/>
      </bottom>
      <diagonal/>
    </border>
    <border>
      <left/>
      <right style="double">
        <color theme="4" tint="-0.499984740745262"/>
      </right>
      <top style="double">
        <color theme="4" tint="-0.499984740745262"/>
      </top>
      <bottom style="double">
        <color theme="4" tint="-0.499984740745262"/>
      </bottom>
      <diagonal/>
    </border>
    <border>
      <left style="double">
        <color theme="4" tint="-0.499984740745262"/>
      </left>
      <right style="thin">
        <color indexed="64"/>
      </right>
      <top/>
      <bottom/>
      <diagonal/>
    </border>
    <border>
      <left/>
      <right style="double">
        <color theme="4" tint="-0.499984740745262"/>
      </right>
      <top style="double">
        <color theme="4" tint="-0.499984740745262"/>
      </top>
      <bottom/>
      <diagonal/>
    </border>
    <border>
      <left/>
      <right/>
      <top style="double">
        <color theme="4" tint="-0.499984740745262"/>
      </top>
      <bottom style="thin">
        <color theme="4"/>
      </bottom>
      <diagonal/>
    </border>
    <border>
      <left style="double">
        <color theme="4" tint="-0.499984740745262"/>
      </left>
      <right style="thin">
        <color theme="4" tint="-0.499984740745262"/>
      </right>
      <top style="double">
        <color theme="4" tint="-0.499984740745262"/>
      </top>
      <bottom style="thin">
        <color theme="4"/>
      </bottom>
      <diagonal/>
    </border>
    <border>
      <left style="thin">
        <color theme="4" tint="-0.499984740745262"/>
      </left>
      <right style="thin">
        <color theme="4" tint="-0.499984740745262"/>
      </right>
      <top style="double">
        <color theme="4" tint="-0.499984740745262"/>
      </top>
      <bottom style="thin">
        <color theme="4"/>
      </bottom>
      <diagonal/>
    </border>
    <border>
      <left style="thin">
        <color theme="4" tint="-0.499984740745262"/>
      </left>
      <right style="double">
        <color theme="4" tint="-0.499984740745262"/>
      </right>
      <top style="double">
        <color theme="4" tint="-0.499984740745262"/>
      </top>
      <bottom style="thin">
        <color theme="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80">
    <xf numFmtId="0" fontId="0" fillId="0" borderId="0" xfId="0"/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165" fontId="2" fillId="2" borderId="0" xfId="0" applyNumberFormat="1" applyFont="1" applyFill="1" applyBorder="1" applyAlignment="1">
      <alignment horizontal="center" vertical="center" wrapText="1"/>
    </xf>
    <xf numFmtId="166" fontId="3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165" fontId="2" fillId="2" borderId="0" xfId="0" applyNumberFormat="1" applyFont="1" applyFill="1" applyBorder="1" applyAlignment="1">
      <alignment horizontal="right" vertical="center" wrapText="1"/>
    </xf>
    <xf numFmtId="167" fontId="7" fillId="5" borderId="0" xfId="0" applyNumberFormat="1" applyFont="1" applyFill="1" applyAlignment="1">
      <alignment horizontal="center" vertical="center"/>
    </xf>
    <xf numFmtId="165" fontId="2" fillId="2" borderId="0" xfId="1" applyNumberFormat="1" applyFont="1" applyFill="1" applyBorder="1" applyAlignment="1">
      <alignment vertical="center" wrapText="1"/>
    </xf>
    <xf numFmtId="165" fontId="2" fillId="2" borderId="0" xfId="0" applyNumberFormat="1" applyFont="1" applyFill="1" applyBorder="1" applyAlignment="1">
      <alignment vertical="center" wrapText="1"/>
    </xf>
    <xf numFmtId="165" fontId="2" fillId="2" borderId="2" xfId="0" applyNumberFormat="1" applyFont="1" applyFill="1" applyBorder="1" applyAlignment="1">
      <alignment horizontal="right" vertical="center" wrapText="1"/>
    </xf>
    <xf numFmtId="165" fontId="0" fillId="0" borderId="0" xfId="0" applyNumberFormat="1" applyAlignment="1">
      <alignment horizontal="right" vertical="center"/>
    </xf>
    <xf numFmtId="0" fontId="0" fillId="0" borderId="0" xfId="0" applyAlignment="1">
      <alignment horizontal="left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14" fontId="9" fillId="0" borderId="4" xfId="0" applyNumberFormat="1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165" fontId="9" fillId="0" borderId="4" xfId="0" applyNumberFormat="1" applyFont="1" applyFill="1" applyBorder="1" applyAlignment="1">
      <alignment horizontal="center" vertical="center"/>
    </xf>
    <xf numFmtId="165" fontId="9" fillId="0" borderId="4" xfId="0" applyNumberFormat="1" applyFont="1" applyFill="1" applyBorder="1" applyAlignment="1">
      <alignment vertical="center"/>
    </xf>
    <xf numFmtId="0" fontId="8" fillId="2" borderId="5" xfId="0" applyFont="1" applyFill="1" applyBorder="1" applyAlignment="1">
      <alignment horizontal="left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65" fontId="2" fillId="2" borderId="2" xfId="0" applyNumberFormat="1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14" fontId="0" fillId="0" borderId="4" xfId="0" applyNumberFormat="1" applyFont="1" applyFill="1" applyBorder="1" applyAlignment="1">
      <alignment horizontal="center" vertical="center"/>
    </xf>
    <xf numFmtId="165" fontId="0" fillId="0" borderId="4" xfId="0" applyNumberFormat="1" applyFont="1" applyFill="1" applyBorder="1" applyAlignment="1">
      <alignment horizontal="center" vertical="center"/>
    </xf>
    <xf numFmtId="165" fontId="0" fillId="0" borderId="4" xfId="0" applyNumberFormat="1" applyFont="1" applyFill="1" applyBorder="1" applyAlignment="1">
      <alignment vertical="center"/>
    </xf>
    <xf numFmtId="0" fontId="0" fillId="0" borderId="6" xfId="0" applyFont="1" applyFill="1" applyBorder="1" applyAlignment="1">
      <alignment horizontal="center" vertical="center"/>
    </xf>
    <xf numFmtId="165" fontId="0" fillId="6" borderId="4" xfId="0" applyNumberFormat="1" applyFont="1" applyFill="1" applyBorder="1" applyAlignment="1">
      <alignment horizontal="right" vertical="center"/>
    </xf>
    <xf numFmtId="1" fontId="0" fillId="0" borderId="4" xfId="0" applyNumberFormat="1" applyFont="1" applyFill="1" applyBorder="1" applyAlignment="1">
      <alignment horizontal="center" vertical="center"/>
    </xf>
    <xf numFmtId="165" fontId="12" fillId="6" borderId="4" xfId="0" applyNumberFormat="1" applyFont="1" applyFill="1" applyBorder="1" applyAlignment="1">
      <alignment horizontal="right" vertical="center"/>
    </xf>
    <xf numFmtId="1" fontId="12" fillId="0" borderId="4" xfId="0" applyNumberFormat="1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14" fontId="13" fillId="0" borderId="4" xfId="0" applyNumberFormat="1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165" fontId="13" fillId="0" borderId="4" xfId="0" applyNumberFormat="1" applyFont="1" applyFill="1" applyBorder="1" applyAlignment="1">
      <alignment horizontal="center" vertical="center"/>
    </xf>
    <xf numFmtId="165" fontId="13" fillId="0" borderId="4" xfId="0" applyNumberFormat="1" applyFont="1" applyFill="1" applyBorder="1" applyAlignment="1">
      <alignment vertical="center"/>
    </xf>
    <xf numFmtId="165" fontId="13" fillId="6" borderId="4" xfId="0" applyNumberFormat="1" applyFont="1" applyFill="1" applyBorder="1" applyAlignment="1">
      <alignment horizontal="right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20" fillId="0" borderId="4" xfId="0" applyFont="1" applyFill="1" applyBorder="1" applyAlignment="1">
      <alignment horizontal="left" vertical="center"/>
    </xf>
    <xf numFmtId="14" fontId="21" fillId="0" borderId="4" xfId="0" applyNumberFormat="1" applyFont="1" applyFill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/>
    </xf>
    <xf numFmtId="165" fontId="21" fillId="0" borderId="4" xfId="0" applyNumberFormat="1" applyFont="1" applyFill="1" applyBorder="1" applyAlignment="1">
      <alignment horizontal="center" vertical="center"/>
    </xf>
    <xf numFmtId="165" fontId="21" fillId="0" borderId="4" xfId="0" applyNumberFormat="1" applyFont="1" applyFill="1" applyBorder="1" applyAlignment="1">
      <alignment vertical="center"/>
    </xf>
    <xf numFmtId="165" fontId="21" fillId="6" borderId="4" xfId="0" applyNumberFormat="1" applyFont="1" applyFill="1" applyBorder="1" applyAlignment="1">
      <alignment horizontal="right" vertical="center"/>
    </xf>
    <xf numFmtId="0" fontId="21" fillId="0" borderId="6" xfId="0" applyFont="1" applyFill="1" applyBorder="1" applyAlignment="1">
      <alignment horizontal="center" vertical="center"/>
    </xf>
    <xf numFmtId="0" fontId="21" fillId="0" borderId="7" xfId="0" applyFont="1" applyFill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165" fontId="0" fillId="6" borderId="15" xfId="0" applyNumberFormat="1" applyFont="1" applyFill="1" applyBorder="1" applyAlignment="1">
      <alignment horizontal="right" vertical="center"/>
    </xf>
    <xf numFmtId="0" fontId="22" fillId="0" borderId="4" xfId="0" applyFont="1" applyFill="1" applyBorder="1" applyAlignment="1">
      <alignment horizontal="left" vertical="center"/>
    </xf>
    <xf numFmtId="14" fontId="23" fillId="0" borderId="4" xfId="0" applyNumberFormat="1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165" fontId="23" fillId="0" borderId="4" xfId="0" applyNumberFormat="1" applyFont="1" applyFill="1" applyBorder="1" applyAlignment="1">
      <alignment horizontal="center" vertical="center"/>
    </xf>
    <xf numFmtId="165" fontId="23" fillId="0" borderId="4" xfId="0" applyNumberFormat="1" applyFont="1" applyFill="1" applyBorder="1" applyAlignment="1">
      <alignment vertical="center"/>
    </xf>
    <xf numFmtId="165" fontId="23" fillId="6" borderId="4" xfId="0" applyNumberFormat="1" applyFont="1" applyFill="1" applyBorder="1" applyAlignment="1">
      <alignment horizontal="right" vertical="center"/>
    </xf>
    <xf numFmtId="1" fontId="23" fillId="0" borderId="4" xfId="0" applyNumberFormat="1" applyFont="1" applyFill="1" applyBorder="1" applyAlignment="1">
      <alignment horizontal="center" vertical="center"/>
    </xf>
    <xf numFmtId="0" fontId="23" fillId="0" borderId="6" xfId="0" applyFont="1" applyFill="1" applyBorder="1" applyAlignment="1">
      <alignment horizontal="center" vertical="center"/>
    </xf>
    <xf numFmtId="0" fontId="23" fillId="0" borderId="7" xfId="0" applyFont="1" applyFill="1" applyBorder="1" applyAlignment="1">
      <alignment horizontal="center" vertical="center"/>
    </xf>
    <xf numFmtId="0" fontId="23" fillId="0" borderId="8" xfId="0" applyFont="1" applyFill="1" applyBorder="1" applyAlignment="1">
      <alignment horizontal="center" vertical="center"/>
    </xf>
    <xf numFmtId="165" fontId="23" fillId="6" borderId="9" xfId="0" applyNumberFormat="1" applyFont="1" applyFill="1" applyBorder="1" applyAlignment="1">
      <alignment horizontal="right" vertical="center"/>
    </xf>
    <xf numFmtId="0" fontId="22" fillId="4" borderId="4" xfId="0" applyFont="1" applyFill="1" applyBorder="1" applyAlignment="1">
      <alignment horizontal="left" vertical="center"/>
    </xf>
    <xf numFmtId="14" fontId="23" fillId="4" borderId="4" xfId="0" applyNumberFormat="1" applyFont="1" applyFill="1" applyBorder="1" applyAlignment="1">
      <alignment horizontal="center" vertical="center"/>
    </xf>
    <xf numFmtId="0" fontId="23" fillId="4" borderId="4" xfId="0" applyFont="1" applyFill="1" applyBorder="1" applyAlignment="1">
      <alignment horizontal="center" vertical="center"/>
    </xf>
    <xf numFmtId="165" fontId="23" fillId="4" borderId="4" xfId="0" applyNumberFormat="1" applyFont="1" applyFill="1" applyBorder="1" applyAlignment="1">
      <alignment horizontal="center" vertical="center"/>
    </xf>
    <xf numFmtId="165" fontId="23" fillId="4" borderId="4" xfId="0" applyNumberFormat="1" applyFont="1" applyFill="1" applyBorder="1" applyAlignment="1">
      <alignment vertical="center"/>
    </xf>
    <xf numFmtId="165" fontId="23" fillId="4" borderId="4" xfId="0" applyNumberFormat="1" applyFont="1" applyFill="1" applyBorder="1" applyAlignment="1">
      <alignment horizontal="right" vertical="center"/>
    </xf>
    <xf numFmtId="0" fontId="23" fillId="4" borderId="6" xfId="0" applyFont="1" applyFill="1" applyBorder="1" applyAlignment="1">
      <alignment horizontal="center" vertical="center"/>
    </xf>
    <xf numFmtId="0" fontId="23" fillId="4" borderId="7" xfId="0" applyFont="1" applyFill="1" applyBorder="1" applyAlignment="1">
      <alignment horizontal="center" vertical="center"/>
    </xf>
    <xf numFmtId="0" fontId="23" fillId="4" borderId="8" xfId="0" applyFont="1" applyFill="1" applyBorder="1" applyAlignment="1">
      <alignment horizontal="center" vertical="center"/>
    </xf>
    <xf numFmtId="0" fontId="0" fillId="4" borderId="7" xfId="0" applyFont="1" applyFill="1" applyBorder="1" applyAlignment="1">
      <alignment horizontal="center" vertical="center"/>
    </xf>
    <xf numFmtId="0" fontId="0" fillId="4" borderId="8" xfId="0" applyFont="1" applyFill="1" applyBorder="1" applyAlignment="1">
      <alignment horizontal="center" vertical="center"/>
    </xf>
    <xf numFmtId="165" fontId="23" fillId="6" borderId="15" xfId="0" applyNumberFormat="1" applyFont="1" applyFill="1" applyBorder="1" applyAlignment="1">
      <alignment horizontal="right" vertical="center"/>
    </xf>
    <xf numFmtId="165" fontId="23" fillId="0" borderId="9" xfId="0" applyNumberFormat="1" applyFont="1" applyFill="1" applyBorder="1" applyAlignment="1">
      <alignment vertical="center"/>
    </xf>
    <xf numFmtId="14" fontId="25" fillId="0" borderId="4" xfId="0" applyNumberFormat="1" applyFont="1" applyFill="1" applyBorder="1" applyAlignment="1">
      <alignment horizontal="center" vertical="center"/>
    </xf>
    <xf numFmtId="0" fontId="25" fillId="0" borderId="4" xfId="0" applyFont="1" applyFill="1" applyBorder="1" applyAlignment="1">
      <alignment horizontal="center" vertical="center"/>
    </xf>
    <xf numFmtId="165" fontId="25" fillId="0" borderId="4" xfId="0" applyNumberFormat="1" applyFont="1" applyFill="1" applyBorder="1" applyAlignment="1">
      <alignment horizontal="center" vertical="center"/>
    </xf>
    <xf numFmtId="165" fontId="25" fillId="0" borderId="4" xfId="0" applyNumberFormat="1" applyFont="1" applyFill="1" applyBorder="1" applyAlignment="1">
      <alignment vertical="center"/>
    </xf>
    <xf numFmtId="165" fontId="25" fillId="6" borderId="4" xfId="0" applyNumberFormat="1" applyFont="1" applyFill="1" applyBorder="1" applyAlignment="1">
      <alignment horizontal="right" vertical="center"/>
    </xf>
    <xf numFmtId="0" fontId="25" fillId="0" borderId="6" xfId="0" applyFont="1" applyFill="1" applyBorder="1" applyAlignment="1">
      <alignment horizontal="center" vertical="center"/>
    </xf>
    <xf numFmtId="0" fontId="25" fillId="0" borderId="7" xfId="0" applyFont="1" applyFill="1" applyBorder="1" applyAlignment="1">
      <alignment horizontal="center" vertical="center"/>
    </xf>
    <xf numFmtId="0" fontId="25" fillId="0" borderId="8" xfId="0" applyFont="1" applyFill="1" applyBorder="1" applyAlignment="1">
      <alignment horizontal="center" vertical="center"/>
    </xf>
    <xf numFmtId="0" fontId="24" fillId="0" borderId="4" xfId="0" applyFont="1" applyFill="1" applyBorder="1" applyAlignment="1">
      <alignment horizontal="left" vertical="center"/>
    </xf>
    <xf numFmtId="0" fontId="24" fillId="4" borderId="4" xfId="0" applyFont="1" applyFill="1" applyBorder="1" applyAlignment="1">
      <alignment horizontal="left" vertical="center"/>
    </xf>
    <xf numFmtId="14" fontId="25" fillId="4" borderId="4" xfId="0" applyNumberFormat="1" applyFont="1" applyFill="1" applyBorder="1" applyAlignment="1">
      <alignment horizontal="center" vertical="center"/>
    </xf>
    <xf numFmtId="0" fontId="25" fillId="4" borderId="4" xfId="0" applyFont="1" applyFill="1" applyBorder="1" applyAlignment="1">
      <alignment horizontal="center" vertical="center"/>
    </xf>
    <xf numFmtId="165" fontId="25" fillId="4" borderId="4" xfId="0" applyNumberFormat="1" applyFont="1" applyFill="1" applyBorder="1" applyAlignment="1">
      <alignment horizontal="center" vertical="center"/>
    </xf>
    <xf numFmtId="165" fontId="25" fillId="4" borderId="4" xfId="0" applyNumberFormat="1" applyFont="1" applyFill="1" applyBorder="1" applyAlignment="1">
      <alignment vertical="center"/>
    </xf>
    <xf numFmtId="165" fontId="25" fillId="4" borderId="4" xfId="0" applyNumberFormat="1" applyFont="1" applyFill="1" applyBorder="1" applyAlignment="1">
      <alignment horizontal="right" vertical="center"/>
    </xf>
    <xf numFmtId="1" fontId="25" fillId="4" borderId="4" xfId="0" applyNumberFormat="1" applyFont="1" applyFill="1" applyBorder="1" applyAlignment="1">
      <alignment horizontal="center" vertical="center"/>
    </xf>
    <xf numFmtId="0" fontId="25" fillId="4" borderId="6" xfId="0" applyFont="1" applyFill="1" applyBorder="1" applyAlignment="1">
      <alignment horizontal="center" vertical="center"/>
    </xf>
    <xf numFmtId="0" fontId="25" fillId="4" borderId="7" xfId="0" applyFont="1" applyFill="1" applyBorder="1" applyAlignment="1">
      <alignment horizontal="center" vertical="center"/>
    </xf>
    <xf numFmtId="0" fontId="25" fillId="4" borderId="8" xfId="0" applyFont="1" applyFill="1" applyBorder="1" applyAlignment="1">
      <alignment horizontal="center" vertical="center"/>
    </xf>
    <xf numFmtId="14" fontId="27" fillId="0" borderId="4" xfId="0" applyNumberFormat="1" applyFont="1" applyFill="1" applyBorder="1" applyAlignment="1">
      <alignment horizontal="center" vertical="center"/>
    </xf>
    <xf numFmtId="0" fontId="27" fillId="0" borderId="4" xfId="0" applyFont="1" applyFill="1" applyBorder="1" applyAlignment="1">
      <alignment horizontal="center" vertical="center"/>
    </xf>
    <xf numFmtId="165" fontId="27" fillId="0" borderId="4" xfId="0" applyNumberFormat="1" applyFont="1" applyFill="1" applyBorder="1" applyAlignment="1">
      <alignment horizontal="center" vertical="center"/>
    </xf>
    <xf numFmtId="165" fontId="27" fillId="0" borderId="4" xfId="0" applyNumberFormat="1" applyFont="1" applyFill="1" applyBorder="1" applyAlignment="1">
      <alignment vertical="center"/>
    </xf>
    <xf numFmtId="165" fontId="27" fillId="6" borderId="4" xfId="0" applyNumberFormat="1" applyFont="1" applyFill="1" applyBorder="1" applyAlignment="1">
      <alignment horizontal="right" vertical="center"/>
    </xf>
    <xf numFmtId="1" fontId="27" fillId="0" borderId="4" xfId="0" applyNumberFormat="1" applyFont="1" applyFill="1" applyBorder="1" applyAlignment="1">
      <alignment horizontal="center" vertical="center"/>
    </xf>
    <xf numFmtId="0" fontId="27" fillId="0" borderId="6" xfId="0" applyFont="1" applyFill="1" applyBorder="1" applyAlignment="1">
      <alignment horizontal="center" vertical="center"/>
    </xf>
    <xf numFmtId="0" fontId="27" fillId="0" borderId="7" xfId="0" applyFont="1" applyFill="1" applyBorder="1" applyAlignment="1">
      <alignment horizontal="center" vertical="center"/>
    </xf>
    <xf numFmtId="0" fontId="27" fillId="0" borderId="8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left" vertical="center"/>
    </xf>
    <xf numFmtId="0" fontId="6" fillId="4" borderId="9" xfId="0" applyFont="1" applyFill="1" applyBorder="1" applyAlignment="1">
      <alignment horizontal="left" vertical="center"/>
    </xf>
    <xf numFmtId="0" fontId="23" fillId="0" borderId="9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0" fontId="6" fillId="4" borderId="17" xfId="0" applyFont="1" applyFill="1" applyBorder="1" applyAlignment="1">
      <alignment horizontal="left" vertical="center"/>
    </xf>
    <xf numFmtId="14" fontId="23" fillId="0" borderId="17" xfId="0" applyNumberFormat="1" applyFont="1" applyFill="1" applyBorder="1" applyAlignment="1">
      <alignment horizontal="center" vertical="center"/>
    </xf>
    <xf numFmtId="0" fontId="23" fillId="0" borderId="17" xfId="0" applyFont="1" applyFill="1" applyBorder="1" applyAlignment="1">
      <alignment horizontal="center" vertical="center"/>
    </xf>
    <xf numFmtId="165" fontId="23" fillId="0" borderId="17" xfId="0" applyNumberFormat="1" applyFont="1" applyFill="1" applyBorder="1" applyAlignment="1">
      <alignment horizontal="center" vertical="center"/>
    </xf>
    <xf numFmtId="165" fontId="23" fillId="0" borderId="17" xfId="0" applyNumberFormat="1" applyFont="1" applyFill="1" applyBorder="1" applyAlignment="1">
      <alignment vertical="center"/>
    </xf>
    <xf numFmtId="165" fontId="23" fillId="6" borderId="17" xfId="0" applyNumberFormat="1" applyFont="1" applyFill="1" applyBorder="1" applyAlignment="1">
      <alignment horizontal="right" vertical="center"/>
    </xf>
    <xf numFmtId="0" fontId="8" fillId="2" borderId="0" xfId="0" applyFont="1" applyFill="1" applyBorder="1" applyAlignment="1">
      <alignment horizontal="left" vertical="center"/>
    </xf>
    <xf numFmtId="0" fontId="6" fillId="4" borderId="0" xfId="0" applyFont="1" applyFill="1" applyBorder="1" applyAlignment="1">
      <alignment horizontal="left" vertical="center"/>
    </xf>
    <xf numFmtId="14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65" fontId="0" fillId="0" borderId="0" xfId="0" applyNumberFormat="1" applyFont="1" applyFill="1" applyBorder="1" applyAlignment="1">
      <alignment horizontal="center" vertical="center"/>
    </xf>
    <xf numFmtId="165" fontId="0" fillId="0" borderId="0" xfId="0" applyNumberFormat="1" applyFont="1" applyFill="1" applyBorder="1" applyAlignment="1">
      <alignment vertical="center"/>
    </xf>
    <xf numFmtId="165" fontId="0" fillId="6" borderId="0" xfId="0" applyNumberFormat="1" applyFont="1" applyFill="1" applyBorder="1" applyAlignment="1">
      <alignment horizontal="right" vertical="center"/>
    </xf>
    <xf numFmtId="1" fontId="0" fillId="0" borderId="0" xfId="0" applyNumberFormat="1" applyFont="1" applyFill="1" applyBorder="1" applyAlignment="1">
      <alignment horizontal="center" vertical="center"/>
    </xf>
    <xf numFmtId="14" fontId="23" fillId="0" borderId="0" xfId="0" applyNumberFormat="1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165" fontId="23" fillId="0" borderId="0" xfId="0" applyNumberFormat="1" applyFont="1" applyFill="1" applyBorder="1" applyAlignment="1">
      <alignment horizontal="center" vertical="center"/>
    </xf>
    <xf numFmtId="165" fontId="23" fillId="0" borderId="0" xfId="0" applyNumberFormat="1" applyFont="1" applyFill="1" applyBorder="1" applyAlignment="1">
      <alignment vertical="center"/>
    </xf>
    <xf numFmtId="165" fontId="23" fillId="6" borderId="0" xfId="0" applyNumberFormat="1" applyFont="1" applyFill="1" applyBorder="1" applyAlignment="1">
      <alignment horizontal="right" vertical="center"/>
    </xf>
    <xf numFmtId="14" fontId="23" fillId="0" borderId="9" xfId="0" applyNumberFormat="1" applyFont="1" applyFill="1" applyBorder="1" applyAlignment="1">
      <alignment horizontal="center" vertical="center"/>
    </xf>
    <xf numFmtId="165" fontId="23" fillId="0" borderId="9" xfId="0" applyNumberFormat="1" applyFont="1" applyFill="1" applyBorder="1" applyAlignment="1">
      <alignment horizontal="center" vertical="center"/>
    </xf>
    <xf numFmtId="1" fontId="27" fillId="0" borderId="0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9" fillId="4" borderId="0" xfId="0" applyFont="1" applyFill="1" applyBorder="1" applyAlignment="1">
      <alignment horizontal="center" vertical="center"/>
    </xf>
    <xf numFmtId="1" fontId="25" fillId="4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65" fontId="12" fillId="6" borderId="0" xfId="0" applyNumberFormat="1" applyFont="1" applyFill="1" applyBorder="1" applyAlignment="1">
      <alignment horizontal="right" vertical="center"/>
    </xf>
    <xf numFmtId="0" fontId="0" fillId="0" borderId="19" xfId="0" applyFont="1" applyFill="1" applyBorder="1" applyAlignment="1">
      <alignment horizontal="center" vertical="center"/>
    </xf>
    <xf numFmtId="0" fontId="22" fillId="0" borderId="9" xfId="0" applyFont="1" applyFill="1" applyBorder="1" applyAlignment="1">
      <alignment horizontal="left" vertical="center"/>
    </xf>
    <xf numFmtId="0" fontId="21" fillId="0" borderId="0" xfId="0" applyFont="1" applyFill="1" applyBorder="1" applyAlignment="1">
      <alignment horizontal="center" vertical="center"/>
    </xf>
    <xf numFmtId="0" fontId="24" fillId="4" borderId="0" xfId="0" applyFont="1" applyFill="1" applyBorder="1" applyAlignment="1">
      <alignment horizontal="left" vertical="center"/>
    </xf>
    <xf numFmtId="0" fontId="25" fillId="4" borderId="0" xfId="0" applyFont="1" applyFill="1" applyBorder="1" applyAlignment="1">
      <alignment horizontal="center" vertical="center"/>
    </xf>
    <xf numFmtId="0" fontId="23" fillId="4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left" vertical="center"/>
    </xf>
    <xf numFmtId="165" fontId="21" fillId="0" borderId="0" xfId="0" applyNumberFormat="1" applyFont="1" applyFill="1" applyBorder="1" applyAlignment="1">
      <alignment vertical="center"/>
    </xf>
    <xf numFmtId="0" fontId="0" fillId="0" borderId="28" xfId="0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left" vertical="center"/>
    </xf>
    <xf numFmtId="0" fontId="9" fillId="0" borderId="17" xfId="0" applyFont="1" applyFill="1" applyBorder="1" applyAlignment="1">
      <alignment horizontal="center" vertical="center"/>
    </xf>
    <xf numFmtId="165" fontId="13" fillId="0" borderId="0" xfId="0" applyNumberFormat="1" applyFont="1" applyFill="1" applyBorder="1" applyAlignment="1">
      <alignment vertical="center"/>
    </xf>
    <xf numFmtId="165" fontId="13" fillId="6" borderId="0" xfId="0" applyNumberFormat="1" applyFont="1" applyFill="1" applyBorder="1" applyAlignment="1">
      <alignment horizontal="right" vertical="center"/>
    </xf>
    <xf numFmtId="0" fontId="22" fillId="4" borderId="0" xfId="0" applyFont="1" applyFill="1" applyBorder="1" applyAlignment="1">
      <alignment horizontal="left" vertical="center"/>
    </xf>
    <xf numFmtId="1" fontId="12" fillId="0" borderId="0" xfId="0" applyNumberFormat="1" applyFont="1" applyFill="1" applyBorder="1" applyAlignment="1">
      <alignment horizontal="center" vertical="center"/>
    </xf>
    <xf numFmtId="14" fontId="28" fillId="0" borderId="4" xfId="0" applyNumberFormat="1" applyFont="1" applyFill="1" applyBorder="1" applyAlignment="1">
      <alignment horizontal="center" vertical="center"/>
    </xf>
    <xf numFmtId="0" fontId="28" fillId="0" borderId="4" xfId="0" applyFont="1" applyFill="1" applyBorder="1" applyAlignment="1">
      <alignment horizontal="center" vertical="center"/>
    </xf>
    <xf numFmtId="165" fontId="28" fillId="0" borderId="4" xfId="0" applyNumberFormat="1" applyFont="1" applyFill="1" applyBorder="1" applyAlignment="1">
      <alignment horizontal="center" vertical="center"/>
    </xf>
    <xf numFmtId="165" fontId="28" fillId="0" borderId="4" xfId="0" applyNumberFormat="1" applyFont="1" applyFill="1" applyBorder="1" applyAlignment="1">
      <alignment vertical="center"/>
    </xf>
    <xf numFmtId="165" fontId="28" fillId="6" borderId="4" xfId="0" applyNumberFormat="1" applyFont="1" applyFill="1" applyBorder="1" applyAlignment="1">
      <alignment horizontal="right" vertical="center"/>
    </xf>
    <xf numFmtId="0" fontId="28" fillId="0" borderId="6" xfId="0" applyFont="1" applyFill="1" applyBorder="1" applyAlignment="1">
      <alignment horizontal="center" vertical="center"/>
    </xf>
    <xf numFmtId="0" fontId="28" fillId="0" borderId="7" xfId="0" applyFont="1" applyFill="1" applyBorder="1" applyAlignment="1">
      <alignment horizontal="center" vertical="center"/>
    </xf>
    <xf numFmtId="0" fontId="28" fillId="0" borderId="8" xfId="0" applyFont="1" applyFill="1" applyBorder="1" applyAlignment="1">
      <alignment horizontal="center" vertical="center"/>
    </xf>
    <xf numFmtId="165" fontId="0" fillId="4" borderId="4" xfId="0" applyNumberFormat="1" applyFont="1" applyFill="1" applyBorder="1" applyAlignment="1">
      <alignment vertical="center"/>
    </xf>
    <xf numFmtId="0" fontId="28" fillId="0" borderId="0" xfId="0" applyFont="1" applyFill="1" applyBorder="1" applyAlignment="1">
      <alignment horizontal="center" vertical="center"/>
    </xf>
    <xf numFmtId="14" fontId="9" fillId="4" borderId="4" xfId="0" applyNumberFormat="1" applyFont="1" applyFill="1" applyBorder="1" applyAlignment="1">
      <alignment horizontal="center" vertical="center"/>
    </xf>
    <xf numFmtId="165" fontId="9" fillId="4" borderId="4" xfId="0" applyNumberFormat="1" applyFont="1" applyFill="1" applyBorder="1" applyAlignment="1">
      <alignment horizontal="center" vertical="center"/>
    </xf>
    <xf numFmtId="165" fontId="9" fillId="4" borderId="4" xfId="0" applyNumberFormat="1" applyFont="1" applyFill="1" applyBorder="1" applyAlignment="1">
      <alignment vertical="center"/>
    </xf>
    <xf numFmtId="165" fontId="0" fillId="4" borderId="4" xfId="0" applyNumberFormat="1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 wrapText="1"/>
    </xf>
    <xf numFmtId="14" fontId="29" fillId="0" borderId="4" xfId="0" applyNumberFormat="1" applyFont="1" applyFill="1" applyBorder="1" applyAlignment="1">
      <alignment horizontal="center" vertical="center"/>
    </xf>
    <xf numFmtId="0" fontId="29" fillId="0" borderId="4" xfId="0" applyFont="1" applyFill="1" applyBorder="1" applyAlignment="1">
      <alignment horizontal="center" vertical="center"/>
    </xf>
    <xf numFmtId="165" fontId="29" fillId="0" borderId="4" xfId="0" applyNumberFormat="1" applyFont="1" applyFill="1" applyBorder="1" applyAlignment="1">
      <alignment horizontal="center" vertical="center"/>
    </xf>
    <xf numFmtId="165" fontId="29" fillId="0" borderId="4" xfId="0" applyNumberFormat="1" applyFont="1" applyFill="1" applyBorder="1" applyAlignment="1">
      <alignment vertical="center"/>
    </xf>
    <xf numFmtId="165" fontId="29" fillId="6" borderId="4" xfId="0" applyNumberFormat="1" applyFont="1" applyFill="1" applyBorder="1" applyAlignment="1">
      <alignment horizontal="right" vertical="center"/>
    </xf>
    <xf numFmtId="1" fontId="29" fillId="0" borderId="4" xfId="0" applyNumberFormat="1" applyFont="1" applyFill="1" applyBorder="1" applyAlignment="1">
      <alignment horizontal="center" vertical="center"/>
    </xf>
    <xf numFmtId="0" fontId="29" fillId="0" borderId="6" xfId="0" applyFont="1" applyFill="1" applyBorder="1" applyAlignment="1">
      <alignment horizontal="center" vertical="center"/>
    </xf>
    <xf numFmtId="0" fontId="29" fillId="0" borderId="7" xfId="0" applyFont="1" applyFill="1" applyBorder="1" applyAlignment="1">
      <alignment horizontal="center" vertical="center"/>
    </xf>
    <xf numFmtId="0" fontId="29" fillId="0" borderId="8" xfId="0" applyFont="1" applyFill="1" applyBorder="1" applyAlignment="1">
      <alignment horizontal="center" vertical="center"/>
    </xf>
    <xf numFmtId="14" fontId="30" fillId="0" borderId="4" xfId="0" applyNumberFormat="1" applyFont="1" applyFill="1" applyBorder="1" applyAlignment="1">
      <alignment horizontal="center" vertical="center"/>
    </xf>
    <xf numFmtId="0" fontId="30" fillId="0" borderId="4" xfId="0" applyFont="1" applyFill="1" applyBorder="1" applyAlignment="1">
      <alignment horizontal="center" vertical="center"/>
    </xf>
    <xf numFmtId="165" fontId="30" fillId="0" borderId="4" xfId="0" applyNumberFormat="1" applyFont="1" applyFill="1" applyBorder="1" applyAlignment="1">
      <alignment horizontal="center" vertical="center"/>
    </xf>
    <xf numFmtId="165" fontId="30" fillId="0" borderId="4" xfId="0" applyNumberFormat="1" applyFont="1" applyFill="1" applyBorder="1" applyAlignment="1">
      <alignment vertical="center"/>
    </xf>
    <xf numFmtId="165" fontId="30" fillId="6" borderId="4" xfId="0" applyNumberFormat="1" applyFont="1" applyFill="1" applyBorder="1" applyAlignment="1">
      <alignment horizontal="right" vertical="center"/>
    </xf>
    <xf numFmtId="1" fontId="30" fillId="0" borderId="4" xfId="0" applyNumberFormat="1" applyFont="1" applyFill="1" applyBorder="1" applyAlignment="1">
      <alignment horizontal="center" vertical="center"/>
    </xf>
    <xf numFmtId="0" fontId="30" fillId="0" borderId="6" xfId="0" applyFont="1" applyFill="1" applyBorder="1" applyAlignment="1">
      <alignment horizontal="center" vertical="center"/>
    </xf>
    <xf numFmtId="0" fontId="30" fillId="0" borderId="7" xfId="0" applyFont="1" applyFill="1" applyBorder="1" applyAlignment="1">
      <alignment horizontal="center" vertical="center"/>
    </xf>
    <xf numFmtId="0" fontId="30" fillId="0" borderId="8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/>
    </xf>
    <xf numFmtId="1" fontId="30" fillId="0" borderId="0" xfId="0" applyNumberFormat="1" applyFont="1" applyFill="1" applyBorder="1" applyAlignment="1">
      <alignment horizontal="center" vertical="center"/>
    </xf>
    <xf numFmtId="14" fontId="30" fillId="0" borderId="0" xfId="0" applyNumberFormat="1" applyFont="1" applyFill="1" applyBorder="1" applyAlignment="1">
      <alignment horizontal="center" vertical="center"/>
    </xf>
    <xf numFmtId="165" fontId="30" fillId="0" borderId="0" xfId="0" applyNumberFormat="1" applyFont="1" applyFill="1" applyBorder="1" applyAlignment="1">
      <alignment horizontal="center" vertical="center"/>
    </xf>
    <xf numFmtId="165" fontId="30" fillId="0" borderId="0" xfId="0" applyNumberFormat="1" applyFont="1" applyFill="1" applyBorder="1" applyAlignment="1">
      <alignment vertical="center"/>
    </xf>
    <xf numFmtId="14" fontId="29" fillId="0" borderId="0" xfId="0" applyNumberFormat="1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/>
    </xf>
    <xf numFmtId="165" fontId="29" fillId="0" borderId="0" xfId="0" applyNumberFormat="1" applyFont="1" applyFill="1" applyBorder="1" applyAlignment="1">
      <alignment horizontal="center" vertical="center"/>
    </xf>
    <xf numFmtId="165" fontId="29" fillId="0" borderId="0" xfId="0" applyNumberFormat="1" applyFont="1" applyFill="1" applyBorder="1" applyAlignment="1">
      <alignment vertical="center"/>
    </xf>
    <xf numFmtId="165" fontId="29" fillId="6" borderId="0" xfId="0" applyNumberFormat="1" applyFont="1" applyFill="1" applyBorder="1" applyAlignment="1">
      <alignment horizontal="right" vertical="center"/>
    </xf>
    <xf numFmtId="165" fontId="30" fillId="6" borderId="0" xfId="0" applyNumberFormat="1" applyFont="1" applyFill="1" applyBorder="1" applyAlignment="1">
      <alignment horizontal="right" vertical="center"/>
    </xf>
    <xf numFmtId="0" fontId="9" fillId="0" borderId="9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1" fontId="0" fillId="0" borderId="4" xfId="0" applyNumberFormat="1" applyFont="1" applyBorder="1" applyAlignment="1">
      <alignment horizontal="center" vertical="center"/>
    </xf>
    <xf numFmtId="165" fontId="0" fillId="4" borderId="4" xfId="0" applyNumberFormat="1" applyFont="1" applyFill="1" applyBorder="1" applyAlignment="1">
      <alignment horizontal="right" vertical="center"/>
    </xf>
    <xf numFmtId="0" fontId="0" fillId="4" borderId="6" xfId="0" applyFont="1" applyFill="1" applyBorder="1" applyAlignment="1">
      <alignment horizontal="center" vertical="center"/>
    </xf>
    <xf numFmtId="1" fontId="13" fillId="0" borderId="4" xfId="0" applyNumberFormat="1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33" fillId="0" borderId="4" xfId="0" applyFont="1" applyFill="1" applyBorder="1" applyAlignment="1">
      <alignment horizontal="left" vertical="center"/>
    </xf>
    <xf numFmtId="14" fontId="34" fillId="0" borderId="4" xfId="0" applyNumberFormat="1" applyFont="1" applyFill="1" applyBorder="1" applyAlignment="1">
      <alignment horizontal="center" vertical="center"/>
    </xf>
    <xf numFmtId="0" fontId="34" fillId="0" borderId="4" xfId="0" applyFont="1" applyFill="1" applyBorder="1" applyAlignment="1">
      <alignment horizontal="center" vertical="center"/>
    </xf>
    <xf numFmtId="165" fontId="34" fillId="0" borderId="4" xfId="0" applyNumberFormat="1" applyFont="1" applyFill="1" applyBorder="1" applyAlignment="1">
      <alignment horizontal="center" vertical="center"/>
    </xf>
    <xf numFmtId="165" fontId="34" fillId="0" borderId="4" xfId="0" applyNumberFormat="1" applyFont="1" applyFill="1" applyBorder="1" applyAlignment="1">
      <alignment vertical="center"/>
    </xf>
    <xf numFmtId="165" fontId="34" fillId="6" borderId="4" xfId="0" applyNumberFormat="1" applyFont="1" applyFill="1" applyBorder="1" applyAlignment="1">
      <alignment horizontal="right" vertical="center"/>
    </xf>
    <xf numFmtId="1" fontId="34" fillId="0" borderId="4" xfId="0" applyNumberFormat="1" applyFont="1" applyFill="1" applyBorder="1" applyAlignment="1">
      <alignment horizontal="center" vertical="center"/>
    </xf>
    <xf numFmtId="0" fontId="34" fillId="0" borderId="6" xfId="0" applyFont="1" applyFill="1" applyBorder="1" applyAlignment="1">
      <alignment horizontal="center" vertical="center"/>
    </xf>
    <xf numFmtId="0" fontId="34" fillId="0" borderId="7" xfId="0" applyFont="1" applyFill="1" applyBorder="1" applyAlignment="1">
      <alignment horizontal="center" vertical="center"/>
    </xf>
    <xf numFmtId="0" fontId="34" fillId="0" borderId="8" xfId="0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left" vertical="center"/>
    </xf>
    <xf numFmtId="14" fontId="34" fillId="0" borderId="0" xfId="0" applyNumberFormat="1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center" vertical="center"/>
    </xf>
    <xf numFmtId="165" fontId="34" fillId="0" borderId="0" xfId="0" applyNumberFormat="1" applyFont="1" applyFill="1" applyBorder="1" applyAlignment="1">
      <alignment horizontal="center" vertical="center"/>
    </xf>
    <xf numFmtId="165" fontId="34" fillId="0" borderId="0" xfId="0" applyNumberFormat="1" applyFont="1" applyFill="1" applyBorder="1" applyAlignment="1">
      <alignment vertical="center"/>
    </xf>
    <xf numFmtId="165" fontId="34" fillId="6" borderId="0" xfId="0" applyNumberFormat="1" applyFont="1" applyFill="1" applyBorder="1" applyAlignment="1">
      <alignment horizontal="right" vertical="center"/>
    </xf>
    <xf numFmtId="1" fontId="34" fillId="0" borderId="0" xfId="0" applyNumberFormat="1" applyFont="1" applyFill="1" applyBorder="1" applyAlignment="1">
      <alignment horizontal="center" vertical="center"/>
    </xf>
    <xf numFmtId="14" fontId="35" fillId="0" borderId="4" xfId="0" applyNumberFormat="1" applyFont="1" applyFill="1" applyBorder="1" applyAlignment="1">
      <alignment horizontal="center" vertical="center"/>
    </xf>
    <xf numFmtId="0" fontId="35" fillId="0" borderId="4" xfId="0" applyFont="1" applyFill="1" applyBorder="1" applyAlignment="1">
      <alignment horizontal="center" vertical="center"/>
    </xf>
    <xf numFmtId="165" fontId="35" fillId="0" borderId="4" xfId="0" applyNumberFormat="1" applyFont="1" applyFill="1" applyBorder="1" applyAlignment="1">
      <alignment horizontal="center" vertical="center"/>
    </xf>
    <xf numFmtId="165" fontId="35" fillId="0" borderId="4" xfId="0" applyNumberFormat="1" applyFont="1" applyFill="1" applyBorder="1" applyAlignment="1">
      <alignment vertical="center"/>
    </xf>
    <xf numFmtId="165" fontId="35" fillId="6" borderId="4" xfId="0" applyNumberFormat="1" applyFont="1" applyFill="1" applyBorder="1" applyAlignment="1">
      <alignment horizontal="right" vertical="center"/>
    </xf>
    <xf numFmtId="1" fontId="35" fillId="0" borderId="4" xfId="0" applyNumberFormat="1" applyFont="1" applyFill="1" applyBorder="1" applyAlignment="1">
      <alignment horizontal="center" vertical="center"/>
    </xf>
    <xf numFmtId="0" fontId="35" fillId="0" borderId="6" xfId="0" applyFont="1" applyFill="1" applyBorder="1" applyAlignment="1">
      <alignment horizontal="center" vertical="center"/>
    </xf>
    <xf numFmtId="0" fontId="35" fillId="0" borderId="7" xfId="0" applyFont="1" applyFill="1" applyBorder="1" applyAlignment="1">
      <alignment horizontal="center" vertical="center"/>
    </xf>
    <xf numFmtId="0" fontId="35" fillId="0" borderId="8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36" fillId="0" borderId="4" xfId="0" applyFont="1" applyFill="1" applyBorder="1" applyAlignment="1">
      <alignment horizontal="left" vertical="center"/>
    </xf>
    <xf numFmtId="14" fontId="37" fillId="0" borderId="4" xfId="0" applyNumberFormat="1" applyFont="1" applyFill="1" applyBorder="1" applyAlignment="1">
      <alignment horizontal="center" vertical="center"/>
    </xf>
    <xf numFmtId="0" fontId="37" fillId="0" borderId="4" xfId="0" applyFont="1" applyFill="1" applyBorder="1" applyAlignment="1">
      <alignment horizontal="center" vertical="center"/>
    </xf>
    <xf numFmtId="165" fontId="37" fillId="0" borderId="4" xfId="0" applyNumberFormat="1" applyFont="1" applyFill="1" applyBorder="1" applyAlignment="1">
      <alignment horizontal="center" vertical="center"/>
    </xf>
    <xf numFmtId="165" fontId="37" fillId="0" borderId="4" xfId="0" applyNumberFormat="1" applyFont="1" applyFill="1" applyBorder="1" applyAlignment="1">
      <alignment vertical="center"/>
    </xf>
    <xf numFmtId="165" fontId="37" fillId="6" borderId="4" xfId="0" applyNumberFormat="1" applyFont="1" applyFill="1" applyBorder="1" applyAlignment="1">
      <alignment horizontal="right" vertical="center"/>
    </xf>
    <xf numFmtId="1" fontId="37" fillId="0" borderId="4" xfId="0" applyNumberFormat="1" applyFont="1" applyFill="1" applyBorder="1" applyAlignment="1">
      <alignment horizontal="center" vertical="center"/>
    </xf>
    <xf numFmtId="0" fontId="37" fillId="0" borderId="6" xfId="0" applyFont="1" applyFill="1" applyBorder="1" applyAlignment="1">
      <alignment horizontal="center" vertical="center"/>
    </xf>
    <xf numFmtId="0" fontId="37" fillId="0" borderId="7" xfId="0" applyFont="1" applyFill="1" applyBorder="1" applyAlignment="1">
      <alignment horizontal="center" vertical="center"/>
    </xf>
    <xf numFmtId="0" fontId="37" fillId="0" borderId="8" xfId="0" applyFont="1" applyFill="1" applyBorder="1" applyAlignment="1">
      <alignment horizontal="center" vertical="center"/>
    </xf>
    <xf numFmtId="1" fontId="6" fillId="0" borderId="4" xfId="0" applyNumberFormat="1" applyFont="1" applyFill="1" applyBorder="1" applyAlignment="1">
      <alignment horizontal="center" vertical="center"/>
    </xf>
    <xf numFmtId="0" fontId="38" fillId="0" borderId="4" xfId="0" applyFont="1" applyFill="1" applyBorder="1" applyAlignment="1">
      <alignment horizontal="left" vertical="center"/>
    </xf>
    <xf numFmtId="14" fontId="39" fillId="0" borderId="4" xfId="0" applyNumberFormat="1" applyFont="1" applyFill="1" applyBorder="1" applyAlignment="1">
      <alignment horizontal="center" vertical="center"/>
    </xf>
    <xf numFmtId="0" fontId="39" fillId="0" borderId="4" xfId="0" applyFont="1" applyFill="1" applyBorder="1" applyAlignment="1">
      <alignment horizontal="center" vertical="center"/>
    </xf>
    <xf numFmtId="165" fontId="39" fillId="0" borderId="4" xfId="0" applyNumberFormat="1" applyFont="1" applyFill="1" applyBorder="1" applyAlignment="1">
      <alignment horizontal="center" vertical="center"/>
    </xf>
    <xf numFmtId="165" fontId="39" fillId="0" borderId="4" xfId="0" applyNumberFormat="1" applyFont="1" applyFill="1" applyBorder="1" applyAlignment="1">
      <alignment vertical="center"/>
    </xf>
    <xf numFmtId="165" fontId="39" fillId="6" borderId="4" xfId="0" applyNumberFormat="1" applyFont="1" applyFill="1" applyBorder="1" applyAlignment="1">
      <alignment horizontal="right" vertical="center"/>
    </xf>
    <xf numFmtId="1" fontId="39" fillId="0" borderId="4" xfId="0" applyNumberFormat="1" applyFont="1" applyFill="1" applyBorder="1" applyAlignment="1">
      <alignment horizontal="center" vertical="center"/>
    </xf>
    <xf numFmtId="0" fontId="39" fillId="0" borderId="6" xfId="0" applyFont="1" applyFill="1" applyBorder="1" applyAlignment="1">
      <alignment horizontal="center" vertical="center"/>
    </xf>
    <xf numFmtId="0" fontId="39" fillId="0" borderId="7" xfId="0" applyFont="1" applyFill="1" applyBorder="1" applyAlignment="1">
      <alignment horizontal="center" vertical="center"/>
    </xf>
    <xf numFmtId="0" fontId="39" fillId="0" borderId="8" xfId="0" applyFont="1" applyFill="1" applyBorder="1" applyAlignment="1">
      <alignment horizontal="center" vertical="center"/>
    </xf>
    <xf numFmtId="165" fontId="0" fillId="6" borderId="9" xfId="0" applyNumberFormat="1" applyFont="1" applyFill="1" applyBorder="1" applyAlignment="1">
      <alignment horizontal="right" vertical="center"/>
    </xf>
    <xf numFmtId="14" fontId="37" fillId="0" borderId="0" xfId="0" applyNumberFormat="1" applyFont="1" applyFill="1" applyBorder="1" applyAlignment="1">
      <alignment horizontal="center" vertical="center"/>
    </xf>
    <xf numFmtId="14" fontId="9" fillId="4" borderId="0" xfId="0" applyNumberFormat="1" applyFont="1" applyFill="1" applyBorder="1" applyAlignment="1">
      <alignment horizontal="center" vertical="center"/>
    </xf>
    <xf numFmtId="14" fontId="10" fillId="0" borderId="4" xfId="0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3" fillId="4" borderId="0" xfId="0" applyFont="1" applyFill="1" applyBorder="1" applyAlignment="1">
      <alignment horizontal="center" vertical="center"/>
    </xf>
    <xf numFmtId="165" fontId="37" fillId="0" borderId="0" xfId="0" applyNumberFormat="1" applyFont="1" applyFill="1" applyBorder="1" applyAlignment="1">
      <alignment horizontal="center" vertical="center"/>
    </xf>
    <xf numFmtId="165" fontId="9" fillId="4" borderId="0" xfId="0" applyNumberFormat="1" applyFont="1" applyFill="1" applyBorder="1" applyAlignment="1">
      <alignment horizontal="center" vertical="center"/>
    </xf>
    <xf numFmtId="165" fontId="10" fillId="0" borderId="4" xfId="0" applyNumberFormat="1" applyFont="1" applyFill="1" applyBorder="1" applyAlignment="1">
      <alignment horizontal="center" vertical="center"/>
    </xf>
    <xf numFmtId="165" fontId="37" fillId="0" borderId="0" xfId="0" applyNumberFormat="1" applyFont="1" applyFill="1" applyBorder="1" applyAlignment="1">
      <alignment vertical="center"/>
    </xf>
    <xf numFmtId="165" fontId="9" fillId="4" borderId="0" xfId="0" applyNumberFormat="1" applyFont="1" applyFill="1" applyBorder="1" applyAlignment="1">
      <alignment vertical="center"/>
    </xf>
    <xf numFmtId="165" fontId="0" fillId="0" borderId="9" xfId="0" applyNumberFormat="1" applyFont="1" applyFill="1" applyBorder="1" applyAlignment="1">
      <alignment vertical="center"/>
    </xf>
    <xf numFmtId="165" fontId="10" fillId="0" borderId="4" xfId="0" applyNumberFormat="1" applyFont="1" applyFill="1" applyBorder="1" applyAlignment="1">
      <alignment vertical="center"/>
    </xf>
    <xf numFmtId="165" fontId="0" fillId="4" borderId="0" xfId="0" applyNumberFormat="1" applyFont="1" applyFill="1" applyBorder="1" applyAlignment="1">
      <alignment vertical="center"/>
    </xf>
    <xf numFmtId="1" fontId="37" fillId="0" borderId="0" xfId="0" applyNumberFormat="1" applyFont="1" applyFill="1" applyBorder="1" applyAlignment="1">
      <alignment horizontal="center" vertical="center"/>
    </xf>
    <xf numFmtId="14" fontId="40" fillId="0" borderId="4" xfId="0" applyNumberFormat="1" applyFont="1" applyFill="1" applyBorder="1" applyAlignment="1">
      <alignment horizontal="center" vertical="center"/>
    </xf>
    <xf numFmtId="0" fontId="40" fillId="0" borderId="4" xfId="0" applyFont="1" applyFill="1" applyBorder="1" applyAlignment="1">
      <alignment horizontal="center" vertical="center"/>
    </xf>
    <xf numFmtId="165" fontId="40" fillId="0" borderId="4" xfId="0" applyNumberFormat="1" applyFont="1" applyFill="1" applyBorder="1" applyAlignment="1">
      <alignment horizontal="center" vertical="center"/>
    </xf>
    <xf numFmtId="165" fontId="40" fillId="0" borderId="4" xfId="0" applyNumberFormat="1" applyFont="1" applyFill="1" applyBorder="1" applyAlignment="1">
      <alignment vertical="center"/>
    </xf>
    <xf numFmtId="165" fontId="40" fillId="6" borderId="4" xfId="0" applyNumberFormat="1" applyFont="1" applyFill="1" applyBorder="1" applyAlignment="1">
      <alignment horizontal="right" vertical="center"/>
    </xf>
    <xf numFmtId="0" fontId="40" fillId="0" borderId="6" xfId="0" applyFont="1" applyFill="1" applyBorder="1" applyAlignment="1">
      <alignment horizontal="center" vertical="center"/>
    </xf>
    <xf numFmtId="0" fontId="40" fillId="0" borderId="7" xfId="0" applyFont="1" applyFill="1" applyBorder="1" applyAlignment="1">
      <alignment horizontal="center" vertical="center"/>
    </xf>
    <xf numFmtId="0" fontId="40" fillId="0" borderId="8" xfId="0" applyFont="1" applyFill="1" applyBorder="1" applyAlignment="1">
      <alignment horizontal="center" vertical="center"/>
    </xf>
    <xf numFmtId="165" fontId="0" fillId="6" borderId="17" xfId="0" applyNumberFormat="1" applyFont="1" applyFill="1" applyBorder="1" applyAlignment="1">
      <alignment horizontal="right" vertical="center"/>
    </xf>
    <xf numFmtId="0" fontId="27" fillId="4" borderId="4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165" fontId="9" fillId="0" borderId="0" xfId="0" applyNumberFormat="1" applyFont="1" applyFill="1" applyBorder="1" applyAlignment="1">
      <alignment vertical="center"/>
    </xf>
    <xf numFmtId="165" fontId="12" fillId="0" borderId="0" xfId="0" applyNumberFormat="1" applyFont="1" applyFill="1" applyBorder="1" applyAlignment="1">
      <alignment vertical="center"/>
    </xf>
    <xf numFmtId="165" fontId="15" fillId="6" borderId="4" xfId="0" applyNumberFormat="1" applyFont="1" applyFill="1" applyBorder="1" applyAlignment="1">
      <alignment horizontal="right" vertical="center"/>
    </xf>
    <xf numFmtId="1" fontId="39" fillId="0" borderId="0" xfId="0" applyNumberFormat="1" applyFont="1" applyFill="1" applyBorder="1" applyAlignment="1">
      <alignment horizontal="center" vertical="center"/>
    </xf>
    <xf numFmtId="1" fontId="21" fillId="0" borderId="4" xfId="0" applyNumberFormat="1" applyFont="1" applyFill="1" applyBorder="1" applyAlignment="1">
      <alignment horizontal="center" vertical="center"/>
    </xf>
    <xf numFmtId="0" fontId="30" fillId="0" borderId="19" xfId="0" applyFont="1" applyFill="1" applyBorder="1" applyAlignment="1">
      <alignment horizontal="center" vertical="center"/>
    </xf>
    <xf numFmtId="0" fontId="19" fillId="0" borderId="6" xfId="0" applyFont="1" applyFill="1" applyBorder="1" applyAlignment="1">
      <alignment horizontal="center" vertical="center"/>
    </xf>
    <xf numFmtId="0" fontId="34" fillId="0" borderId="19" xfId="0" applyFont="1" applyFill="1" applyBorder="1" applyAlignment="1">
      <alignment horizontal="center" vertical="center"/>
    </xf>
    <xf numFmtId="0" fontId="19" fillId="0" borderId="7" xfId="0" applyFont="1" applyFill="1" applyBorder="1" applyAlignment="1">
      <alignment horizontal="center" vertical="center"/>
    </xf>
    <xf numFmtId="0" fontId="19" fillId="0" borderId="8" xfId="0" applyFont="1" applyFill="1" applyBorder="1" applyAlignment="1">
      <alignment horizontal="center" vertical="center"/>
    </xf>
    <xf numFmtId="14" fontId="41" fillId="0" borderId="4" xfId="0" applyNumberFormat="1" applyFont="1" applyFill="1" applyBorder="1" applyAlignment="1">
      <alignment horizontal="center" vertical="center"/>
    </xf>
    <xf numFmtId="0" fontId="41" fillId="0" borderId="4" xfId="0" applyFont="1" applyFill="1" applyBorder="1" applyAlignment="1">
      <alignment horizontal="center" vertical="center"/>
    </xf>
    <xf numFmtId="165" fontId="41" fillId="0" borderId="4" xfId="0" applyNumberFormat="1" applyFont="1" applyFill="1" applyBorder="1" applyAlignment="1">
      <alignment horizontal="center" vertical="center"/>
    </xf>
    <xf numFmtId="165" fontId="41" fillId="0" borderId="4" xfId="0" applyNumberFormat="1" applyFont="1" applyFill="1" applyBorder="1" applyAlignment="1">
      <alignment vertical="center"/>
    </xf>
    <xf numFmtId="165" fontId="41" fillId="6" borderId="4" xfId="0" applyNumberFormat="1" applyFont="1" applyFill="1" applyBorder="1" applyAlignment="1">
      <alignment horizontal="right" vertical="center"/>
    </xf>
    <xf numFmtId="1" fontId="41" fillId="0" borderId="4" xfId="0" applyNumberFormat="1" applyFont="1" applyFill="1" applyBorder="1" applyAlignment="1">
      <alignment horizontal="center" vertical="center"/>
    </xf>
    <xf numFmtId="0" fontId="41" fillId="0" borderId="6" xfId="0" applyFont="1" applyFill="1" applyBorder="1" applyAlignment="1">
      <alignment horizontal="center" vertical="center"/>
    </xf>
    <xf numFmtId="0" fontId="41" fillId="0" borderId="7" xfId="0" applyFont="1" applyFill="1" applyBorder="1" applyAlignment="1">
      <alignment horizontal="center" vertical="center"/>
    </xf>
    <xf numFmtId="0" fontId="41" fillId="0" borderId="8" xfId="0" applyFont="1" applyFill="1" applyBorder="1" applyAlignment="1">
      <alignment horizontal="center" vertical="center"/>
    </xf>
    <xf numFmtId="0" fontId="42" fillId="0" borderId="4" xfId="0" applyFont="1" applyFill="1" applyBorder="1" applyAlignment="1">
      <alignment horizontal="left" vertical="center"/>
    </xf>
    <xf numFmtId="14" fontId="0" fillId="4" borderId="4" xfId="0" applyNumberFormat="1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left" vertical="center"/>
    </xf>
    <xf numFmtId="14" fontId="25" fillId="0" borderId="0" xfId="0" applyNumberFormat="1" applyFont="1" applyFill="1" applyBorder="1" applyAlignment="1">
      <alignment horizontal="center" vertical="center"/>
    </xf>
    <xf numFmtId="14" fontId="19" fillId="0" borderId="4" xfId="0" applyNumberFormat="1" applyFont="1" applyFill="1" applyBorder="1" applyAlignment="1">
      <alignment horizontal="center" vertical="center"/>
    </xf>
    <xf numFmtId="14" fontId="12" fillId="0" borderId="0" xfId="0" applyNumberFormat="1" applyFont="1" applyFill="1" applyBorder="1" applyAlignment="1">
      <alignment horizontal="center" vertical="center"/>
    </xf>
    <xf numFmtId="14" fontId="25" fillId="4" borderId="0" xfId="0" applyNumberFormat="1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/>
    </xf>
    <xf numFmtId="0" fontId="19" fillId="4" borderId="4" xfId="0" applyFont="1" applyFill="1" applyBorder="1" applyAlignment="1">
      <alignment horizontal="center" vertical="center"/>
    </xf>
    <xf numFmtId="165" fontId="25" fillId="0" borderId="0" xfId="0" applyNumberFormat="1" applyFont="1" applyFill="1" applyBorder="1" applyAlignment="1">
      <alignment horizontal="center" vertical="center"/>
    </xf>
    <xf numFmtId="165" fontId="19" fillId="0" borderId="4" xfId="0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/>
    </xf>
    <xf numFmtId="165" fontId="25" fillId="4" borderId="0" xfId="0" applyNumberFormat="1" applyFont="1" applyFill="1" applyBorder="1" applyAlignment="1">
      <alignment horizontal="center" vertical="center"/>
    </xf>
    <xf numFmtId="0" fontId="23" fillId="4" borderId="9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165" fontId="25" fillId="0" borderId="0" xfId="0" applyNumberFormat="1" applyFont="1" applyFill="1" applyBorder="1" applyAlignment="1">
      <alignment vertical="center"/>
    </xf>
    <xf numFmtId="165" fontId="25" fillId="4" borderId="0" xfId="0" applyNumberFormat="1" applyFont="1" applyFill="1" applyBorder="1" applyAlignment="1">
      <alignment vertical="center"/>
    </xf>
    <xf numFmtId="165" fontId="19" fillId="0" borderId="4" xfId="0" applyNumberFormat="1" applyFont="1" applyFill="1" applyBorder="1" applyAlignment="1">
      <alignment vertical="center"/>
    </xf>
    <xf numFmtId="165" fontId="25" fillId="6" borderId="0" xfId="0" applyNumberFormat="1" applyFont="1" applyFill="1" applyBorder="1" applyAlignment="1">
      <alignment horizontal="right" vertical="center"/>
    </xf>
    <xf numFmtId="165" fontId="25" fillId="4" borderId="0" xfId="0" applyNumberFormat="1" applyFont="1" applyFill="1" applyBorder="1" applyAlignment="1">
      <alignment horizontal="right" vertical="center"/>
    </xf>
    <xf numFmtId="165" fontId="19" fillId="6" borderId="4" xfId="0" applyNumberFormat="1" applyFont="1" applyFill="1" applyBorder="1" applyAlignment="1">
      <alignment horizontal="right" vertical="center"/>
    </xf>
    <xf numFmtId="165" fontId="37" fillId="6" borderId="0" xfId="0" applyNumberFormat="1" applyFont="1" applyFill="1" applyBorder="1" applyAlignment="1">
      <alignment horizontal="right" vertical="center"/>
    </xf>
    <xf numFmtId="1" fontId="35" fillId="0" borderId="0" xfId="0" applyNumberFormat="1" applyFont="1" applyFill="1" applyBorder="1" applyAlignment="1">
      <alignment horizontal="center" vertical="center"/>
    </xf>
    <xf numFmtId="1" fontId="23" fillId="4" borderId="4" xfId="0" applyNumberFormat="1" applyFont="1" applyFill="1" applyBorder="1" applyAlignment="1">
      <alignment horizontal="center" vertical="center"/>
    </xf>
    <xf numFmtId="1" fontId="19" fillId="0" borderId="4" xfId="0" applyNumberFormat="1" applyFont="1" applyFill="1" applyBorder="1" applyAlignment="1">
      <alignment horizontal="center" vertical="center"/>
    </xf>
    <xf numFmtId="0" fontId="29" fillId="0" borderId="29" xfId="0" applyFont="1" applyFill="1" applyBorder="1" applyAlignment="1">
      <alignment horizontal="center" vertical="center"/>
    </xf>
    <xf numFmtId="0" fontId="30" fillId="0" borderId="29" xfId="0" applyFont="1" applyFill="1" applyBorder="1" applyAlignment="1">
      <alignment horizontal="center" vertical="center"/>
    </xf>
    <xf numFmtId="0" fontId="30" fillId="0" borderId="2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 wrapText="1"/>
    </xf>
    <xf numFmtId="14" fontId="43" fillId="0" borderId="4" xfId="0" applyNumberFormat="1" applyFont="1" applyFill="1" applyBorder="1" applyAlignment="1">
      <alignment horizontal="center" vertical="center"/>
    </xf>
    <xf numFmtId="0" fontId="43" fillId="0" borderId="4" xfId="0" applyFont="1" applyFill="1" applyBorder="1" applyAlignment="1">
      <alignment horizontal="center" vertical="center"/>
    </xf>
    <xf numFmtId="165" fontId="43" fillId="0" borderId="4" xfId="0" applyNumberFormat="1" applyFont="1" applyFill="1" applyBorder="1" applyAlignment="1">
      <alignment horizontal="center" vertical="center"/>
    </xf>
    <xf numFmtId="165" fontId="43" fillId="0" borderId="4" xfId="0" applyNumberFormat="1" applyFont="1" applyFill="1" applyBorder="1" applyAlignment="1">
      <alignment vertical="center"/>
    </xf>
    <xf numFmtId="165" fontId="43" fillId="6" borderId="4" xfId="0" applyNumberFormat="1" applyFont="1" applyFill="1" applyBorder="1" applyAlignment="1">
      <alignment horizontal="right" vertical="center"/>
    </xf>
    <xf numFmtId="1" fontId="43" fillId="0" borderId="4" xfId="0" applyNumberFormat="1" applyFont="1" applyFill="1" applyBorder="1" applyAlignment="1">
      <alignment horizontal="center" vertical="center"/>
    </xf>
    <xf numFmtId="0" fontId="43" fillId="0" borderId="6" xfId="0" applyFont="1" applyFill="1" applyBorder="1" applyAlignment="1">
      <alignment horizontal="center" vertical="center"/>
    </xf>
    <xf numFmtId="0" fontId="43" fillId="0" borderId="7" xfId="0" applyFont="1" applyFill="1" applyBorder="1" applyAlignment="1">
      <alignment horizontal="center" vertical="center"/>
    </xf>
    <xf numFmtId="0" fontId="43" fillId="0" borderId="8" xfId="0" applyFont="1" applyFill="1" applyBorder="1" applyAlignment="1">
      <alignment horizontal="center" vertical="center"/>
    </xf>
    <xf numFmtId="0" fontId="44" fillId="0" borderId="4" xfId="0" applyFont="1" applyFill="1" applyBorder="1" applyAlignment="1">
      <alignment horizontal="left" vertical="center"/>
    </xf>
    <xf numFmtId="0" fontId="6" fillId="0" borderId="17" xfId="0" applyFont="1" applyFill="1" applyBorder="1" applyAlignment="1">
      <alignment horizontal="left" vertical="center"/>
    </xf>
    <xf numFmtId="0" fontId="26" fillId="0" borderId="4" xfId="0" applyFont="1" applyFill="1" applyBorder="1" applyAlignment="1">
      <alignment horizontal="left" vertical="center"/>
    </xf>
    <xf numFmtId="1" fontId="28" fillId="0" borderId="4" xfId="0" applyNumberFormat="1" applyFont="1" applyFill="1" applyBorder="1" applyAlignment="1">
      <alignment horizontal="center" vertical="center"/>
    </xf>
    <xf numFmtId="0" fontId="34" fillId="0" borderId="2" xfId="0" applyFont="1" applyFill="1" applyBorder="1" applyAlignment="1">
      <alignment horizontal="center" vertical="center"/>
    </xf>
    <xf numFmtId="0" fontId="21" fillId="4" borderId="4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32" fillId="0" borderId="6" xfId="0" applyFont="1" applyFill="1" applyBorder="1" applyAlignment="1">
      <alignment horizontal="center" vertical="center"/>
    </xf>
    <xf numFmtId="0" fontId="32" fillId="0" borderId="7" xfId="0" applyFont="1" applyFill="1" applyBorder="1" applyAlignment="1">
      <alignment horizontal="center" vertical="center"/>
    </xf>
    <xf numFmtId="0" fontId="32" fillId="0" borderId="8" xfId="0" applyFont="1" applyFill="1" applyBorder="1" applyAlignment="1">
      <alignment horizontal="center" vertical="center"/>
    </xf>
    <xf numFmtId="0" fontId="9" fillId="8" borderId="4" xfId="0" applyFont="1" applyFill="1" applyBorder="1" applyAlignment="1">
      <alignment horizontal="center" vertical="center"/>
    </xf>
    <xf numFmtId="14" fontId="43" fillId="0" borderId="0" xfId="0" applyNumberFormat="1" applyFont="1" applyFill="1" applyBorder="1" applyAlignment="1">
      <alignment horizontal="center" vertical="center"/>
    </xf>
    <xf numFmtId="0" fontId="43" fillId="0" borderId="0" xfId="0" applyFont="1" applyFill="1" applyBorder="1" applyAlignment="1">
      <alignment horizontal="center" vertical="center"/>
    </xf>
    <xf numFmtId="165" fontId="43" fillId="0" borderId="0" xfId="0" applyNumberFormat="1" applyFont="1" applyFill="1" applyBorder="1" applyAlignment="1">
      <alignment horizontal="center" vertical="center"/>
    </xf>
    <xf numFmtId="165" fontId="43" fillId="0" borderId="0" xfId="0" applyNumberFormat="1" applyFont="1" applyFill="1" applyBorder="1" applyAlignment="1">
      <alignment vertical="center"/>
    </xf>
    <xf numFmtId="165" fontId="43" fillId="6" borderId="0" xfId="0" applyNumberFormat="1" applyFont="1" applyFill="1" applyBorder="1" applyAlignment="1">
      <alignment horizontal="right" vertical="center"/>
    </xf>
    <xf numFmtId="1" fontId="43" fillId="0" borderId="0" xfId="0" applyNumberFormat="1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34" fillId="0" borderId="9" xfId="0" applyFont="1" applyFill="1" applyBorder="1" applyAlignment="1">
      <alignment horizontal="center" vertical="center"/>
    </xf>
    <xf numFmtId="0" fontId="45" fillId="0" borderId="4" xfId="0" applyFont="1" applyFill="1" applyBorder="1" applyAlignment="1">
      <alignment horizontal="left" vertical="center"/>
    </xf>
    <xf numFmtId="14" fontId="46" fillId="0" borderId="4" xfId="0" applyNumberFormat="1" applyFont="1" applyFill="1" applyBorder="1" applyAlignment="1">
      <alignment horizontal="center" vertical="center"/>
    </xf>
    <xf numFmtId="0" fontId="46" fillId="0" borderId="4" xfId="0" applyFont="1" applyFill="1" applyBorder="1" applyAlignment="1">
      <alignment horizontal="center" vertical="center"/>
    </xf>
    <xf numFmtId="165" fontId="46" fillId="0" borderId="4" xfId="0" applyNumberFormat="1" applyFont="1" applyFill="1" applyBorder="1" applyAlignment="1">
      <alignment horizontal="center" vertical="center"/>
    </xf>
    <xf numFmtId="165" fontId="46" fillId="0" borderId="4" xfId="0" applyNumberFormat="1" applyFont="1" applyFill="1" applyBorder="1" applyAlignment="1">
      <alignment vertical="center"/>
    </xf>
    <xf numFmtId="165" fontId="46" fillId="6" borderId="4" xfId="0" applyNumberFormat="1" applyFont="1" applyFill="1" applyBorder="1" applyAlignment="1">
      <alignment horizontal="right" vertical="center"/>
    </xf>
    <xf numFmtId="1" fontId="46" fillId="0" borderId="4" xfId="0" applyNumberFormat="1" applyFont="1" applyFill="1" applyBorder="1" applyAlignment="1">
      <alignment horizontal="center" vertical="center"/>
    </xf>
    <xf numFmtId="0" fontId="46" fillId="0" borderId="6" xfId="0" applyFont="1" applyFill="1" applyBorder="1" applyAlignment="1">
      <alignment horizontal="center" vertical="center"/>
    </xf>
    <xf numFmtId="0" fontId="46" fillId="0" borderId="7" xfId="0" applyFont="1" applyFill="1" applyBorder="1" applyAlignment="1">
      <alignment horizontal="center" vertical="center"/>
    </xf>
    <xf numFmtId="0" fontId="46" fillId="0" borderId="8" xfId="0" applyFont="1" applyFill="1" applyBorder="1" applyAlignment="1">
      <alignment horizontal="center" vertical="center"/>
    </xf>
    <xf numFmtId="0" fontId="45" fillId="0" borderId="0" xfId="0" applyFont="1" applyFill="1" applyBorder="1" applyAlignment="1">
      <alignment horizontal="left" vertical="center"/>
    </xf>
    <xf numFmtId="0" fontId="33" fillId="0" borderId="9" xfId="0" applyFont="1" applyFill="1" applyBorder="1" applyAlignment="1">
      <alignment horizontal="left" vertical="center"/>
    </xf>
    <xf numFmtId="14" fontId="46" fillId="0" borderId="0" xfId="0" applyNumberFormat="1" applyFont="1" applyFill="1" applyBorder="1" applyAlignment="1">
      <alignment horizontal="center" vertical="center"/>
    </xf>
    <xf numFmtId="0" fontId="46" fillId="0" borderId="0" xfId="0" applyFont="1" applyFill="1" applyBorder="1" applyAlignment="1">
      <alignment horizontal="center" vertical="center"/>
    </xf>
    <xf numFmtId="165" fontId="46" fillId="0" borderId="0" xfId="0" applyNumberFormat="1" applyFont="1" applyFill="1" applyBorder="1" applyAlignment="1">
      <alignment horizontal="center" vertical="center"/>
    </xf>
    <xf numFmtId="165" fontId="46" fillId="0" borderId="0" xfId="0" applyNumberFormat="1" applyFont="1" applyFill="1" applyBorder="1" applyAlignment="1">
      <alignment vertical="center"/>
    </xf>
    <xf numFmtId="1" fontId="46" fillId="0" borderId="0" xfId="0" applyNumberFormat="1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0" fontId="44" fillId="0" borderId="0" xfId="0" applyFont="1" applyFill="1" applyBorder="1" applyAlignment="1">
      <alignment horizontal="left" vertical="center"/>
    </xf>
    <xf numFmtId="0" fontId="33" fillId="0" borderId="17" xfId="0" applyFont="1" applyFill="1" applyBorder="1" applyAlignment="1">
      <alignment horizontal="left" vertical="center"/>
    </xf>
    <xf numFmtId="0" fontId="45" fillId="0" borderId="17" xfId="0" applyFont="1" applyFill="1" applyBorder="1" applyAlignment="1">
      <alignment horizontal="left" vertical="center"/>
    </xf>
    <xf numFmtId="0" fontId="22" fillId="4" borderId="9" xfId="0" applyFont="1" applyFill="1" applyBorder="1" applyAlignment="1">
      <alignment horizontal="left" vertical="center"/>
    </xf>
    <xf numFmtId="14" fontId="30" fillId="0" borderId="17" xfId="0" applyNumberFormat="1" applyFont="1" applyFill="1" applyBorder="1" applyAlignment="1">
      <alignment horizontal="center" vertical="center"/>
    </xf>
    <xf numFmtId="14" fontId="13" fillId="0" borderId="0" xfId="0" applyNumberFormat="1" applyFont="1" applyFill="1" applyBorder="1" applyAlignment="1">
      <alignment horizontal="center" vertical="center"/>
    </xf>
    <xf numFmtId="14" fontId="10" fillId="0" borderId="0" xfId="0" applyNumberFormat="1" applyFont="1" applyFill="1" applyBorder="1" applyAlignment="1">
      <alignment horizontal="center" vertical="center"/>
    </xf>
    <xf numFmtId="14" fontId="34" fillId="0" borderId="9" xfId="0" applyNumberFormat="1" applyFont="1" applyFill="1" applyBorder="1" applyAlignment="1">
      <alignment horizontal="center" vertical="center"/>
    </xf>
    <xf numFmtId="14" fontId="11" fillId="0" borderId="0" xfId="0" applyNumberFormat="1" applyFont="1" applyFill="1" applyBorder="1" applyAlignment="1">
      <alignment horizontal="center" vertical="center"/>
    </xf>
    <xf numFmtId="14" fontId="28" fillId="0" borderId="0" xfId="0" applyNumberFormat="1" applyFont="1" applyFill="1" applyBorder="1" applyAlignment="1">
      <alignment horizontal="center" vertical="center"/>
    </xf>
    <xf numFmtId="14" fontId="41" fillId="0" borderId="17" xfId="0" applyNumberFormat="1" applyFont="1" applyFill="1" applyBorder="1" applyAlignment="1">
      <alignment horizontal="center" vertical="center"/>
    </xf>
    <xf numFmtId="0" fontId="30" fillId="0" borderId="17" xfId="0" applyFont="1" applyFill="1" applyBorder="1" applyAlignment="1">
      <alignment horizontal="center" vertical="center"/>
    </xf>
    <xf numFmtId="0" fontId="34" fillId="4" borderId="4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41" fillId="0" borderId="17" xfId="0" applyFont="1" applyFill="1" applyBorder="1" applyAlignment="1">
      <alignment horizontal="center" vertical="center"/>
    </xf>
    <xf numFmtId="0" fontId="43" fillId="0" borderId="9" xfId="0" applyFont="1" applyFill="1" applyBorder="1" applyAlignment="1">
      <alignment horizontal="center" vertical="center"/>
    </xf>
    <xf numFmtId="0" fontId="9" fillId="8" borderId="0" xfId="0" applyFont="1" applyFill="1" applyBorder="1" applyAlignment="1">
      <alignment horizontal="center" vertical="center"/>
    </xf>
    <xf numFmtId="165" fontId="30" fillId="0" borderId="17" xfId="0" applyNumberFormat="1" applyFont="1" applyFill="1" applyBorder="1" applyAlignment="1">
      <alignment horizontal="center" vertical="center"/>
    </xf>
    <xf numFmtId="165" fontId="13" fillId="0" borderId="0" xfId="0" applyNumberFormat="1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/>
    </xf>
    <xf numFmtId="165" fontId="34" fillId="0" borderId="9" xfId="0" applyNumberFormat="1" applyFont="1" applyFill="1" applyBorder="1" applyAlignment="1">
      <alignment horizontal="center" vertical="center"/>
    </xf>
    <xf numFmtId="165" fontId="11" fillId="0" borderId="0" xfId="0" applyNumberFormat="1" applyFont="1" applyFill="1" applyBorder="1" applyAlignment="1">
      <alignment horizontal="center" vertical="center"/>
    </xf>
    <xf numFmtId="165" fontId="28" fillId="0" borderId="0" xfId="0" applyNumberFormat="1" applyFont="1" applyFill="1" applyBorder="1" applyAlignment="1">
      <alignment horizontal="center" vertical="center"/>
    </xf>
    <xf numFmtId="165" fontId="41" fillId="0" borderId="17" xfId="0" applyNumberFormat="1" applyFont="1" applyFill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165" fontId="30" fillId="0" borderId="17" xfId="0" applyNumberFormat="1" applyFont="1" applyFill="1" applyBorder="1" applyAlignment="1">
      <alignment vertical="center"/>
    </xf>
    <xf numFmtId="165" fontId="10" fillId="0" borderId="0" xfId="0" applyNumberFormat="1" applyFont="1" applyFill="1" applyBorder="1" applyAlignment="1">
      <alignment vertical="center"/>
    </xf>
    <xf numFmtId="165" fontId="34" fillId="0" borderId="9" xfId="0" applyNumberFormat="1" applyFont="1" applyFill="1" applyBorder="1" applyAlignment="1">
      <alignment vertical="center"/>
    </xf>
    <xf numFmtId="165" fontId="11" fillId="0" borderId="0" xfId="0" applyNumberFormat="1" applyFont="1" applyFill="1" applyBorder="1" applyAlignment="1">
      <alignment vertical="center"/>
    </xf>
    <xf numFmtId="165" fontId="28" fillId="0" borderId="0" xfId="0" applyNumberFormat="1" applyFont="1" applyFill="1" applyBorder="1" applyAlignment="1">
      <alignment vertical="center"/>
    </xf>
    <xf numFmtId="165" fontId="41" fillId="0" borderId="17" xfId="0" applyNumberFormat="1" applyFont="1" applyFill="1" applyBorder="1" applyAlignment="1">
      <alignment vertical="center"/>
    </xf>
    <xf numFmtId="165" fontId="30" fillId="6" borderId="17" xfId="0" applyNumberFormat="1" applyFont="1" applyFill="1" applyBorder="1" applyAlignment="1">
      <alignment horizontal="right" vertical="center"/>
    </xf>
    <xf numFmtId="165" fontId="34" fillId="6" borderId="9" xfId="0" applyNumberFormat="1" applyFont="1" applyFill="1" applyBorder="1" applyAlignment="1">
      <alignment horizontal="right" vertical="center"/>
    </xf>
    <xf numFmtId="165" fontId="11" fillId="6" borderId="0" xfId="0" applyNumberFormat="1" applyFont="1" applyFill="1" applyBorder="1" applyAlignment="1">
      <alignment horizontal="right" vertical="center"/>
    </xf>
    <xf numFmtId="165" fontId="41" fillId="6" borderId="17" xfId="0" applyNumberFormat="1" applyFont="1" applyFill="1" applyBorder="1" applyAlignment="1">
      <alignment horizontal="right" vertical="center"/>
    </xf>
    <xf numFmtId="165" fontId="28" fillId="6" borderId="0" xfId="0" applyNumberFormat="1" applyFont="1" applyFill="1" applyBorder="1" applyAlignment="1">
      <alignment horizontal="right" vertical="center"/>
    </xf>
    <xf numFmtId="1" fontId="28" fillId="7" borderId="0" xfId="0" applyNumberFormat="1" applyFont="1" applyFill="1" applyBorder="1" applyAlignment="1">
      <alignment horizontal="center" vertical="center"/>
    </xf>
    <xf numFmtId="0" fontId="28" fillId="0" borderId="19" xfId="0" applyFont="1" applyFill="1" applyBorder="1" applyAlignment="1">
      <alignment horizontal="center" vertical="center"/>
    </xf>
    <xf numFmtId="0" fontId="0" fillId="0" borderId="20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 wrapText="1"/>
    </xf>
    <xf numFmtId="0" fontId="0" fillId="0" borderId="22" xfId="0" applyFont="1" applyFill="1" applyBorder="1" applyAlignment="1">
      <alignment horizontal="center" vertical="center"/>
    </xf>
    <xf numFmtId="0" fontId="47" fillId="0" borderId="4" xfId="0" applyFont="1" applyFill="1" applyBorder="1" applyAlignment="1">
      <alignment horizontal="left" vertical="center"/>
    </xf>
    <xf numFmtId="14" fontId="48" fillId="0" borderId="4" xfId="0" applyNumberFormat="1" applyFont="1" applyFill="1" applyBorder="1" applyAlignment="1">
      <alignment horizontal="center" vertical="center"/>
    </xf>
    <xf numFmtId="0" fontId="48" fillId="0" borderId="4" xfId="0" applyFont="1" applyFill="1" applyBorder="1" applyAlignment="1">
      <alignment horizontal="center" vertical="center"/>
    </xf>
    <xf numFmtId="165" fontId="48" fillId="0" borderId="4" xfId="0" applyNumberFormat="1" applyFont="1" applyFill="1" applyBorder="1" applyAlignment="1">
      <alignment horizontal="center" vertical="center"/>
    </xf>
    <xf numFmtId="165" fontId="48" fillId="0" borderId="4" xfId="0" applyNumberFormat="1" applyFont="1" applyFill="1" applyBorder="1" applyAlignment="1">
      <alignment vertical="center"/>
    </xf>
    <xf numFmtId="165" fontId="48" fillId="6" borderId="4" xfId="0" applyNumberFormat="1" applyFont="1" applyFill="1" applyBorder="1" applyAlignment="1">
      <alignment horizontal="right" vertical="center"/>
    </xf>
    <xf numFmtId="1" fontId="48" fillId="0" borderId="4" xfId="0" applyNumberFormat="1" applyFont="1" applyFill="1" applyBorder="1" applyAlignment="1">
      <alignment horizontal="center" vertical="center"/>
    </xf>
    <xf numFmtId="0" fontId="48" fillId="0" borderId="6" xfId="0" applyFont="1" applyFill="1" applyBorder="1" applyAlignment="1">
      <alignment horizontal="center" vertical="center"/>
    </xf>
    <xf numFmtId="0" fontId="48" fillId="0" borderId="7" xfId="0" applyFont="1" applyFill="1" applyBorder="1" applyAlignment="1">
      <alignment horizontal="center" vertical="center"/>
    </xf>
    <xf numFmtId="0" fontId="48" fillId="0" borderId="8" xfId="0" applyFont="1" applyFill="1" applyBorder="1" applyAlignment="1">
      <alignment horizontal="center" vertical="center"/>
    </xf>
    <xf numFmtId="165" fontId="48" fillId="6" borderId="15" xfId="0" applyNumberFormat="1" applyFont="1" applyFill="1" applyBorder="1" applyAlignment="1">
      <alignment horizontal="right" vertical="center"/>
    </xf>
    <xf numFmtId="1" fontId="48" fillId="0" borderId="0" xfId="0" applyNumberFormat="1" applyFont="1" applyFill="1" applyBorder="1" applyAlignment="1">
      <alignment horizontal="center" vertical="center"/>
    </xf>
    <xf numFmtId="14" fontId="32" fillId="0" borderId="4" xfId="0" applyNumberFormat="1" applyFont="1" applyFill="1" applyBorder="1" applyAlignment="1">
      <alignment horizontal="center" vertical="center"/>
    </xf>
    <xf numFmtId="14" fontId="0" fillId="0" borderId="17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32" fillId="4" borderId="4" xfId="0" applyFont="1" applyFill="1" applyBorder="1" applyAlignment="1">
      <alignment horizontal="center" vertical="center"/>
    </xf>
    <xf numFmtId="165" fontId="32" fillId="0" borderId="4" xfId="0" applyNumberFormat="1" applyFont="1" applyFill="1" applyBorder="1" applyAlignment="1">
      <alignment horizontal="center" vertical="center"/>
    </xf>
    <xf numFmtId="165" fontId="0" fillId="0" borderId="17" xfId="0" applyNumberFormat="1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horizontal="center" vertical="center"/>
    </xf>
    <xf numFmtId="0" fontId="32" fillId="0" borderId="4" xfId="0" applyFont="1" applyFill="1" applyBorder="1" applyAlignment="1">
      <alignment horizontal="center" vertical="center"/>
    </xf>
    <xf numFmtId="165" fontId="32" fillId="0" borderId="4" xfId="0" applyNumberFormat="1" applyFont="1" applyFill="1" applyBorder="1" applyAlignment="1">
      <alignment vertical="center"/>
    </xf>
    <xf numFmtId="165" fontId="0" fillId="0" borderId="17" xfId="0" applyNumberFormat="1" applyFont="1" applyFill="1" applyBorder="1" applyAlignment="1">
      <alignment vertical="center"/>
    </xf>
    <xf numFmtId="165" fontId="32" fillId="6" borderId="4" xfId="0" applyNumberFormat="1" applyFont="1" applyFill="1" applyBorder="1" applyAlignment="1">
      <alignment horizontal="right" vertical="center"/>
    </xf>
    <xf numFmtId="1" fontId="32" fillId="0" borderId="4" xfId="0" applyNumberFormat="1" applyFont="1" applyFill="1" applyBorder="1" applyAlignment="1">
      <alignment horizontal="center" vertical="center"/>
    </xf>
    <xf numFmtId="0" fontId="47" fillId="0" borderId="0" xfId="0" applyFont="1" applyFill="1" applyBorder="1" applyAlignment="1">
      <alignment horizontal="left" vertical="center"/>
    </xf>
    <xf numFmtId="14" fontId="21" fillId="0" borderId="0" xfId="0" applyNumberFormat="1" applyFont="1" applyFill="1" applyBorder="1" applyAlignment="1">
      <alignment horizontal="center" vertical="center"/>
    </xf>
    <xf numFmtId="14" fontId="48" fillId="0" borderId="0" xfId="0" applyNumberFormat="1" applyFont="1" applyFill="1" applyBorder="1" applyAlignment="1">
      <alignment horizontal="center" vertical="center"/>
    </xf>
    <xf numFmtId="0" fontId="21" fillId="4" borderId="0" xfId="0" applyFont="1" applyFill="1" applyBorder="1" applyAlignment="1">
      <alignment horizontal="center" vertical="center"/>
    </xf>
    <xf numFmtId="0" fontId="48" fillId="0" borderId="0" xfId="0" applyFont="1" applyFill="1" applyBorder="1" applyAlignment="1">
      <alignment horizontal="center" vertical="center"/>
    </xf>
    <xf numFmtId="165" fontId="21" fillId="0" borderId="0" xfId="0" applyNumberFormat="1" applyFont="1" applyFill="1" applyBorder="1" applyAlignment="1">
      <alignment horizontal="center" vertical="center"/>
    </xf>
    <xf numFmtId="165" fontId="48" fillId="0" borderId="0" xfId="0" applyNumberFormat="1" applyFont="1" applyFill="1" applyBorder="1" applyAlignment="1">
      <alignment horizontal="center" vertical="center"/>
    </xf>
    <xf numFmtId="0" fontId="29" fillId="0" borderId="9" xfId="0" applyFont="1" applyFill="1" applyBorder="1" applyAlignment="1">
      <alignment horizontal="center" vertical="center"/>
    </xf>
    <xf numFmtId="165" fontId="48" fillId="0" borderId="0" xfId="0" applyNumberFormat="1" applyFont="1" applyFill="1" applyBorder="1" applyAlignment="1">
      <alignment vertical="center"/>
    </xf>
    <xf numFmtId="165" fontId="21" fillId="6" borderId="0" xfId="0" applyNumberFormat="1" applyFont="1" applyFill="1" applyBorder="1" applyAlignment="1">
      <alignment horizontal="right" vertical="center"/>
    </xf>
    <xf numFmtId="165" fontId="48" fillId="6" borderId="0" xfId="0" applyNumberFormat="1" applyFont="1" applyFill="1" applyBorder="1" applyAlignment="1">
      <alignment horizontal="right" vertical="center"/>
    </xf>
    <xf numFmtId="14" fontId="34" fillId="0" borderId="17" xfId="0" applyNumberFormat="1" applyFont="1" applyFill="1" applyBorder="1" applyAlignment="1">
      <alignment horizontal="center" vertical="center"/>
    </xf>
    <xf numFmtId="14" fontId="11" fillId="0" borderId="4" xfId="0" applyNumberFormat="1" applyFont="1" applyFill="1" applyBorder="1" applyAlignment="1">
      <alignment horizontal="center" vertical="center"/>
    </xf>
    <xf numFmtId="14" fontId="0" fillId="0" borderId="9" xfId="0" applyNumberFormat="1" applyFont="1" applyFill="1" applyBorder="1" applyAlignment="1">
      <alignment horizontal="center" vertical="center"/>
    </xf>
    <xf numFmtId="14" fontId="12" fillId="0" borderId="4" xfId="0" applyNumberFormat="1" applyFont="1" applyFill="1" applyBorder="1" applyAlignment="1">
      <alignment horizontal="center" vertical="center"/>
    </xf>
    <xf numFmtId="14" fontId="12" fillId="4" borderId="4" xfId="0" applyNumberFormat="1" applyFont="1" applyFill="1" applyBorder="1" applyAlignment="1">
      <alignment horizontal="center" vertical="center"/>
    </xf>
    <xf numFmtId="0" fontId="34" fillId="0" borderId="17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46" fillId="0" borderId="17" xfId="0" applyFont="1" applyFill="1" applyBorder="1" applyAlignment="1">
      <alignment horizontal="center" vertical="center"/>
    </xf>
    <xf numFmtId="0" fontId="30" fillId="4" borderId="4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165" fontId="34" fillId="0" borderId="17" xfId="0" applyNumberFormat="1" applyFont="1" applyFill="1" applyBorder="1" applyAlignment="1">
      <alignment horizontal="center" vertical="center"/>
    </xf>
    <xf numFmtId="165" fontId="11" fillId="0" borderId="4" xfId="0" applyNumberFormat="1" applyFont="1" applyFill="1" applyBorder="1" applyAlignment="1">
      <alignment horizontal="center" vertical="center"/>
    </xf>
    <xf numFmtId="165" fontId="0" fillId="0" borderId="9" xfId="0" applyNumberFormat="1" applyFont="1" applyFill="1" applyBorder="1" applyAlignment="1">
      <alignment horizontal="center" vertical="center"/>
    </xf>
    <xf numFmtId="165" fontId="12" fillId="0" borderId="4" xfId="0" applyNumberFormat="1" applyFont="1" applyFill="1" applyBorder="1" applyAlignment="1">
      <alignment horizontal="center" vertical="center"/>
    </xf>
    <xf numFmtId="165" fontId="12" fillId="4" borderId="4" xfId="0" applyNumberFormat="1" applyFont="1" applyFill="1" applyBorder="1" applyAlignment="1">
      <alignment horizontal="center" vertical="center"/>
    </xf>
    <xf numFmtId="0" fontId="9" fillId="4" borderId="17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28" fillId="0" borderId="9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165" fontId="34" fillId="0" borderId="17" xfId="0" applyNumberFormat="1" applyFont="1" applyFill="1" applyBorder="1" applyAlignment="1">
      <alignment vertical="center"/>
    </xf>
    <xf numFmtId="165" fontId="11" fillId="0" borderId="4" xfId="0" applyNumberFormat="1" applyFont="1" applyFill="1" applyBorder="1" applyAlignment="1">
      <alignment vertical="center"/>
    </xf>
    <xf numFmtId="165" fontId="12" fillId="0" borderId="4" xfId="0" applyNumberFormat="1" applyFont="1" applyFill="1" applyBorder="1" applyAlignment="1">
      <alignment vertical="center"/>
    </xf>
    <xf numFmtId="165" fontId="12" fillId="4" borderId="4" xfId="0" applyNumberFormat="1" applyFont="1" applyFill="1" applyBorder="1" applyAlignment="1">
      <alignment vertical="center"/>
    </xf>
    <xf numFmtId="165" fontId="16" fillId="0" borderId="4" xfId="0" applyNumberFormat="1" applyFont="1" applyFill="1" applyBorder="1" applyAlignment="1">
      <alignment vertical="center"/>
    </xf>
    <xf numFmtId="165" fontId="34" fillId="6" borderId="17" xfId="0" applyNumberFormat="1" applyFont="1" applyFill="1" applyBorder="1" applyAlignment="1">
      <alignment horizontal="right" vertical="center"/>
    </xf>
    <xf numFmtId="165" fontId="46" fillId="6" borderId="9" xfId="0" applyNumberFormat="1" applyFont="1" applyFill="1" applyBorder="1" applyAlignment="1">
      <alignment horizontal="right" vertical="center"/>
    </xf>
    <xf numFmtId="165" fontId="11" fillId="6" borderId="4" xfId="0" applyNumberFormat="1" applyFont="1" applyFill="1" applyBorder="1" applyAlignment="1">
      <alignment horizontal="right" vertical="center"/>
    </xf>
    <xf numFmtId="165" fontId="16" fillId="6" borderId="4" xfId="0" applyNumberFormat="1" applyFont="1" applyFill="1" applyBorder="1" applyAlignment="1">
      <alignment horizontal="right" vertical="center"/>
    </xf>
    <xf numFmtId="1" fontId="29" fillId="0" borderId="0" xfId="0" applyNumberFormat="1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48" fillId="0" borderId="19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0" fillId="0" borderId="27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0" fillId="0" borderId="33" xfId="0" applyFont="1" applyFill="1" applyBorder="1" applyAlignment="1">
      <alignment horizontal="center" vertical="center"/>
    </xf>
    <xf numFmtId="0" fontId="48" fillId="0" borderId="2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0" fillId="4" borderId="17" xfId="0" applyFont="1" applyFill="1" applyBorder="1" applyAlignment="1">
      <alignment horizontal="center" vertical="center"/>
    </xf>
    <xf numFmtId="0" fontId="0" fillId="4" borderId="9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left" vertical="center"/>
    </xf>
    <xf numFmtId="0" fontId="24" fillId="4" borderId="9" xfId="0" applyFont="1" applyFill="1" applyBorder="1" applyAlignment="1">
      <alignment horizontal="left" vertical="center"/>
    </xf>
    <xf numFmtId="0" fontId="20" fillId="0" borderId="17" xfId="0" applyFont="1" applyFill="1" applyBorder="1" applyAlignment="1">
      <alignment horizontal="left" vertical="center"/>
    </xf>
    <xf numFmtId="14" fontId="27" fillId="0" borderId="0" xfId="0" applyNumberFormat="1" applyFont="1" applyFill="1" applyBorder="1" applyAlignment="1">
      <alignment horizontal="center" vertical="center"/>
    </xf>
    <xf numFmtId="14" fontId="16" fillId="4" borderId="0" xfId="0" applyNumberFormat="1" applyFont="1" applyFill="1" applyBorder="1" applyAlignment="1">
      <alignment horizontal="center" vertical="center"/>
    </xf>
    <xf numFmtId="14" fontId="18" fillId="0" borderId="0" xfId="0" applyNumberFormat="1" applyFont="1" applyFill="1" applyBorder="1" applyAlignment="1">
      <alignment horizontal="center" vertical="center"/>
    </xf>
    <xf numFmtId="14" fontId="16" fillId="0" borderId="4" xfId="0" applyNumberFormat="1" applyFont="1" applyFill="1" applyBorder="1" applyAlignment="1">
      <alignment horizontal="center" vertical="center"/>
    </xf>
    <xf numFmtId="14" fontId="25" fillId="4" borderId="9" xfId="0" applyNumberFormat="1" applyFont="1" applyFill="1" applyBorder="1" applyAlignment="1">
      <alignment horizontal="center" vertical="center"/>
    </xf>
    <xf numFmtId="14" fontId="13" fillId="4" borderId="4" xfId="0" applyNumberFormat="1" applyFont="1" applyFill="1" applyBorder="1" applyAlignment="1">
      <alignment horizontal="center" vertical="center"/>
    </xf>
    <xf numFmtId="14" fontId="28" fillId="0" borderId="9" xfId="0" applyNumberFormat="1" applyFont="1" applyFill="1" applyBorder="1" applyAlignment="1">
      <alignment horizontal="center" vertical="center"/>
    </xf>
    <xf numFmtId="0" fontId="16" fillId="4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25" fillId="4" borderId="9" xfId="0" applyFont="1" applyFill="1" applyBorder="1" applyAlignment="1">
      <alignment horizontal="center" vertical="center"/>
    </xf>
    <xf numFmtId="165" fontId="27" fillId="0" borderId="0" xfId="0" applyNumberFormat="1" applyFont="1" applyFill="1" applyBorder="1" applyAlignment="1">
      <alignment horizontal="center" vertical="center"/>
    </xf>
    <xf numFmtId="165" fontId="16" fillId="4" borderId="0" xfId="0" applyNumberFormat="1" applyFont="1" applyFill="1" applyBorder="1" applyAlignment="1">
      <alignment horizontal="center" vertical="center"/>
    </xf>
    <xf numFmtId="165" fontId="18" fillId="0" borderId="0" xfId="0" applyNumberFormat="1" applyFont="1" applyFill="1" applyBorder="1" applyAlignment="1">
      <alignment horizontal="center" vertical="center"/>
    </xf>
    <xf numFmtId="165" fontId="16" fillId="0" borderId="4" xfId="0" applyNumberFormat="1" applyFont="1" applyFill="1" applyBorder="1" applyAlignment="1">
      <alignment horizontal="center" vertical="center"/>
    </xf>
    <xf numFmtId="165" fontId="25" fillId="4" borderId="9" xfId="0" applyNumberFormat="1" applyFont="1" applyFill="1" applyBorder="1" applyAlignment="1">
      <alignment horizontal="center" vertical="center"/>
    </xf>
    <xf numFmtId="165" fontId="13" fillId="4" borderId="4" xfId="0" applyNumberFormat="1" applyFont="1" applyFill="1" applyBorder="1" applyAlignment="1">
      <alignment horizontal="center" vertical="center"/>
    </xf>
    <xf numFmtId="165" fontId="28" fillId="0" borderId="9" xfId="0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25" fillId="0" borderId="9" xfId="0" applyFont="1" applyFill="1" applyBorder="1" applyAlignment="1">
      <alignment horizontal="center" vertical="center"/>
    </xf>
    <xf numFmtId="165" fontId="27" fillId="0" borderId="0" xfId="0" applyNumberFormat="1" applyFont="1" applyFill="1" applyBorder="1" applyAlignment="1">
      <alignment vertical="center"/>
    </xf>
    <xf numFmtId="165" fontId="16" fillId="4" borderId="0" xfId="0" applyNumberFormat="1" applyFont="1" applyFill="1" applyBorder="1" applyAlignment="1">
      <alignment vertical="center"/>
    </xf>
    <xf numFmtId="165" fontId="18" fillId="0" borderId="0" xfId="0" applyNumberFormat="1" applyFont="1" applyFill="1" applyBorder="1" applyAlignment="1">
      <alignment vertical="center"/>
    </xf>
    <xf numFmtId="165" fontId="25" fillId="4" borderId="9" xfId="0" applyNumberFormat="1" applyFont="1" applyFill="1" applyBorder="1" applyAlignment="1">
      <alignment vertical="center"/>
    </xf>
    <xf numFmtId="165" fontId="13" fillId="4" borderId="4" xfId="0" applyNumberFormat="1" applyFont="1" applyFill="1" applyBorder="1" applyAlignment="1">
      <alignment vertical="center"/>
    </xf>
    <xf numFmtId="165" fontId="28" fillId="0" borderId="9" xfId="0" applyNumberFormat="1" applyFont="1" applyFill="1" applyBorder="1" applyAlignment="1">
      <alignment vertical="center"/>
    </xf>
    <xf numFmtId="165" fontId="0" fillId="0" borderId="31" xfId="0" applyNumberFormat="1" applyFont="1" applyFill="1" applyBorder="1" applyAlignment="1">
      <alignment vertical="center"/>
    </xf>
    <xf numFmtId="165" fontId="16" fillId="0" borderId="0" xfId="0" applyNumberFormat="1" applyFont="1" applyFill="1" applyBorder="1" applyAlignment="1">
      <alignment vertical="center"/>
    </xf>
    <xf numFmtId="165" fontId="30" fillId="6" borderId="15" xfId="0" applyNumberFormat="1" applyFont="1" applyFill="1" applyBorder="1" applyAlignment="1">
      <alignment horizontal="right" vertical="center"/>
    </xf>
    <xf numFmtId="165" fontId="27" fillId="6" borderId="0" xfId="0" applyNumberFormat="1" applyFont="1" applyFill="1" applyBorder="1" applyAlignment="1">
      <alignment horizontal="right" vertical="center"/>
    </xf>
    <xf numFmtId="165" fontId="16" fillId="6" borderId="0" xfId="0" applyNumberFormat="1" applyFont="1" applyFill="1" applyBorder="1" applyAlignment="1">
      <alignment horizontal="right" vertical="center"/>
    </xf>
    <xf numFmtId="165" fontId="18" fillId="6" borderId="0" xfId="0" applyNumberFormat="1" applyFont="1" applyFill="1" applyBorder="1" applyAlignment="1">
      <alignment horizontal="right" vertical="center"/>
    </xf>
    <xf numFmtId="165" fontId="25" fillId="4" borderId="9" xfId="0" applyNumberFormat="1" applyFont="1" applyFill="1" applyBorder="1" applyAlignment="1">
      <alignment horizontal="right" vertical="center"/>
    </xf>
    <xf numFmtId="165" fontId="34" fillId="6" borderId="15" xfId="0" applyNumberFormat="1" applyFont="1" applyFill="1" applyBorder="1" applyAlignment="1">
      <alignment horizontal="right" vertical="center"/>
    </xf>
    <xf numFmtId="165" fontId="0" fillId="6" borderId="31" xfId="0" applyNumberFormat="1" applyFont="1" applyFill="1" applyBorder="1" applyAlignment="1">
      <alignment horizontal="right" vertical="center"/>
    </xf>
    <xf numFmtId="165" fontId="28" fillId="6" borderId="9" xfId="0" applyNumberFormat="1" applyFont="1" applyFill="1" applyBorder="1" applyAlignment="1">
      <alignment horizontal="right" vertical="center"/>
    </xf>
    <xf numFmtId="1" fontId="12" fillId="0" borderId="9" xfId="0" applyNumberFormat="1" applyFont="1" applyFill="1" applyBorder="1" applyAlignment="1">
      <alignment horizontal="center" vertical="center"/>
    </xf>
    <xf numFmtId="1" fontId="0" fillId="0" borderId="31" xfId="0" applyNumberFormat="1" applyFont="1" applyFill="1" applyBorder="1" applyAlignment="1">
      <alignment horizontal="center" vertical="center"/>
    </xf>
    <xf numFmtId="1" fontId="28" fillId="0" borderId="0" xfId="0" applyNumberFormat="1" applyFont="1" applyFill="1" applyBorder="1" applyAlignment="1">
      <alignment horizontal="center" vertical="center"/>
    </xf>
    <xf numFmtId="0" fontId="29" fillId="0" borderId="19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30" fillId="0" borderId="5" xfId="0" applyFont="1" applyFill="1" applyBorder="1" applyAlignment="1">
      <alignment horizontal="center" vertical="center"/>
    </xf>
    <xf numFmtId="0" fontId="0" fillId="0" borderId="32" xfId="0" applyFont="1" applyFill="1" applyBorder="1" applyAlignment="1">
      <alignment horizontal="center" vertical="center"/>
    </xf>
    <xf numFmtId="0" fontId="30" fillId="0" borderId="24" xfId="0" applyFont="1" applyFill="1" applyBorder="1" applyAlignment="1">
      <alignment horizontal="center" vertical="center"/>
    </xf>
    <xf numFmtId="0" fontId="30" fillId="0" borderId="28" xfId="0" applyFont="1" applyFill="1" applyBorder="1" applyAlignment="1">
      <alignment horizontal="center" vertical="center"/>
    </xf>
    <xf numFmtId="0" fontId="0" fillId="0" borderId="34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left" vertical="center"/>
    </xf>
    <xf numFmtId="0" fontId="36" fillId="0" borderId="17" xfId="0" applyFont="1" applyFill="1" applyBorder="1" applyAlignment="1">
      <alignment horizontal="left" vertical="center"/>
    </xf>
    <xf numFmtId="0" fontId="42" fillId="0" borderId="9" xfId="0" applyFont="1" applyFill="1" applyBorder="1" applyAlignment="1">
      <alignment horizontal="left" vertical="center"/>
    </xf>
    <xf numFmtId="0" fontId="22" fillId="4" borderId="10" xfId="0" applyFont="1" applyFill="1" applyBorder="1" applyAlignment="1">
      <alignment horizontal="left" vertical="center"/>
    </xf>
    <xf numFmtId="0" fontId="31" fillId="0" borderId="9" xfId="0" applyFont="1" applyFill="1" applyBorder="1" applyAlignment="1">
      <alignment horizontal="left" vertical="center"/>
    </xf>
    <xf numFmtId="0" fontId="38" fillId="0" borderId="17" xfId="0" applyFont="1" applyFill="1" applyBorder="1" applyAlignment="1">
      <alignment horizontal="left" vertical="center"/>
    </xf>
    <xf numFmtId="14" fontId="13" fillId="0" borderId="17" xfId="0" applyNumberFormat="1" applyFont="1" applyFill="1" applyBorder="1" applyAlignment="1">
      <alignment horizontal="center" vertical="center"/>
    </xf>
    <xf numFmtId="14" fontId="0" fillId="4" borderId="0" xfId="0" applyNumberFormat="1" applyFont="1" applyFill="1" applyBorder="1" applyAlignment="1">
      <alignment horizontal="center" vertical="center"/>
    </xf>
    <xf numFmtId="14" fontId="35" fillId="0" borderId="17" xfId="0" applyNumberFormat="1" applyFont="1" applyFill="1" applyBorder="1" applyAlignment="1">
      <alignment horizontal="center" vertical="center"/>
    </xf>
    <xf numFmtId="14" fontId="19" fillId="4" borderId="9" xfId="0" applyNumberFormat="1" applyFont="1" applyFill="1" applyBorder="1" applyAlignment="1">
      <alignment horizontal="center" vertical="center"/>
    </xf>
    <xf numFmtId="14" fontId="9" fillId="4" borderId="17" xfId="0" applyNumberFormat="1" applyFont="1" applyFill="1" applyBorder="1" applyAlignment="1">
      <alignment horizontal="center" vertical="center"/>
    </xf>
    <xf numFmtId="14" fontId="9" fillId="0" borderId="0" xfId="0" applyNumberFormat="1" applyFont="1" applyFill="1" applyBorder="1" applyAlignment="1">
      <alignment horizontal="center" vertical="center"/>
    </xf>
    <xf numFmtId="14" fontId="39" fillId="0" borderId="17" xfId="0" applyNumberFormat="1" applyFont="1" applyFill="1" applyBorder="1" applyAlignment="1">
      <alignment horizontal="center" vertical="center"/>
    </xf>
    <xf numFmtId="0" fontId="13" fillId="4" borderId="17" xfId="0" applyFont="1" applyFill="1" applyBorder="1" applyAlignment="1">
      <alignment horizontal="center" vertical="center"/>
    </xf>
    <xf numFmtId="0" fontId="35" fillId="0" borderId="17" xfId="0" applyFont="1" applyFill="1" applyBorder="1" applyAlignment="1">
      <alignment horizontal="center" vertical="center"/>
    </xf>
    <xf numFmtId="0" fontId="19" fillId="4" borderId="9" xfId="0" applyFont="1" applyFill="1" applyBorder="1" applyAlignment="1">
      <alignment horizontal="center" vertical="center"/>
    </xf>
    <xf numFmtId="0" fontId="39" fillId="0" borderId="17" xfId="0" applyFont="1" applyFill="1" applyBorder="1" applyAlignment="1">
      <alignment horizontal="center" vertical="center"/>
    </xf>
    <xf numFmtId="165" fontId="13" fillId="0" borderId="17" xfId="0" applyNumberFormat="1" applyFont="1" applyFill="1" applyBorder="1" applyAlignment="1">
      <alignment horizontal="center" vertical="center"/>
    </xf>
    <xf numFmtId="165" fontId="0" fillId="4" borderId="0" xfId="0" applyNumberFormat="1" applyFont="1" applyFill="1" applyBorder="1" applyAlignment="1">
      <alignment horizontal="center" vertical="center"/>
    </xf>
    <xf numFmtId="165" fontId="35" fillId="0" borderId="17" xfId="0" applyNumberFormat="1" applyFont="1" applyFill="1" applyBorder="1" applyAlignment="1">
      <alignment horizontal="center" vertical="center"/>
    </xf>
    <xf numFmtId="165" fontId="19" fillId="4" borderId="9" xfId="0" applyNumberFormat="1" applyFont="1" applyFill="1" applyBorder="1" applyAlignment="1">
      <alignment horizontal="center" vertical="center"/>
    </xf>
    <xf numFmtId="165" fontId="9" fillId="4" borderId="17" xfId="0" applyNumberFormat="1" applyFont="1" applyFill="1" applyBorder="1" applyAlignment="1">
      <alignment horizontal="center" vertical="center"/>
    </xf>
    <xf numFmtId="165" fontId="9" fillId="0" borderId="0" xfId="0" applyNumberFormat="1" applyFont="1" applyFill="1" applyBorder="1" applyAlignment="1">
      <alignment horizontal="center" vertical="center"/>
    </xf>
    <xf numFmtId="165" fontId="39" fillId="0" borderId="17" xfId="0" applyNumberFormat="1" applyFont="1" applyFill="1" applyBorder="1" applyAlignment="1">
      <alignment horizontal="center" vertical="center"/>
    </xf>
    <xf numFmtId="0" fontId="41" fillId="0" borderId="9" xfId="0" applyFont="1" applyFill="1" applyBorder="1" applyAlignment="1">
      <alignment horizontal="center" vertical="center"/>
    </xf>
    <xf numFmtId="0" fontId="30" fillId="0" borderId="9" xfId="0" applyFont="1" applyFill="1" applyBorder="1" applyAlignment="1">
      <alignment horizontal="center" vertical="center"/>
    </xf>
    <xf numFmtId="0" fontId="27" fillId="0" borderId="9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165" fontId="13" fillId="0" borderId="17" xfId="0" applyNumberFormat="1" applyFont="1" applyFill="1" applyBorder="1" applyAlignment="1">
      <alignment vertical="center"/>
    </xf>
    <xf numFmtId="165" fontId="35" fillId="0" borderId="17" xfId="0" applyNumberFormat="1" applyFont="1" applyFill="1" applyBorder="1" applyAlignment="1">
      <alignment vertical="center"/>
    </xf>
    <xf numFmtId="165" fontId="19" fillId="4" borderId="9" xfId="0" applyNumberFormat="1" applyFont="1" applyFill="1" applyBorder="1" applyAlignment="1">
      <alignment vertical="center"/>
    </xf>
    <xf numFmtId="165" fontId="9" fillId="4" borderId="17" xfId="0" applyNumberFormat="1" applyFont="1" applyFill="1" applyBorder="1" applyAlignment="1">
      <alignment vertical="center"/>
    </xf>
    <xf numFmtId="165" fontId="39" fillId="0" borderId="17" xfId="0" applyNumberFormat="1" applyFont="1" applyFill="1" applyBorder="1" applyAlignment="1">
      <alignment vertical="center"/>
    </xf>
    <xf numFmtId="165" fontId="41" fillId="0" borderId="9" xfId="0" applyNumberFormat="1" applyFont="1" applyFill="1" applyBorder="1" applyAlignment="1">
      <alignment vertical="center"/>
    </xf>
    <xf numFmtId="165" fontId="0" fillId="4" borderId="17" xfId="0" applyNumberFormat="1" applyFont="1" applyFill="1" applyBorder="1" applyAlignment="1">
      <alignment vertical="center"/>
    </xf>
    <xf numFmtId="165" fontId="13" fillId="6" borderId="17" xfId="0" applyNumberFormat="1" applyFont="1" applyFill="1" applyBorder="1" applyAlignment="1">
      <alignment horizontal="right" vertical="center"/>
    </xf>
    <xf numFmtId="165" fontId="35" fillId="6" borderId="17" xfId="0" applyNumberFormat="1" applyFont="1" applyFill="1" applyBorder="1" applyAlignment="1">
      <alignment horizontal="right" vertical="center"/>
    </xf>
    <xf numFmtId="165" fontId="21" fillId="6" borderId="15" xfId="0" applyNumberFormat="1" applyFont="1" applyFill="1" applyBorder="1" applyAlignment="1">
      <alignment horizontal="right" vertical="center"/>
    </xf>
    <xf numFmtId="165" fontId="23" fillId="4" borderId="9" xfId="0" applyNumberFormat="1" applyFont="1" applyFill="1" applyBorder="1" applyAlignment="1">
      <alignment horizontal="right" vertical="center"/>
    </xf>
    <xf numFmtId="165" fontId="41" fillId="6" borderId="9" xfId="0" applyNumberFormat="1" applyFont="1" applyFill="1" applyBorder="1" applyAlignment="1">
      <alignment horizontal="right" vertical="center"/>
    </xf>
    <xf numFmtId="165" fontId="12" fillId="6" borderId="9" xfId="0" applyNumberFormat="1" applyFont="1" applyFill="1" applyBorder="1" applyAlignment="1">
      <alignment horizontal="right" vertical="center"/>
    </xf>
    <xf numFmtId="165" fontId="0" fillId="4" borderId="17" xfId="0" applyNumberFormat="1" applyFont="1" applyFill="1" applyBorder="1" applyAlignment="1">
      <alignment horizontal="right" vertical="center"/>
    </xf>
    <xf numFmtId="165" fontId="39" fillId="6" borderId="17" xfId="0" applyNumberFormat="1" applyFont="1" applyFill="1" applyBorder="1" applyAlignment="1">
      <alignment horizontal="right" vertical="center"/>
    </xf>
    <xf numFmtId="165" fontId="28" fillId="6" borderId="15" xfId="0" applyNumberFormat="1" applyFont="1" applyFill="1" applyBorder="1" applyAlignment="1">
      <alignment horizontal="right" vertical="center"/>
    </xf>
    <xf numFmtId="165" fontId="19" fillId="6" borderId="15" xfId="0" applyNumberFormat="1" applyFont="1" applyFill="1" applyBorder="1" applyAlignment="1">
      <alignment horizontal="right" vertical="center"/>
    </xf>
    <xf numFmtId="1" fontId="28" fillId="0" borderId="9" xfId="0" applyNumberFormat="1" applyFont="1" applyFill="1" applyBorder="1" applyAlignment="1">
      <alignment horizontal="center" vertical="center"/>
    </xf>
    <xf numFmtId="1" fontId="40" fillId="0" borderId="4" xfId="0" applyNumberFormat="1" applyFont="1" applyFill="1" applyBorder="1" applyAlignment="1">
      <alignment horizontal="center" vertical="center"/>
    </xf>
    <xf numFmtId="1" fontId="25" fillId="4" borderId="9" xfId="0" applyNumberFormat="1" applyFont="1" applyFill="1" applyBorder="1" applyAlignment="1">
      <alignment horizontal="center" vertical="center"/>
    </xf>
    <xf numFmtId="1" fontId="41" fillId="0" borderId="9" xfId="0" applyNumberFormat="1" applyFont="1" applyFill="1" applyBorder="1" applyAlignment="1">
      <alignment horizontal="center" vertical="center"/>
    </xf>
    <xf numFmtId="1" fontId="39" fillId="0" borderId="17" xfId="0" applyNumberFormat="1" applyFont="1" applyFill="1" applyBorder="1" applyAlignment="1">
      <alignment horizontal="center" vertical="center"/>
    </xf>
    <xf numFmtId="0" fontId="28" fillId="0" borderId="11" xfId="0" applyFont="1" applyFill="1" applyBorder="1" applyAlignment="1">
      <alignment horizontal="center" vertical="center"/>
    </xf>
    <xf numFmtId="0" fontId="28" fillId="0" borderId="29" xfId="0" applyFont="1" applyFill="1" applyBorder="1" applyAlignment="1">
      <alignment horizontal="center" vertical="center"/>
    </xf>
    <xf numFmtId="0" fontId="10" fillId="0" borderId="27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27" fillId="0" borderId="29" xfId="0" applyFont="1" applyFill="1" applyBorder="1" applyAlignment="1">
      <alignment horizontal="center" vertical="center"/>
    </xf>
    <xf numFmtId="0" fontId="25" fillId="4" borderId="12" xfId="0" applyFont="1" applyFill="1" applyBorder="1" applyAlignment="1">
      <alignment horizontal="center" vertical="center"/>
    </xf>
    <xf numFmtId="0" fontId="21" fillId="0" borderId="27" xfId="0" applyFont="1" applyFill="1" applyBorder="1" applyAlignment="1">
      <alignment horizontal="center" vertical="center"/>
    </xf>
    <xf numFmtId="0" fontId="46" fillId="0" borderId="27" xfId="0" applyFont="1" applyFill="1" applyBorder="1" applyAlignment="1">
      <alignment horizontal="center" vertical="center"/>
    </xf>
    <xf numFmtId="0" fontId="41" fillId="0" borderId="12" xfId="0" applyFont="1" applyFill="1" applyBorder="1" applyAlignment="1">
      <alignment horizontal="center" vertical="center"/>
    </xf>
    <xf numFmtId="0" fontId="19" fillId="4" borderId="11" xfId="0" applyFont="1" applyFill="1" applyBorder="1" applyAlignment="1">
      <alignment horizontal="center" vertical="center"/>
    </xf>
    <xf numFmtId="0" fontId="9" fillId="4" borderId="16" xfId="0" applyFont="1" applyFill="1" applyBorder="1" applyAlignment="1">
      <alignment horizontal="center" vertical="center"/>
    </xf>
    <xf numFmtId="0" fontId="43" fillId="0" borderId="5" xfId="0" applyFont="1" applyFill="1" applyBorder="1" applyAlignment="1">
      <alignment horizontal="center" vertical="center"/>
    </xf>
    <xf numFmtId="0" fontId="25" fillId="0" borderId="5" xfId="0" applyFont="1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 wrapText="1"/>
    </xf>
    <xf numFmtId="0" fontId="28" fillId="0" borderId="24" xfId="0" applyFont="1" applyFill="1" applyBorder="1" applyAlignment="1">
      <alignment horizontal="center" vertical="center"/>
    </xf>
    <xf numFmtId="0" fontId="29" fillId="0" borderId="24" xfId="0" applyFont="1" applyFill="1" applyBorder="1" applyAlignment="1">
      <alignment horizontal="center" vertical="center"/>
    </xf>
    <xf numFmtId="0" fontId="43" fillId="0" borderId="33" xfId="0" applyFont="1" applyFill="1" applyBorder="1" applyAlignment="1">
      <alignment horizontal="center" vertical="center"/>
    </xf>
    <xf numFmtId="0" fontId="13" fillId="0" borderId="20" xfId="0" applyFont="1" applyFill="1" applyBorder="1" applyAlignment="1">
      <alignment horizontal="center" vertical="center"/>
    </xf>
    <xf numFmtId="0" fontId="27" fillId="0" borderId="24" xfId="0" applyFont="1" applyFill="1" applyBorder="1" applyAlignment="1">
      <alignment horizontal="center" vertical="center"/>
    </xf>
    <xf numFmtId="0" fontId="0" fillId="4" borderId="13" xfId="0" applyFont="1" applyFill="1" applyBorder="1" applyAlignment="1">
      <alignment horizontal="center" vertical="center"/>
    </xf>
    <xf numFmtId="0" fontId="41" fillId="0" borderId="13" xfId="0" applyFont="1" applyFill="1" applyBorder="1" applyAlignment="1">
      <alignment horizontal="center" vertical="center"/>
    </xf>
    <xf numFmtId="0" fontId="0" fillId="4" borderId="21" xfId="0" applyFont="1" applyFill="1" applyBorder="1" applyAlignment="1">
      <alignment horizontal="center" vertical="center"/>
    </xf>
    <xf numFmtId="0" fontId="0" fillId="4" borderId="22" xfId="0" applyFont="1" applyFill="1" applyBorder="1" applyAlignment="1">
      <alignment horizontal="center" vertical="center"/>
    </xf>
    <xf numFmtId="0" fontId="43" fillId="0" borderId="20" xfId="0" applyFont="1" applyFill="1" applyBorder="1" applyAlignment="1">
      <alignment horizontal="center" vertical="center"/>
    </xf>
    <xf numFmtId="0" fontId="28" fillId="0" borderId="23" xfId="0" applyFont="1" applyFill="1" applyBorder="1" applyAlignment="1">
      <alignment horizontal="center" vertical="center"/>
    </xf>
    <xf numFmtId="0" fontId="25" fillId="0" borderId="20" xfId="0" applyFont="1" applyFill="1" applyBorder="1" applyAlignment="1">
      <alignment horizontal="center" vertical="center"/>
    </xf>
    <xf numFmtId="0" fontId="30" fillId="0" borderId="20" xfId="0" applyFont="1" applyFill="1" applyBorder="1" applyAlignment="1">
      <alignment horizontal="center" vertical="center"/>
    </xf>
    <xf numFmtId="0" fontId="28" fillId="0" borderId="28" xfId="0" applyFont="1" applyFill="1" applyBorder="1" applyAlignment="1">
      <alignment horizontal="center" vertical="center"/>
    </xf>
    <xf numFmtId="0" fontId="29" fillId="0" borderId="28" xfId="0" applyFont="1" applyFill="1" applyBorder="1" applyAlignment="1">
      <alignment horizontal="center" vertical="center"/>
    </xf>
    <xf numFmtId="0" fontId="29" fillId="0" borderId="30" xfId="0" applyFont="1" applyFill="1" applyBorder="1" applyAlignment="1">
      <alignment horizontal="center" vertical="center"/>
    </xf>
    <xf numFmtId="0" fontId="27" fillId="0" borderId="28" xfId="0" applyFont="1" applyFill="1" applyBorder="1" applyAlignment="1">
      <alignment horizontal="center" vertical="center"/>
    </xf>
    <xf numFmtId="0" fontId="0" fillId="4" borderId="26" xfId="0" applyFont="1" applyFill="1" applyBorder="1" applyAlignment="1">
      <alignment horizontal="center" vertical="center"/>
    </xf>
    <xf numFmtId="0" fontId="41" fillId="0" borderId="14" xfId="0" applyFont="1" applyFill="1" applyBorder="1" applyAlignment="1">
      <alignment horizontal="center" vertical="center"/>
    </xf>
    <xf numFmtId="14" fontId="30" fillId="0" borderId="9" xfId="0" applyNumberFormat="1" applyFont="1" applyFill="1" applyBorder="1" applyAlignment="1">
      <alignment horizontal="center" vertical="center"/>
    </xf>
    <xf numFmtId="14" fontId="29" fillId="0" borderId="17" xfId="0" applyNumberFormat="1" applyFont="1" applyFill="1" applyBorder="1" applyAlignment="1">
      <alignment horizontal="center" vertical="center"/>
    </xf>
    <xf numFmtId="14" fontId="9" fillId="4" borderId="9" xfId="0" applyNumberFormat="1" applyFont="1" applyFill="1" applyBorder="1" applyAlignment="1">
      <alignment horizontal="center" vertical="center"/>
    </xf>
    <xf numFmtId="0" fontId="29" fillId="0" borderId="17" xfId="0" applyFont="1" applyFill="1" applyBorder="1" applyAlignment="1">
      <alignment horizontal="center" vertical="center"/>
    </xf>
    <xf numFmtId="0" fontId="9" fillId="8" borderId="9" xfId="0" applyFont="1" applyFill="1" applyBorder="1" applyAlignment="1">
      <alignment horizontal="center" vertical="center"/>
    </xf>
    <xf numFmtId="0" fontId="9" fillId="8" borderId="17" xfId="0" applyFont="1" applyFill="1" applyBorder="1" applyAlignment="1">
      <alignment horizontal="center" vertical="center"/>
    </xf>
    <xf numFmtId="165" fontId="30" fillId="0" borderId="9" xfId="0" applyNumberFormat="1" applyFont="1" applyFill="1" applyBorder="1" applyAlignment="1">
      <alignment horizontal="center" vertical="center"/>
    </xf>
    <xf numFmtId="165" fontId="29" fillId="0" borderId="17" xfId="0" applyNumberFormat="1" applyFont="1" applyFill="1" applyBorder="1" applyAlignment="1">
      <alignment horizontal="center" vertical="center"/>
    </xf>
    <xf numFmtId="165" fontId="9" fillId="4" borderId="9" xfId="0" applyNumberFormat="1" applyFont="1" applyFill="1" applyBorder="1" applyAlignment="1">
      <alignment horizontal="center" vertical="center"/>
    </xf>
    <xf numFmtId="165" fontId="30" fillId="0" borderId="9" xfId="0" applyNumberFormat="1" applyFont="1" applyFill="1" applyBorder="1" applyAlignment="1">
      <alignment vertical="center"/>
    </xf>
    <xf numFmtId="165" fontId="29" fillId="0" borderId="17" xfId="0" applyNumberFormat="1" applyFont="1" applyFill="1" applyBorder="1" applyAlignment="1">
      <alignment vertical="center"/>
    </xf>
    <xf numFmtId="165" fontId="9" fillId="4" borderId="9" xfId="0" applyNumberFormat="1" applyFont="1" applyFill="1" applyBorder="1" applyAlignment="1">
      <alignment vertical="center"/>
    </xf>
    <xf numFmtId="165" fontId="0" fillId="4" borderId="9" xfId="0" applyNumberFormat="1" applyFont="1" applyFill="1" applyBorder="1" applyAlignment="1">
      <alignment vertical="center"/>
    </xf>
    <xf numFmtId="165" fontId="9" fillId="0" borderId="9" xfId="0" applyNumberFormat="1" applyFont="1" applyFill="1" applyBorder="1" applyAlignment="1">
      <alignment vertical="center"/>
    </xf>
    <xf numFmtId="165" fontId="9" fillId="0" borderId="17" xfId="0" applyNumberFormat="1" applyFont="1" applyFill="1" applyBorder="1" applyAlignment="1">
      <alignment vertical="center"/>
    </xf>
    <xf numFmtId="165" fontId="30" fillId="6" borderId="9" xfId="0" applyNumberFormat="1" applyFont="1" applyFill="1" applyBorder="1" applyAlignment="1">
      <alignment horizontal="right" vertical="center"/>
    </xf>
    <xf numFmtId="165" fontId="29" fillId="6" borderId="17" xfId="0" applyNumberFormat="1" applyFont="1" applyFill="1" applyBorder="1" applyAlignment="1">
      <alignment horizontal="right" vertical="center"/>
    </xf>
    <xf numFmtId="1" fontId="30" fillId="0" borderId="9" xfId="0" applyNumberFormat="1" applyFont="1" applyFill="1" applyBorder="1" applyAlignment="1">
      <alignment horizontal="center" vertical="center"/>
    </xf>
    <xf numFmtId="1" fontId="29" fillId="0" borderId="17" xfId="0" applyNumberFormat="1" applyFont="1" applyFill="1" applyBorder="1" applyAlignment="1">
      <alignment horizontal="center" vertical="center"/>
    </xf>
    <xf numFmtId="0" fontId="30" fillId="0" borderId="11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/>
    </xf>
    <xf numFmtId="0" fontId="23" fillId="0" borderId="29" xfId="0" applyFont="1" applyFill="1" applyBorder="1" applyAlignment="1">
      <alignment horizontal="center" vertical="center"/>
    </xf>
    <xf numFmtId="0" fontId="29" fillId="0" borderId="16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 wrapText="1"/>
    </xf>
    <xf numFmtId="0" fontId="30" fillId="0" borderId="21" xfId="0" applyFont="1" applyFill="1" applyBorder="1" applyAlignment="1">
      <alignment horizontal="center" vertical="center"/>
    </xf>
    <xf numFmtId="0" fontId="16" fillId="0" borderId="24" xfId="0" applyFont="1" applyFill="1" applyBorder="1" applyAlignment="1">
      <alignment horizontal="center" vertical="center" wrapText="1"/>
    </xf>
    <xf numFmtId="0" fontId="23" fillId="0" borderId="24" xfId="0" applyFont="1" applyFill="1" applyBorder="1" applyAlignment="1">
      <alignment horizontal="center" vertical="center"/>
    </xf>
    <xf numFmtId="0" fontId="29" fillId="0" borderId="25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vertical="center" wrapText="1"/>
    </xf>
    <xf numFmtId="0" fontId="16" fillId="0" borderId="28" xfId="0" applyFont="1" applyFill="1" applyBorder="1" applyAlignment="1">
      <alignment horizontal="center" vertical="center"/>
    </xf>
    <xf numFmtId="0" fontId="23" fillId="0" borderId="28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46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-0.499984740745262"/>
        </left>
        <right style="double">
          <color theme="4" tint="-0.499984740745262"/>
        </right>
        <top style="double">
          <color theme="4" tint="-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-0.499984740745262"/>
        </left>
        <right style="double">
          <color theme="4" tint="-0.499984740745262"/>
        </right>
        <top style="double">
          <color theme="4" tint="-0.499984740745262"/>
        </top>
        <bottom style="double">
          <color theme="4" tint="-0.499984740745262"/>
        </bottom>
        <vertical style="thin">
          <color theme="4" tint="-0.499984740745262"/>
        </vertical>
        <horizontal style="double">
          <color theme="4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4" tint="-0.499984740745262"/>
        </left>
        <right style="thin">
          <color theme="4" tint="-0.499984740745262"/>
        </right>
        <top style="double">
          <color theme="4" tint="-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-0.499984740745262"/>
        </left>
        <right style="thin">
          <color theme="4" tint="-0.499984740745262"/>
        </right>
        <top style="double">
          <color theme="4" tint="-0.499984740745262"/>
        </top>
        <bottom style="double">
          <color theme="4" tint="-0.499984740745262"/>
        </bottom>
        <vertical style="thin">
          <color theme="4" tint="-0.499984740745262"/>
        </vertical>
        <horizontal style="double">
          <color theme="4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4" tint="-0.499984740745262"/>
        </left>
        <right style="thin">
          <color theme="4" tint="-0.499984740745262"/>
        </right>
        <top style="double">
          <color theme="4" tint="-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4" tint="-0.499984740745262"/>
        </left>
        <right style="thin">
          <color theme="4" tint="-0.499984740745262"/>
        </right>
        <top style="double">
          <color theme="4" tint="-0.499984740745262"/>
        </top>
        <bottom style="double">
          <color theme="4" tint="-0.499984740745262"/>
        </bottom>
        <vertical style="thin">
          <color theme="4" tint="-0.499984740745262"/>
        </vertical>
        <horizontal style="double">
          <color theme="4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double">
          <color theme="4" tint="-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double">
          <color theme="4" tint="-0.499984740745262"/>
        </top>
        <bottom style="double">
          <color theme="4" tint="-0.499984740745262"/>
        </bottom>
        <vertical/>
        <horizontal style="double">
          <color theme="4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\ &quot;€&quot;"/>
      <fill>
        <patternFill patternType="solid">
          <fgColor indexed="64"/>
          <bgColor theme="4" tint="0.79998168889431442"/>
        </patternFill>
      </fill>
      <alignment horizontal="right" vertical="center" textRotation="0" wrapText="0" indent="0" justifyLastLine="0" shrinkToFit="0" readingOrder="0"/>
      <border diagonalUp="0" diagonalDown="0" outline="0">
        <left/>
        <right/>
        <top style="double">
          <color theme="4" tint="-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\ &quot;€&quot;"/>
      <fill>
        <patternFill patternType="solid">
          <fgColor indexed="64"/>
          <bgColor theme="4" tint="0.79998168889431442"/>
        </patternFill>
      </fill>
      <alignment horizontal="right" vertical="center" textRotation="0" wrapText="0" indent="0" justifyLastLine="0" shrinkToFit="0" readingOrder="0"/>
      <border diagonalUp="0" diagonalDown="0">
        <left/>
        <right/>
        <top style="double">
          <color theme="4" tint="-0.499984740745262"/>
        </top>
        <bottom style="double">
          <color theme="4" tint="-0.499984740745262"/>
        </bottom>
        <vertical/>
        <horizontal style="double">
          <color theme="4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 tint="-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double">
          <color theme="4" tint="-0.499984740745262"/>
        </top>
        <bottom style="double">
          <color theme="4" tint="-0.499984740745262"/>
        </bottom>
        <vertical/>
        <horizontal style="double">
          <color theme="4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 tint="-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double">
          <color theme="4" tint="-0.499984740745262"/>
        </top>
        <bottom style="double">
          <color theme="4" tint="-0.499984740745262"/>
        </bottom>
        <vertical/>
        <horizontal style="double">
          <color theme="4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double">
          <color theme="4" tint="-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double">
          <color theme="4" tint="-0.499984740745262"/>
        </top>
        <bottom style="double">
          <color theme="4" tint="-0.499984740745262"/>
        </bottom>
        <vertical/>
        <horizontal style="double">
          <color theme="4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double">
          <color theme="4" tint="-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double">
          <color theme="4" tint="-0.499984740745262"/>
        </top>
        <bottom style="double">
          <color theme="4" tint="-0.499984740745262"/>
        </bottom>
        <vertical/>
        <horizontal style="double">
          <color theme="4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double">
          <color theme="4" tint="-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double">
          <color theme="4" tint="-0.499984740745262"/>
        </top>
        <bottom style="double">
          <color theme="4" tint="-0.499984740745262"/>
        </bottom>
        <vertical/>
        <horizontal style="double">
          <color theme="4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double">
          <color theme="4" tint="-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double">
          <color theme="4" tint="-0.499984740745262"/>
        </top>
        <bottom style="double">
          <color theme="4" tint="-0.499984740745262"/>
        </bottom>
        <vertical/>
        <horizontal style="double">
          <color theme="4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double">
          <color theme="4" tint="-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double">
          <color theme="4" tint="-0.499984740745262"/>
        </top>
        <bottom style="double">
          <color theme="4" tint="-0.499984740745262"/>
        </bottom>
        <vertical/>
        <horizontal style="double">
          <color theme="4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double">
          <color theme="4" tint="-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double">
          <color theme="4" tint="-0.499984740745262"/>
        </top>
        <bottom style="double">
          <color theme="4" tint="-0.499984740745262"/>
        </bottom>
        <vertical/>
        <horizontal style="double">
          <color theme="4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double">
          <color theme="4" tint="-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double">
          <color theme="4" tint="-0.499984740745262"/>
        </top>
        <bottom style="double">
          <color theme="4" tint="-0.499984740745262"/>
        </bottom>
      </border>
    </dxf>
    <dxf>
      <fill>
        <patternFill patternType="solid">
          <fgColor indexed="64"/>
          <bgColor theme="4" tint="-0.249977111117893"/>
        </patternFill>
      </fill>
      <alignment horizontal="left" vertical="center" textRotation="0" wrapText="0" indent="0" justifyLastLine="0" shrinkToFit="0" readingOrder="0"/>
      <border diagonalUp="0" diagonalDown="0" outline="0">
        <left style="double">
          <color theme="4" tint="-0.499984740745262"/>
        </left>
        <right/>
        <top style="double">
          <color theme="4" tint="-0.499984740745262"/>
        </top>
        <bottom/>
      </border>
    </dxf>
    <dxf>
      <fill>
        <patternFill patternType="solid">
          <fgColor indexed="64"/>
          <bgColor theme="4" tint="-0.249977111117893"/>
        </patternFill>
      </fill>
      <border diagonalUp="0" diagonalDown="0" outline="0">
        <left style="double">
          <color theme="4" tint="-0.499984740745262"/>
        </left>
        <right/>
        <top style="double">
          <color theme="4" tint="-0.499984740745262"/>
        </top>
        <bottom style="double">
          <color theme="4" tint="-0.499984740745262"/>
        </bottom>
      </border>
    </dxf>
    <dxf>
      <border outline="0">
        <top style="medium">
          <color indexed="64"/>
        </top>
      </border>
    </dxf>
    <dxf>
      <fill>
        <patternFill patternType="none">
          <fgColor indexed="64"/>
          <bgColor auto="1"/>
        </patternFill>
      </fill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font>
        <color theme="0"/>
      </font>
      <fill>
        <patternFill>
          <bgColor rgb="FFFF0000"/>
        </patternFill>
      </fill>
    </dxf>
    <dxf>
      <fill>
        <patternFill>
          <bgColor theme="4" tint="0.79998168889431442"/>
        </patternFill>
      </fill>
    </dxf>
    <dxf>
      <border>
        <bottom/>
        <vertical/>
        <horizontal/>
      </border>
    </dxf>
    <dxf>
      <border>
        <bottom/>
        <vertical/>
        <horizontal/>
      </border>
    </dxf>
    <dxf>
      <font>
        <color theme="0"/>
      </font>
      <fill>
        <patternFill>
          <bgColor rgb="FFFF0000"/>
        </patternFill>
      </fill>
    </dxf>
    <dxf>
      <fill>
        <patternFill>
          <bgColor theme="4" tint="0.79998168889431442"/>
        </patternFill>
      </fill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font>
        <color theme="0"/>
      </font>
      <fill>
        <patternFill>
          <bgColor rgb="FFFF0000"/>
        </patternFill>
      </fill>
    </dxf>
    <dxf>
      <fill>
        <patternFill>
          <bgColor theme="4" tint="0.79998168889431442"/>
        </patternFill>
      </fill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font>
        <color theme="0"/>
      </font>
      <fill>
        <patternFill>
          <bgColor rgb="FFFF0000"/>
        </patternFill>
      </fill>
    </dxf>
    <dxf>
      <fill>
        <patternFill>
          <bgColor theme="4" tint="0.79998168889431442"/>
        </patternFill>
      </fill>
    </dxf>
    <dxf>
      <border>
        <bottom/>
        <vertical/>
        <horizontal/>
      </border>
    </dxf>
    <dxf>
      <border>
        <bottom/>
        <vertical/>
        <horizontal/>
      </border>
    </dxf>
    <dxf>
      <font>
        <color theme="0"/>
      </font>
      <fill>
        <patternFill>
          <bgColor rgb="FFFF0000"/>
        </patternFill>
      </fill>
    </dxf>
    <dxf>
      <fill>
        <patternFill>
          <bgColor theme="4" tint="0.79998168889431442"/>
        </patternFill>
      </fill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font>
        <color theme="0"/>
      </font>
      <fill>
        <patternFill>
          <bgColor rgb="FFFF0000"/>
        </patternFill>
      </fill>
    </dxf>
    <dxf>
      <fill>
        <patternFill>
          <bgColor theme="4" tint="0.79998168889431442"/>
        </patternFill>
      </fill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font>
        <color theme="0"/>
      </font>
      <fill>
        <patternFill>
          <bgColor rgb="FFFF0000"/>
        </patternFill>
      </fill>
    </dxf>
    <dxf>
      <fill>
        <patternFill>
          <bgColor theme="4" tint="0.79998168889431442"/>
        </patternFill>
      </fill>
    </dxf>
    <dxf>
      <border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TAvoir2022" displayName="TAvoir2022" ref="A1:O639" totalsRowShown="0" dataDxfId="31" tableBorderDxfId="30">
  <autoFilter ref="A1:O639">
    <filterColumn colId="3">
      <filters>
        <filter val="18001458"/>
      </filters>
    </filterColumn>
  </autoFilter>
  <sortState ref="A157:O266">
    <sortCondition ref="C1:C639"/>
  </sortState>
  <tableColumns count="15">
    <tableColumn id="15" name="CODE F" dataDxfId="29" totalsRowDxfId="28"/>
    <tableColumn id="1" name="FOURNISSEUR" dataDxfId="27" totalsRowDxfId="26"/>
    <tableColumn id="2" name="PERIODE" dataDxfId="25" totalsRowDxfId="24"/>
    <tableColumn id="3" name="N° AVOIR" dataDxfId="23" totalsRowDxfId="22"/>
    <tableColumn id="4" name="MONTANT TTC FACTURE" dataDxfId="21" totalsRowDxfId="20"/>
    <tableColumn id="5" name="MOTIF DDE D'AVOIR" dataDxfId="19" totalsRowDxfId="18"/>
    <tableColumn id="6" name="FACT. FOURN." dataDxfId="17" totalsRowDxfId="16"/>
    <tableColumn id="7" name="MONTANT H.T" dataDxfId="15" totalsRowDxfId="14"/>
    <tableColumn id="8" name="MONTANT T.T.C" dataDxfId="13" totalsRowDxfId="12">
      <calculatedColumnFormula>TAvoir2022[[#This Row],[MONTANT H.T]]*1.2</calculatedColumnFormula>
    </tableColumn>
    <tableColumn id="9" name="REGLEMENT" dataDxfId="11" totalsRowDxfId="10"/>
    <tableColumn id="10" name="ECART" dataDxfId="9" totalsRowDxfId="8">
      <calculatedColumnFormula>IF(OR(TAvoir2022[[#This Row],[MONTANT T.T.C]]=TAvoir2022[[#This Row],[REGLEMENT]],TAvoir2022[[#This Row],[REGLEMENT]]="-"),"",TAvoir2022[[#This Row],[REGLEMENT]]-TAvoir2022[[#This Row],[MONTANT T.T.C]])</calculatedColumnFormula>
    </tableColumn>
    <tableColumn id="11" name="ECHEANCE" dataDxfId="7" totalsRowDxfId="6">
      <calculatedColumnFormula>IF(AND(TAvoir2022[[#This Row],[MONTANT H.T]]&lt;&gt;"",TAvoir2022[[#This Row],[ECART]]&lt;&gt;"",TAvoir2022[[#This Row],[RELANCE]]&lt;&gt;"non"),DATEDIF(TAvoir2022[[#This Row],[PERIODE]],TODAY(),"D"),"-")</calculatedColumnFormula>
    </tableColumn>
    <tableColumn id="12" name="RELANCE" dataDxfId="5" totalsRowDxfId="4"/>
    <tableColumn id="13" name="ANNOTATION" dataDxfId="3" totalsRowDxfId="2"/>
    <tableColumn id="14" name="VALIDE X" dataDxfId="1" totalsRow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40"/>
  <sheetViews>
    <sheetView tabSelected="1" zoomScaleNormal="100" workbookViewId="0">
      <pane ySplit="1" topLeftCell="A126" activePane="bottomLeft" state="frozen"/>
      <selection activeCell="B1" sqref="B1"/>
      <selection pane="bottomLeft" activeCell="A642" sqref="A642"/>
    </sheetView>
  </sheetViews>
  <sheetFormatPr baseColWidth="10" defaultRowHeight="15"/>
  <cols>
    <col min="1" max="1" width="5.7109375" style="19" customWidth="1"/>
    <col min="2" max="2" width="24.7109375" style="54" bestFit="1" customWidth="1"/>
    <col min="3" max="3" width="14.85546875" style="4" bestFit="1" customWidth="1"/>
    <col min="4" max="4" width="11.28515625" style="1" customWidth="1"/>
    <col min="5" max="5" width="15.28515625" style="18" customWidth="1"/>
    <col min="6" max="6" width="27.7109375" style="1" bestFit="1" customWidth="1"/>
    <col min="7" max="7" width="15.7109375" style="1" customWidth="1"/>
    <col min="8" max="9" width="12.7109375" style="3" customWidth="1"/>
    <col min="10" max="10" width="13.85546875" style="3" customWidth="1"/>
    <col min="11" max="11" width="17" style="12" customWidth="1"/>
    <col min="12" max="12" width="10.7109375" style="11" customWidth="1"/>
    <col min="13" max="13" width="5.140625" style="1" customWidth="1"/>
    <col min="14" max="14" width="45.7109375" style="56" bestFit="1" customWidth="1"/>
    <col min="15" max="15" width="9.5703125" style="1" customWidth="1"/>
    <col min="16" max="16384" width="11.42578125" style="1"/>
  </cols>
  <sheetData>
    <row r="1" spans="1:16" s="2" customFormat="1" ht="32.25" thickBot="1">
      <c r="A1" s="20" t="s">
        <v>52</v>
      </c>
      <c r="B1" s="5" t="s">
        <v>0</v>
      </c>
      <c r="C1" s="5" t="s">
        <v>75</v>
      </c>
      <c r="D1" s="6" t="s">
        <v>1</v>
      </c>
      <c r="E1" s="13" t="s">
        <v>14</v>
      </c>
      <c r="F1" s="6" t="s">
        <v>16</v>
      </c>
      <c r="G1" s="7" t="s">
        <v>2</v>
      </c>
      <c r="H1" s="15" t="s">
        <v>3</v>
      </c>
      <c r="I1" s="15" t="s">
        <v>4</v>
      </c>
      <c r="J1" s="16" t="s">
        <v>5</v>
      </c>
      <c r="K1" s="17" t="s">
        <v>6</v>
      </c>
      <c r="L1" s="29" t="s">
        <v>7</v>
      </c>
      <c r="M1" s="8" t="s">
        <v>8</v>
      </c>
      <c r="N1" s="9" t="s">
        <v>9</v>
      </c>
      <c r="O1" s="10" t="s">
        <v>10</v>
      </c>
      <c r="P1" s="14">
        <f>+SUBTOTAL(9,I:I)</f>
        <v>2063.808</v>
      </c>
    </row>
    <row r="2" spans="1:16" s="2" customFormat="1" ht="16.5" hidden="1" customHeight="1" thickTop="1" thickBot="1">
      <c r="A2" s="25" t="s">
        <v>168</v>
      </c>
      <c r="B2" s="436" t="s">
        <v>592</v>
      </c>
      <c r="C2" s="437">
        <v>44767</v>
      </c>
      <c r="D2" s="438">
        <v>18003857</v>
      </c>
      <c r="E2" s="439"/>
      <c r="F2" s="33" t="s">
        <v>26</v>
      </c>
      <c r="G2" s="438" t="s">
        <v>963</v>
      </c>
      <c r="H2" s="440">
        <v>103.68</v>
      </c>
      <c r="I2" s="440">
        <f>TAvoir2022[[#This Row],[MONTANT H.T]]*1.2</f>
        <v>124.416</v>
      </c>
      <c r="J2" s="440"/>
      <c r="K2" s="441">
        <f>IF(OR(TAvoir2022[[#This Row],[MONTANT T.T.C]]=TAvoir2022[[#This Row],[REGLEMENT]],TAvoir2022[[#This Row],[REGLEMENT]]="-"),"",TAvoir2022[[#This Row],[REGLEMENT]]-TAvoir2022[[#This Row],[MONTANT T.T.C]])</f>
        <v>-124.416</v>
      </c>
      <c r="L2" s="442">
        <f ca="1">IF(AND(TAvoir2022[[#This Row],[MONTANT H.T]]&lt;&gt;"",TAvoir2022[[#This Row],[ECART]]&lt;&gt;"",TAvoir2022[[#This Row],[RELANCE]]&lt;&gt;"non"),DATEDIF(TAvoir2022[[#This Row],[PERIODE]],TODAY(),"D"),"-")</f>
        <v>66</v>
      </c>
      <c r="M2" s="443"/>
      <c r="N2" s="444" t="s">
        <v>979</v>
      </c>
      <c r="O2" s="445" t="s">
        <v>164</v>
      </c>
    </row>
    <row r="3" spans="1:16" s="2" customFormat="1" ht="16.5" hidden="1" customHeight="1" thickTop="1" thickBot="1">
      <c r="A3" s="25" t="s">
        <v>168</v>
      </c>
      <c r="B3" s="220" t="s">
        <v>592</v>
      </c>
      <c r="C3" s="68">
        <v>44575</v>
      </c>
      <c r="D3" s="69">
        <v>18003240</v>
      </c>
      <c r="E3" s="70"/>
      <c r="F3" s="69" t="s">
        <v>21</v>
      </c>
      <c r="G3" s="69" t="s">
        <v>176</v>
      </c>
      <c r="H3" s="71">
        <v>7465.47</v>
      </c>
      <c r="I3" s="71">
        <f>TAvoir2022[[#This Row],[MONTANT H.T]]*1.2</f>
        <v>8958.5640000000003</v>
      </c>
      <c r="J3" s="71">
        <v>8950.7000000000007</v>
      </c>
      <c r="K3" s="72">
        <f>IF(OR(TAvoir2022[[#This Row],[MONTANT T.T.C]]=TAvoir2022[[#This Row],[REGLEMENT]],TAvoir2022[[#This Row],[REGLEMENT]]="-"),"",TAvoir2022[[#This Row],[REGLEMENT]]-TAvoir2022[[#This Row],[MONTANT T.T.C]])</f>
        <v>-7.863999999999578</v>
      </c>
      <c r="L3" s="73">
        <f ca="1">IF(AND(TAvoir2022[[#This Row],[MONTANT H.T]]&lt;&gt;"",TAvoir2022[[#This Row],[ECART]]&lt;&gt;"",TAvoir2022[[#This Row],[RELANCE]]&lt;&gt;"non"),DATEDIF(TAvoir2022[[#This Row],[PERIODE]],TODAY(),"D"),"-")</f>
        <v>258</v>
      </c>
      <c r="M3" s="74"/>
      <c r="N3" s="75" t="s">
        <v>207</v>
      </c>
      <c r="O3" s="76" t="s">
        <v>164</v>
      </c>
    </row>
    <row r="4" spans="1:16" s="2" customFormat="1" ht="16.5" hidden="1" customHeight="1" thickTop="1" thickBot="1">
      <c r="A4" s="25" t="s">
        <v>168</v>
      </c>
      <c r="B4" s="220" t="s">
        <v>592</v>
      </c>
      <c r="C4" s="68">
        <v>44566</v>
      </c>
      <c r="D4" s="69">
        <v>18003229</v>
      </c>
      <c r="E4" s="70"/>
      <c r="F4" s="69" t="s">
        <v>21</v>
      </c>
      <c r="G4" s="69" t="s">
        <v>172</v>
      </c>
      <c r="H4" s="71">
        <v>5020.5</v>
      </c>
      <c r="I4" s="71">
        <f>TAvoir2022[[#This Row],[MONTANT H.T]]*1.2</f>
        <v>6024.5999999999995</v>
      </c>
      <c r="J4" s="71">
        <v>6024.6</v>
      </c>
      <c r="K4" s="72" t="str">
        <f>IF(OR(TAvoir2022[[#This Row],[MONTANT T.T.C]]=TAvoir2022[[#This Row],[REGLEMENT]],TAvoir2022[[#This Row],[REGLEMENT]]="-"),"",TAvoir2022[[#This Row],[REGLEMENT]]-TAvoir2022[[#This Row],[MONTANT T.T.C]])</f>
        <v/>
      </c>
      <c r="L4" s="73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" s="74"/>
      <c r="N4" s="75" t="s">
        <v>206</v>
      </c>
      <c r="O4" s="76" t="s">
        <v>164</v>
      </c>
    </row>
    <row r="5" spans="1:16" s="2" customFormat="1" ht="16.5" hidden="1" customHeight="1" thickTop="1" thickBot="1">
      <c r="A5" s="25" t="s">
        <v>168</v>
      </c>
      <c r="B5" s="220" t="s">
        <v>592</v>
      </c>
      <c r="C5" s="261">
        <v>44739</v>
      </c>
      <c r="D5" s="262">
        <v>18003664</v>
      </c>
      <c r="E5" s="263"/>
      <c r="F5" s="33" t="s">
        <v>349</v>
      </c>
      <c r="G5" s="262" t="s">
        <v>706</v>
      </c>
      <c r="H5" s="264">
        <v>195</v>
      </c>
      <c r="I5" s="264">
        <f>TAvoir2022[[#This Row],[MONTANT H.T]]*1.2</f>
        <v>234</v>
      </c>
      <c r="J5" s="264">
        <v>234</v>
      </c>
      <c r="K5" s="265" t="str">
        <f>IF(OR(TAvoir2022[[#This Row],[MONTANT T.T.C]]=TAvoir2022[[#This Row],[REGLEMENT]],TAvoir2022[[#This Row],[REGLEMENT]]="-"),"",TAvoir2022[[#This Row],[REGLEMENT]]-TAvoir2022[[#This Row],[MONTANT T.T.C]])</f>
        <v/>
      </c>
      <c r="L5" s="26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" s="267"/>
      <c r="N5" s="268" t="s">
        <v>707</v>
      </c>
      <c r="O5" s="269" t="s">
        <v>164</v>
      </c>
    </row>
    <row r="6" spans="1:16" s="2" customFormat="1" ht="16.5" hidden="1" customHeight="1" thickTop="1" thickBot="1">
      <c r="A6" s="25" t="s">
        <v>168</v>
      </c>
      <c r="B6" s="220" t="s">
        <v>592</v>
      </c>
      <c r="C6" s="346">
        <v>44767</v>
      </c>
      <c r="D6" s="347">
        <v>18003781</v>
      </c>
      <c r="E6" s="348"/>
      <c r="F6" s="347" t="s">
        <v>21</v>
      </c>
      <c r="G6" s="347" t="s">
        <v>774</v>
      </c>
      <c r="H6" s="349">
        <v>6121.83</v>
      </c>
      <c r="I6" s="349">
        <f>TAvoir2022[[#This Row],[MONTANT H.T]]*1.2</f>
        <v>7346.1959999999999</v>
      </c>
      <c r="J6" s="349">
        <v>7346.2</v>
      </c>
      <c r="K6" s="350"/>
      <c r="L6" s="35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6" s="352"/>
      <c r="N6" s="353" t="s">
        <v>775</v>
      </c>
      <c r="O6" s="354" t="s">
        <v>164</v>
      </c>
    </row>
    <row r="7" spans="1:16" s="2" customFormat="1" ht="16.5" hidden="1" customHeight="1" thickTop="1" thickBot="1">
      <c r="A7" s="25" t="s">
        <v>168</v>
      </c>
      <c r="B7" s="220" t="s">
        <v>592</v>
      </c>
      <c r="C7" s="346">
        <v>44760</v>
      </c>
      <c r="D7" s="347">
        <v>18003748</v>
      </c>
      <c r="E7" s="348"/>
      <c r="F7" s="347" t="s">
        <v>21</v>
      </c>
      <c r="G7" s="347" t="s">
        <v>780</v>
      </c>
      <c r="H7" s="349">
        <v>6179.69</v>
      </c>
      <c r="I7" s="349">
        <f>TAvoir2022[[#This Row],[MONTANT H.T]]*1.2</f>
        <v>7415.6279999999988</v>
      </c>
      <c r="J7" s="349">
        <v>7415.63</v>
      </c>
      <c r="K7" s="350"/>
      <c r="L7" s="35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7" s="352"/>
      <c r="N7" s="353" t="s">
        <v>781</v>
      </c>
      <c r="O7" s="354" t="s">
        <v>164</v>
      </c>
    </row>
    <row r="8" spans="1:16" s="2" customFormat="1" ht="16.5" hidden="1" customHeight="1" thickTop="1" thickBot="1">
      <c r="A8" s="25" t="s">
        <v>168</v>
      </c>
      <c r="B8" s="220" t="s">
        <v>592</v>
      </c>
      <c r="C8" s="68">
        <v>44574</v>
      </c>
      <c r="D8" s="69">
        <v>18003237</v>
      </c>
      <c r="E8" s="70"/>
      <c r="F8" s="59" t="s">
        <v>33</v>
      </c>
      <c r="G8" s="69" t="s">
        <v>169</v>
      </c>
      <c r="H8" s="71">
        <v>231</v>
      </c>
      <c r="I8" s="71">
        <f>TAvoir2022[[#This Row],[MONTANT H.T]]*1.2</f>
        <v>277.2</v>
      </c>
      <c r="J8" s="71">
        <v>277.2</v>
      </c>
      <c r="K8" s="72" t="str">
        <f>IF(OR(TAvoir2022[[#This Row],[MONTANT T.T.C]]=TAvoir2022[[#This Row],[REGLEMENT]],TAvoir2022[[#This Row],[REGLEMENT]]="-"),"",TAvoir2022[[#This Row],[REGLEMENT]]-TAvoir2022[[#This Row],[MONTANT T.T.C]])</f>
        <v/>
      </c>
      <c r="L8" s="73" t="str">
        <f ca="1">IF(AND(TAvoir2022[[#This Row],[MONTANT H.T]]&lt;&gt;"",TAvoir2022[[#This Row],[ECART]]&lt;&gt;"",TAvoir2022[[#This Row],[RELANCE]]&lt;&gt;"non"),DATEDIF(TAvoir2022[[#This Row],[PERIODE]],TODAY(),"D"),"-")</f>
        <v>-</v>
      </c>
      <c r="M8" s="74"/>
      <c r="N8" s="75" t="s">
        <v>208</v>
      </c>
      <c r="O8" s="76" t="s">
        <v>164</v>
      </c>
    </row>
    <row r="9" spans="1:16" s="2" customFormat="1" ht="16.5" hidden="1" customHeight="1" thickTop="1" thickBot="1">
      <c r="A9" s="25" t="s">
        <v>168</v>
      </c>
      <c r="B9" s="220" t="s">
        <v>592</v>
      </c>
      <c r="C9" s="68">
        <v>44599</v>
      </c>
      <c r="D9" s="69">
        <v>18003294</v>
      </c>
      <c r="E9" s="70"/>
      <c r="F9" s="69" t="s">
        <v>21</v>
      </c>
      <c r="G9" s="69" t="s">
        <v>240</v>
      </c>
      <c r="H9" s="71">
        <v>12459.98</v>
      </c>
      <c r="I9" s="71">
        <f>TAvoir2022[[#This Row],[MONTANT H.T]]*1.2</f>
        <v>14951.975999999999</v>
      </c>
      <c r="J9" s="71">
        <v>14942.71</v>
      </c>
      <c r="K9" s="72">
        <f>IF(OR(TAvoir2022[[#This Row],[MONTANT T.T.C]]=TAvoir2022[[#This Row],[REGLEMENT]],TAvoir2022[[#This Row],[REGLEMENT]]="-"),"",TAvoir2022[[#This Row],[REGLEMENT]]-TAvoir2022[[#This Row],[MONTANT T.T.C]])</f>
        <v>-9.2659999999996217</v>
      </c>
      <c r="L9" s="73">
        <f ca="1">IF(AND(TAvoir2022[[#This Row],[MONTANT H.T]]&lt;&gt;"",TAvoir2022[[#This Row],[ECART]]&lt;&gt;"",TAvoir2022[[#This Row],[RELANCE]]&lt;&gt;"non"),DATEDIF(TAvoir2022[[#This Row],[PERIODE]],TODAY(),"D"),"-")</f>
        <v>234</v>
      </c>
      <c r="M9" s="74"/>
      <c r="N9" s="75" t="s">
        <v>241</v>
      </c>
      <c r="O9" s="76" t="s">
        <v>164</v>
      </c>
    </row>
    <row r="10" spans="1:16" s="2" customFormat="1" ht="16.5" hidden="1" customHeight="1" thickTop="1" thickBot="1">
      <c r="A10" s="25" t="s">
        <v>168</v>
      </c>
      <c r="B10" s="220" t="s">
        <v>592</v>
      </c>
      <c r="C10" s="68">
        <v>44524</v>
      </c>
      <c r="D10" s="69">
        <v>18003250</v>
      </c>
      <c r="E10" s="70"/>
      <c r="F10" s="69" t="s">
        <v>27</v>
      </c>
      <c r="G10" s="69" t="s">
        <v>209</v>
      </c>
      <c r="H10" s="71">
        <v>501.93</v>
      </c>
      <c r="I10" s="71">
        <f>TAvoir2022[[#This Row],[MONTANT H.T]]*1.2</f>
        <v>602.31600000000003</v>
      </c>
      <c r="J10" s="71">
        <v>602.32000000000005</v>
      </c>
      <c r="K10" s="72"/>
      <c r="L10" s="73" t="str">
        <f ca="1">IF(AND(TAvoir2022[[#This Row],[MONTANT H.T]]&lt;&gt;"",TAvoir2022[[#This Row],[ECART]]&lt;&gt;"",TAvoir2022[[#This Row],[RELANCE]]&lt;&gt;"non"),DATEDIF(TAvoir2022[[#This Row],[PERIODE]],TODAY(),"D"),"-")</f>
        <v>-</v>
      </c>
      <c r="M10" s="74"/>
      <c r="N10" s="75" t="s">
        <v>210</v>
      </c>
      <c r="O10" s="76" t="s">
        <v>164</v>
      </c>
    </row>
    <row r="11" spans="1:16" s="2" customFormat="1" ht="16.5" hidden="1" customHeight="1" thickTop="1" thickBot="1">
      <c r="A11" s="25" t="s">
        <v>168</v>
      </c>
      <c r="B11" s="220" t="s">
        <v>592</v>
      </c>
      <c r="C11" s="68">
        <v>44581</v>
      </c>
      <c r="D11" s="69">
        <v>18003266</v>
      </c>
      <c r="E11" s="70"/>
      <c r="F11" s="69" t="s">
        <v>21</v>
      </c>
      <c r="G11" s="69" t="s">
        <v>238</v>
      </c>
      <c r="H11" s="71">
        <v>3976.63</v>
      </c>
      <c r="I11" s="71">
        <f>TAvoir2022[[#This Row],[MONTANT H.T]]*1.2</f>
        <v>4771.9560000000001</v>
      </c>
      <c r="J11" s="71">
        <v>4771.96</v>
      </c>
      <c r="K11" s="72"/>
      <c r="L11" s="73" t="str">
        <f ca="1">IF(AND(TAvoir2022[[#This Row],[MONTANT H.T]]&lt;&gt;"",TAvoir2022[[#This Row],[ECART]]&lt;&gt;"",TAvoir2022[[#This Row],[RELANCE]]&lt;&gt;"non"),DATEDIF(TAvoir2022[[#This Row],[PERIODE]],TODAY(),"D"),"-")</f>
        <v>-</v>
      </c>
      <c r="M11" s="74"/>
      <c r="N11" s="75" t="s">
        <v>239</v>
      </c>
      <c r="O11" s="76" t="s">
        <v>164</v>
      </c>
    </row>
    <row r="12" spans="1:16" s="2" customFormat="1" ht="16.5" hidden="1" customHeight="1" thickTop="1" thickBot="1">
      <c r="A12" s="25" t="s">
        <v>168</v>
      </c>
      <c r="B12" s="220" t="s">
        <v>592</v>
      </c>
      <c r="C12" s="68">
        <v>44589</v>
      </c>
      <c r="D12" s="69">
        <v>18003281</v>
      </c>
      <c r="E12" s="70"/>
      <c r="F12" s="69" t="s">
        <v>220</v>
      </c>
      <c r="G12" s="69"/>
      <c r="H12" s="71">
        <v>3224.28</v>
      </c>
      <c r="I12" s="71">
        <f>TAvoir2022[[#This Row],[MONTANT H.T]]*1.2</f>
        <v>3869.136</v>
      </c>
      <c r="J12" s="71">
        <v>3869.14</v>
      </c>
      <c r="K12" s="72"/>
      <c r="L12" s="73" t="str">
        <f ca="1">IF(AND(TAvoir2022[[#This Row],[MONTANT H.T]]&lt;&gt;"",TAvoir2022[[#This Row],[ECART]]&lt;&gt;"",TAvoir2022[[#This Row],[RELANCE]]&lt;&gt;"non"),DATEDIF(TAvoir2022[[#This Row],[PERIODE]],TODAY(),"D"),"-")</f>
        <v>-</v>
      </c>
      <c r="M12" s="74"/>
      <c r="N12" s="75" t="s">
        <v>221</v>
      </c>
      <c r="O12" s="76" t="s">
        <v>164</v>
      </c>
    </row>
    <row r="13" spans="1:16" s="2" customFormat="1" ht="16.5" hidden="1" customHeight="1" thickTop="1" thickBot="1">
      <c r="A13" s="25" t="s">
        <v>168</v>
      </c>
      <c r="B13" s="220" t="s">
        <v>592</v>
      </c>
      <c r="C13" s="221">
        <v>44652</v>
      </c>
      <c r="D13" s="222">
        <v>18003602</v>
      </c>
      <c r="E13" s="223">
        <v>5908.79</v>
      </c>
      <c r="F13" s="51" t="s">
        <v>26</v>
      </c>
      <c r="G13" s="222" t="s">
        <v>612</v>
      </c>
      <c r="H13" s="224">
        <v>15.12</v>
      </c>
      <c r="I13" s="224">
        <f>TAvoir2022[[#This Row],[MONTANT H.T]]*1.2</f>
        <v>18.143999999999998</v>
      </c>
      <c r="J13" s="224">
        <v>970.27199999999993</v>
      </c>
      <c r="K13" s="225">
        <f>IF(OR(TAvoir2022[[#This Row],[MONTANT T.T.C]]=TAvoir2022[[#This Row],[REGLEMENT]],TAvoir2022[[#This Row],[REGLEMENT]]="-"),"",TAvoir2022[[#This Row],[REGLEMENT]]-TAvoir2022[[#This Row],[MONTANT T.T.C]])</f>
        <v>952.12799999999993</v>
      </c>
      <c r="L13" s="226">
        <f ca="1">IF(AND(TAvoir2022[[#This Row],[MONTANT H.T]]&lt;&gt;"",TAvoir2022[[#This Row],[ECART]]&lt;&gt;"",TAvoir2022[[#This Row],[RELANCE]]&lt;&gt;"non"),DATEDIF(TAvoir2022[[#This Row],[PERIODE]],TODAY(),"D"),"-")</f>
        <v>181</v>
      </c>
      <c r="M13" s="227"/>
      <c r="N13" s="228" t="s">
        <v>639</v>
      </c>
      <c r="O13" s="229" t="s">
        <v>164</v>
      </c>
    </row>
    <row r="14" spans="1:16" s="2" customFormat="1" ht="16.5" hidden="1" customHeight="1" thickTop="1" thickBot="1">
      <c r="A14" s="25" t="s">
        <v>168</v>
      </c>
      <c r="B14" s="220" t="s">
        <v>592</v>
      </c>
      <c r="C14" s="68">
        <v>44602</v>
      </c>
      <c r="D14" s="69">
        <v>18003298</v>
      </c>
      <c r="E14" s="70"/>
      <c r="F14" s="69" t="s">
        <v>220</v>
      </c>
      <c r="G14" s="69"/>
      <c r="H14" s="71">
        <v>3224.28</v>
      </c>
      <c r="I14" s="71">
        <f>TAvoir2022[[#This Row],[MONTANT H.T]]*1.2</f>
        <v>3869.136</v>
      </c>
      <c r="J14" s="71">
        <v>3869.14</v>
      </c>
      <c r="K14" s="72"/>
      <c r="L14" s="73" t="str">
        <f ca="1">IF(AND(TAvoir2022[[#This Row],[MONTANT H.T]]&lt;&gt;"",TAvoir2022[[#This Row],[ECART]]&lt;&gt;"",TAvoir2022[[#This Row],[RELANCE]]&lt;&gt;"non"),DATEDIF(TAvoir2022[[#This Row],[PERIODE]],TODAY(),"D"),"-")</f>
        <v>-</v>
      </c>
      <c r="M14" s="74"/>
      <c r="N14" s="75" t="s">
        <v>242</v>
      </c>
      <c r="O14" s="76" t="s">
        <v>164</v>
      </c>
    </row>
    <row r="15" spans="1:16" s="2" customFormat="1" ht="16.5" hidden="1" customHeight="1" thickTop="1" thickBot="1">
      <c r="A15" s="25" t="s">
        <v>168</v>
      </c>
      <c r="B15" s="220" t="s">
        <v>592</v>
      </c>
      <c r="C15" s="68">
        <v>44582</v>
      </c>
      <c r="D15" s="69">
        <v>18003299</v>
      </c>
      <c r="E15" s="70"/>
      <c r="F15" s="69" t="s">
        <v>21</v>
      </c>
      <c r="G15" s="69" t="s">
        <v>243</v>
      </c>
      <c r="H15" s="71">
        <v>4736.58</v>
      </c>
      <c r="I15" s="71">
        <f>TAvoir2022[[#This Row],[MONTANT H.T]]*1.2</f>
        <v>5683.8959999999997</v>
      </c>
      <c r="J15" s="71">
        <v>5683.9</v>
      </c>
      <c r="K15" s="72"/>
      <c r="L15" s="73" t="str">
        <f ca="1">IF(AND(TAvoir2022[[#This Row],[MONTANT H.T]]&lt;&gt;"",TAvoir2022[[#This Row],[ECART]]&lt;&gt;"",TAvoir2022[[#This Row],[RELANCE]]&lt;&gt;"non"),DATEDIF(TAvoir2022[[#This Row],[PERIODE]],TODAY(),"D"),"-")</f>
        <v>-</v>
      </c>
      <c r="M15" s="74"/>
      <c r="N15" s="75" t="s">
        <v>244</v>
      </c>
      <c r="O15" s="76" t="s">
        <v>164</v>
      </c>
    </row>
    <row r="16" spans="1:16" s="2" customFormat="1" ht="16.5" hidden="1" customHeight="1" thickTop="1" thickBot="1">
      <c r="A16" s="25" t="s">
        <v>168</v>
      </c>
      <c r="B16" s="220" t="s">
        <v>592</v>
      </c>
      <c r="C16" s="68">
        <v>44621</v>
      </c>
      <c r="D16" s="69">
        <v>18003380</v>
      </c>
      <c r="E16" s="70"/>
      <c r="F16" s="69" t="s">
        <v>21</v>
      </c>
      <c r="G16" s="69" t="s">
        <v>326</v>
      </c>
      <c r="H16" s="71">
        <v>4540.8900000000003</v>
      </c>
      <c r="I16" s="71">
        <f>TAvoir2022[[#This Row],[MONTANT H.T]]*1.2</f>
        <v>5449.0680000000002</v>
      </c>
      <c r="J16" s="71">
        <v>5449.07</v>
      </c>
      <c r="K16" s="72"/>
      <c r="L16" s="73" t="str">
        <f ca="1">IF(AND(TAvoir2022[[#This Row],[MONTANT H.T]]&lt;&gt;"",TAvoir2022[[#This Row],[ECART]]&lt;&gt;"",TAvoir2022[[#This Row],[RELANCE]]&lt;&gt;"non"),DATEDIF(TAvoir2022[[#This Row],[PERIODE]],TODAY(),"D"),"-")</f>
        <v>-</v>
      </c>
      <c r="M16" s="74"/>
      <c r="N16" s="75" t="s">
        <v>327</v>
      </c>
      <c r="O16" s="76" t="s">
        <v>164</v>
      </c>
    </row>
    <row r="17" spans="1:15" s="2" customFormat="1" ht="16.5" hidden="1" customHeight="1" thickTop="1" thickBot="1">
      <c r="A17" s="25" t="s">
        <v>168</v>
      </c>
      <c r="B17" s="220" t="s">
        <v>592</v>
      </c>
      <c r="C17" s="68">
        <v>44609</v>
      </c>
      <c r="D17" s="69">
        <v>18003381</v>
      </c>
      <c r="E17" s="70"/>
      <c r="F17" s="69" t="s">
        <v>21</v>
      </c>
      <c r="G17" s="69" t="s">
        <v>328</v>
      </c>
      <c r="H17" s="71">
        <v>2548.12</v>
      </c>
      <c r="I17" s="71">
        <f>TAvoir2022[[#This Row],[MONTANT H.T]]*1.2</f>
        <v>3057.7439999999997</v>
      </c>
      <c r="J17" s="71">
        <v>3057.74</v>
      </c>
      <c r="K17" s="72"/>
      <c r="L17" s="73" t="str">
        <f ca="1">IF(AND(TAvoir2022[[#This Row],[MONTANT H.T]]&lt;&gt;"",TAvoir2022[[#This Row],[ECART]]&lt;&gt;"",TAvoir2022[[#This Row],[RELANCE]]&lt;&gt;"non"),DATEDIF(TAvoir2022[[#This Row],[PERIODE]],TODAY(),"D"),"-")</f>
        <v>-</v>
      </c>
      <c r="M17" s="74"/>
      <c r="N17" s="75" t="s">
        <v>329</v>
      </c>
      <c r="O17" s="76" t="s">
        <v>164</v>
      </c>
    </row>
    <row r="18" spans="1:15" s="2" customFormat="1" ht="16.5" hidden="1" customHeight="1" thickTop="1" thickBot="1">
      <c r="A18" s="25" t="s">
        <v>168</v>
      </c>
      <c r="B18" s="220" t="s">
        <v>592</v>
      </c>
      <c r="C18" s="193">
        <v>44698</v>
      </c>
      <c r="D18" s="194">
        <v>18003533</v>
      </c>
      <c r="E18" s="195"/>
      <c r="F18" s="69" t="s">
        <v>220</v>
      </c>
      <c r="G18" s="194" t="s">
        <v>503</v>
      </c>
      <c r="H18" s="196">
        <v>573</v>
      </c>
      <c r="I18" s="196">
        <f>TAvoir2022[[#This Row],[MONTANT H.T]]*1.2</f>
        <v>687.6</v>
      </c>
      <c r="J18" s="196">
        <v>687.6</v>
      </c>
      <c r="K18" s="197" t="str">
        <f>IF(OR(TAvoir2022[[#This Row],[MONTANT T.T.C]]=TAvoir2022[[#This Row],[REGLEMENT]],TAvoir2022[[#This Row],[REGLEMENT]]="-"),"",TAvoir2022[[#This Row],[REGLEMENT]]-TAvoir2022[[#This Row],[MONTANT T.T.C]])</f>
        <v/>
      </c>
      <c r="L18" s="198" t="str">
        <f ca="1">IF(AND(TAvoir2022[[#This Row],[MONTANT H.T]]&lt;&gt;"",TAvoir2022[[#This Row],[ECART]]&lt;&gt;"",TAvoir2022[[#This Row],[RELANCE]]&lt;&gt;"non"),DATEDIF(TAvoir2022[[#This Row],[PERIODE]],TODAY(),"D"),"-")</f>
        <v>-</v>
      </c>
      <c r="M18" s="199"/>
      <c r="N18" s="200" t="s">
        <v>572</v>
      </c>
      <c r="O18" s="201" t="s">
        <v>164</v>
      </c>
    </row>
    <row r="19" spans="1:15" s="2" customFormat="1" ht="16.5" hidden="1" customHeight="1" thickTop="1" thickBot="1">
      <c r="A19" s="25" t="s">
        <v>168</v>
      </c>
      <c r="B19" s="220" t="s">
        <v>592</v>
      </c>
      <c r="C19" s="221">
        <v>44671</v>
      </c>
      <c r="D19" s="222">
        <v>18003594</v>
      </c>
      <c r="E19" s="223"/>
      <c r="F19" s="51" t="s">
        <v>26</v>
      </c>
      <c r="G19" s="222" t="s">
        <v>633</v>
      </c>
      <c r="H19" s="224">
        <v>63</v>
      </c>
      <c r="I19" s="224">
        <f>TAvoir2022[[#This Row],[MONTANT H.T]]*1.2</f>
        <v>75.599999999999994</v>
      </c>
      <c r="J19" s="224">
        <v>75.599999999999994</v>
      </c>
      <c r="K19" s="225" t="str">
        <f>IF(OR(TAvoir2022[[#This Row],[MONTANT T.T.C]]=TAvoir2022[[#This Row],[REGLEMENT]],TAvoir2022[[#This Row],[REGLEMENT]]="-"),"",TAvoir2022[[#This Row],[REGLEMENT]]-TAvoir2022[[#This Row],[MONTANT T.T.C]])</f>
        <v/>
      </c>
      <c r="L19" s="22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19" s="227"/>
      <c r="N19" s="228" t="s">
        <v>638</v>
      </c>
      <c r="O19" s="229" t="s">
        <v>164</v>
      </c>
    </row>
    <row r="20" spans="1:15" s="2" customFormat="1" ht="16.5" hidden="1" customHeight="1" thickTop="1" thickBot="1">
      <c r="A20" s="25" t="s">
        <v>168</v>
      </c>
      <c r="B20" s="220" t="s">
        <v>592</v>
      </c>
      <c r="C20" s="221">
        <v>44718</v>
      </c>
      <c r="D20" s="222">
        <v>18003598</v>
      </c>
      <c r="E20" s="223"/>
      <c r="F20" s="51" t="s">
        <v>26</v>
      </c>
      <c r="G20" s="222" t="s">
        <v>626</v>
      </c>
      <c r="H20" s="224">
        <v>332.44</v>
      </c>
      <c r="I20" s="224">
        <f>TAvoir2022[[#This Row],[MONTANT H.T]]*1.2</f>
        <v>398.928</v>
      </c>
      <c r="J20" s="224">
        <v>398.928</v>
      </c>
      <c r="K20" s="225" t="str">
        <f>IF(OR(TAvoir2022[[#This Row],[MONTANT T.T.C]]=TAvoir2022[[#This Row],[REGLEMENT]],TAvoir2022[[#This Row],[REGLEMENT]]="-"),"",TAvoir2022[[#This Row],[REGLEMENT]]-TAvoir2022[[#This Row],[MONTANT T.T.C]])</f>
        <v/>
      </c>
      <c r="L20" s="22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20" s="227"/>
      <c r="N20" s="30" t="s">
        <v>690</v>
      </c>
      <c r="O20" s="31" t="s">
        <v>164</v>
      </c>
    </row>
    <row r="21" spans="1:15" s="2" customFormat="1" ht="16.5" hidden="1" customHeight="1" thickTop="1" thickBot="1">
      <c r="A21" s="25" t="s">
        <v>168</v>
      </c>
      <c r="B21" s="220" t="s">
        <v>592</v>
      </c>
      <c r="C21" s="221">
        <v>44718</v>
      </c>
      <c r="D21" s="222">
        <v>18003600</v>
      </c>
      <c r="E21" s="223"/>
      <c r="F21" s="51" t="s">
        <v>26</v>
      </c>
      <c r="G21" s="222" t="s">
        <v>627</v>
      </c>
      <c r="H21" s="224">
        <v>770.36</v>
      </c>
      <c r="I21" s="224">
        <f>TAvoir2022[[#This Row],[MONTANT H.T]]*1.2</f>
        <v>924.43200000000002</v>
      </c>
      <c r="J21" s="224">
        <v>924.43</v>
      </c>
      <c r="K21" s="225"/>
      <c r="L21" s="22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21" s="227"/>
      <c r="N21" s="30" t="s">
        <v>690</v>
      </c>
      <c r="O21" s="31" t="s">
        <v>164</v>
      </c>
    </row>
    <row r="22" spans="1:15" s="2" customFormat="1" ht="16.5" hidden="1" customHeight="1" thickTop="1" thickBot="1">
      <c r="A22" s="25" t="s">
        <v>168</v>
      </c>
      <c r="B22" s="220" t="s">
        <v>592</v>
      </c>
      <c r="C22" s="237">
        <v>44728</v>
      </c>
      <c r="D22" s="238">
        <v>18003655</v>
      </c>
      <c r="E22" s="239"/>
      <c r="F22" s="238" t="s">
        <v>21</v>
      </c>
      <c r="G22" s="238" t="s">
        <v>688</v>
      </c>
      <c r="H22" s="240">
        <v>6207.41</v>
      </c>
      <c r="I22" s="240">
        <f>TAvoir2022[[#This Row],[MONTANT H.T]]*1.2</f>
        <v>7448.8919999999998</v>
      </c>
      <c r="J22" s="224">
        <v>924.43200000000002</v>
      </c>
      <c r="K22" s="241">
        <f>IF(OR(TAvoir2022[[#This Row],[MONTANT T.T.C]]=TAvoir2022[[#This Row],[REGLEMENT]],TAvoir2022[[#This Row],[REGLEMENT]]="-"),"",TAvoir2022[[#This Row],[REGLEMENT]]-TAvoir2022[[#This Row],[MONTANT T.T.C]])</f>
        <v>-6524.46</v>
      </c>
      <c r="L22" s="242">
        <f ca="1">IF(AND(TAvoir2022[[#This Row],[MONTANT H.T]]&lt;&gt;"",TAvoir2022[[#This Row],[ECART]]&lt;&gt;"",TAvoir2022[[#This Row],[RELANCE]]&lt;&gt;"non"),DATEDIF(TAvoir2022[[#This Row],[PERIODE]],TODAY(),"D"),"-")</f>
        <v>105</v>
      </c>
      <c r="M22" s="243"/>
      <c r="N22" s="244" t="s">
        <v>689</v>
      </c>
      <c r="O22" s="245" t="s">
        <v>164</v>
      </c>
    </row>
    <row r="23" spans="1:15" s="2" customFormat="1" ht="16.5" hidden="1" customHeight="1" thickTop="1" thickBot="1">
      <c r="A23" s="25" t="s">
        <v>168</v>
      </c>
      <c r="B23" s="55" t="s">
        <v>592</v>
      </c>
      <c r="C23" s="34">
        <v>44671</v>
      </c>
      <c r="D23" s="33">
        <v>18003603</v>
      </c>
      <c r="E23" s="35"/>
      <c r="F23" s="33" t="s">
        <v>21</v>
      </c>
      <c r="G23" s="33" t="s">
        <v>590</v>
      </c>
      <c r="H23" s="36">
        <v>5554.72</v>
      </c>
      <c r="I23" s="36">
        <f>TAvoir2022[[#This Row],[MONTANT H.T]]*1.2</f>
        <v>6665.6639999999998</v>
      </c>
      <c r="J23" s="36">
        <v>6665.66</v>
      </c>
      <c r="K23" s="38"/>
      <c r="L23" s="39" t="str">
        <f ca="1">IF(AND(TAvoir2022[[#This Row],[MONTANT H.T]]&lt;&gt;"",TAvoir2022[[#This Row],[ECART]]&lt;&gt;"",TAvoir2022[[#This Row],[RELANCE]]&lt;&gt;"non"),DATEDIF(TAvoir2022[[#This Row],[PERIODE]],TODAY(),"D"),"-")</f>
        <v>-</v>
      </c>
      <c r="M23" s="37"/>
      <c r="N23" s="30" t="s">
        <v>591</v>
      </c>
      <c r="O23" s="31" t="s">
        <v>164</v>
      </c>
    </row>
    <row r="24" spans="1:15" s="2" customFormat="1" ht="16.5" hidden="1" customHeight="1" thickTop="1" thickBot="1">
      <c r="A24" s="25" t="s">
        <v>168</v>
      </c>
      <c r="B24" s="55" t="s">
        <v>592</v>
      </c>
      <c r="C24" s="34">
        <v>44666</v>
      </c>
      <c r="D24" s="33">
        <v>18003604</v>
      </c>
      <c r="E24" s="35"/>
      <c r="F24" s="33" t="s">
        <v>21</v>
      </c>
      <c r="G24" s="33" t="s">
        <v>593</v>
      </c>
      <c r="H24" s="36">
        <v>6172.94</v>
      </c>
      <c r="I24" s="36">
        <v>7407.53</v>
      </c>
      <c r="J24" s="36">
        <v>7407.52</v>
      </c>
      <c r="K24" s="38"/>
      <c r="L24" s="39" t="str">
        <f ca="1">IF(AND(TAvoir2022[[#This Row],[MONTANT H.T]]&lt;&gt;"",TAvoir2022[[#This Row],[ECART]]&lt;&gt;"",TAvoir2022[[#This Row],[RELANCE]]&lt;&gt;"non"),DATEDIF(TAvoir2022[[#This Row],[PERIODE]],TODAY(),"D"),"-")</f>
        <v>-</v>
      </c>
      <c r="M24" s="37"/>
      <c r="N24" s="30" t="s">
        <v>594</v>
      </c>
      <c r="O24" s="31" t="s">
        <v>164</v>
      </c>
    </row>
    <row r="25" spans="1:15" s="2" customFormat="1" ht="16.5" hidden="1" customHeight="1" thickTop="1" thickBot="1">
      <c r="A25" s="25" t="s">
        <v>168</v>
      </c>
      <c r="B25" s="220" t="s">
        <v>592</v>
      </c>
      <c r="C25" s="221">
        <v>44718</v>
      </c>
      <c r="D25" s="222">
        <v>18003605</v>
      </c>
      <c r="E25" s="223"/>
      <c r="F25" s="51" t="s">
        <v>26</v>
      </c>
      <c r="G25" s="222" t="s">
        <v>627</v>
      </c>
      <c r="H25" s="224">
        <v>649.79999999999995</v>
      </c>
      <c r="I25" s="224">
        <f>TAvoir2022[[#This Row],[MONTANT H.T]]*1.2</f>
        <v>779.75999999999988</v>
      </c>
      <c r="J25" s="224">
        <v>779.76</v>
      </c>
      <c r="K25" s="225" t="str">
        <f>IF(OR(TAvoir2022[[#This Row],[MONTANT T.T.C]]=TAvoir2022[[#This Row],[REGLEMENT]],TAvoir2022[[#This Row],[REGLEMENT]]="-"),"",TAvoir2022[[#This Row],[REGLEMENT]]-TAvoir2022[[#This Row],[MONTANT T.T.C]])</f>
        <v/>
      </c>
      <c r="L25" s="22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25" s="227"/>
      <c r="N25" s="30" t="s">
        <v>690</v>
      </c>
      <c r="O25" s="31" t="s">
        <v>164</v>
      </c>
    </row>
    <row r="26" spans="1:15" s="2" customFormat="1" ht="16.5" hidden="1" customHeight="1" thickTop="1" thickBot="1">
      <c r="A26" s="25" t="s">
        <v>168</v>
      </c>
      <c r="B26" s="220" t="s">
        <v>592</v>
      </c>
      <c r="C26" s="221">
        <v>44718</v>
      </c>
      <c r="D26" s="222">
        <v>18003607</v>
      </c>
      <c r="E26" s="223"/>
      <c r="F26" s="51" t="s">
        <v>26</v>
      </c>
      <c r="G26" s="222" t="s">
        <v>628</v>
      </c>
      <c r="H26" s="224">
        <v>808.56</v>
      </c>
      <c r="I26" s="224">
        <f>TAvoir2022[[#This Row],[MONTANT H.T]]*1.2</f>
        <v>970.27199999999993</v>
      </c>
      <c r="J26" s="224">
        <v>970.27</v>
      </c>
      <c r="K26" s="225"/>
      <c r="L26" s="22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26" s="227"/>
      <c r="N26" s="30" t="s">
        <v>690</v>
      </c>
      <c r="O26" s="31" t="s">
        <v>164</v>
      </c>
    </row>
    <row r="27" spans="1:15" s="2" customFormat="1" ht="16.5" hidden="1" customHeight="1" thickTop="1" thickBot="1">
      <c r="A27" s="25" t="s">
        <v>168</v>
      </c>
      <c r="B27" s="220" t="s">
        <v>592</v>
      </c>
      <c r="C27" s="221">
        <v>44718</v>
      </c>
      <c r="D27" s="222">
        <v>18003610</v>
      </c>
      <c r="E27" s="223"/>
      <c r="F27" s="51" t="s">
        <v>26</v>
      </c>
      <c r="G27" s="222" t="s">
        <v>625</v>
      </c>
      <c r="H27" s="224">
        <v>747.65</v>
      </c>
      <c r="I27" s="224">
        <f>TAvoir2022[[#This Row],[MONTANT H.T]]*1.2</f>
        <v>897.18</v>
      </c>
      <c r="J27" s="224">
        <v>897.18</v>
      </c>
      <c r="K27" s="225" t="str">
        <f>IF(OR(TAvoir2022[[#This Row],[MONTANT T.T.C]]=TAvoir2022[[#This Row],[REGLEMENT]],TAvoir2022[[#This Row],[REGLEMENT]]="-"),"",TAvoir2022[[#This Row],[REGLEMENT]]-TAvoir2022[[#This Row],[MONTANT T.T.C]])</f>
        <v/>
      </c>
      <c r="L27" s="22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27" s="227"/>
      <c r="N27" s="30" t="s">
        <v>690</v>
      </c>
      <c r="O27" s="31" t="s">
        <v>164</v>
      </c>
    </row>
    <row r="28" spans="1:15" s="2" customFormat="1" ht="16.5" hidden="1" customHeight="1" thickTop="1" thickBot="1">
      <c r="A28" s="25" t="s">
        <v>168</v>
      </c>
      <c r="B28" s="55" t="s">
        <v>592</v>
      </c>
      <c r="C28" s="34">
        <v>44739</v>
      </c>
      <c r="D28" s="33">
        <v>18003689</v>
      </c>
      <c r="E28" s="35"/>
      <c r="F28" s="69" t="s">
        <v>21</v>
      </c>
      <c r="G28" s="33" t="s">
        <v>742</v>
      </c>
      <c r="H28" s="36">
        <v>4794.26</v>
      </c>
      <c r="I28" s="36">
        <f>TAvoir2022[[#This Row],[MONTANT H.T]]*1.2</f>
        <v>5753.1120000000001</v>
      </c>
      <c r="J28" s="36">
        <v>5753.11</v>
      </c>
      <c r="K28" s="38"/>
      <c r="L28" s="39" t="str">
        <f ca="1">IF(AND(TAvoir2022[[#This Row],[MONTANT H.T]]&lt;&gt;"",TAvoir2022[[#This Row],[ECART]]&lt;&gt;"",TAvoir2022[[#This Row],[RELANCE]]&lt;&gt;"non"),DATEDIF(TAvoir2022[[#This Row],[PERIODE]],TODAY(),"D"),"-")</f>
        <v>-</v>
      </c>
      <c r="M28" s="37"/>
      <c r="N28" s="30" t="s">
        <v>743</v>
      </c>
      <c r="O28" s="31" t="s">
        <v>164</v>
      </c>
    </row>
    <row r="29" spans="1:15" s="2" customFormat="1" ht="16.5" hidden="1" customHeight="1" thickTop="1" thickBot="1">
      <c r="A29" s="25" t="s">
        <v>47</v>
      </c>
      <c r="B29" s="436" t="s">
        <v>19</v>
      </c>
      <c r="C29" s="437">
        <v>44767</v>
      </c>
      <c r="D29" s="438">
        <v>18003843</v>
      </c>
      <c r="E29" s="439"/>
      <c r="F29" s="33" t="s">
        <v>33</v>
      </c>
      <c r="G29" s="438" t="s">
        <v>895</v>
      </c>
      <c r="H29" s="440">
        <v>390.06</v>
      </c>
      <c r="I29" s="440">
        <f>TAvoir2022[[#This Row],[MONTANT H.T]]*1.2</f>
        <v>468.072</v>
      </c>
      <c r="J29" s="440">
        <v>466.15</v>
      </c>
      <c r="K29" s="441">
        <f>IF(OR(TAvoir2022[[#This Row],[MONTANT T.T.C]]=TAvoir2022[[#This Row],[REGLEMENT]],TAvoir2022[[#This Row],[REGLEMENT]]="-"),"",TAvoir2022[[#This Row],[REGLEMENT]]-TAvoir2022[[#This Row],[MONTANT T.T.C]])</f>
        <v>-1.9220000000000255</v>
      </c>
      <c r="L29" s="442">
        <f ca="1">IF(AND(TAvoir2022[[#This Row],[MONTANT H.T]]&lt;&gt;"",TAvoir2022[[#This Row],[ECART]]&lt;&gt;"",TAvoir2022[[#This Row],[RELANCE]]&lt;&gt;"non"),DATEDIF(TAvoir2022[[#This Row],[PERIODE]],TODAY(),"D"),"-")</f>
        <v>66</v>
      </c>
      <c r="M29" s="443"/>
      <c r="N29" s="444" t="s">
        <v>896</v>
      </c>
      <c r="O29" s="445" t="s">
        <v>164</v>
      </c>
    </row>
    <row r="30" spans="1:15" s="2" customFormat="1" ht="16.5" hidden="1" customHeight="1" thickTop="1" thickBot="1">
      <c r="A30" s="25" t="s">
        <v>47</v>
      </c>
      <c r="B30" s="436" t="s">
        <v>19</v>
      </c>
      <c r="C30" s="437">
        <v>44767</v>
      </c>
      <c r="D30" s="438">
        <v>18003849</v>
      </c>
      <c r="E30" s="439"/>
      <c r="F30" s="438"/>
      <c r="G30" s="438" t="s">
        <v>895</v>
      </c>
      <c r="H30" s="440">
        <v>394.99</v>
      </c>
      <c r="I30" s="440">
        <f>TAvoir2022[[#This Row],[MONTANT H.T]]*1.2</f>
        <v>473.988</v>
      </c>
      <c r="J30" s="440">
        <v>473.99</v>
      </c>
      <c r="K30" s="441"/>
      <c r="L30" s="442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0" s="443"/>
      <c r="N30" s="444" t="s">
        <v>909</v>
      </c>
      <c r="O30" s="445" t="s">
        <v>164</v>
      </c>
    </row>
    <row r="31" spans="1:15" s="2" customFormat="1" ht="16.5" hidden="1" customHeight="1" thickTop="1" thickBot="1">
      <c r="A31" s="25" t="s">
        <v>47</v>
      </c>
      <c r="B31" s="53" t="s">
        <v>19</v>
      </c>
      <c r="C31" s="34">
        <v>44211</v>
      </c>
      <c r="D31" s="33">
        <v>18002385</v>
      </c>
      <c r="E31" s="35">
        <v>13237.78</v>
      </c>
      <c r="F31" s="22" t="s">
        <v>26</v>
      </c>
      <c r="G31" s="33" t="s">
        <v>68</v>
      </c>
      <c r="H31" s="36">
        <v>113.53</v>
      </c>
      <c r="I31" s="36">
        <f>TAvoir2022[[#This Row],[MONTANT H.T]]*1.2</f>
        <v>136.23599999999999</v>
      </c>
      <c r="J31" s="36">
        <v>133.31</v>
      </c>
      <c r="K31" s="38"/>
      <c r="L31" s="259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1" s="37"/>
      <c r="N31" s="30" t="s">
        <v>212</v>
      </c>
      <c r="O31" s="31" t="s">
        <v>164</v>
      </c>
    </row>
    <row r="32" spans="1:15" s="2" customFormat="1" ht="16.5" hidden="1" customHeight="1" thickTop="1" thickBot="1">
      <c r="A32" s="25" t="s">
        <v>47</v>
      </c>
      <c r="B32" s="67" t="s">
        <v>19</v>
      </c>
      <c r="C32" s="68">
        <v>44414</v>
      </c>
      <c r="D32" s="69">
        <v>18002939</v>
      </c>
      <c r="E32" s="70"/>
      <c r="F32" s="80" t="s">
        <v>26</v>
      </c>
      <c r="G32" s="69"/>
      <c r="H32" s="71">
        <v>11.66</v>
      </c>
      <c r="I32" s="71">
        <f>TAvoir2022[[#This Row],[MONTANT H.T]]*1.2</f>
        <v>13.991999999999999</v>
      </c>
      <c r="J32" s="71">
        <v>13.99</v>
      </c>
      <c r="K32" s="72"/>
      <c r="L32" s="73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2" s="74"/>
      <c r="N32" s="75" t="s">
        <v>304</v>
      </c>
      <c r="O32" s="76" t="s">
        <v>164</v>
      </c>
    </row>
    <row r="33" spans="1:15" s="2" customFormat="1" ht="16.5" hidden="1" customHeight="1" thickTop="1" thickBot="1">
      <c r="A33" s="25" t="s">
        <v>47</v>
      </c>
      <c r="B33" s="67" t="s">
        <v>19</v>
      </c>
      <c r="C33" s="68">
        <v>44382</v>
      </c>
      <c r="D33" s="69">
        <v>18003058</v>
      </c>
      <c r="E33" s="70">
        <v>2122.4899999999998</v>
      </c>
      <c r="F33" s="80" t="s">
        <v>26</v>
      </c>
      <c r="G33" s="69"/>
      <c r="H33" s="71">
        <v>127.31</v>
      </c>
      <c r="I33" s="71">
        <f>TAvoir2022[[#This Row],[MONTANT H.T]]*1.2</f>
        <v>152.77199999999999</v>
      </c>
      <c r="J33" s="71">
        <v>152.75</v>
      </c>
      <c r="K33" s="72"/>
      <c r="L33" s="73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3" s="74"/>
      <c r="N33" s="75" t="s">
        <v>309</v>
      </c>
      <c r="O33" s="76" t="s">
        <v>164</v>
      </c>
    </row>
    <row r="34" spans="1:15" s="2" customFormat="1" ht="16.5" hidden="1" customHeight="1" thickTop="1" thickBot="1">
      <c r="A34" s="25" t="s">
        <v>47</v>
      </c>
      <c r="B34" s="53" t="s">
        <v>19</v>
      </c>
      <c r="C34" s="321">
        <v>44494</v>
      </c>
      <c r="D34" s="324">
        <v>18003164</v>
      </c>
      <c r="E34" s="327"/>
      <c r="F34" s="22" t="s">
        <v>26</v>
      </c>
      <c r="G34" s="324" t="s">
        <v>140</v>
      </c>
      <c r="H34" s="334">
        <v>358.77</v>
      </c>
      <c r="I34" s="334">
        <f>TAvoir2022[[#This Row],[MONTANT H.T]]*1.2</f>
        <v>430.52399999999994</v>
      </c>
      <c r="J34" s="334">
        <v>430.52</v>
      </c>
      <c r="K34" s="337"/>
      <c r="L34" s="34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4" s="304"/>
      <c r="N34" s="30" t="s">
        <v>312</v>
      </c>
      <c r="O34" s="31" t="s">
        <v>164</v>
      </c>
    </row>
    <row r="35" spans="1:15" s="2" customFormat="1" ht="16.5" hidden="1" customHeight="1" thickTop="1" thickBot="1">
      <c r="A35" s="25" t="s">
        <v>47</v>
      </c>
      <c r="B35" s="57" t="s">
        <v>19</v>
      </c>
      <c r="C35" s="58">
        <v>44546</v>
      </c>
      <c r="D35" s="59">
        <v>18003190</v>
      </c>
      <c r="E35" s="60">
        <v>501.79</v>
      </c>
      <c r="F35" s="22" t="s">
        <v>26</v>
      </c>
      <c r="G35" s="59" t="s">
        <v>156</v>
      </c>
      <c r="H35" s="61">
        <v>106.32</v>
      </c>
      <c r="I35" s="61">
        <f>TAvoir2022[[#This Row],[MONTANT H.T]]*1.2</f>
        <v>127.58399999999999</v>
      </c>
      <c r="J35" s="61">
        <v>127.57</v>
      </c>
      <c r="K35" s="62"/>
      <c r="L35" s="302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5" s="63"/>
      <c r="N35" s="30" t="s">
        <v>303</v>
      </c>
      <c r="O35" s="31" t="s">
        <v>164</v>
      </c>
    </row>
    <row r="36" spans="1:15" s="2" customFormat="1" ht="16.5" hidden="1" customHeight="1" thickTop="1" thickBot="1">
      <c r="A36" s="25" t="s">
        <v>47</v>
      </c>
      <c r="B36" s="57" t="s">
        <v>19</v>
      </c>
      <c r="C36" s="58">
        <v>44526</v>
      </c>
      <c r="D36" s="59">
        <v>18003198</v>
      </c>
      <c r="E36" s="60"/>
      <c r="F36" s="59" t="s">
        <v>33</v>
      </c>
      <c r="G36" s="59" t="s">
        <v>157</v>
      </c>
      <c r="H36" s="61">
        <v>1359.36</v>
      </c>
      <c r="I36" s="61">
        <f>TAvoir2022[[#This Row],[MONTANT H.T]]*1.2</f>
        <v>1631.2319999999997</v>
      </c>
      <c r="J36" s="61">
        <v>1631.23</v>
      </c>
      <c r="K36" s="62"/>
      <c r="L36" s="302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6" s="63"/>
      <c r="N36" s="30" t="s">
        <v>229</v>
      </c>
      <c r="O36" s="31" t="s">
        <v>164</v>
      </c>
    </row>
    <row r="37" spans="1:15" s="2" customFormat="1" ht="16.5" hidden="1" customHeight="1" thickTop="1" thickBot="1">
      <c r="A37" s="25" t="s">
        <v>47</v>
      </c>
      <c r="B37" s="67" t="s">
        <v>19</v>
      </c>
      <c r="C37" s="68">
        <v>44565</v>
      </c>
      <c r="D37" s="69">
        <v>18003230</v>
      </c>
      <c r="E37" s="70"/>
      <c r="F37" s="69" t="s">
        <v>21</v>
      </c>
      <c r="G37" s="69" t="s">
        <v>173</v>
      </c>
      <c r="H37" s="71">
        <v>5327.85</v>
      </c>
      <c r="I37" s="71">
        <f>TAvoir2022[[#This Row],[MONTANT H.T]]*1.2</f>
        <v>6393.42</v>
      </c>
      <c r="J37" s="71">
        <v>6543.42</v>
      </c>
      <c r="K37" s="72">
        <f>IF(OR(TAvoir2022[[#This Row],[MONTANT T.T.C]]=TAvoir2022[[#This Row],[REGLEMENT]],TAvoir2022[[#This Row],[REGLEMENT]]="-"),"",TAvoir2022[[#This Row],[REGLEMENT]]-TAvoir2022[[#This Row],[MONTANT T.T.C]])</f>
        <v>150</v>
      </c>
      <c r="L37" s="73">
        <f ca="1">IF(AND(TAvoir2022[[#This Row],[MONTANT H.T]]&lt;&gt;"",TAvoir2022[[#This Row],[ECART]]&lt;&gt;"",TAvoir2022[[#This Row],[RELANCE]]&lt;&gt;"non"),DATEDIF(TAvoir2022[[#This Row],[PERIODE]],TODAY(),"D"),"-")</f>
        <v>268</v>
      </c>
      <c r="M37" s="74"/>
      <c r="N37" s="75" t="s">
        <v>213</v>
      </c>
      <c r="O37" s="76" t="s">
        <v>164</v>
      </c>
    </row>
    <row r="38" spans="1:15" s="2" customFormat="1" ht="16.5" hidden="1" customHeight="1" thickTop="1" thickBot="1">
      <c r="A38" s="25" t="s">
        <v>47</v>
      </c>
      <c r="B38" s="67" t="s">
        <v>19</v>
      </c>
      <c r="C38" s="68">
        <v>44572</v>
      </c>
      <c r="D38" s="69">
        <v>18003241</v>
      </c>
      <c r="E38" s="70"/>
      <c r="F38" s="69" t="s">
        <v>21</v>
      </c>
      <c r="G38" s="69" t="s">
        <v>177</v>
      </c>
      <c r="H38" s="71">
        <v>9550.82</v>
      </c>
      <c r="I38" s="71">
        <f>TAvoir2022[[#This Row],[MONTANT H.T]]*1.2</f>
        <v>11460.983999999999</v>
      </c>
      <c r="J38" s="71">
        <v>11460.98</v>
      </c>
      <c r="K38" s="72"/>
      <c r="L38" s="73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8" s="74"/>
      <c r="N38" s="75" t="s">
        <v>230</v>
      </c>
      <c r="O38" s="76" t="s">
        <v>164</v>
      </c>
    </row>
    <row r="39" spans="1:15" s="2" customFormat="1" ht="16.5" hidden="1" customHeight="1" thickTop="1" thickBot="1">
      <c r="A39" s="25" t="s">
        <v>47</v>
      </c>
      <c r="B39" s="67" t="s">
        <v>19</v>
      </c>
      <c r="C39" s="68">
        <v>44573</v>
      </c>
      <c r="D39" s="69">
        <v>18003253</v>
      </c>
      <c r="E39" s="70">
        <v>8661.52</v>
      </c>
      <c r="F39" s="80" t="s">
        <v>26</v>
      </c>
      <c r="G39" s="69" t="s">
        <v>274</v>
      </c>
      <c r="H39" s="71">
        <v>125</v>
      </c>
      <c r="I39" s="71">
        <f>TAvoir2022[[#This Row],[MONTANT H.T]]*1.2</f>
        <v>150</v>
      </c>
      <c r="J39" s="71">
        <v>150</v>
      </c>
      <c r="K39" s="72" t="str">
        <f>IF(OR(TAvoir2022[[#This Row],[MONTANT T.T.C]]=TAvoir2022[[#This Row],[REGLEMENT]],TAvoir2022[[#This Row],[REGLEMENT]]="-"),"",TAvoir2022[[#This Row],[REGLEMENT]]-TAvoir2022[[#This Row],[MONTANT T.T.C]])</f>
        <v/>
      </c>
      <c r="L39" s="73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9" s="74"/>
      <c r="N39" s="30" t="s">
        <v>414</v>
      </c>
      <c r="O39" s="31" t="s">
        <v>164</v>
      </c>
    </row>
    <row r="40" spans="1:15" s="2" customFormat="1" ht="16.5" hidden="1" customHeight="1" thickTop="1" thickBot="1">
      <c r="A40" s="25" t="s">
        <v>47</v>
      </c>
      <c r="B40" s="67" t="s">
        <v>19</v>
      </c>
      <c r="C40" s="68">
        <v>44572</v>
      </c>
      <c r="D40" s="69">
        <v>18003254</v>
      </c>
      <c r="E40" s="70">
        <v>8775.77</v>
      </c>
      <c r="F40" s="80" t="s">
        <v>26</v>
      </c>
      <c r="G40" s="69" t="s">
        <v>275</v>
      </c>
      <c r="H40" s="71">
        <v>125</v>
      </c>
      <c r="I40" s="71">
        <f>TAvoir2022[[#This Row],[MONTANT H.T]]*1.2</f>
        <v>150</v>
      </c>
      <c r="J40" s="71">
        <v>150</v>
      </c>
      <c r="K40" s="72" t="str">
        <f>IF(OR(TAvoir2022[[#This Row],[MONTANT T.T.C]]=TAvoir2022[[#This Row],[REGLEMENT]],TAvoir2022[[#This Row],[REGLEMENT]]="-"),"",TAvoir2022[[#This Row],[REGLEMENT]]-TAvoir2022[[#This Row],[MONTANT T.T.C]])</f>
        <v/>
      </c>
      <c r="L40" s="73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0" s="74"/>
      <c r="N40" s="30" t="s">
        <v>415</v>
      </c>
      <c r="O40" s="31" t="s">
        <v>164</v>
      </c>
    </row>
    <row r="41" spans="1:15" s="2" customFormat="1" ht="16.5" hidden="1" customHeight="1" thickTop="1" thickBot="1">
      <c r="A41" s="25" t="s">
        <v>47</v>
      </c>
      <c r="B41" s="67" t="s">
        <v>19</v>
      </c>
      <c r="C41" s="68">
        <v>44567</v>
      </c>
      <c r="D41" s="69">
        <v>18003255</v>
      </c>
      <c r="E41" s="70">
        <v>5092.08</v>
      </c>
      <c r="F41" s="80" t="s">
        <v>26</v>
      </c>
      <c r="G41" s="69" t="s">
        <v>276</v>
      </c>
      <c r="H41" s="71">
        <v>125</v>
      </c>
      <c r="I41" s="71">
        <f>TAvoir2022[[#This Row],[MONTANT H.T]]*1.2</f>
        <v>150</v>
      </c>
      <c r="J41" s="71">
        <v>150</v>
      </c>
      <c r="K41" s="72" t="str">
        <f>IF(OR(TAvoir2022[[#This Row],[MONTANT T.T.C]]=TAvoir2022[[#This Row],[REGLEMENT]],TAvoir2022[[#This Row],[REGLEMENT]]="-"),"",TAvoir2022[[#This Row],[REGLEMENT]]-TAvoir2022[[#This Row],[MONTANT T.T.C]])</f>
        <v/>
      </c>
      <c r="L41" s="73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1" s="74"/>
      <c r="N41" s="30" t="s">
        <v>416</v>
      </c>
      <c r="O41" s="31" t="s">
        <v>164</v>
      </c>
    </row>
    <row r="42" spans="1:15" s="2" customFormat="1" ht="16.5" hidden="1" customHeight="1" thickTop="1" thickBot="1">
      <c r="A42" s="25" t="s">
        <v>47</v>
      </c>
      <c r="B42" s="67" t="s">
        <v>19</v>
      </c>
      <c r="C42" s="68">
        <v>44567</v>
      </c>
      <c r="D42" s="69">
        <v>18003256</v>
      </c>
      <c r="E42" s="70">
        <v>3636.08</v>
      </c>
      <c r="F42" s="80" t="s">
        <v>26</v>
      </c>
      <c r="G42" s="69" t="s">
        <v>278</v>
      </c>
      <c r="H42" s="71">
        <v>121.44</v>
      </c>
      <c r="I42" s="71">
        <f>TAvoir2022[[#This Row],[MONTANT H.T]]*1.2</f>
        <v>145.72799999999998</v>
      </c>
      <c r="J42" s="71">
        <v>145.72999999999999</v>
      </c>
      <c r="K42" s="72"/>
      <c r="L42" s="73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2" s="74"/>
      <c r="N42" s="30" t="s">
        <v>577</v>
      </c>
      <c r="O42" s="31" t="s">
        <v>164</v>
      </c>
    </row>
    <row r="43" spans="1:15" s="2" customFormat="1" ht="16.5" hidden="1" customHeight="1" thickTop="1" thickBot="1">
      <c r="A43" s="25" t="s">
        <v>47</v>
      </c>
      <c r="B43" s="67" t="s">
        <v>19</v>
      </c>
      <c r="C43" s="68">
        <v>44564</v>
      </c>
      <c r="D43" s="69">
        <v>18003257</v>
      </c>
      <c r="E43" s="70">
        <v>9204.7199999999993</v>
      </c>
      <c r="F43" s="80" t="s">
        <v>26</v>
      </c>
      <c r="G43" s="69" t="s">
        <v>279</v>
      </c>
      <c r="H43" s="71">
        <v>125</v>
      </c>
      <c r="I43" s="71">
        <f>TAvoir2022[[#This Row],[MONTANT H.T]]*1.2</f>
        <v>150</v>
      </c>
      <c r="J43" s="71">
        <v>150</v>
      </c>
      <c r="K43" s="72" t="str">
        <f>IF(OR(TAvoir2022[[#This Row],[MONTANT T.T.C]]=TAvoir2022[[#This Row],[REGLEMENT]],TAvoir2022[[#This Row],[REGLEMENT]]="-"),"",TAvoir2022[[#This Row],[REGLEMENT]]-TAvoir2022[[#This Row],[MONTANT T.T.C]])</f>
        <v/>
      </c>
      <c r="L43" s="73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3" s="74"/>
      <c r="N43" s="30" t="s">
        <v>413</v>
      </c>
      <c r="O43" s="31" t="s">
        <v>164</v>
      </c>
    </row>
    <row r="44" spans="1:15" s="2" customFormat="1" ht="16.5" hidden="1" customHeight="1" thickTop="1" thickBot="1">
      <c r="A44" s="25" t="s">
        <v>47</v>
      </c>
      <c r="B44" s="67" t="s">
        <v>19</v>
      </c>
      <c r="C44" s="68">
        <v>44564</v>
      </c>
      <c r="D44" s="69">
        <v>18003258</v>
      </c>
      <c r="E44" s="70">
        <v>1134.26</v>
      </c>
      <c r="F44" s="80" t="s">
        <v>26</v>
      </c>
      <c r="G44" s="69" t="s">
        <v>281</v>
      </c>
      <c r="H44" s="71">
        <v>69.989999999999995</v>
      </c>
      <c r="I44" s="71">
        <f>TAvoir2022[[#This Row],[MONTANT H.T]]*1.2</f>
        <v>83.987999999999985</v>
      </c>
      <c r="J44" s="71">
        <v>83.99</v>
      </c>
      <c r="K44" s="72"/>
      <c r="L44" s="73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4" s="74"/>
      <c r="N44" s="30" t="s">
        <v>412</v>
      </c>
      <c r="O44" s="31" t="s">
        <v>164</v>
      </c>
    </row>
    <row r="45" spans="1:15" s="2" customFormat="1" ht="16.5" hidden="1" customHeight="1" thickTop="1" thickBot="1">
      <c r="A45" s="25" t="s">
        <v>47</v>
      </c>
      <c r="B45" s="67" t="s">
        <v>19</v>
      </c>
      <c r="C45" s="68">
        <v>44582</v>
      </c>
      <c r="D45" s="69">
        <v>18003260</v>
      </c>
      <c r="E45" s="70"/>
      <c r="F45" s="69" t="s">
        <v>220</v>
      </c>
      <c r="G45" s="69"/>
      <c r="H45" s="71">
        <v>1851.36</v>
      </c>
      <c r="I45" s="71">
        <f>TAvoir2022[[#This Row],[MONTANT H.T]]*1.2</f>
        <v>2221.6319999999996</v>
      </c>
      <c r="J45" s="71">
        <v>2221.63</v>
      </c>
      <c r="K45" s="72"/>
      <c r="L45" s="73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5" s="74"/>
      <c r="N45" s="75" t="s">
        <v>231</v>
      </c>
      <c r="O45" s="76" t="s">
        <v>164</v>
      </c>
    </row>
    <row r="46" spans="1:15" s="2" customFormat="1" ht="16.5" hidden="1" customHeight="1" thickTop="1" thickBot="1">
      <c r="A46" s="25" t="s">
        <v>47</v>
      </c>
      <c r="B46" s="100" t="s">
        <v>19</v>
      </c>
      <c r="C46" s="101">
        <v>44589</v>
      </c>
      <c r="D46" s="102">
        <v>18003339</v>
      </c>
      <c r="E46" s="103">
        <v>2642.32</v>
      </c>
      <c r="F46" s="102" t="s">
        <v>26</v>
      </c>
      <c r="G46" s="102" t="s">
        <v>391</v>
      </c>
      <c r="H46" s="104">
        <v>12</v>
      </c>
      <c r="I46" s="104">
        <f>TAvoir2022[[#This Row],[MONTANT H.T]]*1.2</f>
        <v>14.399999999999999</v>
      </c>
      <c r="J46" s="104">
        <v>14.4</v>
      </c>
      <c r="K46" s="105" t="str">
        <f>IF(OR(TAvoir2022[[#This Row],[MONTANT T.T.C]]=TAvoir2022[[#This Row],[REGLEMENT]],TAvoir2022[[#This Row],[REGLEMENT]]="-"),"",TAvoir2022[[#This Row],[REGLEMENT]]-TAvoir2022[[#This Row],[MONTANT T.T.C]])</f>
        <v/>
      </c>
      <c r="L46" s="10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6" s="107"/>
      <c r="N46" s="87" t="s">
        <v>417</v>
      </c>
      <c r="O46" s="88" t="s">
        <v>164</v>
      </c>
    </row>
    <row r="47" spans="1:15" s="2" customFormat="1" ht="16.5" hidden="1" customHeight="1" thickTop="1" thickBot="1">
      <c r="A47" s="25" t="s">
        <v>47</v>
      </c>
      <c r="B47" s="67" t="s">
        <v>19</v>
      </c>
      <c r="C47" s="68">
        <v>44607</v>
      </c>
      <c r="D47" s="69">
        <v>18003342</v>
      </c>
      <c r="E47" s="70"/>
      <c r="F47" s="69" t="s">
        <v>194</v>
      </c>
      <c r="G47" s="69" t="s">
        <v>296</v>
      </c>
      <c r="H47" s="71">
        <v>9318.0499999999993</v>
      </c>
      <c r="I47" s="71">
        <f>TAvoir2022[[#This Row],[MONTANT H.T]]*1.2</f>
        <v>11181.659999999998</v>
      </c>
      <c r="J47" s="71">
        <v>11181.66</v>
      </c>
      <c r="K47" s="72" t="str">
        <f>IF(OR(TAvoir2022[[#This Row],[MONTANT T.T.C]]=TAvoir2022[[#This Row],[REGLEMENT]],TAvoir2022[[#This Row],[REGLEMENT]]="-"),"",TAvoir2022[[#This Row],[REGLEMENT]]-TAvoir2022[[#This Row],[MONTANT T.T.C]])</f>
        <v/>
      </c>
      <c r="L47" s="73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7" s="74"/>
      <c r="N47" s="75" t="s">
        <v>297</v>
      </c>
      <c r="O47" s="76" t="s">
        <v>164</v>
      </c>
    </row>
    <row r="48" spans="1:15" s="2" customFormat="1" ht="16.5" hidden="1" customHeight="1" thickTop="1" thickBot="1">
      <c r="A48" s="25" t="s">
        <v>47</v>
      </c>
      <c r="B48" s="67" t="s">
        <v>19</v>
      </c>
      <c r="C48" s="68">
        <v>44607</v>
      </c>
      <c r="D48" s="69">
        <v>18003371</v>
      </c>
      <c r="E48" s="70"/>
      <c r="F48" s="69" t="s">
        <v>21</v>
      </c>
      <c r="G48" s="69" t="s">
        <v>307</v>
      </c>
      <c r="H48" s="71">
        <v>2514.42</v>
      </c>
      <c r="I48" s="71">
        <f>TAvoir2022[[#This Row],[MONTANT H.T]]*1.2</f>
        <v>3017.3040000000001</v>
      </c>
      <c r="J48" s="71">
        <v>3017.3</v>
      </c>
      <c r="K48" s="38"/>
      <c r="L48" s="39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8" s="74"/>
      <c r="N48" s="75" t="s">
        <v>308</v>
      </c>
      <c r="O48" s="76" t="s">
        <v>164</v>
      </c>
    </row>
    <row r="49" spans="1:15" s="2" customFormat="1" ht="16.5" hidden="1" customHeight="1" thickTop="1" thickBot="1">
      <c r="A49" s="25" t="s">
        <v>47</v>
      </c>
      <c r="B49" s="67" t="s">
        <v>19</v>
      </c>
      <c r="C49" s="68">
        <v>44595</v>
      </c>
      <c r="D49" s="69">
        <v>18003372</v>
      </c>
      <c r="E49" s="70"/>
      <c r="F49" s="69" t="s">
        <v>135</v>
      </c>
      <c r="G49" s="69" t="s">
        <v>305</v>
      </c>
      <c r="H49" s="71">
        <v>793.73</v>
      </c>
      <c r="I49" s="71">
        <f>TAvoir2022[[#This Row],[MONTANT H.T]]*1.2</f>
        <v>952.476</v>
      </c>
      <c r="J49" s="71">
        <v>952.48</v>
      </c>
      <c r="K49" s="72"/>
      <c r="L49" s="73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9" s="74"/>
      <c r="N49" s="75" t="s">
        <v>306</v>
      </c>
      <c r="O49" s="76" t="s">
        <v>164</v>
      </c>
    </row>
    <row r="50" spans="1:15" s="2" customFormat="1" ht="16.5" hidden="1" customHeight="1" thickTop="1" thickBot="1">
      <c r="A50" s="25" t="s">
        <v>47</v>
      </c>
      <c r="B50" s="67" t="s">
        <v>19</v>
      </c>
      <c r="C50" s="68">
        <v>44630</v>
      </c>
      <c r="D50" s="69">
        <v>18003373</v>
      </c>
      <c r="E50" s="70"/>
      <c r="F50" s="69" t="s">
        <v>220</v>
      </c>
      <c r="G50" s="69"/>
      <c r="H50" s="71">
        <v>2464.19</v>
      </c>
      <c r="I50" s="71">
        <f>TAvoir2022[[#This Row],[MONTANT H.T]]*1.2</f>
        <v>2957.0279999999998</v>
      </c>
      <c r="J50" s="71">
        <v>2957.03</v>
      </c>
      <c r="K50" s="38"/>
      <c r="L50" s="39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0" s="74"/>
      <c r="N50" s="75" t="s">
        <v>311</v>
      </c>
      <c r="O50" s="76" t="s">
        <v>164</v>
      </c>
    </row>
    <row r="51" spans="1:15" s="2" customFormat="1" ht="15.75" hidden="1" customHeight="1" thickTop="1" thickBot="1">
      <c r="A51" s="25" t="s">
        <v>47</v>
      </c>
      <c r="B51" s="513" t="s">
        <v>19</v>
      </c>
      <c r="C51" s="519">
        <v>44596</v>
      </c>
      <c r="D51" s="524">
        <v>18003391</v>
      </c>
      <c r="E51" s="529">
        <v>3724.06</v>
      </c>
      <c r="F51" s="102" t="s">
        <v>26</v>
      </c>
      <c r="G51" s="524" t="s">
        <v>386</v>
      </c>
      <c r="H51" s="537">
        <v>736.59</v>
      </c>
      <c r="I51" s="537">
        <f>TAvoir2022[[#This Row],[MONTANT H.T]]*1.2</f>
        <v>883.90800000000002</v>
      </c>
      <c r="J51" s="537">
        <v>883.91</v>
      </c>
      <c r="K51" s="546"/>
      <c r="L51" s="607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1" s="617"/>
      <c r="N51" s="631" t="s">
        <v>519</v>
      </c>
      <c r="O51" s="643" t="s">
        <v>164</v>
      </c>
    </row>
    <row r="52" spans="1:15" s="2" customFormat="1" ht="15.75" hidden="1" customHeight="1" thickTop="1" thickBot="1">
      <c r="A52" s="25" t="s">
        <v>47</v>
      </c>
      <c r="B52" s="513" t="s">
        <v>19</v>
      </c>
      <c r="C52" s="101">
        <v>44596</v>
      </c>
      <c r="D52" s="102">
        <v>18003392</v>
      </c>
      <c r="E52" s="103">
        <v>3603.85</v>
      </c>
      <c r="F52" s="524" t="s">
        <v>26</v>
      </c>
      <c r="G52" s="102" t="s">
        <v>385</v>
      </c>
      <c r="H52" s="104">
        <v>800.42</v>
      </c>
      <c r="I52" s="104">
        <f>TAvoir2022[[#This Row],[MONTANT H.T]]*1.2</f>
        <v>960.50399999999991</v>
      </c>
      <c r="J52" s="104">
        <v>960.5</v>
      </c>
      <c r="K52" s="105"/>
      <c r="L52" s="10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2" s="107"/>
      <c r="N52" s="87" t="s">
        <v>672</v>
      </c>
      <c r="O52" s="88" t="s">
        <v>164</v>
      </c>
    </row>
    <row r="53" spans="1:15" s="2" customFormat="1" ht="15.75" hidden="1" customHeight="1" thickTop="1" thickBot="1">
      <c r="A53" s="25" t="s">
        <v>47</v>
      </c>
      <c r="B53" s="513" t="s">
        <v>19</v>
      </c>
      <c r="C53" s="101">
        <v>44599</v>
      </c>
      <c r="D53" s="102">
        <v>18003393</v>
      </c>
      <c r="E53" s="103">
        <v>4887.58</v>
      </c>
      <c r="F53" s="524" t="s">
        <v>26</v>
      </c>
      <c r="G53" s="102" t="s">
        <v>401</v>
      </c>
      <c r="H53" s="104">
        <v>500</v>
      </c>
      <c r="I53" s="104">
        <f>TAvoir2022[[#This Row],[MONTANT H.T]]*1.2</f>
        <v>600</v>
      </c>
      <c r="J53" s="104">
        <v>600.01</v>
      </c>
      <c r="K53" s="105"/>
      <c r="L53" s="10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3" s="107"/>
      <c r="N53" s="87" t="s">
        <v>673</v>
      </c>
      <c r="O53" s="88" t="s">
        <v>164</v>
      </c>
    </row>
    <row r="54" spans="1:15" s="2" customFormat="1" ht="15.75" hidden="1" customHeight="1" thickTop="1" thickBot="1">
      <c r="A54" s="25" t="s">
        <v>47</v>
      </c>
      <c r="B54" s="100" t="s">
        <v>19</v>
      </c>
      <c r="C54" s="101">
        <v>44602</v>
      </c>
      <c r="D54" s="102">
        <v>18003398</v>
      </c>
      <c r="E54" s="103">
        <v>3393.38</v>
      </c>
      <c r="F54" s="102" t="s">
        <v>26</v>
      </c>
      <c r="G54" s="102" t="s">
        <v>395</v>
      </c>
      <c r="H54" s="104">
        <v>5.28</v>
      </c>
      <c r="I54" s="104">
        <f>TAvoir2022[[#This Row],[MONTANT H.T]]*1.2</f>
        <v>6.3360000000000003</v>
      </c>
      <c r="J54" s="104">
        <v>6.34</v>
      </c>
      <c r="K54" s="105"/>
      <c r="L54" s="10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4" s="107"/>
      <c r="N54" s="87" t="s">
        <v>674</v>
      </c>
      <c r="O54" s="88" t="s">
        <v>164</v>
      </c>
    </row>
    <row r="55" spans="1:15" s="2" customFormat="1" ht="15.75" hidden="1" customHeight="1" thickTop="1" thickBot="1">
      <c r="A55" s="25" t="s">
        <v>47</v>
      </c>
      <c r="B55" s="67" t="s">
        <v>19</v>
      </c>
      <c r="C55" s="34">
        <v>44635</v>
      </c>
      <c r="D55" s="33">
        <v>18003399</v>
      </c>
      <c r="E55" s="35"/>
      <c r="F55" s="33" t="s">
        <v>352</v>
      </c>
      <c r="G55" s="33"/>
      <c r="H55" s="36">
        <v>2464.19</v>
      </c>
      <c r="I55" s="36">
        <f>TAvoir2022[[#This Row],[MONTANT H.T]]*1.2</f>
        <v>2957.0279999999998</v>
      </c>
      <c r="J55" s="36">
        <v>2957.03</v>
      </c>
      <c r="K55" s="38"/>
      <c r="L55" s="39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5" s="37"/>
      <c r="N55" s="30" t="s">
        <v>311</v>
      </c>
      <c r="O55" s="31" t="s">
        <v>164</v>
      </c>
    </row>
    <row r="56" spans="1:15" s="2" customFormat="1" ht="15.75" hidden="1" customHeight="1" thickTop="1" thickBot="1">
      <c r="A56" s="25" t="s">
        <v>47</v>
      </c>
      <c r="B56" s="67" t="s">
        <v>19</v>
      </c>
      <c r="C56" s="193">
        <v>44686</v>
      </c>
      <c r="D56" s="194">
        <v>18003526</v>
      </c>
      <c r="E56" s="195"/>
      <c r="F56" s="194" t="s">
        <v>27</v>
      </c>
      <c r="G56" s="194" t="s">
        <v>533</v>
      </c>
      <c r="H56" s="196">
        <v>668.64</v>
      </c>
      <c r="I56" s="196">
        <f>TAvoir2022[[#This Row],[MONTANT H.T]]*1.2</f>
        <v>802.36799999999994</v>
      </c>
      <c r="J56" s="196">
        <v>802.37</v>
      </c>
      <c r="K56" s="197"/>
      <c r="L56" s="198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6" s="199"/>
      <c r="N56" s="30" t="s">
        <v>686</v>
      </c>
      <c r="O56" s="31" t="s">
        <v>164</v>
      </c>
    </row>
    <row r="57" spans="1:15" s="2" customFormat="1" ht="15.75" hidden="1" customHeight="1" thickTop="1" thickBot="1">
      <c r="A57" s="25" t="s">
        <v>47</v>
      </c>
      <c r="B57" s="53" t="s">
        <v>19</v>
      </c>
      <c r="C57" s="193">
        <v>44692</v>
      </c>
      <c r="D57" s="194">
        <v>18003527</v>
      </c>
      <c r="E57" s="195"/>
      <c r="F57" s="194" t="s">
        <v>498</v>
      </c>
      <c r="G57" s="194" t="s">
        <v>499</v>
      </c>
      <c r="H57" s="196">
        <v>31.2</v>
      </c>
      <c r="I57" s="196">
        <f>TAvoir2022[[#This Row],[MONTANT H.T]]*1.2</f>
        <v>37.44</v>
      </c>
      <c r="J57" s="196">
        <v>37.44</v>
      </c>
      <c r="K57" s="197" t="str">
        <f>IF(OR(TAvoir2022[[#This Row],[MONTANT T.T.C]]=TAvoir2022[[#This Row],[REGLEMENT]],TAvoir2022[[#This Row],[REGLEMENT]]="-"),"",TAvoir2022[[#This Row],[REGLEMENT]]-TAvoir2022[[#This Row],[MONTANT T.T.C]])</f>
        <v/>
      </c>
      <c r="L57" s="198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7" s="199"/>
      <c r="N57" s="200" t="s">
        <v>500</v>
      </c>
      <c r="O57" s="201" t="s">
        <v>164</v>
      </c>
    </row>
    <row r="58" spans="1:15" s="2" customFormat="1" ht="15.75" hidden="1" customHeight="1" thickTop="1" thickBot="1">
      <c r="A58" s="25" t="s">
        <v>47</v>
      </c>
      <c r="B58" s="220" t="s">
        <v>19</v>
      </c>
      <c r="C58" s="221">
        <v>44666</v>
      </c>
      <c r="D58" s="222">
        <v>18003617</v>
      </c>
      <c r="E58" s="223">
        <v>8356.08</v>
      </c>
      <c r="F58" s="51" t="s">
        <v>26</v>
      </c>
      <c r="G58" s="222" t="s">
        <v>619</v>
      </c>
      <c r="H58" s="224">
        <v>15.27</v>
      </c>
      <c r="I58" s="224">
        <f>TAvoir2022[[#This Row],[MONTANT H.T]]*1.2</f>
        <v>18.323999999999998</v>
      </c>
      <c r="J58" s="224">
        <v>18.309999999999999</v>
      </c>
      <c r="K58" s="225"/>
      <c r="L58" s="22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8" s="227"/>
      <c r="N58" s="30" t="s">
        <v>675</v>
      </c>
      <c r="O58" s="31" t="s">
        <v>164</v>
      </c>
    </row>
    <row r="59" spans="1:15" s="2" customFormat="1" ht="15.75" hidden="1" customHeight="1" thickTop="1" thickBot="1">
      <c r="A59" s="25" t="s">
        <v>47</v>
      </c>
      <c r="B59" s="67" t="s">
        <v>19</v>
      </c>
      <c r="C59" s="34">
        <v>44652</v>
      </c>
      <c r="D59" s="33">
        <v>18003618</v>
      </c>
      <c r="E59" s="35"/>
      <c r="F59" s="33" t="s">
        <v>21</v>
      </c>
      <c r="G59" s="33"/>
      <c r="H59" s="36">
        <v>5246.13</v>
      </c>
      <c r="I59" s="36">
        <f>TAvoir2022[[#This Row],[MONTANT H.T]]*1.2</f>
        <v>6295.3559999999998</v>
      </c>
      <c r="J59" s="36">
        <v>6295.36</v>
      </c>
      <c r="K59" s="38"/>
      <c r="L59" s="39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9" s="37"/>
      <c r="N59" s="30" t="s">
        <v>599</v>
      </c>
      <c r="O59" s="31" t="s">
        <v>164</v>
      </c>
    </row>
    <row r="60" spans="1:15" s="2" customFormat="1" ht="15.75" hidden="1" customHeight="1" thickTop="1" thickBot="1">
      <c r="A60" s="25" t="s">
        <v>47</v>
      </c>
      <c r="B60" s="67" t="s">
        <v>19</v>
      </c>
      <c r="C60" s="250">
        <v>44734</v>
      </c>
      <c r="D60" s="251">
        <v>18003653</v>
      </c>
      <c r="E60" s="252">
        <v>7156.25</v>
      </c>
      <c r="F60" s="80" t="s">
        <v>26</v>
      </c>
      <c r="G60" s="251" t="s">
        <v>702</v>
      </c>
      <c r="H60" s="253">
        <v>859.68</v>
      </c>
      <c r="I60" s="253">
        <v>1031.6199999999999</v>
      </c>
      <c r="J60" s="253">
        <v>1031.6199999999999</v>
      </c>
      <c r="K60" s="254" t="str">
        <f>IF(OR(TAvoir2022[[#This Row],[MONTANT T.T.C]]=TAvoir2022[[#This Row],[REGLEMENT]],TAvoir2022[[#This Row],[REGLEMENT]]="-"),"",TAvoir2022[[#This Row],[REGLEMENT]]-TAvoir2022[[#This Row],[MONTANT T.T.C]])</f>
        <v/>
      </c>
      <c r="L60" s="255" t="str">
        <f ca="1">IF(AND(TAvoir2022[[#This Row],[MONTANT H.T]]&lt;&gt;"",TAvoir2022[[#This Row],[ECART]]&lt;&gt;"",TAvoir2022[[#This Row],[RELANCE]]&lt;&gt;"non"),DATEDIF(TAvoir2022[[#This Row],[PERIODE]],TODAY(),"D"),"-")</f>
        <v>-</v>
      </c>
      <c r="M60" s="256"/>
      <c r="N60" s="257" t="s">
        <v>703</v>
      </c>
      <c r="O60" s="258" t="s">
        <v>164</v>
      </c>
    </row>
    <row r="61" spans="1:15" s="2" customFormat="1" ht="15.75" hidden="1" customHeight="1" thickTop="1" thickBot="1">
      <c r="A61" s="25" t="s">
        <v>47</v>
      </c>
      <c r="B61" s="67" t="s">
        <v>19</v>
      </c>
      <c r="C61" s="250">
        <v>44733</v>
      </c>
      <c r="D61" s="251">
        <v>18003665</v>
      </c>
      <c r="E61" s="252">
        <v>14291.72</v>
      </c>
      <c r="F61" s="80" t="s">
        <v>26</v>
      </c>
      <c r="G61" s="251" t="s">
        <v>701</v>
      </c>
      <c r="H61" s="253">
        <v>41.56</v>
      </c>
      <c r="I61" s="253">
        <v>49.87</v>
      </c>
      <c r="J61" s="253"/>
      <c r="K61" s="254">
        <f>IF(OR(TAvoir2022[[#This Row],[MONTANT T.T.C]]=TAvoir2022[[#This Row],[REGLEMENT]],TAvoir2022[[#This Row],[REGLEMENT]]="-"),"",TAvoir2022[[#This Row],[REGLEMENT]]-TAvoir2022[[#This Row],[MONTANT T.T.C]])</f>
        <v>-49.87</v>
      </c>
      <c r="L61" s="255">
        <f ca="1">IF(AND(TAvoir2022[[#This Row],[MONTANT H.T]]&lt;&gt;"",TAvoir2022[[#This Row],[ECART]]&lt;&gt;"",TAvoir2022[[#This Row],[RELANCE]]&lt;&gt;"non"),DATEDIF(TAvoir2022[[#This Row],[PERIODE]],TODAY(),"D"),"-")</f>
        <v>100</v>
      </c>
      <c r="M61" s="256"/>
      <c r="N61" s="30" t="s">
        <v>899</v>
      </c>
      <c r="O61" s="31" t="s">
        <v>164</v>
      </c>
    </row>
    <row r="62" spans="1:15" s="2" customFormat="1" ht="15.75" hidden="1" customHeight="1" thickTop="1" thickBot="1">
      <c r="A62" s="25" t="s">
        <v>47</v>
      </c>
      <c r="B62" s="67" t="s">
        <v>19</v>
      </c>
      <c r="C62" s="250">
        <v>44733</v>
      </c>
      <c r="D62" s="251">
        <v>18003666</v>
      </c>
      <c r="E62" s="252">
        <v>9309.5300000000007</v>
      </c>
      <c r="F62" s="80" t="s">
        <v>26</v>
      </c>
      <c r="G62" s="251" t="s">
        <v>700</v>
      </c>
      <c r="H62" s="253">
        <v>249.35</v>
      </c>
      <c r="I62" s="253">
        <v>299.22000000000003</v>
      </c>
      <c r="J62" s="253"/>
      <c r="K62" s="254">
        <f>IF(OR(TAvoir2022[[#This Row],[MONTANT T.T.C]]=TAvoir2022[[#This Row],[REGLEMENT]],TAvoir2022[[#This Row],[REGLEMENT]]="-"),"",TAvoir2022[[#This Row],[REGLEMENT]]-TAvoir2022[[#This Row],[MONTANT T.T.C]])</f>
        <v>-299.22000000000003</v>
      </c>
      <c r="L62" s="255">
        <f ca="1">IF(AND(TAvoir2022[[#This Row],[MONTANT H.T]]&lt;&gt;"",TAvoir2022[[#This Row],[ECART]]&lt;&gt;"",TAvoir2022[[#This Row],[RELANCE]]&lt;&gt;"non"),DATEDIF(TAvoir2022[[#This Row],[PERIODE]],TODAY(),"D"),"-")</f>
        <v>100</v>
      </c>
      <c r="M62" s="256"/>
      <c r="N62" s="30" t="s">
        <v>900</v>
      </c>
      <c r="O62" s="31" t="s">
        <v>164</v>
      </c>
    </row>
    <row r="63" spans="1:15" s="2" customFormat="1" ht="15.75" hidden="1" customHeight="1" thickTop="1" thickBot="1">
      <c r="A63" s="25" t="s">
        <v>47</v>
      </c>
      <c r="B63" s="355" t="s">
        <v>19</v>
      </c>
      <c r="C63" s="346">
        <v>44771</v>
      </c>
      <c r="D63" s="347">
        <v>18003783</v>
      </c>
      <c r="E63" s="348"/>
      <c r="F63" s="347" t="s">
        <v>772</v>
      </c>
      <c r="G63" s="347" t="s">
        <v>771</v>
      </c>
      <c r="H63" s="349">
        <v>6784.26</v>
      </c>
      <c r="I63" s="349">
        <f>TAvoir2022[[#This Row],[MONTANT H.T]]*1.2</f>
        <v>8141.1120000000001</v>
      </c>
      <c r="J63" s="349">
        <v>8141.11</v>
      </c>
      <c r="K63" s="350"/>
      <c r="L63" s="35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63" s="352"/>
      <c r="N63" s="353" t="s">
        <v>773</v>
      </c>
      <c r="O63" s="354" t="s">
        <v>164</v>
      </c>
    </row>
    <row r="64" spans="1:15" s="2" customFormat="1" ht="15.75" hidden="1" customHeight="1" thickTop="1" thickBot="1">
      <c r="A64" s="25" t="s">
        <v>47</v>
      </c>
      <c r="B64" s="436" t="s">
        <v>19</v>
      </c>
      <c r="C64" s="437">
        <v>44806</v>
      </c>
      <c r="D64" s="438">
        <v>18003838</v>
      </c>
      <c r="E64" s="439"/>
      <c r="F64" s="438" t="s">
        <v>27</v>
      </c>
      <c r="G64" s="438" t="s">
        <v>954</v>
      </c>
      <c r="H64" s="440">
        <v>65.52</v>
      </c>
      <c r="I64" s="440">
        <f>TAvoir2022[[#This Row],[MONTANT H.T]]*1.2</f>
        <v>78.623999999999995</v>
      </c>
      <c r="J64" s="440"/>
      <c r="K64" s="441">
        <f>IF(OR(TAvoir2022[[#This Row],[MONTANT T.T.C]]=TAvoir2022[[#This Row],[REGLEMENT]],TAvoir2022[[#This Row],[REGLEMENT]]="-"),"",TAvoir2022[[#This Row],[REGLEMENT]]-TAvoir2022[[#This Row],[MONTANT T.T.C]])</f>
        <v>-78.623999999999995</v>
      </c>
      <c r="L64" s="442">
        <f ca="1">IF(AND(TAvoir2022[[#This Row],[MONTANT H.T]]&lt;&gt;"",TAvoir2022[[#This Row],[ECART]]&lt;&gt;"",TAvoir2022[[#This Row],[RELANCE]]&lt;&gt;"non"),DATEDIF(TAvoir2022[[#This Row],[PERIODE]],TODAY(),"D"),"-")</f>
        <v>27</v>
      </c>
      <c r="M64" s="443"/>
      <c r="N64" s="444"/>
      <c r="O64" s="445"/>
    </row>
    <row r="65" spans="1:15" s="2" customFormat="1" ht="15.75" hidden="1" customHeight="1" thickTop="1" thickBot="1">
      <c r="A65" s="25" t="s">
        <v>47</v>
      </c>
      <c r="B65" s="67" t="s">
        <v>19</v>
      </c>
      <c r="C65" s="68">
        <v>44572</v>
      </c>
      <c r="D65" s="69">
        <v>18003259</v>
      </c>
      <c r="E65" s="70">
        <v>1945.51</v>
      </c>
      <c r="F65" s="80" t="s">
        <v>26</v>
      </c>
      <c r="G65" s="69" t="s">
        <v>280</v>
      </c>
      <c r="H65" s="71">
        <v>76.67</v>
      </c>
      <c r="I65" s="71">
        <f>TAvoir2022[[#This Row],[MONTANT H.T]]*1.2</f>
        <v>92.004000000000005</v>
      </c>
      <c r="J65" s="71"/>
      <c r="K65" s="72">
        <f>IF(OR(TAvoir2022[[#This Row],[MONTANT T.T.C]]=TAvoir2022[[#This Row],[REGLEMENT]],TAvoir2022[[#This Row],[REGLEMENT]]="-"),"",TAvoir2022[[#This Row],[REGLEMENT]]-TAvoir2022[[#This Row],[MONTANT T.T.C]])</f>
        <v>-92.004000000000005</v>
      </c>
      <c r="L65" s="73">
        <f ca="1">IF(AND(TAvoir2022[[#This Row],[MONTANT H.T]]&lt;&gt;"",TAvoir2022[[#This Row],[ECART]]&lt;&gt;"",TAvoir2022[[#This Row],[RELANCE]]&lt;&gt;"non"),DATEDIF(TAvoir2022[[#This Row],[PERIODE]],TODAY(),"D"),"-")</f>
        <v>261</v>
      </c>
      <c r="M65" s="74"/>
      <c r="N65" s="75"/>
      <c r="O65" s="76"/>
    </row>
    <row r="66" spans="1:15" s="2" customFormat="1" ht="15.75" hidden="1" customHeight="1" thickTop="1" thickBot="1">
      <c r="A66" s="25" t="s">
        <v>47</v>
      </c>
      <c r="B66" s="100" t="s">
        <v>19</v>
      </c>
      <c r="C66" s="101">
        <v>44623</v>
      </c>
      <c r="D66" s="92">
        <v>18003423</v>
      </c>
      <c r="E66" s="103">
        <v>6578.29</v>
      </c>
      <c r="F66" s="102" t="s">
        <v>26</v>
      </c>
      <c r="G66" s="102" t="s">
        <v>384</v>
      </c>
      <c r="H66" s="104">
        <v>124.03</v>
      </c>
      <c r="I66" s="104">
        <f>TAvoir2022[[#This Row],[MONTANT H.T]]*1.2</f>
        <v>148.83599999999998</v>
      </c>
      <c r="J66" s="104"/>
      <c r="K66" s="95">
        <f>IF(OR(TAvoir2022[[#This Row],[MONTANT T.T.C]]=TAvoir2022[[#This Row],[REGLEMENT]],TAvoir2022[[#This Row],[REGLEMENT]]="-"),"",TAvoir2022[[#This Row],[REGLEMENT]]-TAvoir2022[[#This Row],[MONTANT T.T.C]])</f>
        <v>-148.83599999999998</v>
      </c>
      <c r="L66" s="106">
        <f ca="1">IF(AND(TAvoir2022[[#This Row],[MONTANT H.T]]&lt;&gt;"",TAvoir2022[[#This Row],[ECART]]&lt;&gt;"",TAvoir2022[[#This Row],[RELANCE]]&lt;&gt;"non"),DATEDIF(TAvoir2022[[#This Row],[PERIODE]],TODAY(),"D"),"-")</f>
        <v>210</v>
      </c>
      <c r="M66" s="107"/>
      <c r="N66" s="108"/>
      <c r="O66" s="109"/>
    </row>
    <row r="67" spans="1:15" s="2" customFormat="1" ht="15.75" hidden="1" customHeight="1" thickTop="1" thickBot="1">
      <c r="A67" s="25" t="s">
        <v>47</v>
      </c>
      <c r="B67" s="67" t="s">
        <v>19</v>
      </c>
      <c r="C67" s="68">
        <v>44565</v>
      </c>
      <c r="D67" s="69">
        <v>18003252</v>
      </c>
      <c r="E67" s="70">
        <v>6543.42</v>
      </c>
      <c r="F67" s="80" t="s">
        <v>26</v>
      </c>
      <c r="G67" s="69" t="s">
        <v>173</v>
      </c>
      <c r="H67" s="71">
        <v>125</v>
      </c>
      <c r="I67" s="71">
        <f>TAvoir2022[[#This Row],[MONTANT H.T]]*1.2</f>
        <v>150</v>
      </c>
      <c r="J67" s="71"/>
      <c r="K67" s="72">
        <f>IF(OR(TAvoir2022[[#This Row],[MONTANT T.T.C]]=TAvoir2022[[#This Row],[REGLEMENT]],TAvoir2022[[#This Row],[REGLEMENT]]="-"),"",TAvoir2022[[#This Row],[REGLEMENT]]-TAvoir2022[[#This Row],[MONTANT T.T.C]])</f>
        <v>-150</v>
      </c>
      <c r="L67" s="73">
        <f ca="1">IF(AND(TAvoir2022[[#This Row],[MONTANT H.T]]&lt;&gt;"",TAvoir2022[[#This Row],[ECART]]&lt;&gt;"",TAvoir2022[[#This Row],[RELANCE]]&lt;&gt;"non"),DATEDIF(TAvoir2022[[#This Row],[PERIODE]],TODAY(),"D"),"-")</f>
        <v>268</v>
      </c>
      <c r="M67" s="74"/>
      <c r="N67" s="75"/>
      <c r="O67" s="76"/>
    </row>
    <row r="68" spans="1:15" s="2" customFormat="1" ht="15.75" hidden="1" customHeight="1" thickTop="1" thickBot="1">
      <c r="A68" s="25" t="s">
        <v>47</v>
      </c>
      <c r="B68" s="67" t="s">
        <v>19</v>
      </c>
      <c r="C68" s="68">
        <v>44566</v>
      </c>
      <c r="D68" s="69">
        <v>18003251</v>
      </c>
      <c r="E68" s="70">
        <v>7367.5</v>
      </c>
      <c r="F68" s="80" t="s">
        <v>26</v>
      </c>
      <c r="G68" s="69" t="s">
        <v>277</v>
      </c>
      <c r="H68" s="71">
        <v>172.01</v>
      </c>
      <c r="I68" s="71">
        <f>TAvoir2022[[#This Row],[MONTANT H.T]]*1.2</f>
        <v>206.41199999999998</v>
      </c>
      <c r="J68" s="71"/>
      <c r="K68" s="72">
        <f>IF(OR(TAvoir2022[[#This Row],[MONTANT T.T.C]]=TAvoir2022[[#This Row],[REGLEMENT]],TAvoir2022[[#This Row],[REGLEMENT]]="-"),"",TAvoir2022[[#This Row],[REGLEMENT]]-TAvoir2022[[#This Row],[MONTANT T.T.C]])</f>
        <v>-206.41199999999998</v>
      </c>
      <c r="L68" s="73">
        <f ca="1">IF(AND(TAvoir2022[[#This Row],[MONTANT H.T]]&lt;&gt;"",TAvoir2022[[#This Row],[ECART]]&lt;&gt;"",TAvoir2022[[#This Row],[RELANCE]]&lt;&gt;"non"),DATEDIF(TAvoir2022[[#This Row],[PERIODE]],TODAY(),"D"),"-")</f>
        <v>267</v>
      </c>
      <c r="M68" s="74"/>
      <c r="N68" s="75"/>
      <c r="O68" s="76"/>
    </row>
    <row r="69" spans="1:15" s="2" customFormat="1" ht="15.75" hidden="1" customHeight="1" thickTop="1" thickBot="1">
      <c r="A69" s="25" t="s">
        <v>47</v>
      </c>
      <c r="B69" s="100" t="s">
        <v>19</v>
      </c>
      <c r="C69" s="101">
        <v>44592</v>
      </c>
      <c r="D69" s="92">
        <v>18003341</v>
      </c>
      <c r="E69" s="103">
        <v>6985.44</v>
      </c>
      <c r="F69" s="102" t="s">
        <v>26</v>
      </c>
      <c r="G69" s="102" t="s">
        <v>393</v>
      </c>
      <c r="H69" s="104">
        <v>176.4</v>
      </c>
      <c r="I69" s="104">
        <f>TAvoir2022[[#This Row],[MONTANT H.T]]*1.2</f>
        <v>211.68</v>
      </c>
      <c r="J69" s="104"/>
      <c r="K69" s="95">
        <f>IF(OR(TAvoir2022[[#This Row],[MONTANT T.T.C]]=TAvoir2022[[#This Row],[REGLEMENT]],TAvoir2022[[#This Row],[REGLEMENT]]="-"),"",TAvoir2022[[#This Row],[REGLEMENT]]-TAvoir2022[[#This Row],[MONTANT T.T.C]])</f>
        <v>-211.68</v>
      </c>
      <c r="L69" s="106">
        <f ca="1">IF(AND(TAvoir2022[[#This Row],[MONTANT H.T]]&lt;&gt;"",TAvoir2022[[#This Row],[ECART]]&lt;&gt;"",TAvoir2022[[#This Row],[RELANCE]]&lt;&gt;"non"),DATEDIF(TAvoir2022[[#This Row],[PERIODE]],TODAY(),"D"),"-")</f>
        <v>241</v>
      </c>
      <c r="M69" s="107"/>
      <c r="N69" s="108"/>
      <c r="O69" s="109"/>
    </row>
    <row r="70" spans="1:15" s="2" customFormat="1" ht="15.75" hidden="1" customHeight="1" thickTop="1" thickBot="1">
      <c r="A70" s="25" t="s">
        <v>47</v>
      </c>
      <c r="B70" s="100" t="s">
        <v>19</v>
      </c>
      <c r="C70" s="101">
        <v>44593</v>
      </c>
      <c r="D70" s="92">
        <v>18003333</v>
      </c>
      <c r="E70" s="103">
        <v>4323.3100000000004</v>
      </c>
      <c r="F70" s="102" t="s">
        <v>26</v>
      </c>
      <c r="G70" s="102" t="s">
        <v>390</v>
      </c>
      <c r="H70" s="104">
        <v>182.74</v>
      </c>
      <c r="I70" s="104">
        <f>TAvoir2022[[#This Row],[MONTANT H.T]]*1.2</f>
        <v>219.28800000000001</v>
      </c>
      <c r="J70" s="104"/>
      <c r="K70" s="95">
        <f>IF(OR(TAvoir2022[[#This Row],[MONTANT T.T.C]]=TAvoir2022[[#This Row],[REGLEMENT]],TAvoir2022[[#This Row],[REGLEMENT]]="-"),"",TAvoir2022[[#This Row],[REGLEMENT]]-TAvoir2022[[#This Row],[MONTANT T.T.C]])</f>
        <v>-219.28800000000001</v>
      </c>
      <c r="L70" s="106">
        <f ca="1">IF(AND(TAvoir2022[[#This Row],[MONTANT H.T]]&lt;&gt;"",TAvoir2022[[#This Row],[ECART]]&lt;&gt;"",TAvoir2022[[#This Row],[RELANCE]]&lt;&gt;"non"),DATEDIF(TAvoir2022[[#This Row],[PERIODE]],TODAY(),"D"),"-")</f>
        <v>240</v>
      </c>
      <c r="M70" s="107"/>
      <c r="N70" s="108"/>
      <c r="O70" s="109"/>
    </row>
    <row r="71" spans="1:15" s="2" customFormat="1" ht="15.75" hidden="1" customHeight="1" thickTop="1" thickBot="1">
      <c r="A71" s="25" t="s">
        <v>47</v>
      </c>
      <c r="B71" s="100" t="s">
        <v>19</v>
      </c>
      <c r="C71" s="101">
        <v>44581</v>
      </c>
      <c r="D71" s="92">
        <v>18003397</v>
      </c>
      <c r="E71" s="103">
        <v>11088.48</v>
      </c>
      <c r="F71" s="102" t="s">
        <v>26</v>
      </c>
      <c r="G71" s="102" t="s">
        <v>394</v>
      </c>
      <c r="H71" s="104">
        <v>911.13</v>
      </c>
      <c r="I71" s="104">
        <f>TAvoir2022[[#This Row],[MONTANT H.T]]*1.2</f>
        <v>1093.356</v>
      </c>
      <c r="J71" s="104"/>
      <c r="K71" s="95">
        <f>IF(OR(TAvoir2022[[#This Row],[MONTANT T.T.C]]=TAvoir2022[[#This Row],[REGLEMENT]],TAvoir2022[[#This Row],[REGLEMENT]]="-"),"",TAvoir2022[[#This Row],[REGLEMENT]]-TAvoir2022[[#This Row],[MONTANT T.T.C]])</f>
        <v>-1093.356</v>
      </c>
      <c r="L71" s="106">
        <f ca="1">IF(AND(TAvoir2022[[#This Row],[MONTANT H.T]]&lt;&gt;"",TAvoir2022[[#This Row],[ECART]]&lt;&gt;"",TAvoir2022[[#This Row],[RELANCE]]&lt;&gt;"non"),DATEDIF(TAvoir2022[[#This Row],[PERIODE]],TODAY(),"D"),"-")</f>
        <v>252</v>
      </c>
      <c r="M71" s="107"/>
      <c r="N71" s="108"/>
      <c r="O71" s="109"/>
    </row>
    <row r="72" spans="1:15" s="2" customFormat="1" ht="15.75" hidden="1" customHeight="1" thickTop="1" thickBot="1">
      <c r="A72" s="25" t="s">
        <v>387</v>
      </c>
      <c r="B72" s="100" t="s">
        <v>19</v>
      </c>
      <c r="C72" s="101">
        <v>44593</v>
      </c>
      <c r="D72" s="102">
        <v>18003331</v>
      </c>
      <c r="E72" s="103">
        <v>2477.46</v>
      </c>
      <c r="F72" s="102" t="s">
        <v>26</v>
      </c>
      <c r="G72" s="102" t="s">
        <v>389</v>
      </c>
      <c r="H72" s="104">
        <v>380.54</v>
      </c>
      <c r="I72" s="104">
        <f>TAvoir2022[[#This Row],[MONTANT H.T]]*1.2</f>
        <v>456.64800000000002</v>
      </c>
      <c r="J72" s="104">
        <v>456.65</v>
      </c>
      <c r="K72" s="105"/>
      <c r="L72" s="10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72" s="107"/>
      <c r="N72" s="87" t="s">
        <v>671</v>
      </c>
      <c r="O72" s="88" t="s">
        <v>164</v>
      </c>
    </row>
    <row r="73" spans="1:15" s="2" customFormat="1" ht="15.75" hidden="1" customHeight="1" thickTop="1" thickBot="1">
      <c r="A73" s="25" t="s">
        <v>387</v>
      </c>
      <c r="B73" s="100" t="s">
        <v>19</v>
      </c>
      <c r="C73" s="193">
        <v>44585</v>
      </c>
      <c r="D73" s="194">
        <v>18003459</v>
      </c>
      <c r="E73" s="195">
        <v>1443.46</v>
      </c>
      <c r="F73" s="102" t="s">
        <v>26</v>
      </c>
      <c r="G73" s="194" t="s">
        <v>520</v>
      </c>
      <c r="H73" s="196">
        <v>365.76</v>
      </c>
      <c r="I73" s="196">
        <f>TAvoir2022[[#This Row],[MONTANT H.T]]*1.2</f>
        <v>438.91199999999998</v>
      </c>
      <c r="J73" s="196">
        <v>438.91</v>
      </c>
      <c r="K73" s="197"/>
      <c r="L73" s="198" t="str">
        <f ca="1">IF(AND(TAvoir2022[[#This Row],[MONTANT H.T]]&lt;&gt;"",TAvoir2022[[#This Row],[ECART]]&lt;&gt;"",TAvoir2022[[#This Row],[RELANCE]]&lt;&gt;"non"),DATEDIF(TAvoir2022[[#This Row],[PERIODE]],TODAY(),"D"),"-")</f>
        <v>-</v>
      </c>
      <c r="M73" s="199"/>
      <c r="N73" s="200" t="s">
        <v>521</v>
      </c>
      <c r="O73" s="201" t="s">
        <v>164</v>
      </c>
    </row>
    <row r="74" spans="1:15" s="2" customFormat="1" ht="15.75" hidden="1" customHeight="1" thickTop="1" thickBot="1">
      <c r="A74" s="25" t="s">
        <v>387</v>
      </c>
      <c r="B74" s="100" t="s">
        <v>19</v>
      </c>
      <c r="C74" s="437">
        <v>44806</v>
      </c>
      <c r="D74" s="438">
        <v>18003838</v>
      </c>
      <c r="E74" s="439">
        <v>6827.2</v>
      </c>
      <c r="F74" s="438" t="s">
        <v>27</v>
      </c>
      <c r="G74" s="438" t="s">
        <v>901</v>
      </c>
      <c r="H74" s="440">
        <v>65.52</v>
      </c>
      <c r="I74" s="440">
        <f>TAvoir2022[[#This Row],[MONTANT H.T]]*1.2</f>
        <v>78.623999999999995</v>
      </c>
      <c r="J74" s="440"/>
      <c r="K74" s="441">
        <f>IF(OR(TAvoir2022[[#This Row],[MONTANT T.T.C]]=TAvoir2022[[#This Row],[REGLEMENT]],TAvoir2022[[#This Row],[REGLEMENT]]="-"),"",TAvoir2022[[#This Row],[REGLEMENT]]-TAvoir2022[[#This Row],[MONTANT T.T.C]])</f>
        <v>-78.623999999999995</v>
      </c>
      <c r="L74" s="442">
        <f ca="1">IF(AND(TAvoir2022[[#This Row],[MONTANT H.T]]&lt;&gt;"",TAvoir2022[[#This Row],[ECART]]&lt;&gt;"",TAvoir2022[[#This Row],[RELANCE]]&lt;&gt;"non"),DATEDIF(TAvoir2022[[#This Row],[PERIODE]],TODAY(),"D"),"-")</f>
        <v>27</v>
      </c>
      <c r="M74" s="443"/>
      <c r="N74" s="444" t="s">
        <v>902</v>
      </c>
      <c r="O74" s="445" t="s">
        <v>164</v>
      </c>
    </row>
    <row r="75" spans="1:15" s="2" customFormat="1" ht="15.75" hidden="1" customHeight="1" thickTop="1" thickBot="1">
      <c r="A75" s="25" t="s">
        <v>387</v>
      </c>
      <c r="B75" s="100" t="s">
        <v>19</v>
      </c>
      <c r="C75" s="101">
        <v>44580</v>
      </c>
      <c r="D75" s="92">
        <v>18003340</v>
      </c>
      <c r="E75" s="103">
        <v>1462.15</v>
      </c>
      <c r="F75" s="102" t="s">
        <v>26</v>
      </c>
      <c r="G75" s="102" t="s">
        <v>392</v>
      </c>
      <c r="H75" s="104">
        <v>96.83</v>
      </c>
      <c r="I75" s="104">
        <f>TAvoir2022[[#This Row],[MONTANT H.T]]*1.2</f>
        <v>116.196</v>
      </c>
      <c r="J75" s="104"/>
      <c r="K75" s="95">
        <f>IF(OR(TAvoir2022[[#This Row],[MONTANT T.T.C]]=TAvoir2022[[#This Row],[REGLEMENT]],TAvoir2022[[#This Row],[REGLEMENT]]="-"),"",TAvoir2022[[#This Row],[REGLEMENT]]-TAvoir2022[[#This Row],[MONTANT T.T.C]])</f>
        <v>-116.196</v>
      </c>
      <c r="L75" s="106">
        <f ca="1">IF(AND(TAvoir2022[[#This Row],[MONTANT H.T]]&lt;&gt;"",TAvoir2022[[#This Row],[ECART]]&lt;&gt;"",TAvoir2022[[#This Row],[RELANCE]]&lt;&gt;"non"),DATEDIF(TAvoir2022[[#This Row],[PERIODE]],TODAY(),"D"),"-")</f>
        <v>253</v>
      </c>
      <c r="M75" s="107"/>
      <c r="N75" s="108"/>
      <c r="O75" s="109"/>
    </row>
    <row r="76" spans="1:15" s="2" customFormat="1" ht="15.75" hidden="1" customHeight="1" thickTop="1" thickBot="1">
      <c r="A76" s="25" t="s">
        <v>387</v>
      </c>
      <c r="B76" s="100" t="s">
        <v>19</v>
      </c>
      <c r="C76" s="101">
        <v>44588</v>
      </c>
      <c r="D76" s="92">
        <v>18003336</v>
      </c>
      <c r="E76" s="103">
        <v>12614.76</v>
      </c>
      <c r="F76" s="102" t="s">
        <v>26</v>
      </c>
      <c r="G76" s="102" t="s">
        <v>388</v>
      </c>
      <c r="H76" s="104">
        <v>510</v>
      </c>
      <c r="I76" s="104">
        <f>TAvoir2022[[#This Row],[MONTANT H.T]]*1.2</f>
        <v>612</v>
      </c>
      <c r="J76" s="104"/>
      <c r="K76" s="95">
        <f>IF(OR(TAvoir2022[[#This Row],[MONTANT T.T.C]]=TAvoir2022[[#This Row],[REGLEMENT]],TAvoir2022[[#This Row],[REGLEMENT]]="-"),"",TAvoir2022[[#This Row],[REGLEMENT]]-TAvoir2022[[#This Row],[MONTANT T.T.C]])</f>
        <v>-612</v>
      </c>
      <c r="L76" s="106">
        <f ca="1">IF(AND(TAvoir2022[[#This Row],[MONTANT H.T]]&lt;&gt;"",TAvoir2022[[#This Row],[ECART]]&lt;&gt;"",TAvoir2022[[#This Row],[RELANCE]]&lt;&gt;"non"),DATEDIF(TAvoir2022[[#This Row],[PERIODE]],TODAY(),"D"),"-")</f>
        <v>245</v>
      </c>
      <c r="M76" s="107"/>
      <c r="N76" s="108"/>
      <c r="O76" s="109"/>
    </row>
    <row r="77" spans="1:15" s="2" customFormat="1" ht="15.75" hidden="1" customHeight="1" thickTop="1" thickBot="1">
      <c r="A77" s="25" t="s">
        <v>42</v>
      </c>
      <c r="B77" s="53" t="s">
        <v>23</v>
      </c>
      <c r="C77" s="184">
        <v>44659</v>
      </c>
      <c r="D77" s="185">
        <v>18003468</v>
      </c>
      <c r="E77" s="186">
        <v>11315.63</v>
      </c>
      <c r="F77" s="22" t="s">
        <v>26</v>
      </c>
      <c r="G77" s="185" t="s">
        <v>467</v>
      </c>
      <c r="H77" s="187">
        <v>9429.69</v>
      </c>
      <c r="I77" s="187">
        <f>TAvoir2022[[#This Row],[MONTANT H.T]]*1.2</f>
        <v>11315.628000000001</v>
      </c>
      <c r="J77" s="187">
        <v>11315.63</v>
      </c>
      <c r="K77" s="188"/>
      <c r="L77" s="189" t="str">
        <f ca="1">IF(AND(TAvoir2022[[#This Row],[MONTANT H.T]]&lt;&gt;"",TAvoir2022[[#This Row],[ECART]]&lt;&gt;"",TAvoir2022[[#This Row],[RELANCE]]&lt;&gt;"non"),DATEDIF(TAvoir2022[[#This Row],[PERIODE]],TODAY(),"D"),"-")</f>
        <v>-</v>
      </c>
      <c r="M77" s="190"/>
      <c r="N77" s="30" t="s">
        <v>559</v>
      </c>
      <c r="O77" s="31" t="s">
        <v>164</v>
      </c>
    </row>
    <row r="78" spans="1:15" s="2" customFormat="1" ht="15.75" hidden="1" customHeight="1" thickTop="1" thickBot="1">
      <c r="A78" s="25" t="s">
        <v>42</v>
      </c>
      <c r="B78" s="53" t="s">
        <v>23</v>
      </c>
      <c r="C78" s="437">
        <v>44826</v>
      </c>
      <c r="D78" s="438">
        <v>18003861</v>
      </c>
      <c r="E78" s="439">
        <v>8820.64</v>
      </c>
      <c r="F78" s="438" t="s">
        <v>976</v>
      </c>
      <c r="G78" s="438" t="s">
        <v>977</v>
      </c>
      <c r="H78" s="440">
        <v>150</v>
      </c>
      <c r="I78" s="440">
        <f>TAvoir2022[[#This Row],[MONTANT H.T]]*1.2</f>
        <v>180</v>
      </c>
      <c r="J78" s="440"/>
      <c r="K78" s="441">
        <f>IF(OR(TAvoir2022[[#This Row],[MONTANT T.T.C]]=TAvoir2022[[#This Row],[REGLEMENT]],TAvoir2022[[#This Row],[REGLEMENT]]="-"),"",TAvoir2022[[#This Row],[REGLEMENT]]-TAvoir2022[[#This Row],[MONTANT T.T.C]])</f>
        <v>-180</v>
      </c>
      <c r="L78" s="442">
        <f ca="1">IF(AND(TAvoir2022[[#This Row],[MONTANT H.T]]&lt;&gt;"",TAvoir2022[[#This Row],[ECART]]&lt;&gt;"",TAvoir2022[[#This Row],[RELANCE]]&lt;&gt;"non"),DATEDIF(TAvoir2022[[#This Row],[PERIODE]],TODAY(),"D"),"-")</f>
        <v>7</v>
      </c>
      <c r="M78" s="443"/>
      <c r="N78" s="444" t="s">
        <v>978</v>
      </c>
      <c r="O78" s="445" t="s">
        <v>164</v>
      </c>
    </row>
    <row r="79" spans="1:15" s="2" customFormat="1" ht="15.75" hidden="1" customHeight="1" thickTop="1" thickBot="1">
      <c r="A79" s="25" t="s">
        <v>42</v>
      </c>
      <c r="B79" s="53" t="s">
        <v>23</v>
      </c>
      <c r="C79" s="518">
        <v>44385</v>
      </c>
      <c r="D79" s="297">
        <v>18002832</v>
      </c>
      <c r="E79" s="528"/>
      <c r="F79" s="22" t="s">
        <v>26</v>
      </c>
      <c r="G79" s="297" t="s">
        <v>108</v>
      </c>
      <c r="H79" s="494">
        <v>75</v>
      </c>
      <c r="I79" s="494">
        <f>TAvoir2022[[#This Row],[MONTANT H.T]]*1.2</f>
        <v>90</v>
      </c>
      <c r="J79" s="494">
        <v>90</v>
      </c>
      <c r="K79" s="498" t="str">
        <f>IF(OR(TAvoir2022[[#This Row],[MONTANT T.T.C]]=TAvoir2022[[#This Row],[REGLEMENT]],TAvoir2022[[#This Row],[REGLEMENT]]="-"),"",TAvoir2022[[#This Row],[REGLEMENT]]-TAvoir2022[[#This Row],[MONTANT T.T.C]])</f>
        <v/>
      </c>
      <c r="L79" s="10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79" s="503"/>
      <c r="N79" s="30" t="s">
        <v>166</v>
      </c>
      <c r="O79" s="31" t="s">
        <v>164</v>
      </c>
    </row>
    <row r="80" spans="1:15" s="2" customFormat="1" ht="15.75" hidden="1" customHeight="1" thickTop="1" thickBot="1">
      <c r="A80" s="25" t="s">
        <v>42</v>
      </c>
      <c r="B80" s="53" t="s">
        <v>23</v>
      </c>
      <c r="C80" s="237">
        <v>44691</v>
      </c>
      <c r="D80" s="238">
        <v>18003646</v>
      </c>
      <c r="E80" s="239">
        <v>6122.3</v>
      </c>
      <c r="F80" s="22" t="s">
        <v>26</v>
      </c>
      <c r="G80" s="238" t="s">
        <v>694</v>
      </c>
      <c r="H80" s="240">
        <v>20</v>
      </c>
      <c r="I80" s="240">
        <f>TAvoir2022[[#This Row],[MONTANT H.T]]*1.2</f>
        <v>24</v>
      </c>
      <c r="J80" s="240">
        <v>24</v>
      </c>
      <c r="K80" s="241" t="str">
        <f>IF(OR(TAvoir2022[[#This Row],[MONTANT T.T.C]]=TAvoir2022[[#This Row],[REGLEMENT]],TAvoir2022[[#This Row],[REGLEMENT]]="-"),"",TAvoir2022[[#This Row],[REGLEMENT]]-TAvoir2022[[#This Row],[MONTANT T.T.C]])</f>
        <v/>
      </c>
      <c r="L80" s="242" t="str">
        <f ca="1">IF(AND(TAvoir2022[[#This Row],[MONTANT H.T]]&lt;&gt;"",TAvoir2022[[#This Row],[ECART]]&lt;&gt;"",TAvoir2022[[#This Row],[RELANCE]]&lt;&gt;"non"),DATEDIF(TAvoir2022[[#This Row],[PERIODE]],TODAY(),"D"),"-")</f>
        <v>-</v>
      </c>
      <c r="M80" s="243"/>
      <c r="N80" s="244" t="s">
        <v>695</v>
      </c>
      <c r="O80" s="245" t="s">
        <v>164</v>
      </c>
    </row>
    <row r="81" spans="1:15" s="2" customFormat="1" ht="15.75" hidden="1" customHeight="1" thickTop="1" thickBot="1">
      <c r="A81" s="25" t="s">
        <v>42</v>
      </c>
      <c r="B81" s="53" t="s">
        <v>23</v>
      </c>
      <c r="C81" s="261">
        <v>44691</v>
      </c>
      <c r="D81" s="262">
        <v>18003646</v>
      </c>
      <c r="E81" s="263"/>
      <c r="F81" s="22" t="s">
        <v>26</v>
      </c>
      <c r="G81" s="262" t="s">
        <v>713</v>
      </c>
      <c r="H81" s="264">
        <v>20</v>
      </c>
      <c r="I81" s="264">
        <f>TAvoir2022[[#This Row],[MONTANT H.T]]*1.2</f>
        <v>24</v>
      </c>
      <c r="J81" s="264"/>
      <c r="K81" s="265">
        <f>IF(OR(TAvoir2022[[#This Row],[MONTANT T.T.C]]=TAvoir2022[[#This Row],[REGLEMENT]],TAvoir2022[[#This Row],[REGLEMENT]]="-"),"",TAvoir2022[[#This Row],[REGLEMENT]]-TAvoir2022[[#This Row],[MONTANT T.T.C]])</f>
        <v>-24</v>
      </c>
      <c r="L81" s="266">
        <f ca="1">IF(AND(TAvoir2022[[#This Row],[MONTANT H.T]]&lt;&gt;"",TAvoir2022[[#This Row],[ECART]]&lt;&gt;"",TAvoir2022[[#This Row],[RELANCE]]&lt;&gt;"non"),DATEDIF(TAvoir2022[[#This Row],[PERIODE]],TODAY(),"D"),"-")</f>
        <v>142</v>
      </c>
      <c r="M81" s="267"/>
      <c r="N81" s="268"/>
      <c r="O81" s="269"/>
    </row>
    <row r="82" spans="1:15" s="2" customFormat="1" ht="15.75" hidden="1" customHeight="1" thickTop="1" thickBot="1">
      <c r="A82" s="25" t="s">
        <v>820</v>
      </c>
      <c r="B82" s="374" t="s">
        <v>875</v>
      </c>
      <c r="C82" s="34">
        <v>44750</v>
      </c>
      <c r="D82" s="33">
        <v>18003682</v>
      </c>
      <c r="E82" s="35"/>
      <c r="F82" s="33" t="s">
        <v>33</v>
      </c>
      <c r="G82" s="33" t="s">
        <v>822</v>
      </c>
      <c r="H82" s="36">
        <v>535.5</v>
      </c>
      <c r="I82" s="36">
        <f>TAvoir2022[[#This Row],[MONTANT H.T]]*1.2</f>
        <v>642.6</v>
      </c>
      <c r="J82" s="36"/>
      <c r="K82" s="38">
        <f>IF(OR(TAvoir2022[[#This Row],[MONTANT T.T.C]]=TAvoir2022[[#This Row],[REGLEMENT]],TAvoir2022[[#This Row],[REGLEMENT]]="-"),"",TAvoir2022[[#This Row],[REGLEMENT]]-TAvoir2022[[#This Row],[MONTANT T.T.C]])</f>
        <v>-642.6</v>
      </c>
      <c r="L82" s="39">
        <f ca="1">IF(AND(TAvoir2022[[#This Row],[MONTANT H.T]]&lt;&gt;"",TAvoir2022[[#This Row],[ECART]]&lt;&gt;"",TAvoir2022[[#This Row],[RELANCE]]&lt;&gt;"non"),DATEDIF(TAvoir2022[[#This Row],[PERIODE]],TODAY(),"D"),"-")</f>
        <v>83</v>
      </c>
      <c r="M82" s="37"/>
      <c r="N82" s="30" t="s">
        <v>881</v>
      </c>
      <c r="O82" s="31" t="s">
        <v>164</v>
      </c>
    </row>
    <row r="83" spans="1:15" s="2" customFormat="1" ht="15.75" hidden="1" customHeight="1" thickTop="1" thickBot="1">
      <c r="A83" s="25" t="s">
        <v>820</v>
      </c>
      <c r="B83" s="374" t="s">
        <v>875</v>
      </c>
      <c r="C83" s="375">
        <v>44761</v>
      </c>
      <c r="D83" s="376">
        <v>18003798</v>
      </c>
      <c r="E83" s="377">
        <v>1352.64</v>
      </c>
      <c r="F83" s="376" t="s">
        <v>26</v>
      </c>
      <c r="G83" s="376" t="s">
        <v>876</v>
      </c>
      <c r="H83" s="378">
        <v>205.5</v>
      </c>
      <c r="I83" s="378">
        <f>TAvoir2022[[#This Row],[MONTANT H.T]]*1.2</f>
        <v>246.6</v>
      </c>
      <c r="J83" s="378"/>
      <c r="K83" s="379">
        <f>IF(OR(TAvoir2022[[#This Row],[MONTANT T.T.C]]=TAvoir2022[[#This Row],[REGLEMENT]],TAvoir2022[[#This Row],[REGLEMENT]]="-"),"",TAvoir2022[[#This Row],[REGLEMENT]]-TAvoir2022[[#This Row],[MONTANT T.T.C]])</f>
        <v>-246.6</v>
      </c>
      <c r="L83" s="380">
        <f ca="1">IF(AND(TAvoir2022[[#This Row],[MONTANT H.T]]&lt;&gt;"",TAvoir2022[[#This Row],[ECART]]&lt;&gt;"",TAvoir2022[[#This Row],[RELANCE]]&lt;&gt;"non"),DATEDIF(TAvoir2022[[#This Row],[PERIODE]],TODAY(),"D"),"-")</f>
        <v>72</v>
      </c>
      <c r="M83" s="381"/>
      <c r="N83" s="382"/>
      <c r="O83" s="383"/>
    </row>
    <row r="84" spans="1:15" s="2" customFormat="1" ht="15.75" hidden="1" customHeight="1" thickTop="1" thickBot="1">
      <c r="A84" s="25" t="s">
        <v>820</v>
      </c>
      <c r="B84" s="374" t="s">
        <v>875</v>
      </c>
      <c r="C84" s="34">
        <v>44734</v>
      </c>
      <c r="D84" s="33">
        <v>18003663</v>
      </c>
      <c r="E84" s="35"/>
      <c r="F84" s="33" t="s">
        <v>291</v>
      </c>
      <c r="G84" s="33" t="s">
        <v>821</v>
      </c>
      <c r="H84" s="36">
        <v>752.13</v>
      </c>
      <c r="I84" s="36">
        <f>TAvoir2022[[#This Row],[MONTANT H.T]]*1.2</f>
        <v>902.55599999999993</v>
      </c>
      <c r="J84" s="36"/>
      <c r="K84" s="38">
        <f>IF(OR(TAvoir2022[[#This Row],[MONTANT T.T.C]]=TAvoir2022[[#This Row],[REGLEMENT]],TAvoir2022[[#This Row],[REGLEMENT]]="-"),"",TAvoir2022[[#This Row],[REGLEMENT]]-TAvoir2022[[#This Row],[MONTANT T.T.C]])</f>
        <v>-902.55599999999993</v>
      </c>
      <c r="L84" s="39">
        <f ca="1">IF(AND(TAvoir2022[[#This Row],[MONTANT H.T]]&lt;&gt;"",TAvoir2022[[#This Row],[ECART]]&lt;&gt;"",TAvoir2022[[#This Row],[RELANCE]]&lt;&gt;"non"),DATEDIF(TAvoir2022[[#This Row],[PERIODE]],TODAY(),"D"),"-")</f>
        <v>99</v>
      </c>
      <c r="M84" s="37"/>
      <c r="N84" s="30"/>
      <c r="O84" s="31"/>
    </row>
    <row r="85" spans="1:15" s="2" customFormat="1" ht="15.75" hidden="1" customHeight="1" thickTop="1" thickBot="1">
      <c r="A85" s="25" t="s">
        <v>48</v>
      </c>
      <c r="B85" s="100" t="s">
        <v>17</v>
      </c>
      <c r="C85" s="110">
        <v>44648</v>
      </c>
      <c r="D85" s="295">
        <v>18003443</v>
      </c>
      <c r="E85" s="112"/>
      <c r="F85" s="111" t="s">
        <v>409</v>
      </c>
      <c r="G85" s="111"/>
      <c r="H85" s="104">
        <v>5010</v>
      </c>
      <c r="I85" s="104">
        <v>5010</v>
      </c>
      <c r="J85" s="104">
        <v>5010</v>
      </c>
      <c r="K85" s="105" t="str">
        <f>IF(OR(TAvoir2022[[#This Row],[MONTANT T.T.C]]=TAvoir2022[[#This Row],[REGLEMENT]],TAvoir2022[[#This Row],[REGLEMENT]]="-"),"",TAvoir2022[[#This Row],[REGLEMENT]]-TAvoir2022[[#This Row],[MONTANT T.T.C]])</f>
        <v/>
      </c>
      <c r="L85" s="10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85" s="116"/>
      <c r="N85" s="30" t="s">
        <v>786</v>
      </c>
      <c r="O85" s="31" t="s">
        <v>164</v>
      </c>
    </row>
    <row r="86" spans="1:15" s="2" customFormat="1" ht="15.75" hidden="1" customHeight="1" thickTop="1" thickBot="1">
      <c r="A86" s="25" t="s">
        <v>48</v>
      </c>
      <c r="B86" s="67" t="s">
        <v>17</v>
      </c>
      <c r="C86" s="68">
        <v>44566</v>
      </c>
      <c r="D86" s="69">
        <v>18003222</v>
      </c>
      <c r="E86" s="70"/>
      <c r="F86" s="69" t="s">
        <v>33</v>
      </c>
      <c r="G86" s="69" t="s">
        <v>171</v>
      </c>
      <c r="H86" s="71">
        <v>988.2</v>
      </c>
      <c r="I86" s="71">
        <f>TAvoir2022[[#This Row],[MONTANT H.T]]*1.2</f>
        <v>1185.8399999999999</v>
      </c>
      <c r="J86" s="71">
        <v>1181.95</v>
      </c>
      <c r="K86" s="72"/>
      <c r="L86" s="10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86" s="74"/>
      <c r="N86" s="30" t="s">
        <v>253</v>
      </c>
      <c r="O86" s="31" t="s">
        <v>164</v>
      </c>
    </row>
    <row r="87" spans="1:15" s="2" customFormat="1" ht="15.75" hidden="1" customHeight="1" thickTop="1" thickBot="1">
      <c r="A87" s="25" t="s">
        <v>48</v>
      </c>
      <c r="B87" s="57" t="s">
        <v>17</v>
      </c>
      <c r="C87" s="68">
        <v>44579</v>
      </c>
      <c r="D87" s="69">
        <v>18003238</v>
      </c>
      <c r="E87" s="70"/>
      <c r="F87" s="69" t="s">
        <v>25</v>
      </c>
      <c r="G87" s="69"/>
      <c r="H87" s="71">
        <v>3600</v>
      </c>
      <c r="I87" s="71">
        <f>TAvoir2022[[#This Row],[MONTANT H.T]]*1.2</f>
        <v>4320</v>
      </c>
      <c r="J87" s="71">
        <v>4320</v>
      </c>
      <c r="K87" s="72" t="str">
        <f>IF(OR(TAvoir2022[[#This Row],[MONTANT T.T.C]]=TAvoir2022[[#This Row],[REGLEMENT]],TAvoir2022[[#This Row],[REGLEMENT]]="-"),"",TAvoir2022[[#This Row],[REGLEMENT]]-TAvoir2022[[#This Row],[MONTANT T.T.C]])</f>
        <v/>
      </c>
      <c r="L87" s="10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87" s="74"/>
      <c r="N87" s="75" t="s">
        <v>342</v>
      </c>
      <c r="O87" s="76" t="s">
        <v>164</v>
      </c>
    </row>
    <row r="88" spans="1:15" s="2" customFormat="1" ht="15.75" hidden="1" customHeight="1" thickTop="1" thickBot="1">
      <c r="A88" s="25" t="s">
        <v>48</v>
      </c>
      <c r="B88" s="57" t="s">
        <v>17</v>
      </c>
      <c r="C88" s="34">
        <v>44572</v>
      </c>
      <c r="D88" s="33">
        <v>18003302</v>
      </c>
      <c r="E88" s="35"/>
      <c r="F88" s="69" t="s">
        <v>25</v>
      </c>
      <c r="G88" s="33"/>
      <c r="H88" s="36">
        <v>4950</v>
      </c>
      <c r="I88" s="36">
        <f>TAvoir2022[[#This Row],[MONTANT H.T]]*1.2</f>
        <v>5940</v>
      </c>
      <c r="J88" s="36">
        <v>5940</v>
      </c>
      <c r="K88" s="38" t="str">
        <f>IF(OR(TAvoir2022[[#This Row],[MONTANT T.T.C]]=TAvoir2022[[#This Row],[REGLEMENT]],TAvoir2022[[#This Row],[REGLEMENT]]="-"),"",TAvoir2022[[#This Row],[REGLEMENT]]-TAvoir2022[[#This Row],[MONTANT T.T.C]])</f>
        <v/>
      </c>
      <c r="L88" s="10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88" s="37"/>
      <c r="N88" s="30" t="s">
        <v>254</v>
      </c>
      <c r="O88" s="31" t="s">
        <v>164</v>
      </c>
    </row>
    <row r="89" spans="1:15" s="2" customFormat="1" ht="15.75" hidden="1" customHeight="1" thickTop="1" thickBot="1">
      <c r="A89" s="25" t="s">
        <v>48</v>
      </c>
      <c r="B89" s="57" t="s">
        <v>17</v>
      </c>
      <c r="C89" s="91">
        <v>44621</v>
      </c>
      <c r="D89" s="92">
        <v>18003344</v>
      </c>
      <c r="E89" s="93"/>
      <c r="F89" s="92" t="s">
        <v>25</v>
      </c>
      <c r="G89" s="92"/>
      <c r="H89" s="94">
        <v>4500</v>
      </c>
      <c r="I89" s="94">
        <f>TAvoir2022[[#This Row],[MONTANT H.T]]*1.2</f>
        <v>5400</v>
      </c>
      <c r="J89" s="94">
        <v>5400</v>
      </c>
      <c r="K89" s="95" t="str">
        <f>IF(OR(TAvoir2022[[#This Row],[MONTANT T.T.C]]=TAvoir2022[[#This Row],[REGLEMENT]],TAvoir2022[[#This Row],[REGLEMENT]]="-"),"",TAvoir2022[[#This Row],[REGLEMENT]]-TAvoir2022[[#This Row],[MONTANT T.T.C]])</f>
        <v/>
      </c>
      <c r="L89" s="10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89" s="96"/>
      <c r="N89" s="97" t="s">
        <v>363</v>
      </c>
      <c r="O89" s="98" t="s">
        <v>164</v>
      </c>
    </row>
    <row r="90" spans="1:15" s="2" customFormat="1" ht="15.75" hidden="1" customHeight="1" thickTop="1" thickBot="1">
      <c r="A90" s="25" t="s">
        <v>48</v>
      </c>
      <c r="B90" s="53" t="s">
        <v>17</v>
      </c>
      <c r="C90" s="101">
        <v>44566</v>
      </c>
      <c r="D90" s="102">
        <v>18003387</v>
      </c>
      <c r="E90" s="103">
        <v>460.8</v>
      </c>
      <c r="F90" s="103" t="s">
        <v>382</v>
      </c>
      <c r="G90" s="103" t="s">
        <v>383</v>
      </c>
      <c r="H90" s="104">
        <v>36</v>
      </c>
      <c r="I90" s="104">
        <f>TAvoir2022[[#This Row],[MONTANT H.T]]*1.2</f>
        <v>43.199999999999996</v>
      </c>
      <c r="J90" s="104">
        <v>43.2</v>
      </c>
      <c r="K90" s="105"/>
      <c r="L90" s="10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90" s="107"/>
      <c r="N90" s="87" t="s">
        <v>579</v>
      </c>
      <c r="O90" s="88" t="s">
        <v>164</v>
      </c>
    </row>
    <row r="91" spans="1:15" s="2" customFormat="1" ht="15.75" hidden="1" customHeight="1" thickTop="1" thickBot="1">
      <c r="A91" s="25" t="s">
        <v>48</v>
      </c>
      <c r="B91" s="57" t="s">
        <v>17</v>
      </c>
      <c r="C91" s="91">
        <v>44635</v>
      </c>
      <c r="D91" s="92">
        <v>18003421</v>
      </c>
      <c r="E91" s="93"/>
      <c r="F91" s="92" t="s">
        <v>25</v>
      </c>
      <c r="G91" s="92"/>
      <c r="H91" s="94">
        <v>4500</v>
      </c>
      <c r="I91" s="94">
        <f>TAvoir2022[[#This Row],[MONTANT H.T]]*1.2</f>
        <v>5400</v>
      </c>
      <c r="J91" s="94">
        <v>5400</v>
      </c>
      <c r="K91" s="95" t="str">
        <f>IF(OR(TAvoir2022[[#This Row],[MONTANT T.T.C]]=TAvoir2022[[#This Row],[REGLEMENT]],TAvoir2022[[#This Row],[REGLEMENT]]="-"),"",TAvoir2022[[#This Row],[REGLEMENT]]-TAvoir2022[[#This Row],[MONTANT T.T.C]])</f>
        <v/>
      </c>
      <c r="L91" s="10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91" s="96"/>
      <c r="N91" s="97" t="s">
        <v>364</v>
      </c>
      <c r="O91" s="98" t="s">
        <v>164</v>
      </c>
    </row>
    <row r="92" spans="1:15" s="2" customFormat="1" ht="15.75" hidden="1" customHeight="1" thickTop="1" thickBot="1">
      <c r="A92" s="25" t="s">
        <v>48</v>
      </c>
      <c r="B92" s="100" t="s">
        <v>17</v>
      </c>
      <c r="C92" s="110">
        <v>44649</v>
      </c>
      <c r="D92" s="111">
        <v>18003445</v>
      </c>
      <c r="E92" s="112"/>
      <c r="F92" s="111" t="s">
        <v>33</v>
      </c>
      <c r="G92" s="111" t="s">
        <v>407</v>
      </c>
      <c r="H92" s="104">
        <v>15</v>
      </c>
      <c r="I92" s="104">
        <v>18</v>
      </c>
      <c r="J92" s="104">
        <v>18</v>
      </c>
      <c r="K92" s="105"/>
      <c r="L92" s="10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92" s="116"/>
      <c r="N92" s="30" t="s">
        <v>578</v>
      </c>
      <c r="O92" s="118" t="s">
        <v>164</v>
      </c>
    </row>
    <row r="93" spans="1:15" s="2" customFormat="1" ht="15.75" hidden="1" customHeight="1" thickTop="1" thickBot="1">
      <c r="A93" s="25" t="s">
        <v>48</v>
      </c>
      <c r="B93" s="100" t="s">
        <v>17</v>
      </c>
      <c r="C93" s="110">
        <v>44649</v>
      </c>
      <c r="D93" s="111">
        <v>18003510</v>
      </c>
      <c r="E93" s="112">
        <v>10132.44</v>
      </c>
      <c r="F93" s="102" t="s">
        <v>26</v>
      </c>
      <c r="G93" s="33" t="s">
        <v>457</v>
      </c>
      <c r="H93" s="104">
        <v>790.8</v>
      </c>
      <c r="I93" s="104">
        <v>948.96</v>
      </c>
      <c r="J93" s="104">
        <v>948.96</v>
      </c>
      <c r="K93" s="105"/>
      <c r="L93" s="10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93" s="116"/>
      <c r="N93" s="30" t="s">
        <v>580</v>
      </c>
      <c r="O93" s="31" t="s">
        <v>284</v>
      </c>
    </row>
    <row r="94" spans="1:15" s="2" customFormat="1" ht="15.75" hidden="1" customHeight="1" thickTop="1" thickBot="1">
      <c r="A94" s="25" t="s">
        <v>48</v>
      </c>
      <c r="B94" s="57" t="s">
        <v>17</v>
      </c>
      <c r="C94" s="193">
        <v>44693</v>
      </c>
      <c r="D94" s="194">
        <v>18003529</v>
      </c>
      <c r="E94" s="195"/>
      <c r="F94" s="92" t="s">
        <v>25</v>
      </c>
      <c r="G94" s="194"/>
      <c r="H94" s="196">
        <v>4545</v>
      </c>
      <c r="I94" s="196">
        <f>TAvoir2022[[#This Row],[MONTANT H.T]]*1.2</f>
        <v>5454</v>
      </c>
      <c r="J94" s="196">
        <v>5454</v>
      </c>
      <c r="K94" s="197" t="str">
        <f>IF(OR(TAvoir2022[[#This Row],[MONTANT T.T.C]]=TAvoir2022[[#This Row],[REGLEMENT]],TAvoir2022[[#This Row],[REGLEMENT]]="-"),"",TAvoir2022[[#This Row],[REGLEMENT]]-TAvoir2022[[#This Row],[MONTANT T.T.C]])</f>
        <v/>
      </c>
      <c r="L94" s="198" t="str">
        <f ca="1">IF(AND(TAvoir2022[[#This Row],[MONTANT H.T]]&lt;&gt;"",TAvoir2022[[#This Row],[ECART]]&lt;&gt;"",TAvoir2022[[#This Row],[RELANCE]]&lt;&gt;"non"),DATEDIF(TAvoir2022[[#This Row],[PERIODE]],TODAY(),"D"),"-")</f>
        <v>-</v>
      </c>
      <c r="M94" s="199"/>
      <c r="N94" s="200" t="s">
        <v>513</v>
      </c>
      <c r="O94" s="201" t="s">
        <v>164</v>
      </c>
    </row>
    <row r="95" spans="1:15" s="2" customFormat="1" ht="15.75" hidden="1" customHeight="1" thickTop="1" thickBot="1">
      <c r="A95" s="25" t="s">
        <v>48</v>
      </c>
      <c r="B95" s="57" t="s">
        <v>17</v>
      </c>
      <c r="C95" s="193">
        <v>44686</v>
      </c>
      <c r="D95" s="194">
        <v>18003561</v>
      </c>
      <c r="E95" s="195"/>
      <c r="F95" s="194" t="s">
        <v>527</v>
      </c>
      <c r="G95" s="194" t="s">
        <v>534</v>
      </c>
      <c r="H95" s="196">
        <v>28.6</v>
      </c>
      <c r="I95" s="196">
        <f>TAvoir2022[[#This Row],[MONTANT H.T]]*1.2</f>
        <v>34.32</v>
      </c>
      <c r="J95" s="196">
        <v>34.32</v>
      </c>
      <c r="K95" s="197" t="str">
        <f>IF(OR(TAvoir2022[[#This Row],[MONTANT T.T.C]]=TAvoir2022[[#This Row],[REGLEMENT]],TAvoir2022[[#This Row],[REGLEMENT]]="-"),"",TAvoir2022[[#This Row],[REGLEMENT]]-TAvoir2022[[#This Row],[MONTANT T.T.C]])</f>
        <v/>
      </c>
      <c r="L95" s="198" t="str">
        <f ca="1">IF(AND(TAvoir2022[[#This Row],[MONTANT H.T]]&lt;&gt;"",TAvoir2022[[#This Row],[ECART]]&lt;&gt;"",TAvoir2022[[#This Row],[RELANCE]]&lt;&gt;"non"),DATEDIF(TAvoir2022[[#This Row],[PERIODE]],TODAY(),"D"),"-")</f>
        <v>-</v>
      </c>
      <c r="M95" s="199"/>
      <c r="N95" s="30" t="s">
        <v>601</v>
      </c>
      <c r="O95" s="31" t="s">
        <v>164</v>
      </c>
    </row>
    <row r="96" spans="1:15" s="2" customFormat="1" ht="15.75" hidden="1" customHeight="1" thickTop="1" thickBot="1">
      <c r="A96" s="25" t="s">
        <v>48</v>
      </c>
      <c r="B96" s="57" t="s">
        <v>17</v>
      </c>
      <c r="C96" s="193">
        <v>44658</v>
      </c>
      <c r="D96" s="194">
        <v>18003590</v>
      </c>
      <c r="E96" s="195"/>
      <c r="F96" s="194"/>
      <c r="G96" s="194"/>
      <c r="H96" s="196">
        <v>3825</v>
      </c>
      <c r="I96" s="196">
        <f>TAvoir2022[[#This Row],[MONTANT H.T]]*1.2</f>
        <v>4590</v>
      </c>
      <c r="J96" s="196">
        <v>4590</v>
      </c>
      <c r="K96" s="197" t="str">
        <f>IF(OR(TAvoir2022[[#This Row],[MONTANT T.T.C]]=TAvoir2022[[#This Row],[REGLEMENT]],TAvoir2022[[#This Row],[REGLEMENT]]="-"),"",TAvoir2022[[#This Row],[REGLEMENT]]-TAvoir2022[[#This Row],[MONTANT T.T.C]])</f>
        <v/>
      </c>
      <c r="L96" s="198" t="str">
        <f ca="1">IF(AND(TAvoir2022[[#This Row],[MONTANT H.T]]&lt;&gt;"",TAvoir2022[[#This Row],[ECART]]&lt;&gt;"",TAvoir2022[[#This Row],[RELANCE]]&lt;&gt;"non"),DATEDIF(TAvoir2022[[#This Row],[PERIODE]],TODAY(),"D"),"-")</f>
        <v>-</v>
      </c>
      <c r="M96" s="199"/>
      <c r="N96" s="30" t="s">
        <v>600</v>
      </c>
      <c r="O96" s="31" t="s">
        <v>164</v>
      </c>
    </row>
    <row r="97" spans="1:15" s="2" customFormat="1" ht="15.75" hidden="1" customHeight="1" thickTop="1" thickBot="1">
      <c r="A97" s="25" t="s">
        <v>48</v>
      </c>
      <c r="B97" s="220" t="s">
        <v>17</v>
      </c>
      <c r="C97" s="237">
        <v>44726</v>
      </c>
      <c r="D97" s="238">
        <v>18003635</v>
      </c>
      <c r="E97" s="239"/>
      <c r="F97" s="238" t="s">
        <v>27</v>
      </c>
      <c r="G97" s="238" t="s">
        <v>676</v>
      </c>
      <c r="H97" s="240">
        <v>27.03</v>
      </c>
      <c r="I97" s="240">
        <v>32.44</v>
      </c>
      <c r="J97" s="240">
        <v>32.44</v>
      </c>
      <c r="K97" s="241" t="str">
        <f>IF(OR(TAvoir2022[[#This Row],[MONTANT T.T.C]]=TAvoir2022[[#This Row],[REGLEMENT]],TAvoir2022[[#This Row],[REGLEMENT]]="-"),"",TAvoir2022[[#This Row],[REGLEMENT]]-TAvoir2022[[#This Row],[MONTANT T.T.C]])</f>
        <v/>
      </c>
      <c r="L97" s="242" t="str">
        <f ca="1">IF(AND(TAvoir2022[[#This Row],[MONTANT H.T]]&lt;&gt;"",TAvoir2022[[#This Row],[ECART]]&lt;&gt;"",TAvoir2022[[#This Row],[RELANCE]]&lt;&gt;"non"),DATEDIF(TAvoir2022[[#This Row],[PERIODE]],TODAY(),"D"),"-")</f>
        <v>-</v>
      </c>
      <c r="M97" s="243"/>
      <c r="N97" s="244" t="s">
        <v>677</v>
      </c>
      <c r="O97" s="245" t="s">
        <v>164</v>
      </c>
    </row>
    <row r="98" spans="1:15" s="2" customFormat="1" ht="15.75" hidden="1" customHeight="1" thickTop="1" thickBot="1">
      <c r="A98" s="25" t="s">
        <v>48</v>
      </c>
      <c r="B98" s="55" t="s">
        <v>17</v>
      </c>
      <c r="C98" s="34">
        <v>44739</v>
      </c>
      <c r="D98" s="33">
        <v>18003692</v>
      </c>
      <c r="E98" s="35"/>
      <c r="F98" s="33" t="s">
        <v>25</v>
      </c>
      <c r="G98" s="33"/>
      <c r="H98" s="36">
        <v>4725</v>
      </c>
      <c r="I98" s="36">
        <f>TAvoir2022[[#This Row],[MONTANT H.T]]*1.2</f>
        <v>5670</v>
      </c>
      <c r="J98" s="36">
        <v>5670</v>
      </c>
      <c r="K98" s="38" t="str">
        <f>IF(OR(TAvoir2022[[#This Row],[MONTANT T.T.C]]=TAvoir2022[[#This Row],[REGLEMENT]],TAvoir2022[[#This Row],[REGLEMENT]]="-"),"",TAvoir2022[[#This Row],[REGLEMENT]]-TAvoir2022[[#This Row],[MONTANT T.T.C]])</f>
        <v/>
      </c>
      <c r="L98" s="39" t="str">
        <f ca="1">IF(AND(TAvoir2022[[#This Row],[MONTANT H.T]]&lt;&gt;"",TAvoir2022[[#This Row],[ECART]]&lt;&gt;"",TAvoir2022[[#This Row],[RELANCE]]&lt;&gt;"non"),DATEDIF(TAvoir2022[[#This Row],[PERIODE]],TODAY(),"D"),"-")</f>
        <v>-</v>
      </c>
      <c r="M98" s="37"/>
      <c r="N98" s="30" t="s">
        <v>748</v>
      </c>
      <c r="O98" s="31" t="s">
        <v>164</v>
      </c>
    </row>
    <row r="99" spans="1:15" s="2" customFormat="1" ht="15.75" hidden="1" customHeight="1" thickTop="1" thickBot="1">
      <c r="A99" s="25" t="s">
        <v>48</v>
      </c>
      <c r="B99" s="55" t="s">
        <v>17</v>
      </c>
      <c r="C99" s="34">
        <v>44776</v>
      </c>
      <c r="D99" s="33">
        <v>18003778</v>
      </c>
      <c r="E99" s="35"/>
      <c r="F99" s="33" t="s">
        <v>25</v>
      </c>
      <c r="G99" s="33"/>
      <c r="H99" s="36">
        <v>5115</v>
      </c>
      <c r="I99" s="36">
        <f>TAvoir2022[[#This Row],[MONTANT H.T]]*1.2</f>
        <v>6138</v>
      </c>
      <c r="J99" s="36">
        <v>6138</v>
      </c>
      <c r="K99" s="38" t="str">
        <f>IF(OR(TAvoir2022[[#This Row],[MONTANT T.T.C]]=TAvoir2022[[#This Row],[REGLEMENT]],TAvoir2022[[#This Row],[REGLEMENT]]="-"),"",TAvoir2022[[#This Row],[REGLEMENT]]-TAvoir2022[[#This Row],[MONTANT T.T.C]])</f>
        <v/>
      </c>
      <c r="L99" s="39" t="str">
        <f ca="1">IF(AND(TAvoir2022[[#This Row],[MONTANT H.T]]&lt;&gt;"",TAvoir2022[[#This Row],[ECART]]&lt;&gt;"",TAvoir2022[[#This Row],[RELANCE]]&lt;&gt;"non"),DATEDIF(TAvoir2022[[#This Row],[PERIODE]],TODAY(),"D"),"-")</f>
        <v>-</v>
      </c>
      <c r="M99" s="37"/>
      <c r="N99" s="30" t="s">
        <v>908</v>
      </c>
      <c r="O99" s="31" t="s">
        <v>164</v>
      </c>
    </row>
    <row r="100" spans="1:15" s="2" customFormat="1" ht="15.75" hidden="1" customHeight="1" thickTop="1" thickBot="1">
      <c r="A100" s="25" t="s">
        <v>48</v>
      </c>
      <c r="B100" s="374" t="s">
        <v>17</v>
      </c>
      <c r="C100" s="375">
        <v>44735</v>
      </c>
      <c r="D100" s="376">
        <v>18003801</v>
      </c>
      <c r="E100" s="377">
        <v>9679.06</v>
      </c>
      <c r="F100" s="376" t="s">
        <v>26</v>
      </c>
      <c r="G100" s="376" t="s">
        <v>877</v>
      </c>
      <c r="H100" s="378">
        <v>314</v>
      </c>
      <c r="I100" s="378">
        <f>TAvoir2022[[#This Row],[MONTANT H.T]]*1.2</f>
        <v>376.8</v>
      </c>
      <c r="J100" s="378"/>
      <c r="K100" s="379">
        <f>IF(OR(TAvoir2022[[#This Row],[MONTANT T.T.C]]=TAvoir2022[[#This Row],[REGLEMENT]],TAvoir2022[[#This Row],[REGLEMENT]]="-"),"",TAvoir2022[[#This Row],[REGLEMENT]]-TAvoir2022[[#This Row],[MONTANT T.T.C]])</f>
        <v>-376.8</v>
      </c>
      <c r="L100" s="380">
        <f ca="1">IF(AND(TAvoir2022[[#This Row],[MONTANT H.T]]&lt;&gt;"",TAvoir2022[[#This Row],[ECART]]&lt;&gt;"",TAvoir2022[[#This Row],[RELANCE]]&lt;&gt;"non"),DATEDIF(TAvoir2022[[#This Row],[PERIODE]],TODAY(),"D"),"-")</f>
        <v>98</v>
      </c>
      <c r="M100" s="381"/>
      <c r="N100" s="30" t="s">
        <v>892</v>
      </c>
      <c r="O100" s="31" t="s">
        <v>164</v>
      </c>
    </row>
    <row r="101" spans="1:15" s="2" customFormat="1" ht="15.75" hidden="1" customHeight="1" thickTop="1" thickBot="1">
      <c r="A101" s="25" t="s">
        <v>48</v>
      </c>
      <c r="B101" s="374" t="s">
        <v>17</v>
      </c>
      <c r="C101" s="375">
        <v>44770</v>
      </c>
      <c r="D101" s="376">
        <v>18003802</v>
      </c>
      <c r="E101" s="377">
        <v>1815.6</v>
      </c>
      <c r="F101" s="376" t="s">
        <v>26</v>
      </c>
      <c r="G101" s="376" t="s">
        <v>878</v>
      </c>
      <c r="H101" s="378">
        <v>1513</v>
      </c>
      <c r="I101" s="378">
        <f>TAvoir2022[[#This Row],[MONTANT H.T]]*1.2</f>
        <v>1815.6</v>
      </c>
      <c r="J101" s="378"/>
      <c r="K101" s="379">
        <f>IF(OR(TAvoir2022[[#This Row],[MONTANT T.T.C]]=TAvoir2022[[#This Row],[REGLEMENT]],TAvoir2022[[#This Row],[REGLEMENT]]="-"),"",TAvoir2022[[#This Row],[REGLEMENT]]-TAvoir2022[[#This Row],[MONTANT T.T.C]])</f>
        <v>-1815.6</v>
      </c>
      <c r="L101" s="380">
        <f ca="1">IF(AND(TAvoir2022[[#This Row],[MONTANT H.T]]&lt;&gt;"",TAvoir2022[[#This Row],[ECART]]&lt;&gt;"",TAvoir2022[[#This Row],[RELANCE]]&lt;&gt;"non"),DATEDIF(TAvoir2022[[#This Row],[PERIODE]],TODAY(),"D"),"-")</f>
        <v>63</v>
      </c>
      <c r="M101" s="381"/>
      <c r="N101" s="30" t="s">
        <v>891</v>
      </c>
      <c r="O101" s="31" t="s">
        <v>164</v>
      </c>
    </row>
    <row r="102" spans="1:15" s="2" customFormat="1" ht="15.75" hidden="1" customHeight="1" thickTop="1" thickBot="1">
      <c r="A102" s="25" t="s">
        <v>48</v>
      </c>
      <c r="B102" s="55" t="s">
        <v>17</v>
      </c>
      <c r="C102" s="34">
        <v>44754</v>
      </c>
      <c r="D102" s="33">
        <v>18003714</v>
      </c>
      <c r="E102" s="35"/>
      <c r="F102" s="33" t="s">
        <v>33</v>
      </c>
      <c r="G102" s="33" t="s">
        <v>824</v>
      </c>
      <c r="H102" s="36">
        <v>99.57</v>
      </c>
      <c r="I102" s="36">
        <f>TAvoir2022[[#This Row],[MONTANT H.T]]*1.2</f>
        <v>119.48399999999998</v>
      </c>
      <c r="J102" s="36">
        <v>119.48</v>
      </c>
      <c r="K102" s="38"/>
      <c r="L102" s="39" t="str">
        <f ca="1">IF(AND(TAvoir2022[[#This Row],[MONTANT H.T]]&lt;&gt;"",TAvoir2022[[#This Row],[ECART]]&lt;&gt;"",TAvoir2022[[#This Row],[RELANCE]]&lt;&gt;"non"),DATEDIF(TAvoir2022[[#This Row],[PERIODE]],TODAY(),"D"),"-")</f>
        <v>-</v>
      </c>
      <c r="M102" s="37"/>
      <c r="N102" s="30" t="s">
        <v>869</v>
      </c>
      <c r="O102" s="31" t="s">
        <v>164</v>
      </c>
    </row>
    <row r="103" spans="1:15" s="2" customFormat="1" ht="15.75" hidden="1" customHeight="1" thickTop="1" thickBot="1">
      <c r="A103" s="25" t="s">
        <v>48</v>
      </c>
      <c r="B103" s="55" t="s">
        <v>17</v>
      </c>
      <c r="C103" s="437">
        <v>44812</v>
      </c>
      <c r="D103" s="438">
        <v>18003841</v>
      </c>
      <c r="E103" s="439"/>
      <c r="F103" s="238" t="s">
        <v>27</v>
      </c>
      <c r="G103" s="438" t="s">
        <v>946</v>
      </c>
      <c r="H103" s="440">
        <v>393.6</v>
      </c>
      <c r="I103" s="440">
        <f>TAvoir2022[[#This Row],[MONTANT H.T]]*1.2</f>
        <v>472.32</v>
      </c>
      <c r="J103" s="440">
        <v>472.32</v>
      </c>
      <c r="K103" s="441" t="str">
        <f>IF(OR(TAvoir2022[[#This Row],[MONTANT T.T.C]]=TAvoir2022[[#This Row],[REGLEMENT]],TAvoir2022[[#This Row],[REGLEMENT]]="-"),"",TAvoir2022[[#This Row],[REGLEMENT]]-TAvoir2022[[#This Row],[MONTANT T.T.C]])</f>
        <v/>
      </c>
      <c r="L103" s="442" t="str">
        <f ca="1">IF(AND(TAvoir2022[[#This Row],[MONTANT H.T]]&lt;&gt;"",TAvoir2022[[#This Row],[ECART]]&lt;&gt;"",TAvoir2022[[#This Row],[RELANCE]]&lt;&gt;"non"),DATEDIF(TAvoir2022[[#This Row],[PERIODE]],TODAY(),"D"),"-")</f>
        <v>-</v>
      </c>
      <c r="M103" s="443"/>
      <c r="N103" s="444" t="s">
        <v>947</v>
      </c>
      <c r="O103" s="445" t="s">
        <v>164</v>
      </c>
    </row>
    <row r="104" spans="1:15" s="2" customFormat="1" ht="15.75" hidden="1" customHeight="1" thickTop="1" thickBot="1">
      <c r="A104" s="25" t="s">
        <v>48</v>
      </c>
      <c r="B104" s="436" t="s">
        <v>17</v>
      </c>
      <c r="C104" s="437">
        <v>44823</v>
      </c>
      <c r="D104" s="438">
        <v>18003854</v>
      </c>
      <c r="E104" s="439"/>
      <c r="F104" s="438" t="s">
        <v>27</v>
      </c>
      <c r="G104" s="438" t="s">
        <v>961</v>
      </c>
      <c r="H104" s="440">
        <v>48.04</v>
      </c>
      <c r="I104" s="440">
        <f>TAvoir2022[[#This Row],[MONTANT H.T]]*1.2</f>
        <v>57.647999999999996</v>
      </c>
      <c r="J104" s="440"/>
      <c r="K104" s="441">
        <f>IF(OR(TAvoir2022[[#This Row],[MONTANT T.T.C]]=TAvoir2022[[#This Row],[REGLEMENT]],TAvoir2022[[#This Row],[REGLEMENT]]="-"),"",TAvoir2022[[#This Row],[REGLEMENT]]-TAvoir2022[[#This Row],[MONTANT T.T.C]])</f>
        <v>-57.647999999999996</v>
      </c>
      <c r="L104" s="442">
        <f ca="1">IF(AND(TAvoir2022[[#This Row],[MONTANT H.T]]&lt;&gt;"",TAvoir2022[[#This Row],[ECART]]&lt;&gt;"",TAvoir2022[[#This Row],[RELANCE]]&lt;&gt;"non"),DATEDIF(TAvoir2022[[#This Row],[PERIODE]],TODAY(),"D"),"-")</f>
        <v>10</v>
      </c>
      <c r="M104" s="443"/>
      <c r="N104" s="444"/>
      <c r="O104" s="445"/>
    </row>
    <row r="105" spans="1:15" s="2" customFormat="1" ht="15.75" hidden="1" customHeight="1" thickTop="1" thickBot="1">
      <c r="A105" s="25" t="s">
        <v>48</v>
      </c>
      <c r="B105" s="436" t="s">
        <v>17</v>
      </c>
      <c r="C105" s="437">
        <v>44823</v>
      </c>
      <c r="D105" s="438">
        <v>18003855</v>
      </c>
      <c r="E105" s="439"/>
      <c r="F105" s="438" t="s">
        <v>27</v>
      </c>
      <c r="G105" s="438" t="s">
        <v>962</v>
      </c>
      <c r="H105" s="440">
        <v>83.54</v>
      </c>
      <c r="I105" s="440">
        <f>TAvoir2022[[#This Row],[MONTANT H.T]]*1.2</f>
        <v>100.248</v>
      </c>
      <c r="J105" s="440"/>
      <c r="K105" s="441">
        <f>IF(OR(TAvoir2022[[#This Row],[MONTANT T.T.C]]=TAvoir2022[[#This Row],[REGLEMENT]],TAvoir2022[[#This Row],[REGLEMENT]]="-"),"",TAvoir2022[[#This Row],[REGLEMENT]]-TAvoir2022[[#This Row],[MONTANT T.T.C]])</f>
        <v>-100.248</v>
      </c>
      <c r="L105" s="442">
        <f ca="1">IF(AND(TAvoir2022[[#This Row],[MONTANT H.T]]&lt;&gt;"",TAvoir2022[[#This Row],[ECART]]&lt;&gt;"",TAvoir2022[[#This Row],[RELANCE]]&lt;&gt;"non"),DATEDIF(TAvoir2022[[#This Row],[PERIODE]],TODAY(),"D"),"-")</f>
        <v>10</v>
      </c>
      <c r="M105" s="443"/>
      <c r="N105" s="444"/>
      <c r="O105" s="445"/>
    </row>
    <row r="106" spans="1:15" s="2" customFormat="1" ht="15.75" hidden="1" customHeight="1" thickTop="1" thickBot="1">
      <c r="A106" s="25" t="s">
        <v>48</v>
      </c>
      <c r="B106" s="100" t="s">
        <v>17</v>
      </c>
      <c r="C106" s="448">
        <v>44658</v>
      </c>
      <c r="D106" s="451">
        <v>18003608</v>
      </c>
      <c r="E106" s="452">
        <v>181.96</v>
      </c>
      <c r="F106" s="102" t="s">
        <v>26</v>
      </c>
      <c r="G106" s="455" t="s">
        <v>596</v>
      </c>
      <c r="H106" s="456">
        <v>19.87</v>
      </c>
      <c r="I106" s="456">
        <v>23.84</v>
      </c>
      <c r="J106" s="456"/>
      <c r="K106" s="458">
        <f>IF(OR(TAvoir2022[[#This Row],[MONTANT T.T.C]]=TAvoir2022[[#This Row],[REGLEMENT]],TAvoir2022[[#This Row],[REGLEMENT]]="-"),"",TAvoir2022[[#This Row],[REGLEMENT]]-TAvoir2022[[#This Row],[MONTANT T.T.C]])</f>
        <v>-23.84</v>
      </c>
      <c r="L106" s="459">
        <f ca="1">IF(AND(TAvoir2022[[#This Row],[MONTANT H.T]]&lt;&gt;"",TAvoir2022[[#This Row],[ECART]]&lt;&gt;"",TAvoir2022[[#This Row],[RELANCE]]&lt;&gt;"non"),DATEDIF(TAvoir2022[[#This Row],[PERIODE]],TODAY(),"D"),"-")</f>
        <v>175</v>
      </c>
      <c r="M106" s="362"/>
      <c r="N106" s="363"/>
      <c r="O106" s="364"/>
    </row>
    <row r="107" spans="1:15" s="2" customFormat="1" ht="15.75" hidden="1" customHeight="1" thickTop="1" thickBot="1">
      <c r="A107" s="25" t="s">
        <v>48</v>
      </c>
      <c r="B107" s="100" t="s">
        <v>17</v>
      </c>
      <c r="C107" s="110">
        <v>44627</v>
      </c>
      <c r="D107" s="295">
        <v>18003498</v>
      </c>
      <c r="E107" s="112">
        <v>14928.24</v>
      </c>
      <c r="F107" s="102" t="s">
        <v>26</v>
      </c>
      <c r="G107" s="33" t="s">
        <v>448</v>
      </c>
      <c r="H107" s="104">
        <v>29.7</v>
      </c>
      <c r="I107" s="104">
        <v>35.64</v>
      </c>
      <c r="J107" s="104"/>
      <c r="K107" s="225">
        <f>IF(OR(TAvoir2022[[#This Row],[MONTANT T.T.C]]=TAvoir2022[[#This Row],[REGLEMENT]],TAvoir2022[[#This Row],[REGLEMENT]]="-"),"",TAvoir2022[[#This Row],[REGLEMENT]]-TAvoir2022[[#This Row],[MONTANT T.T.C]])</f>
        <v>-35.64</v>
      </c>
      <c r="L107" s="106">
        <f ca="1">IF(AND(TAvoir2022[[#This Row],[MONTANT H.T]]&lt;&gt;"",TAvoir2022[[#This Row],[ECART]]&lt;&gt;"",TAvoir2022[[#This Row],[RELANCE]]&lt;&gt;"non"),DATEDIF(TAvoir2022[[#This Row],[PERIODE]],TODAY(),"D"),"-")</f>
        <v>206</v>
      </c>
      <c r="M107" s="116"/>
      <c r="N107" s="117"/>
      <c r="O107" s="118"/>
    </row>
    <row r="108" spans="1:15" s="2" customFormat="1" ht="15.75" hidden="1" customHeight="1" thickTop="1" thickBot="1">
      <c r="A108" s="25" t="s">
        <v>48</v>
      </c>
      <c r="B108" s="57" t="s">
        <v>17</v>
      </c>
      <c r="C108" s="193">
        <v>44680</v>
      </c>
      <c r="D108" s="479">
        <v>18003514</v>
      </c>
      <c r="E108" s="195"/>
      <c r="F108" s="111" t="s">
        <v>409</v>
      </c>
      <c r="G108" s="194" t="s">
        <v>532</v>
      </c>
      <c r="H108" s="196">
        <v>249.6</v>
      </c>
      <c r="I108" s="196">
        <v>299.52</v>
      </c>
      <c r="J108" s="196"/>
      <c r="K108" s="197">
        <f>IF(OR(TAvoir2022[[#This Row],[MONTANT T.T.C]]=TAvoir2022[[#This Row],[REGLEMENT]],TAvoir2022[[#This Row],[REGLEMENT]]="-"),"",TAvoir2022[[#This Row],[REGLEMENT]]-TAvoir2022[[#This Row],[MONTANT T.T.C]])</f>
        <v>-299.52</v>
      </c>
      <c r="L108" s="198">
        <f ca="1">IF(AND(TAvoir2022[[#This Row],[MONTANT H.T]]&lt;&gt;"",TAvoir2022[[#This Row],[ECART]]&lt;&gt;"",TAvoir2022[[#This Row],[RELANCE]]&lt;&gt;"non"),DATEDIF(TAvoir2022[[#This Row],[PERIODE]],TODAY(),"D"),"-")</f>
        <v>153</v>
      </c>
      <c r="M108" s="199"/>
      <c r="N108" s="200"/>
      <c r="O108" s="201"/>
    </row>
    <row r="109" spans="1:15" s="2" customFormat="1" ht="15.75" hidden="1" customHeight="1" thickTop="1" thickBot="1">
      <c r="A109" s="25" t="s">
        <v>48</v>
      </c>
      <c r="B109" s="100" t="s">
        <v>17</v>
      </c>
      <c r="C109" s="101">
        <v>44629</v>
      </c>
      <c r="D109" s="102">
        <v>18003422</v>
      </c>
      <c r="E109" s="103">
        <v>4371.96</v>
      </c>
      <c r="F109" s="102" t="s">
        <v>26</v>
      </c>
      <c r="G109" s="102" t="s">
        <v>380</v>
      </c>
      <c r="H109" s="104">
        <v>261.8</v>
      </c>
      <c r="I109" s="104">
        <f>TAvoir2022[[#This Row],[MONTANT H.T]]*1.2</f>
        <v>314.16000000000003</v>
      </c>
      <c r="J109" s="104"/>
      <c r="K109" s="95">
        <f>IF(OR(TAvoir2022[[#This Row],[MONTANT T.T.C]]=TAvoir2022[[#This Row],[REGLEMENT]],TAvoir2022[[#This Row],[REGLEMENT]]="-"),"",TAvoir2022[[#This Row],[REGLEMENT]]-TAvoir2022[[#This Row],[MONTANT T.T.C]])</f>
        <v>-314.16000000000003</v>
      </c>
      <c r="L109" s="106">
        <f ca="1">IF(AND(TAvoir2022[[#This Row],[MONTANT H.T]]&lt;&gt;"",TAvoir2022[[#This Row],[ECART]]&lt;&gt;"",TAvoir2022[[#This Row],[RELANCE]]&lt;&gt;"non"),DATEDIF(TAvoir2022[[#This Row],[PERIODE]],TODAY(),"D"),"-")</f>
        <v>204</v>
      </c>
      <c r="M109" s="107"/>
      <c r="N109" s="108"/>
      <c r="O109" s="109"/>
    </row>
    <row r="110" spans="1:15" s="2" customFormat="1" ht="15.75" hidden="1" customHeight="1" thickTop="1" thickBot="1">
      <c r="A110" s="25" t="s">
        <v>48</v>
      </c>
      <c r="B110" s="100" t="s">
        <v>17</v>
      </c>
      <c r="C110" s="110">
        <v>44593</v>
      </c>
      <c r="D110" s="295">
        <v>18003504</v>
      </c>
      <c r="E110" s="112">
        <v>2933.38</v>
      </c>
      <c r="F110" s="102" t="s">
        <v>26</v>
      </c>
      <c r="G110" s="33" t="s">
        <v>449</v>
      </c>
      <c r="H110" s="104">
        <v>314</v>
      </c>
      <c r="I110" s="104">
        <v>376.8</v>
      </c>
      <c r="J110" s="104"/>
      <c r="K110" s="225">
        <f>IF(OR(TAvoir2022[[#This Row],[MONTANT T.T.C]]=TAvoir2022[[#This Row],[REGLEMENT]],TAvoir2022[[#This Row],[REGLEMENT]]="-"),"",TAvoir2022[[#This Row],[REGLEMENT]]-TAvoir2022[[#This Row],[MONTANT T.T.C]])</f>
        <v>-376.8</v>
      </c>
      <c r="L110" s="106">
        <f ca="1">IF(AND(TAvoir2022[[#This Row],[MONTANT H.T]]&lt;&gt;"",TAvoir2022[[#This Row],[ECART]]&lt;&gt;"",TAvoir2022[[#This Row],[RELANCE]]&lt;&gt;"non"),DATEDIF(TAvoir2022[[#This Row],[PERIODE]],TODAY(),"D"),"-")</f>
        <v>240</v>
      </c>
      <c r="M110" s="116"/>
      <c r="N110" s="117"/>
      <c r="O110" s="118"/>
    </row>
    <row r="111" spans="1:15" s="2" customFormat="1" ht="15.75" hidden="1" customHeight="1" thickTop="1" thickBot="1">
      <c r="A111" s="25" t="s">
        <v>48</v>
      </c>
      <c r="B111" s="100" t="s">
        <v>17</v>
      </c>
      <c r="C111" s="448">
        <v>44655</v>
      </c>
      <c r="D111" s="451">
        <v>18003609</v>
      </c>
      <c r="E111" s="452">
        <v>4073.04</v>
      </c>
      <c r="F111" s="102" t="s">
        <v>26</v>
      </c>
      <c r="G111" s="455" t="s">
        <v>595</v>
      </c>
      <c r="H111" s="456">
        <v>442.14</v>
      </c>
      <c r="I111" s="456">
        <f>TAvoir2022[[#This Row],[MONTANT H.T]]*1.2</f>
        <v>530.56799999999998</v>
      </c>
      <c r="J111" s="456"/>
      <c r="K111" s="458">
        <f>IF(OR(TAvoir2022[[#This Row],[MONTANT T.T.C]]=TAvoir2022[[#This Row],[REGLEMENT]],TAvoir2022[[#This Row],[REGLEMENT]]="-"),"",TAvoir2022[[#This Row],[REGLEMENT]]-TAvoir2022[[#This Row],[MONTANT T.T.C]])</f>
        <v>-530.56799999999998</v>
      </c>
      <c r="L111" s="459">
        <f ca="1">IF(AND(TAvoir2022[[#This Row],[MONTANT H.T]]&lt;&gt;"",TAvoir2022[[#This Row],[ECART]]&lt;&gt;"",TAvoir2022[[#This Row],[RELANCE]]&lt;&gt;"non"),DATEDIF(TAvoir2022[[#This Row],[PERIODE]],TODAY(),"D"),"-")</f>
        <v>178</v>
      </c>
      <c r="M111" s="362"/>
      <c r="N111" s="363"/>
      <c r="O111" s="364"/>
    </row>
    <row r="112" spans="1:15" s="2" customFormat="1" ht="15.75" hidden="1" customHeight="1" thickTop="1" thickBot="1">
      <c r="A112" s="25" t="s">
        <v>48</v>
      </c>
      <c r="B112" s="57" t="s">
        <v>17</v>
      </c>
      <c r="C112" s="261">
        <v>44621</v>
      </c>
      <c r="D112" s="262">
        <v>18003661</v>
      </c>
      <c r="E112" s="263"/>
      <c r="F112" s="262"/>
      <c r="G112" s="262" t="s">
        <v>722</v>
      </c>
      <c r="H112" s="264">
        <v>726.47</v>
      </c>
      <c r="I112" s="264">
        <f>TAvoir2022[[#This Row],[MONTANT H.T]]*1.2</f>
        <v>871.76400000000001</v>
      </c>
      <c r="J112" s="264"/>
      <c r="K112" s="265">
        <f>IF(OR(TAvoir2022[[#This Row],[MONTANT T.T.C]]=TAvoir2022[[#This Row],[REGLEMENT]],TAvoir2022[[#This Row],[REGLEMENT]]="-"),"",TAvoir2022[[#This Row],[REGLEMENT]]-TAvoir2022[[#This Row],[MONTANT T.T.C]])</f>
        <v>-871.76400000000001</v>
      </c>
      <c r="L112" s="266">
        <f ca="1">IF(AND(TAvoir2022[[#This Row],[MONTANT H.T]]&lt;&gt;"",TAvoir2022[[#This Row],[ECART]]&lt;&gt;"",TAvoir2022[[#This Row],[RELANCE]]&lt;&gt;"non"),DATEDIF(TAvoir2022[[#This Row],[PERIODE]],TODAY(),"D"),"-")</f>
        <v>212</v>
      </c>
      <c r="M112" s="267"/>
      <c r="N112" s="268"/>
      <c r="O112" s="269"/>
    </row>
    <row r="113" spans="1:15" s="2" customFormat="1" ht="15.75" hidden="1" customHeight="1" thickTop="1" thickBot="1">
      <c r="A113" s="25" t="s">
        <v>48</v>
      </c>
      <c r="B113" s="220" t="s">
        <v>17</v>
      </c>
      <c r="C113" s="221">
        <v>44684</v>
      </c>
      <c r="D113" s="404">
        <v>18003620</v>
      </c>
      <c r="E113" s="223">
        <v>8167.1</v>
      </c>
      <c r="F113" s="51" t="s">
        <v>26</v>
      </c>
      <c r="G113" s="222" t="s">
        <v>618</v>
      </c>
      <c r="H113" s="224">
        <v>884.4</v>
      </c>
      <c r="I113" s="224">
        <f>TAvoir2022[[#This Row],[MONTANT H.T]]*1.2</f>
        <v>1061.28</v>
      </c>
      <c r="J113" s="224"/>
      <c r="K113" s="225">
        <f>IF(OR(TAvoir2022[[#This Row],[MONTANT T.T.C]]=TAvoir2022[[#This Row],[REGLEMENT]],TAvoir2022[[#This Row],[REGLEMENT]]="-"),"",TAvoir2022[[#This Row],[REGLEMENT]]-TAvoir2022[[#This Row],[MONTANT T.T.C]])</f>
        <v>-1061.28</v>
      </c>
      <c r="L113" s="226">
        <f ca="1">IF(AND(TAvoir2022[[#This Row],[MONTANT H.T]]&lt;&gt;"",TAvoir2022[[#This Row],[ECART]]&lt;&gt;"",TAvoir2022[[#This Row],[RELANCE]]&lt;&gt;"non"),DATEDIF(TAvoir2022[[#This Row],[PERIODE]],TODAY(),"D"),"-")</f>
        <v>149</v>
      </c>
      <c r="M113" s="227"/>
      <c r="N113" s="228"/>
      <c r="O113" s="229"/>
    </row>
    <row r="114" spans="1:15" s="2" customFormat="1" ht="15.75" hidden="1" customHeight="1" thickTop="1" thickBot="1">
      <c r="A114" s="25" t="s">
        <v>48</v>
      </c>
      <c r="B114" s="220" t="s">
        <v>17</v>
      </c>
      <c r="C114" s="221">
        <v>44690</v>
      </c>
      <c r="D114" s="404">
        <v>18003622</v>
      </c>
      <c r="E114" s="223"/>
      <c r="F114" s="51" t="s">
        <v>26</v>
      </c>
      <c r="G114" s="222" t="s">
        <v>611</v>
      </c>
      <c r="H114" s="224">
        <v>910.7</v>
      </c>
      <c r="I114" s="224">
        <f>TAvoir2022[[#This Row],[MONTANT H.T]]*1.2</f>
        <v>1092.8399999999999</v>
      </c>
      <c r="J114" s="224"/>
      <c r="K114" s="225">
        <f>IF(OR(TAvoir2022[[#This Row],[MONTANT T.T.C]]=TAvoir2022[[#This Row],[REGLEMENT]],TAvoir2022[[#This Row],[REGLEMENT]]="-"),"",TAvoir2022[[#This Row],[REGLEMENT]]-TAvoir2022[[#This Row],[MONTANT T.T.C]])</f>
        <v>-1092.8399999999999</v>
      </c>
      <c r="L114" s="226">
        <f ca="1">IF(AND(TAvoir2022[[#This Row],[MONTANT H.T]]&lt;&gt;"",TAvoir2022[[#This Row],[ECART]]&lt;&gt;"",TAvoir2022[[#This Row],[RELANCE]]&lt;&gt;"non"),DATEDIF(TAvoir2022[[#This Row],[PERIODE]],TODAY(),"D"),"-")</f>
        <v>143</v>
      </c>
      <c r="M114" s="227"/>
      <c r="N114" s="228"/>
      <c r="O114" s="229"/>
    </row>
    <row r="115" spans="1:15" s="2" customFormat="1" ht="15.75" hidden="1" customHeight="1" thickTop="1" thickBot="1">
      <c r="A115" s="25" t="s">
        <v>48</v>
      </c>
      <c r="B115" s="100" t="s">
        <v>17</v>
      </c>
      <c r="C115" s="101">
        <v>44622</v>
      </c>
      <c r="D115" s="102">
        <v>18003419</v>
      </c>
      <c r="E115" s="103">
        <v>5341.13</v>
      </c>
      <c r="F115" s="102" t="s">
        <v>26</v>
      </c>
      <c r="G115" s="102" t="s">
        <v>381</v>
      </c>
      <c r="H115" s="104">
        <v>936.03</v>
      </c>
      <c r="I115" s="104">
        <f>TAvoir2022[[#This Row],[MONTANT H.T]]*1.2</f>
        <v>1123.2359999999999</v>
      </c>
      <c r="J115" s="104"/>
      <c r="K115" s="95">
        <f>IF(OR(TAvoir2022[[#This Row],[MONTANT T.T.C]]=TAvoir2022[[#This Row],[REGLEMENT]],TAvoir2022[[#This Row],[REGLEMENT]]="-"),"",TAvoir2022[[#This Row],[REGLEMENT]]-TAvoir2022[[#This Row],[MONTANT T.T.C]])</f>
        <v>-1123.2359999999999</v>
      </c>
      <c r="L115" s="106">
        <f ca="1">IF(AND(TAvoir2022[[#This Row],[MONTANT H.T]]&lt;&gt;"",TAvoir2022[[#This Row],[ECART]]&lt;&gt;"",TAvoir2022[[#This Row],[RELANCE]]&lt;&gt;"non"),DATEDIF(TAvoir2022[[#This Row],[PERIODE]],TODAY(),"D"),"-")</f>
        <v>211</v>
      </c>
      <c r="M115" s="107"/>
      <c r="N115" s="108"/>
      <c r="O115" s="109"/>
    </row>
    <row r="116" spans="1:15" s="2" customFormat="1" ht="15.75" hidden="1" customHeight="1" thickTop="1" thickBot="1">
      <c r="A116" s="25" t="s">
        <v>48</v>
      </c>
      <c r="B116" s="220" t="s">
        <v>17</v>
      </c>
      <c r="C116" s="221">
        <v>44690</v>
      </c>
      <c r="D116" s="404">
        <v>18003623</v>
      </c>
      <c r="E116" s="223">
        <v>12558.24</v>
      </c>
      <c r="F116" s="51" t="s">
        <v>26</v>
      </c>
      <c r="G116" s="222" t="s">
        <v>617</v>
      </c>
      <c r="H116" s="224">
        <v>1377</v>
      </c>
      <c r="I116" s="224">
        <f>TAvoir2022[[#This Row],[MONTANT H.T]]*1.2</f>
        <v>1652.3999999999999</v>
      </c>
      <c r="J116" s="224"/>
      <c r="K116" s="225">
        <f>IF(OR(TAvoir2022[[#This Row],[MONTANT T.T.C]]=TAvoir2022[[#This Row],[REGLEMENT]],TAvoir2022[[#This Row],[REGLEMENT]]="-"),"",TAvoir2022[[#This Row],[REGLEMENT]]-TAvoir2022[[#This Row],[MONTANT T.T.C]])</f>
        <v>-1652.3999999999999</v>
      </c>
      <c r="L116" s="226">
        <f ca="1">IF(AND(TAvoir2022[[#This Row],[MONTANT H.T]]&lt;&gt;"",TAvoir2022[[#This Row],[ECART]]&lt;&gt;"",TAvoir2022[[#This Row],[RELANCE]]&lt;&gt;"non"),DATEDIF(TAvoir2022[[#This Row],[PERIODE]],TODAY(),"D"),"-")</f>
        <v>143</v>
      </c>
      <c r="M116" s="227"/>
      <c r="N116" s="228"/>
      <c r="O116" s="229"/>
    </row>
    <row r="117" spans="1:15" s="2" customFormat="1" ht="15.75" hidden="1" customHeight="1" thickTop="1" thickBot="1">
      <c r="A117" s="25" t="s">
        <v>48</v>
      </c>
      <c r="B117" s="57" t="s">
        <v>17</v>
      </c>
      <c r="C117" s="58">
        <v>44553</v>
      </c>
      <c r="D117" s="360">
        <v>18003205</v>
      </c>
      <c r="E117" s="60"/>
      <c r="F117" s="59" t="s">
        <v>33</v>
      </c>
      <c r="G117" s="59" t="s">
        <v>158</v>
      </c>
      <c r="H117" s="61">
        <v>1501.75</v>
      </c>
      <c r="I117" s="61">
        <f>TAvoir2022[[#This Row],[MONTANT H.T]]*1.2</f>
        <v>1802.1</v>
      </c>
      <c r="J117" s="61"/>
      <c r="K117" s="62">
        <f>IF(OR(TAvoir2022[[#This Row],[MONTANT T.T.C]]=TAvoir2022[[#This Row],[REGLEMENT]],TAvoir2022[[#This Row],[REGLEMENT]]="-"),"",TAvoir2022[[#This Row],[REGLEMENT]]-TAvoir2022[[#This Row],[MONTANT T.T.C]])</f>
        <v>-1802.1</v>
      </c>
      <c r="L117" s="106">
        <f ca="1">IF(AND(TAvoir2022[[#This Row],[MONTANT H.T]]&lt;&gt;"",TAvoir2022[[#This Row],[ECART]]&lt;&gt;"",TAvoir2022[[#This Row],[RELANCE]]&lt;&gt;"non"),DATEDIF(TAvoir2022[[#This Row],[PERIODE]],TODAY(),"D"),"-")</f>
        <v>280</v>
      </c>
      <c r="M117" s="63"/>
      <c r="N117" s="64"/>
      <c r="O117" s="65"/>
    </row>
    <row r="118" spans="1:15" s="2" customFormat="1" ht="15.75" hidden="1" customHeight="1" thickTop="1" thickBot="1">
      <c r="A118" s="25" t="s">
        <v>48</v>
      </c>
      <c r="B118" s="55" t="s">
        <v>17</v>
      </c>
      <c r="C118" s="34">
        <v>44755</v>
      </c>
      <c r="D118" s="33">
        <v>18003696</v>
      </c>
      <c r="E118" s="35"/>
      <c r="F118" s="33" t="s">
        <v>33</v>
      </c>
      <c r="G118" s="33" t="s">
        <v>823</v>
      </c>
      <c r="H118" s="36">
        <v>1692.26</v>
      </c>
      <c r="I118" s="36">
        <f>TAvoir2022[[#This Row],[MONTANT H.T]]*1.2</f>
        <v>2030.712</v>
      </c>
      <c r="J118" s="36"/>
      <c r="K118" s="38">
        <f>IF(OR(TAvoir2022[[#This Row],[MONTANT T.T.C]]=TAvoir2022[[#This Row],[REGLEMENT]],TAvoir2022[[#This Row],[REGLEMENT]]="-"),"",TAvoir2022[[#This Row],[REGLEMENT]]-TAvoir2022[[#This Row],[MONTANT T.T.C]])</f>
        <v>-2030.712</v>
      </c>
      <c r="L118" s="39">
        <f ca="1">IF(AND(TAvoir2022[[#This Row],[MONTANT H.T]]&lt;&gt;"",TAvoir2022[[#This Row],[ECART]]&lt;&gt;"",TAvoir2022[[#This Row],[RELANCE]]&lt;&gt;"non"),DATEDIF(TAvoir2022[[#This Row],[PERIODE]],TODAY(),"D"),"-")</f>
        <v>78</v>
      </c>
      <c r="M118" s="37"/>
      <c r="N118" s="30"/>
      <c r="O118" s="31"/>
    </row>
    <row r="119" spans="1:15" s="2" customFormat="1" ht="15.75" hidden="1" customHeight="1" thickTop="1" thickBot="1">
      <c r="A119" s="25" t="s">
        <v>48</v>
      </c>
      <c r="B119" s="220" t="s">
        <v>17</v>
      </c>
      <c r="C119" s="237">
        <v>44684</v>
      </c>
      <c r="D119" s="238">
        <v>18003621</v>
      </c>
      <c r="E119" s="239"/>
      <c r="F119" s="51" t="s">
        <v>26</v>
      </c>
      <c r="G119" s="238" t="s">
        <v>687</v>
      </c>
      <c r="H119" s="240">
        <v>2766.17</v>
      </c>
      <c r="I119" s="240">
        <f>TAvoir2022[[#This Row],[MONTANT H.T]]*1.2</f>
        <v>3319.404</v>
      </c>
      <c r="J119" s="240"/>
      <c r="K119" s="241">
        <f>IF(OR(TAvoir2022[[#This Row],[MONTANT T.T.C]]=TAvoir2022[[#This Row],[REGLEMENT]],TAvoir2022[[#This Row],[REGLEMENT]]="-"),"",TAvoir2022[[#This Row],[REGLEMENT]]-TAvoir2022[[#This Row],[MONTANT T.T.C]])</f>
        <v>-3319.404</v>
      </c>
      <c r="L119" s="242">
        <f ca="1">IF(AND(TAvoir2022[[#This Row],[MONTANT H.T]]&lt;&gt;"",TAvoir2022[[#This Row],[ECART]]&lt;&gt;"",TAvoir2022[[#This Row],[RELANCE]]&lt;&gt;"non"),DATEDIF(TAvoir2022[[#This Row],[PERIODE]],TODAY(),"D"),"-")</f>
        <v>149</v>
      </c>
      <c r="M119" s="243"/>
      <c r="N119" s="244"/>
      <c r="O119" s="245"/>
    </row>
    <row r="120" spans="1:15" s="2" customFormat="1" ht="15.75" hidden="1" customHeight="1" thickTop="1" thickBot="1">
      <c r="A120" s="25" t="s">
        <v>51</v>
      </c>
      <c r="B120" s="55" t="s">
        <v>11</v>
      </c>
      <c r="C120" s="437">
        <v>44769</v>
      </c>
      <c r="D120" s="438">
        <v>18003904</v>
      </c>
      <c r="E120" s="439"/>
      <c r="F120" s="438" t="s">
        <v>21</v>
      </c>
      <c r="G120" s="438" t="s">
        <v>989</v>
      </c>
      <c r="H120" s="440">
        <v>1982.88</v>
      </c>
      <c r="I120" s="440">
        <f>TAvoir2022[[#This Row],[MONTANT H.T]]*1.2</f>
        <v>2379.4560000000001</v>
      </c>
      <c r="J120" s="440">
        <v>2379.46</v>
      </c>
      <c r="K120" s="441">
        <f>IF(OR(TAvoir2022[[#This Row],[MONTANT T.T.C]]=TAvoir2022[[#This Row],[REGLEMENT]],TAvoir2022[[#This Row],[REGLEMENT]]="-"),"",TAvoir2022[[#This Row],[REGLEMENT]]-TAvoir2022[[#This Row],[MONTANT T.T.C]])</f>
        <v>3.9999999999054126E-3</v>
      </c>
      <c r="L120" s="442">
        <f ca="1">IF(AND(TAvoir2022[[#This Row],[MONTANT H.T]]&lt;&gt;"",TAvoir2022[[#This Row],[ECART]]&lt;&gt;"",TAvoir2022[[#This Row],[RELANCE]]&lt;&gt;"non"),DATEDIF(TAvoir2022[[#This Row],[PERIODE]],TODAY(),"D"),"-")</f>
        <v>64</v>
      </c>
      <c r="M120" s="443"/>
      <c r="N120" s="444" t="s">
        <v>990</v>
      </c>
      <c r="O120" s="445" t="s">
        <v>164</v>
      </c>
    </row>
    <row r="121" spans="1:15" s="2" customFormat="1" ht="15.75" hidden="1" customHeight="1" thickTop="1" thickBot="1">
      <c r="A121" s="25" t="s">
        <v>51</v>
      </c>
      <c r="B121" s="55" t="s">
        <v>11</v>
      </c>
      <c r="C121" s="437">
        <v>44704</v>
      </c>
      <c r="D121" s="438">
        <v>18003570</v>
      </c>
      <c r="E121" s="439"/>
      <c r="F121" s="33" t="s">
        <v>26</v>
      </c>
      <c r="G121" s="438" t="s">
        <v>987</v>
      </c>
      <c r="H121" s="440">
        <v>3.35</v>
      </c>
      <c r="I121" s="440">
        <f>TAvoir2022[[#This Row],[MONTANT H.T]]*1.2</f>
        <v>4.0199999999999996</v>
      </c>
      <c r="J121" s="440">
        <v>4.0199999999999996</v>
      </c>
      <c r="K121" s="441" t="str">
        <f>IF(OR(TAvoir2022[[#This Row],[MONTANT T.T.C]]=TAvoir2022[[#This Row],[REGLEMENT]],TAvoir2022[[#This Row],[REGLEMENT]]="-"),"",TAvoir2022[[#This Row],[REGLEMENT]]-TAvoir2022[[#This Row],[MONTANT T.T.C]])</f>
        <v/>
      </c>
      <c r="L121" s="442" t="str">
        <f ca="1">IF(AND(TAvoir2022[[#This Row],[MONTANT H.T]]&lt;&gt;"",TAvoir2022[[#This Row],[ECART]]&lt;&gt;"",TAvoir2022[[#This Row],[RELANCE]]&lt;&gt;"non"),DATEDIF(TAvoir2022[[#This Row],[PERIODE]],TODAY(),"D"),"-")</f>
        <v>-</v>
      </c>
      <c r="M121" s="443"/>
      <c r="N121" s="444" t="s">
        <v>988</v>
      </c>
      <c r="O121" s="445" t="s">
        <v>164</v>
      </c>
    </row>
    <row r="122" spans="1:15" s="2" customFormat="1" ht="15.75" hidden="1" customHeight="1" thickTop="1" thickBot="1">
      <c r="A122" s="25" t="s">
        <v>51</v>
      </c>
      <c r="B122" s="55" t="s">
        <v>11</v>
      </c>
      <c r="C122" s="437">
        <v>44762</v>
      </c>
      <c r="D122" s="438">
        <v>18003870</v>
      </c>
      <c r="E122" s="439"/>
      <c r="F122" s="438" t="s">
        <v>21</v>
      </c>
      <c r="G122" s="438" t="s">
        <v>967</v>
      </c>
      <c r="H122" s="440">
        <v>1165.44</v>
      </c>
      <c r="I122" s="440">
        <v>1398.53</v>
      </c>
      <c r="J122" s="440">
        <v>1398.53</v>
      </c>
      <c r="K122" s="441" t="str">
        <f>IF(OR(TAvoir2022[[#This Row],[MONTANT T.T.C]]=TAvoir2022[[#This Row],[REGLEMENT]],TAvoir2022[[#This Row],[REGLEMENT]]="-"),"",TAvoir2022[[#This Row],[REGLEMENT]]-TAvoir2022[[#This Row],[MONTANT T.T.C]])</f>
        <v/>
      </c>
      <c r="L122" s="442" t="str">
        <f ca="1">IF(AND(TAvoir2022[[#This Row],[MONTANT H.T]]&lt;&gt;"",TAvoir2022[[#This Row],[ECART]]&lt;&gt;"",TAvoir2022[[#This Row],[RELANCE]]&lt;&gt;"non"),DATEDIF(TAvoir2022[[#This Row],[PERIODE]],TODAY(),"D"),"-")</f>
        <v>-</v>
      </c>
      <c r="M122" s="443"/>
      <c r="N122" s="444" t="s">
        <v>968</v>
      </c>
      <c r="O122" s="445" t="s">
        <v>164</v>
      </c>
    </row>
    <row r="123" spans="1:15" s="2" customFormat="1" ht="15.75" hidden="1" customHeight="1" thickTop="1" thickBot="1">
      <c r="A123" s="25" t="s">
        <v>51</v>
      </c>
      <c r="B123" s="55" t="s">
        <v>11</v>
      </c>
      <c r="C123" s="34">
        <v>44697</v>
      </c>
      <c r="D123" s="33">
        <v>18003906</v>
      </c>
      <c r="E123" s="35"/>
      <c r="F123" s="438" t="s">
        <v>21</v>
      </c>
      <c r="G123" s="33" t="s">
        <v>985</v>
      </c>
      <c r="H123" s="36">
        <v>349.56</v>
      </c>
      <c r="I123" s="36">
        <v>419.47</v>
      </c>
      <c r="J123" s="36">
        <v>419.47</v>
      </c>
      <c r="K123" s="38" t="str">
        <f>IF(OR(TAvoir2022[[#This Row],[MONTANT T.T.C]]=TAvoir2022[[#This Row],[REGLEMENT]],TAvoir2022[[#This Row],[REGLEMENT]]="-"),"",TAvoir2022[[#This Row],[REGLEMENT]]-TAvoir2022[[#This Row],[MONTANT T.T.C]])</f>
        <v/>
      </c>
      <c r="L123" s="39" t="str">
        <f ca="1">IF(AND(TAvoir2022[[#This Row],[MONTANT H.T]]&lt;&gt;"",TAvoir2022[[#This Row],[ECART]]&lt;&gt;"",TAvoir2022[[#This Row],[RELANCE]]&lt;&gt;"non"),DATEDIF(TAvoir2022[[#This Row],[PERIODE]],TODAY(),"D"),"-")</f>
        <v>-</v>
      </c>
      <c r="M123" s="37"/>
      <c r="N123" s="30" t="s">
        <v>991</v>
      </c>
      <c r="O123" s="31" t="s">
        <v>164</v>
      </c>
    </row>
    <row r="124" spans="1:15" s="2" customFormat="1" ht="15.75" hidden="1" customHeight="1" thickTop="1" thickBot="1">
      <c r="A124" s="25" t="s">
        <v>51</v>
      </c>
      <c r="B124" s="436" t="s">
        <v>11</v>
      </c>
      <c r="C124" s="437">
        <v>44697</v>
      </c>
      <c r="D124" s="438">
        <v>18003903</v>
      </c>
      <c r="E124" s="439"/>
      <c r="F124" s="33" t="s">
        <v>26</v>
      </c>
      <c r="G124" s="438" t="s">
        <v>985</v>
      </c>
      <c r="H124" s="440">
        <v>220.32</v>
      </c>
      <c r="I124" s="440">
        <f>TAvoir2022[[#This Row],[MONTANT H.T]]*1.2</f>
        <v>264.38399999999996</v>
      </c>
      <c r="J124" s="440">
        <v>264.38</v>
      </c>
      <c r="K124" s="441">
        <f>IF(OR(TAvoir2022[[#This Row],[MONTANT T.T.C]]=TAvoir2022[[#This Row],[REGLEMENT]],TAvoir2022[[#This Row],[REGLEMENT]]="-"),"",TAvoir2022[[#This Row],[REGLEMENT]]-TAvoir2022[[#This Row],[MONTANT T.T.C]])</f>
        <v>-3.999999999962256E-3</v>
      </c>
      <c r="L124" s="442">
        <f ca="1">IF(AND(TAvoir2022[[#This Row],[MONTANT H.T]]&lt;&gt;"",TAvoir2022[[#This Row],[ECART]]&lt;&gt;"",TAvoir2022[[#This Row],[RELANCE]]&lt;&gt;"non"),DATEDIF(TAvoir2022[[#This Row],[PERIODE]],TODAY(),"D"),"-")</f>
        <v>136</v>
      </c>
      <c r="M124" s="443"/>
      <c r="N124" s="444" t="s">
        <v>986</v>
      </c>
      <c r="O124" s="445" t="s">
        <v>164</v>
      </c>
    </row>
    <row r="125" spans="1:15" s="2" customFormat="1" ht="15.75" hidden="1" customHeight="1" thickTop="1" thickBot="1">
      <c r="A125" s="25" t="s">
        <v>51</v>
      </c>
      <c r="B125" s="55" t="s">
        <v>11</v>
      </c>
      <c r="C125" s="437">
        <v>44729</v>
      </c>
      <c r="D125" s="438">
        <v>8003902</v>
      </c>
      <c r="E125" s="439"/>
      <c r="F125" s="438" t="s">
        <v>980</v>
      </c>
      <c r="G125" s="438" t="s">
        <v>981</v>
      </c>
      <c r="H125" s="440">
        <v>41.04</v>
      </c>
      <c r="I125" s="440">
        <f>TAvoir2022[[#This Row],[MONTANT H.T]]*1.2</f>
        <v>49.247999999999998</v>
      </c>
      <c r="J125" s="440"/>
      <c r="K125" s="441">
        <f>IF(OR(TAvoir2022[[#This Row],[MONTANT T.T.C]]=TAvoir2022[[#This Row],[REGLEMENT]],TAvoir2022[[#This Row],[REGLEMENT]]="-"),"",TAvoir2022[[#This Row],[REGLEMENT]]-TAvoir2022[[#This Row],[MONTANT T.T.C]])</f>
        <v>-49.247999999999998</v>
      </c>
      <c r="L125" s="442">
        <f ca="1">IF(AND(TAvoir2022[[#This Row],[MONTANT H.T]]&lt;&gt;"",TAvoir2022[[#This Row],[ECART]]&lt;&gt;"",TAvoir2022[[#This Row],[RELANCE]]&lt;&gt;"non"),DATEDIF(TAvoir2022[[#This Row],[PERIODE]],TODAY(),"D"),"-")</f>
        <v>104</v>
      </c>
      <c r="M125" s="443"/>
      <c r="N125" s="444" t="s">
        <v>982</v>
      </c>
      <c r="O125" s="445" t="s">
        <v>164</v>
      </c>
    </row>
    <row r="126" spans="1:15" s="2" customFormat="1" ht="15.75" customHeight="1" thickTop="1" thickBot="1">
      <c r="A126" s="25" t="s">
        <v>51</v>
      </c>
      <c r="B126" s="53" t="s">
        <v>11</v>
      </c>
      <c r="C126" s="178">
        <v>43844</v>
      </c>
      <c r="D126" s="51">
        <v>18001458</v>
      </c>
      <c r="E126" s="179"/>
      <c r="F126" s="51" t="s">
        <v>29</v>
      </c>
      <c r="G126" s="51"/>
      <c r="H126" s="180">
        <v>1719.84</v>
      </c>
      <c r="I126" s="176">
        <f>TAvoir2022[[#This Row],[MONTANT H.T]]*1.2</f>
        <v>2063.808</v>
      </c>
      <c r="J126" s="24">
        <v>2063.81</v>
      </c>
      <c r="K126" s="197"/>
      <c r="L126" s="198" t="str">
        <f ca="1">IF(AND(TAvoir2022[[#This Row],[MONTANT H.T]]&lt;&gt;"",TAvoir2022[[#This Row],[ECART]]&lt;&gt;"",TAvoir2022[[#This Row],[RELANCE]]&lt;&gt;"non"),DATEDIF(TAvoir2022[[#This Row],[PERIODE]],TODAY(),"D"),"-")</f>
        <v>-</v>
      </c>
      <c r="M126" s="26"/>
      <c r="N126" s="183" t="s">
        <v>502</v>
      </c>
      <c r="O126" s="31" t="s">
        <v>284</v>
      </c>
    </row>
    <row r="127" spans="1:15" s="2" customFormat="1" ht="15.75" hidden="1" customHeight="1" thickTop="1" thickBot="1">
      <c r="A127" s="25" t="s">
        <v>51</v>
      </c>
      <c r="B127" s="53" t="s">
        <v>11</v>
      </c>
      <c r="C127" s="178">
        <v>44104</v>
      </c>
      <c r="D127" s="51">
        <v>18002082</v>
      </c>
      <c r="E127" s="179"/>
      <c r="F127" s="51" t="s">
        <v>26</v>
      </c>
      <c r="G127" s="51" t="s">
        <v>39</v>
      </c>
      <c r="H127" s="180">
        <v>686.76</v>
      </c>
      <c r="I127" s="176">
        <f>TAvoir2022[[#This Row],[MONTANT H.T]]*1.2</f>
        <v>824.11199999999997</v>
      </c>
      <c r="J127" s="24">
        <v>824.11</v>
      </c>
      <c r="K127" s="38"/>
      <c r="L127" s="10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127" s="26"/>
      <c r="N127" s="183" t="s">
        <v>188</v>
      </c>
      <c r="O127" s="31" t="s">
        <v>164</v>
      </c>
    </row>
    <row r="128" spans="1:15" s="2" customFormat="1" ht="15.75" hidden="1" customHeight="1" thickTop="1" thickBot="1">
      <c r="A128" s="25" t="s">
        <v>51</v>
      </c>
      <c r="B128" s="53" t="s">
        <v>11</v>
      </c>
      <c r="C128" s="520">
        <v>44350</v>
      </c>
      <c r="D128" s="182">
        <v>18002733</v>
      </c>
      <c r="E128" s="530">
        <v>4133.66</v>
      </c>
      <c r="F128" s="454" t="s">
        <v>21</v>
      </c>
      <c r="G128" s="182" t="s">
        <v>89</v>
      </c>
      <c r="H128" s="538">
        <v>3444.72</v>
      </c>
      <c r="I128" s="538">
        <f>TAvoir2022[[#This Row],[MONTANT H.T]]*1.2</f>
        <v>4133.6639999999998</v>
      </c>
      <c r="J128" s="46">
        <v>3865.25</v>
      </c>
      <c r="K128" s="47">
        <f>IF(OR(TAvoir2022[[#This Row],[MONTANT T.T.C]]=TAvoir2022[[#This Row],[REGLEMENT]],TAvoir2022[[#This Row],[REGLEMENT]]="-"),"",TAvoir2022[[#This Row],[REGLEMENT]]-TAvoir2022[[#This Row],[MONTANT T.T.C]])</f>
        <v>-268.41399999999976</v>
      </c>
      <c r="L128" s="106">
        <f ca="1">IF(AND(TAvoir2022[[#This Row],[MONTANT H.T]]&lt;&gt;"",TAvoir2022[[#This Row],[ECART]]&lt;&gt;"",TAvoir2022[[#This Row],[RELANCE]]&lt;&gt;"non"),DATEDIF(TAvoir2022[[#This Row],[PERIODE]],TODAY(),"D"),"-")</f>
        <v>483</v>
      </c>
      <c r="M128" s="48"/>
      <c r="N128" s="434" t="s">
        <v>90</v>
      </c>
      <c r="O128" s="31" t="s">
        <v>164</v>
      </c>
    </row>
    <row r="129" spans="1:15" s="2" customFormat="1" ht="15.75" hidden="1" customHeight="1" thickTop="1" thickBot="1">
      <c r="A129" s="25" t="s">
        <v>51</v>
      </c>
      <c r="B129" s="67" t="s">
        <v>11</v>
      </c>
      <c r="C129" s="68">
        <v>44557</v>
      </c>
      <c r="D129" s="69">
        <v>18003219</v>
      </c>
      <c r="E129" s="70"/>
      <c r="F129" s="69" t="s">
        <v>21</v>
      </c>
      <c r="G129" s="69" t="s">
        <v>175</v>
      </c>
      <c r="H129" s="71">
        <v>847.26</v>
      </c>
      <c r="I129" s="71">
        <f>TAvoir2022[[#This Row],[MONTANT H.T]]*1.2</f>
        <v>1016.712</v>
      </c>
      <c r="J129" s="71">
        <v>1016.71</v>
      </c>
      <c r="K129" s="72"/>
      <c r="L129" s="10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129" s="74"/>
      <c r="N129" s="75" t="s">
        <v>185</v>
      </c>
      <c r="O129" s="76" t="s">
        <v>164</v>
      </c>
    </row>
    <row r="130" spans="1:15" s="2" customFormat="1" ht="15.75" hidden="1" customHeight="1" thickTop="1" thickBot="1">
      <c r="A130" s="25" t="s">
        <v>51</v>
      </c>
      <c r="B130" s="67" t="s">
        <v>11</v>
      </c>
      <c r="C130" s="68">
        <v>44558</v>
      </c>
      <c r="D130" s="69">
        <v>18003228</v>
      </c>
      <c r="E130" s="70"/>
      <c r="F130" s="69" t="s">
        <v>21</v>
      </c>
      <c r="G130" s="69" t="s">
        <v>174</v>
      </c>
      <c r="H130" s="71">
        <v>1033.44</v>
      </c>
      <c r="I130" s="71">
        <f>TAvoir2022[[#This Row],[MONTANT H.T]]*1.2</f>
        <v>1240.1279999999999</v>
      </c>
      <c r="J130" s="71">
        <v>1240.1300000000001</v>
      </c>
      <c r="K130" s="72"/>
      <c r="L130" s="10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130" s="74"/>
      <c r="N130" s="75" t="s">
        <v>187</v>
      </c>
      <c r="O130" s="76" t="s">
        <v>164</v>
      </c>
    </row>
    <row r="131" spans="1:15" s="2" customFormat="1" ht="15.75" hidden="1" customHeight="1" thickTop="1" thickBot="1">
      <c r="A131" s="25" t="s">
        <v>51</v>
      </c>
      <c r="B131" s="67" t="s">
        <v>11</v>
      </c>
      <c r="C131" s="437">
        <v>44658</v>
      </c>
      <c r="D131" s="438">
        <v>18003472</v>
      </c>
      <c r="E131" s="439">
        <v>819.19</v>
      </c>
      <c r="F131" s="438" t="s">
        <v>382</v>
      </c>
      <c r="G131" s="438" t="s">
        <v>983</v>
      </c>
      <c r="H131" s="440">
        <v>20.57</v>
      </c>
      <c r="I131" s="440">
        <v>24.68</v>
      </c>
      <c r="J131" s="440"/>
      <c r="K131" s="441">
        <f>IF(OR(TAvoir2022[[#This Row],[MONTANT T.T.C]]=TAvoir2022[[#This Row],[REGLEMENT]],TAvoir2022[[#This Row],[REGLEMENT]]="-"),"",TAvoir2022[[#This Row],[REGLEMENT]]-TAvoir2022[[#This Row],[MONTANT T.T.C]])</f>
        <v>-24.68</v>
      </c>
      <c r="L131" s="442">
        <f ca="1">IF(AND(TAvoir2022[[#This Row],[MONTANT H.T]]&lt;&gt;"",TAvoir2022[[#This Row],[ECART]]&lt;&gt;"",TAvoir2022[[#This Row],[RELANCE]]&lt;&gt;"non"),DATEDIF(TAvoir2022[[#This Row],[PERIODE]],TODAY(),"D"),"-")</f>
        <v>175</v>
      </c>
      <c r="M131" s="443"/>
      <c r="N131" s="444" t="s">
        <v>984</v>
      </c>
      <c r="O131" s="445" t="s">
        <v>164</v>
      </c>
    </row>
    <row r="132" spans="1:15" s="2" customFormat="1" ht="15.75" hidden="1" customHeight="1" thickTop="1" thickBot="1">
      <c r="A132" s="25" t="s">
        <v>51</v>
      </c>
      <c r="B132" s="67" t="s">
        <v>11</v>
      </c>
      <c r="C132" s="68">
        <v>44574</v>
      </c>
      <c r="D132" s="69">
        <v>18003236</v>
      </c>
      <c r="E132" s="70"/>
      <c r="F132" s="69" t="s">
        <v>27</v>
      </c>
      <c r="G132" s="69" t="s">
        <v>170</v>
      </c>
      <c r="H132" s="71">
        <v>134.16</v>
      </c>
      <c r="I132" s="71">
        <f>TAvoir2022[[#This Row],[MONTANT H.T]]*1.2</f>
        <v>160.99199999999999</v>
      </c>
      <c r="J132" s="71">
        <v>160.99</v>
      </c>
      <c r="K132" s="72"/>
      <c r="L132" s="10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132" s="74"/>
      <c r="N132" s="75" t="s">
        <v>186</v>
      </c>
      <c r="O132" s="76" t="s">
        <v>164</v>
      </c>
    </row>
    <row r="133" spans="1:15" s="2" customFormat="1" ht="15.75" hidden="1" customHeight="1" thickTop="1" thickBot="1">
      <c r="A133" s="25" t="s">
        <v>51</v>
      </c>
      <c r="B133" s="53" t="s">
        <v>11</v>
      </c>
      <c r="C133" s="68">
        <v>44564</v>
      </c>
      <c r="D133" s="69">
        <v>18003242</v>
      </c>
      <c r="E133" s="70">
        <v>1478.68</v>
      </c>
      <c r="F133" s="51" t="s">
        <v>26</v>
      </c>
      <c r="G133" s="69" t="s">
        <v>215</v>
      </c>
      <c r="H133" s="71">
        <v>8.6300000000000008</v>
      </c>
      <c r="I133" s="71">
        <f>TAvoir2022[[#This Row],[MONTANT H.T]]*1.2</f>
        <v>10.356</v>
      </c>
      <c r="J133" s="71">
        <v>10.36</v>
      </c>
      <c r="K133" s="72"/>
      <c r="L133" s="10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133" s="74"/>
      <c r="N133" s="75" t="s">
        <v>216</v>
      </c>
      <c r="O133" s="76" t="s">
        <v>164</v>
      </c>
    </row>
    <row r="134" spans="1:15" s="2" customFormat="1" ht="15.75" hidden="1" customHeight="1" thickTop="1" thickBot="1">
      <c r="A134" s="25" t="s">
        <v>51</v>
      </c>
      <c r="B134" s="53" t="s">
        <v>11</v>
      </c>
      <c r="C134" s="68">
        <v>44579</v>
      </c>
      <c r="D134" s="69">
        <v>18003243</v>
      </c>
      <c r="E134" s="70"/>
      <c r="F134" s="69" t="s">
        <v>21</v>
      </c>
      <c r="G134" s="69" t="s">
        <v>189</v>
      </c>
      <c r="H134" s="71">
        <v>1884</v>
      </c>
      <c r="I134" s="71">
        <f>TAvoir2022[[#This Row],[MONTANT H.T]]*1.2</f>
        <v>2260.7999999999997</v>
      </c>
      <c r="J134" s="71">
        <v>2260.8000000000002</v>
      </c>
      <c r="K134" s="72" t="str">
        <f>IF(OR(TAvoir2022[[#This Row],[MONTANT T.T.C]]=TAvoir2022[[#This Row],[REGLEMENT]],TAvoir2022[[#This Row],[REGLEMENT]]="-"),"",TAvoir2022[[#This Row],[REGLEMENT]]-TAvoir2022[[#This Row],[MONTANT T.T.C]])</f>
        <v/>
      </c>
      <c r="L134" s="115" t="str">
        <f ca="1">IF(AND(TAvoir2022[[#This Row],[MONTANT H.T]]&lt;&gt;"",TAvoir2022[[#This Row],[ECART]]&lt;&gt;"",TAvoir2022[[#This Row],[RELANCE]]&lt;&gt;"non"),DATEDIF(TAvoir2022[[#This Row],[PERIODE]],TODAY(),"D"),"-")</f>
        <v>-</v>
      </c>
      <c r="M134" s="74"/>
      <c r="N134" s="75" t="s">
        <v>190</v>
      </c>
      <c r="O134" s="76" t="s">
        <v>164</v>
      </c>
    </row>
    <row r="135" spans="1:15" s="2" customFormat="1" ht="15.75" hidden="1" customHeight="1" thickTop="1" thickBot="1">
      <c r="A135" s="25" t="s">
        <v>51</v>
      </c>
      <c r="B135" s="53" t="s">
        <v>11</v>
      </c>
      <c r="C135" s="68">
        <v>44571</v>
      </c>
      <c r="D135" s="69">
        <v>18003245</v>
      </c>
      <c r="E135" s="70"/>
      <c r="F135" s="69" t="s">
        <v>21</v>
      </c>
      <c r="G135" s="69" t="s">
        <v>191</v>
      </c>
      <c r="H135" s="71">
        <v>1070.4000000000001</v>
      </c>
      <c r="I135" s="71">
        <f>TAvoir2022[[#This Row],[MONTANT H.T]]*1.2</f>
        <v>1284.48</v>
      </c>
      <c r="J135" s="71">
        <v>1284.48</v>
      </c>
      <c r="K135" s="72" t="str">
        <f>IF(OR(TAvoir2022[[#This Row],[MONTANT T.T.C]]=TAvoir2022[[#This Row],[REGLEMENT]],TAvoir2022[[#This Row],[REGLEMENT]]="-"),"",TAvoir2022[[#This Row],[REGLEMENT]]-TAvoir2022[[#This Row],[MONTANT T.T.C]])</f>
        <v/>
      </c>
      <c r="L135" s="115" t="str">
        <f ca="1">IF(AND(TAvoir2022[[#This Row],[MONTANT H.T]]&lt;&gt;"",TAvoir2022[[#This Row],[ECART]]&lt;&gt;"",TAvoir2022[[#This Row],[RELANCE]]&lt;&gt;"non"),DATEDIF(TAvoir2022[[#This Row],[PERIODE]],TODAY(),"D"),"-")</f>
        <v>-</v>
      </c>
      <c r="M135" s="74"/>
      <c r="N135" s="75" t="s">
        <v>192</v>
      </c>
      <c r="O135" s="76" t="s">
        <v>164</v>
      </c>
    </row>
    <row r="136" spans="1:15" s="2" customFormat="1" ht="15.75" hidden="1" customHeight="1" thickTop="1" thickBot="1">
      <c r="A136" s="25" t="s">
        <v>51</v>
      </c>
      <c r="B136" s="67" t="s">
        <v>11</v>
      </c>
      <c r="C136" s="68">
        <v>44585</v>
      </c>
      <c r="D136" s="69">
        <v>18003289</v>
      </c>
      <c r="E136" s="70">
        <v>2134.08</v>
      </c>
      <c r="F136" s="80" t="s">
        <v>26</v>
      </c>
      <c r="G136" s="69" t="s">
        <v>282</v>
      </c>
      <c r="H136" s="71">
        <v>5.64</v>
      </c>
      <c r="I136" s="71">
        <f>TAvoir2022[[#This Row],[MONTANT H.T]]*1.2</f>
        <v>6.7679999999999998</v>
      </c>
      <c r="J136" s="71">
        <v>6.77</v>
      </c>
      <c r="K136" s="72"/>
      <c r="L136" s="115" t="str">
        <f ca="1">IF(AND(TAvoir2022[[#This Row],[MONTANT H.T]]&lt;&gt;"",TAvoir2022[[#This Row],[ECART]]&lt;&gt;"",TAvoir2022[[#This Row],[RELANCE]]&lt;&gt;"non"),DATEDIF(TAvoir2022[[#This Row],[PERIODE]],TODAY(),"D"),"-")</f>
        <v>-</v>
      </c>
      <c r="M136" s="74"/>
      <c r="N136" s="75" t="s">
        <v>285</v>
      </c>
      <c r="O136" s="76" t="s">
        <v>164</v>
      </c>
    </row>
    <row r="137" spans="1:15" s="2" customFormat="1" ht="15.75" hidden="1" customHeight="1" thickTop="1" thickBot="1">
      <c r="A137" s="25" t="s">
        <v>51</v>
      </c>
      <c r="B137" s="53" t="s">
        <v>11</v>
      </c>
      <c r="C137" s="68">
        <v>44552</v>
      </c>
      <c r="D137" s="69">
        <v>18003321</v>
      </c>
      <c r="E137" s="70"/>
      <c r="F137" s="69" t="s">
        <v>21</v>
      </c>
      <c r="G137" s="69" t="s">
        <v>287</v>
      </c>
      <c r="H137" s="71">
        <v>1653.3</v>
      </c>
      <c r="I137" s="71">
        <f>TAvoir2022[[#This Row],[MONTANT H.T]]*1.2</f>
        <v>1983.9599999999998</v>
      </c>
      <c r="J137" s="71">
        <v>1983.96</v>
      </c>
      <c r="K137" s="72"/>
      <c r="L137" s="115" t="str">
        <f ca="1">IF(AND(TAvoir2022[[#This Row],[MONTANT H.T]]&lt;&gt;"",TAvoir2022[[#This Row],[ECART]]&lt;&gt;"",TAvoir2022[[#This Row],[RELANCE]]&lt;&gt;"non"),DATEDIF(TAvoir2022[[#This Row],[PERIODE]],TODAY(),"D"),"-")</f>
        <v>-</v>
      </c>
      <c r="M137" s="74"/>
      <c r="N137" s="75" t="s">
        <v>288</v>
      </c>
      <c r="O137" s="76" t="s">
        <v>164</v>
      </c>
    </row>
    <row r="138" spans="1:15" s="2" customFormat="1" ht="15.75" hidden="1" customHeight="1" thickTop="1" thickBot="1">
      <c r="A138" s="25" t="s">
        <v>51</v>
      </c>
      <c r="B138" s="120" t="s">
        <v>11</v>
      </c>
      <c r="C138" s="68">
        <v>44593</v>
      </c>
      <c r="D138" s="69">
        <v>18003322</v>
      </c>
      <c r="E138" s="70"/>
      <c r="F138" s="121" t="s">
        <v>21</v>
      </c>
      <c r="G138" s="69" t="s">
        <v>289</v>
      </c>
      <c r="H138" s="71">
        <v>327.27</v>
      </c>
      <c r="I138" s="71">
        <f>TAvoir2022[[#This Row],[MONTANT H.T]]*1.2</f>
        <v>392.72399999999999</v>
      </c>
      <c r="J138" s="71">
        <v>392.72</v>
      </c>
      <c r="K138" s="72"/>
      <c r="L138" s="115" t="str">
        <f ca="1">IF(AND(TAvoir2022[[#This Row],[MONTANT H.T]]&lt;&gt;"",TAvoir2022[[#This Row],[ECART]]&lt;&gt;"",TAvoir2022[[#This Row],[RELANCE]]&lt;&gt;"non"),DATEDIF(TAvoir2022[[#This Row],[PERIODE]],TODAY(),"D"),"-")</f>
        <v>-</v>
      </c>
      <c r="M138" s="74"/>
      <c r="N138" s="75" t="s">
        <v>290</v>
      </c>
      <c r="O138" s="76" t="s">
        <v>164</v>
      </c>
    </row>
    <row r="139" spans="1:15" s="2" customFormat="1" ht="15.75" hidden="1" customHeight="1" thickTop="1" thickBot="1">
      <c r="A139" s="25" t="s">
        <v>51</v>
      </c>
      <c r="B139" s="120" t="s">
        <v>11</v>
      </c>
      <c r="C139" s="34">
        <v>44595</v>
      </c>
      <c r="D139" s="33">
        <v>18003329</v>
      </c>
      <c r="E139" s="35">
        <v>2142</v>
      </c>
      <c r="F139" s="330" t="s">
        <v>26</v>
      </c>
      <c r="G139" s="33" t="s">
        <v>345</v>
      </c>
      <c r="H139" s="36">
        <v>21.76</v>
      </c>
      <c r="I139" s="36">
        <f>TAvoir2022[[#This Row],[MONTANT H.T]]*1.2</f>
        <v>26.112000000000002</v>
      </c>
      <c r="J139" s="36">
        <v>26.11</v>
      </c>
      <c r="K139" s="38"/>
      <c r="L139" s="115" t="str">
        <f ca="1">IF(AND(TAvoir2022[[#This Row],[MONTANT H.T]]&lt;&gt;"",TAvoir2022[[#This Row],[ECART]]&lt;&gt;"",TAvoir2022[[#This Row],[RELANCE]]&lt;&gt;"non"),DATEDIF(TAvoir2022[[#This Row],[PERIODE]],TODAY(),"D"),"-")</f>
        <v>-</v>
      </c>
      <c r="M139" s="37"/>
      <c r="N139" s="30" t="s">
        <v>346</v>
      </c>
      <c r="O139" s="31" t="s">
        <v>164</v>
      </c>
    </row>
    <row r="140" spans="1:15" s="2" customFormat="1" ht="15.75" hidden="1" customHeight="1" thickTop="1" thickBot="1">
      <c r="A140" s="25" t="s">
        <v>51</v>
      </c>
      <c r="B140" s="120" t="s">
        <v>11</v>
      </c>
      <c r="C140" s="91">
        <v>44600</v>
      </c>
      <c r="D140" s="92">
        <v>18003394</v>
      </c>
      <c r="E140" s="93">
        <v>352.15</v>
      </c>
      <c r="F140" s="361" t="s">
        <v>26</v>
      </c>
      <c r="G140" s="92" t="s">
        <v>359</v>
      </c>
      <c r="H140" s="94">
        <v>20.87</v>
      </c>
      <c r="I140" s="94">
        <f>TAvoir2022[[#This Row],[MONTANT H.T]]*1.2</f>
        <v>25.044</v>
      </c>
      <c r="J140" s="94">
        <v>25.04</v>
      </c>
      <c r="K140" s="95"/>
      <c r="L140" s="10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140" s="96"/>
      <c r="N140" s="97" t="s">
        <v>360</v>
      </c>
      <c r="O140" s="98" t="s">
        <v>164</v>
      </c>
    </row>
    <row r="141" spans="1:15" s="2" customFormat="1" ht="15.75" hidden="1" customHeight="1" thickTop="1" thickBot="1">
      <c r="A141" s="25" t="s">
        <v>51</v>
      </c>
      <c r="B141" s="153" t="s">
        <v>11</v>
      </c>
      <c r="C141" s="34">
        <v>44628</v>
      </c>
      <c r="D141" s="33">
        <v>18003395</v>
      </c>
      <c r="E141" s="35"/>
      <c r="F141" s="121" t="s">
        <v>21</v>
      </c>
      <c r="G141" s="33" t="s">
        <v>347</v>
      </c>
      <c r="H141" s="36">
        <v>269.88</v>
      </c>
      <c r="I141" s="36">
        <f>TAvoir2022[[#This Row],[MONTANT H.T]]*1.2</f>
        <v>323.85599999999999</v>
      </c>
      <c r="J141" s="36">
        <v>323.86</v>
      </c>
      <c r="K141" s="38"/>
      <c r="L141" s="115" t="str">
        <f ca="1">IF(AND(TAvoir2022[[#This Row],[MONTANT H.T]]&lt;&gt;"",TAvoir2022[[#This Row],[ECART]]&lt;&gt;"",TAvoir2022[[#This Row],[RELANCE]]&lt;&gt;"non"),DATEDIF(TAvoir2022[[#This Row],[PERIODE]],TODAY(),"D"),"-")</f>
        <v>-</v>
      </c>
      <c r="M141" s="37"/>
      <c r="N141" s="30" t="s">
        <v>348</v>
      </c>
      <c r="O141" s="31" t="s">
        <v>164</v>
      </c>
    </row>
    <row r="142" spans="1:15" s="2" customFormat="1" ht="15.75" hidden="1" customHeight="1" thickTop="1" thickBot="1">
      <c r="A142" s="25" t="s">
        <v>51</v>
      </c>
      <c r="B142" s="53" t="s">
        <v>11</v>
      </c>
      <c r="C142" s="34">
        <v>44615</v>
      </c>
      <c r="D142" s="33">
        <v>18003396</v>
      </c>
      <c r="E142" s="35"/>
      <c r="F142" s="248" t="s">
        <v>349</v>
      </c>
      <c r="G142" s="33" t="s">
        <v>350</v>
      </c>
      <c r="H142" s="36">
        <v>235.3</v>
      </c>
      <c r="I142" s="36">
        <f>TAvoir2022[[#This Row],[MONTANT H.T]]*1.2</f>
        <v>282.36</v>
      </c>
      <c r="J142" s="36">
        <v>282.36</v>
      </c>
      <c r="K142" s="38"/>
      <c r="L142" s="115" t="str">
        <f ca="1">IF(AND(TAvoir2022[[#This Row],[MONTANT H.T]]&lt;&gt;"",TAvoir2022[[#This Row],[ECART]]&lt;&gt;"",TAvoir2022[[#This Row],[RELANCE]]&lt;&gt;"non"),DATEDIF(TAvoir2022[[#This Row],[PERIODE]],TODAY(),"D"),"-")</f>
        <v>-</v>
      </c>
      <c r="M142" s="37"/>
      <c r="N142" s="30" t="s">
        <v>351</v>
      </c>
      <c r="O142" s="31" t="s">
        <v>164</v>
      </c>
    </row>
    <row r="143" spans="1:15" s="2" customFormat="1" ht="15.75" hidden="1" customHeight="1" thickTop="1" thickBot="1">
      <c r="A143" s="25" t="s">
        <v>51</v>
      </c>
      <c r="B143" s="53" t="s">
        <v>11</v>
      </c>
      <c r="C143" s="91">
        <v>44628</v>
      </c>
      <c r="D143" s="92">
        <v>18003403</v>
      </c>
      <c r="E143" s="93"/>
      <c r="F143" s="533" t="s">
        <v>21</v>
      </c>
      <c r="G143" s="92" t="s">
        <v>347</v>
      </c>
      <c r="H143" s="94">
        <v>4522.72</v>
      </c>
      <c r="I143" s="94">
        <f>TAvoir2022[[#This Row],[MONTANT H.T]]*1.2</f>
        <v>5427.2640000000001</v>
      </c>
      <c r="J143" s="94">
        <v>5428.09</v>
      </c>
      <c r="K143" s="95"/>
      <c r="L143" s="10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143" s="96"/>
      <c r="N143" s="97" t="s">
        <v>361</v>
      </c>
      <c r="O143" s="98" t="s">
        <v>164</v>
      </c>
    </row>
    <row r="144" spans="1:15" s="2" customFormat="1" ht="15.75" hidden="1" customHeight="1" thickTop="1" thickBot="1">
      <c r="A144" s="25" t="s">
        <v>51</v>
      </c>
      <c r="B144" s="53" t="s">
        <v>11</v>
      </c>
      <c r="C144" s="168">
        <v>44656</v>
      </c>
      <c r="D144" s="169">
        <v>18003487</v>
      </c>
      <c r="E144" s="170">
        <v>1279.45</v>
      </c>
      <c r="F144" s="488" t="s">
        <v>26</v>
      </c>
      <c r="G144" s="169" t="s">
        <v>437</v>
      </c>
      <c r="H144" s="171">
        <v>57.73</v>
      </c>
      <c r="I144" s="171">
        <f>TAvoir2022[[#This Row],[MONTANT H.T]]*1.2</f>
        <v>69.275999999999996</v>
      </c>
      <c r="J144" s="171"/>
      <c r="K144" s="172">
        <f>IF(OR(TAvoir2022[[#This Row],[MONTANT T.T.C]]=TAvoir2022[[#This Row],[REGLEMENT]],TAvoir2022[[#This Row],[REGLEMENT]]="-"),"",TAvoir2022[[#This Row],[REGLEMENT]]-TAvoir2022[[#This Row],[MONTANT T.T.C]])</f>
        <v>-69.275999999999996</v>
      </c>
      <c r="L144" s="358">
        <f ca="1">IF(AND(TAvoir2022[[#This Row],[MONTANT H.T]]&lt;&gt;"",TAvoir2022[[#This Row],[ECART]]&lt;&gt;"",TAvoir2022[[#This Row],[RELANCE]]&lt;&gt;"non"),DATEDIF(TAvoir2022[[#This Row],[PERIODE]],TODAY(),"D"),"-")</f>
        <v>177</v>
      </c>
      <c r="M144" s="173"/>
      <c r="N144" s="30" t="s">
        <v>926</v>
      </c>
      <c r="O144" s="31" t="s">
        <v>164</v>
      </c>
    </row>
    <row r="145" spans="1:15" s="2" customFormat="1" ht="15.75" hidden="1" customHeight="1" thickTop="1" thickBot="1">
      <c r="A145" s="25" t="s">
        <v>51</v>
      </c>
      <c r="B145" s="53" t="s">
        <v>11</v>
      </c>
      <c r="C145" s="110">
        <v>44662</v>
      </c>
      <c r="D145" s="111">
        <v>18003471</v>
      </c>
      <c r="E145" s="112">
        <v>683.68</v>
      </c>
      <c r="F145" s="586" t="s">
        <v>26</v>
      </c>
      <c r="G145" s="111" t="s">
        <v>422</v>
      </c>
      <c r="H145" s="113">
        <v>25.2</v>
      </c>
      <c r="I145" s="113">
        <f>TAvoir2022[[#This Row],[MONTANT H.T]]*1.2</f>
        <v>30.24</v>
      </c>
      <c r="J145" s="113"/>
      <c r="K145" s="114">
        <f>IF(OR(TAvoir2022[[#This Row],[MONTANT T.T.C]]=TAvoir2022[[#This Row],[REGLEMENT]],TAvoir2022[[#This Row],[REGLEMENT]]="-"),"",TAvoir2022[[#This Row],[REGLEMENT]]-TAvoir2022[[#This Row],[MONTANT T.T.C]])</f>
        <v>-30.24</v>
      </c>
      <c r="L145" s="106">
        <f ca="1">IF(AND(TAvoir2022[[#This Row],[MONTANT H.T]]&lt;&gt;"",TAvoir2022[[#This Row],[ECART]]&lt;&gt;"",TAvoir2022[[#This Row],[RELANCE]]&lt;&gt;"non"),DATEDIF(TAvoir2022[[#This Row],[PERIODE]],TODAY(),"D"),"-")</f>
        <v>171</v>
      </c>
      <c r="M145" s="116"/>
      <c r="N145" s="30" t="s">
        <v>924</v>
      </c>
      <c r="O145" s="31" t="s">
        <v>164</v>
      </c>
    </row>
    <row r="146" spans="1:15" s="2" customFormat="1" ht="15.75" hidden="1" customHeight="1" thickTop="1" thickBot="1">
      <c r="A146" s="25" t="s">
        <v>51</v>
      </c>
      <c r="B146" s="317" t="s">
        <v>11</v>
      </c>
      <c r="C146" s="308">
        <v>44736</v>
      </c>
      <c r="D146" s="309">
        <v>18003715</v>
      </c>
      <c r="E146" s="310"/>
      <c r="F146" s="309" t="s">
        <v>21</v>
      </c>
      <c r="G146" s="309" t="s">
        <v>755</v>
      </c>
      <c r="H146" s="311">
        <v>1547.68</v>
      </c>
      <c r="I146" s="311">
        <f>TAvoir2022[[#This Row],[MONTANT H.T]]*1.2</f>
        <v>1857.2159999999999</v>
      </c>
      <c r="J146" s="311">
        <v>1857.22</v>
      </c>
      <c r="K146" s="312"/>
      <c r="L146" s="313" t="str">
        <f ca="1">IF(AND(TAvoir2022[[#This Row],[MONTANT H.T]]&lt;&gt;"",TAvoir2022[[#This Row],[ECART]]&lt;&gt;"",TAvoir2022[[#This Row],[RELANCE]]&lt;&gt;"non"),DATEDIF(TAvoir2022[[#This Row],[PERIODE]],TODAY(),"D"),"-")</f>
        <v>-</v>
      </c>
      <c r="M146" s="314"/>
      <c r="N146" s="315" t="s">
        <v>756</v>
      </c>
      <c r="O146" s="316" t="s">
        <v>164</v>
      </c>
    </row>
    <row r="147" spans="1:15" s="2" customFormat="1" ht="15.75" hidden="1" customHeight="1" thickTop="1" thickBot="1">
      <c r="A147" s="25" t="s">
        <v>51</v>
      </c>
      <c r="B147" s="317" t="s">
        <v>11</v>
      </c>
      <c r="C147" s="308">
        <v>44732</v>
      </c>
      <c r="D147" s="309">
        <v>18003718</v>
      </c>
      <c r="E147" s="310"/>
      <c r="F147" s="584" t="s">
        <v>21</v>
      </c>
      <c r="G147" s="309" t="s">
        <v>759</v>
      </c>
      <c r="H147" s="311">
        <v>1183.52</v>
      </c>
      <c r="I147" s="311">
        <v>1420.22</v>
      </c>
      <c r="J147" s="311">
        <v>1420.22</v>
      </c>
      <c r="K147" s="312" t="str">
        <f>IF(OR(TAvoir2022[[#This Row],[MONTANT T.T.C]]=TAvoir2022[[#This Row],[REGLEMENT]],TAvoir2022[[#This Row],[REGLEMENT]]="-"),"",TAvoir2022[[#This Row],[REGLEMENT]]-TAvoir2022[[#This Row],[MONTANT T.T.C]])</f>
        <v/>
      </c>
      <c r="L147" s="313" t="str">
        <f ca="1">IF(AND(TAvoir2022[[#This Row],[MONTANT H.T]]&lt;&gt;"",TAvoir2022[[#This Row],[ECART]]&lt;&gt;"",TAvoir2022[[#This Row],[RELANCE]]&lt;&gt;"non"),DATEDIF(TAvoir2022[[#This Row],[PERIODE]],TODAY(),"D"),"-")</f>
        <v>-</v>
      </c>
      <c r="M147" s="314"/>
      <c r="N147" s="315" t="s">
        <v>760</v>
      </c>
      <c r="O147" s="316" t="s">
        <v>164</v>
      </c>
    </row>
    <row r="148" spans="1:15" s="2" customFormat="1" ht="16.5" hidden="1" customHeight="1" thickTop="1" thickBot="1">
      <c r="A148" s="25" t="s">
        <v>51</v>
      </c>
      <c r="B148" s="562" t="s">
        <v>11</v>
      </c>
      <c r="C148" s="308">
        <v>44743</v>
      </c>
      <c r="D148" s="309">
        <v>18003719</v>
      </c>
      <c r="E148" s="310"/>
      <c r="F148" s="584"/>
      <c r="G148" s="309" t="s">
        <v>761</v>
      </c>
      <c r="H148" s="311">
        <v>935.06</v>
      </c>
      <c r="I148" s="311">
        <f>TAvoir2022[[#This Row],[MONTANT H.T]]*1.2</f>
        <v>1122.0719999999999</v>
      </c>
      <c r="J148" s="311">
        <v>1122.07</v>
      </c>
      <c r="K148" s="312"/>
      <c r="L148" s="313" t="str">
        <f ca="1">IF(AND(TAvoir2022[[#This Row],[MONTANT H.T]]&lt;&gt;"",TAvoir2022[[#This Row],[ECART]]&lt;&gt;"",TAvoir2022[[#This Row],[RELANCE]]&lt;&gt;"non"),DATEDIF(TAvoir2022[[#This Row],[PERIODE]],TODAY(),"D"),"-")</f>
        <v>-</v>
      </c>
      <c r="M148" s="314"/>
      <c r="N148" s="315" t="s">
        <v>762</v>
      </c>
      <c r="O148" s="316" t="s">
        <v>164</v>
      </c>
    </row>
    <row r="149" spans="1:15" s="2" customFormat="1" ht="16.5" hidden="1" customHeight="1" thickTop="1" thickBot="1">
      <c r="A149" s="25" t="s">
        <v>51</v>
      </c>
      <c r="B149" s="562" t="s">
        <v>11</v>
      </c>
      <c r="C149" s="308">
        <v>44740</v>
      </c>
      <c r="D149" s="309">
        <v>18003717</v>
      </c>
      <c r="E149" s="310"/>
      <c r="F149" s="584" t="s">
        <v>21</v>
      </c>
      <c r="G149" s="309" t="s">
        <v>757</v>
      </c>
      <c r="H149" s="311">
        <v>1399.84</v>
      </c>
      <c r="I149" s="311">
        <f>TAvoir2022[[#This Row],[MONTANT H.T]]*1.2</f>
        <v>1679.8079999999998</v>
      </c>
      <c r="J149" s="311">
        <v>1679.81</v>
      </c>
      <c r="K149" s="312"/>
      <c r="L149" s="313" t="str">
        <f ca="1">IF(AND(TAvoir2022[[#This Row],[MONTANT H.T]]&lt;&gt;"",TAvoir2022[[#This Row],[ECART]]&lt;&gt;"",TAvoir2022[[#This Row],[RELANCE]]&lt;&gt;"non"),DATEDIF(TAvoir2022[[#This Row],[PERIODE]],TODAY(),"D"),"-")</f>
        <v>-</v>
      </c>
      <c r="M149" s="314"/>
      <c r="N149" s="315" t="s">
        <v>758</v>
      </c>
      <c r="O149" s="316" t="s">
        <v>164</v>
      </c>
    </row>
    <row r="150" spans="1:15" s="2" customFormat="1" ht="16.5" hidden="1" customHeight="1" thickTop="1" thickBot="1">
      <c r="A150" s="25" t="s">
        <v>51</v>
      </c>
      <c r="B150" s="120" t="s">
        <v>11</v>
      </c>
      <c r="C150" s="184">
        <v>44680</v>
      </c>
      <c r="D150" s="185">
        <v>18003502</v>
      </c>
      <c r="E150" s="186">
        <v>3355.31</v>
      </c>
      <c r="F150" s="467" t="s">
        <v>26</v>
      </c>
      <c r="G150" s="185" t="s">
        <v>454</v>
      </c>
      <c r="H150" s="187">
        <v>220.32</v>
      </c>
      <c r="I150" s="187">
        <f>TAvoir2022[[#This Row],[MONTANT H.T]]*1.2</f>
        <v>264.38399999999996</v>
      </c>
      <c r="J150" s="187">
        <v>264.38</v>
      </c>
      <c r="K150" s="188"/>
      <c r="L150" s="189" t="str">
        <f ca="1">IF(AND(TAvoir2022[[#This Row],[MONTANT H.T]]&lt;&gt;"",TAvoir2022[[#This Row],[ECART]]&lt;&gt;"",TAvoir2022[[#This Row],[RELANCE]]&lt;&gt;"non"),DATEDIF(TAvoir2022[[#This Row],[PERIODE]],TODAY(),"D"),"-")</f>
        <v>-</v>
      </c>
      <c r="M150" s="190"/>
      <c r="N150" s="30" t="s">
        <v>509</v>
      </c>
      <c r="O150" s="31" t="s">
        <v>164</v>
      </c>
    </row>
    <row r="151" spans="1:15" s="2" customFormat="1" ht="16.5" hidden="1" customHeight="1" thickTop="1" thickBot="1">
      <c r="A151" s="25" t="s">
        <v>51</v>
      </c>
      <c r="B151" s="564" t="s">
        <v>11</v>
      </c>
      <c r="C151" s="193">
        <v>44692</v>
      </c>
      <c r="D151" s="194">
        <v>18003544</v>
      </c>
      <c r="E151" s="195"/>
      <c r="F151" s="585"/>
      <c r="G151" s="194" t="s">
        <v>480</v>
      </c>
      <c r="H151" s="196">
        <v>1841.61</v>
      </c>
      <c r="I151" s="196">
        <f>TAvoir2022[[#This Row],[MONTANT H.T]]*1.2</f>
        <v>2209.9319999999998</v>
      </c>
      <c r="J151" s="196">
        <v>2209.9299999999998</v>
      </c>
      <c r="K151" s="197"/>
      <c r="L151" s="198" t="str">
        <f ca="1">IF(AND(TAvoir2022[[#This Row],[MONTANT H.T]]&lt;&gt;"",TAvoir2022[[#This Row],[ECART]]&lt;&gt;"",TAvoir2022[[#This Row],[RELANCE]]&lt;&gt;"non"),DATEDIF(TAvoir2022[[#This Row],[PERIODE]],TODAY(),"D"),"-")</f>
        <v>-</v>
      </c>
      <c r="M151" s="199"/>
      <c r="N151" s="200" t="s">
        <v>481</v>
      </c>
      <c r="O151" s="201" t="s">
        <v>164</v>
      </c>
    </row>
    <row r="152" spans="1:15" s="2" customFormat="1" ht="16.5" hidden="1" customHeight="1" thickTop="1" thickBot="1">
      <c r="A152" s="25" t="s">
        <v>51</v>
      </c>
      <c r="B152" s="130" t="s">
        <v>11</v>
      </c>
      <c r="C152" s="204">
        <v>44692</v>
      </c>
      <c r="D152" s="202">
        <v>18003544</v>
      </c>
      <c r="E152" s="205"/>
      <c r="F152" s="177" t="s">
        <v>26</v>
      </c>
      <c r="G152" s="202"/>
      <c r="H152" s="206">
        <v>1841.61</v>
      </c>
      <c r="I152" s="206">
        <f>TAvoir2022[[#This Row],[MONTANT H.T]]*1.2</f>
        <v>2209.9319999999998</v>
      </c>
      <c r="J152" s="206">
        <v>2209.9299999999998</v>
      </c>
      <c r="K152" s="212"/>
      <c r="L152" s="203" t="str">
        <f ca="1">IF(AND(TAvoir2022[[#This Row],[MONTANT H.T]]&lt;&gt;"",TAvoir2022[[#This Row],[ECART]]&lt;&gt;"",TAvoir2022[[#This Row],[RELANCE]]&lt;&gt;"non"),DATEDIF(TAvoir2022[[#This Row],[PERIODE]],TODAY(),"D"),"-")</f>
        <v>-</v>
      </c>
      <c r="M152" s="303"/>
      <c r="N152" s="557" t="s">
        <v>481</v>
      </c>
      <c r="O152" s="202" t="s">
        <v>164</v>
      </c>
    </row>
    <row r="153" spans="1:15" s="2" customFormat="1" ht="16.5" hidden="1" customHeight="1" thickTop="1" thickBot="1">
      <c r="A153" s="25" t="s">
        <v>51</v>
      </c>
      <c r="B153" s="130" t="s">
        <v>11</v>
      </c>
      <c r="C153" s="204">
        <v>44672</v>
      </c>
      <c r="D153" s="202">
        <v>18003549</v>
      </c>
      <c r="E153" s="205"/>
      <c r="F153" s="138" t="s">
        <v>21</v>
      </c>
      <c r="G153" s="202" t="s">
        <v>486</v>
      </c>
      <c r="H153" s="206">
        <v>1711.38</v>
      </c>
      <c r="I153" s="206">
        <f>TAvoir2022[[#This Row],[MONTANT H.T]]*1.2</f>
        <v>2053.6559999999999</v>
      </c>
      <c r="J153" s="206">
        <v>2053.66</v>
      </c>
      <c r="K153" s="212"/>
      <c r="L153" s="203" t="str">
        <f ca="1">IF(AND(TAvoir2022[[#This Row],[MONTANT H.T]]&lt;&gt;"",TAvoir2022[[#This Row],[ECART]]&lt;&gt;"",TAvoir2022[[#This Row],[RELANCE]]&lt;&gt;"non"),DATEDIF(TAvoir2022[[#This Row],[PERIODE]],TODAY(),"D"),"-")</f>
        <v>-</v>
      </c>
      <c r="M153" s="303"/>
      <c r="N153" s="557" t="s">
        <v>487</v>
      </c>
      <c r="O153" s="202" t="s">
        <v>164</v>
      </c>
    </row>
    <row r="154" spans="1:15" s="2" customFormat="1" ht="16.5" hidden="1" customHeight="1" thickTop="1" thickBot="1">
      <c r="A154" s="25" t="s">
        <v>51</v>
      </c>
      <c r="B154" s="560" t="s">
        <v>11</v>
      </c>
      <c r="C154" s="193">
        <v>44685</v>
      </c>
      <c r="D154" s="194">
        <v>18003552</v>
      </c>
      <c r="E154" s="195"/>
      <c r="F154" s="202" t="s">
        <v>21</v>
      </c>
      <c r="G154" s="194" t="s">
        <v>482</v>
      </c>
      <c r="H154" s="196">
        <v>1346.88</v>
      </c>
      <c r="I154" s="196">
        <f>TAvoir2022[[#This Row],[MONTANT H.T]]*1.2</f>
        <v>1616.2560000000001</v>
      </c>
      <c r="J154" s="196">
        <v>1616.26</v>
      </c>
      <c r="K154" s="197"/>
      <c r="L154" s="198" t="str">
        <f ca="1">IF(AND(TAvoir2022[[#This Row],[MONTANT H.T]]&lt;&gt;"",TAvoir2022[[#This Row],[ECART]]&lt;&gt;"",TAvoir2022[[#This Row],[RELANCE]]&lt;&gt;"non"),DATEDIF(TAvoir2022[[#This Row],[PERIODE]],TODAY(),"D"),"-")</f>
        <v>-</v>
      </c>
      <c r="M154" s="199"/>
      <c r="N154" s="200" t="s">
        <v>483</v>
      </c>
      <c r="O154" s="201" t="s">
        <v>164</v>
      </c>
    </row>
    <row r="155" spans="1:15" s="2" customFormat="1" ht="16.5" hidden="1" customHeight="1" thickTop="1" thickBot="1">
      <c r="A155" s="25" t="s">
        <v>51</v>
      </c>
      <c r="B155" s="130" t="s">
        <v>11</v>
      </c>
      <c r="C155" s="34">
        <v>44628</v>
      </c>
      <c r="D155" s="33">
        <v>18035171</v>
      </c>
      <c r="E155" s="35"/>
      <c r="F155" s="138" t="s">
        <v>21</v>
      </c>
      <c r="G155" s="33" t="s">
        <v>347</v>
      </c>
      <c r="H155" s="36">
        <v>269.88</v>
      </c>
      <c r="I155" s="36">
        <f>TAvoir2022[[#This Row],[MONTANT H.T]]*1.2</f>
        <v>323.85599999999999</v>
      </c>
      <c r="J155" s="36">
        <v>323.86</v>
      </c>
      <c r="K155" s="38">
        <v>323.86</v>
      </c>
      <c r="L155" s="115">
        <f ca="1">IF(AND(TAvoir2022[[#This Row],[MONTANT H.T]]&lt;&gt;"",TAvoir2022[[#This Row],[ECART]]&lt;&gt;"",TAvoir2022[[#This Row],[RELANCE]]&lt;&gt;"non"),DATEDIF(TAvoir2022[[#This Row],[PERIODE]],TODAY(),"D"),"-")</f>
        <v>205</v>
      </c>
      <c r="M155" s="37"/>
      <c r="N155" s="30" t="s">
        <v>348</v>
      </c>
      <c r="O155" s="31" t="s">
        <v>164</v>
      </c>
    </row>
    <row r="156" spans="1:15" s="2" customFormat="1" ht="17.25" hidden="1" customHeight="1" thickTop="1" thickBot="1">
      <c r="A156" s="25" t="s">
        <v>51</v>
      </c>
      <c r="B156" s="130" t="s">
        <v>11</v>
      </c>
      <c r="C156" s="231">
        <v>44699</v>
      </c>
      <c r="D156" s="232">
        <v>18003629</v>
      </c>
      <c r="E156" s="233"/>
      <c r="F156" s="148" t="s">
        <v>26</v>
      </c>
      <c r="G156" s="232" t="s">
        <v>616</v>
      </c>
      <c r="H156" s="234">
        <v>0.84</v>
      </c>
      <c r="I156" s="234">
        <f>TAvoir2022[[#This Row],[MONTANT H.T]]*1.2</f>
        <v>1.008</v>
      </c>
      <c r="J156" s="234"/>
      <c r="K156" s="235">
        <f>IF(OR(TAvoir2022[[#This Row],[MONTANT T.T.C]]=TAvoir2022[[#This Row],[REGLEMENT]],TAvoir2022[[#This Row],[REGLEMENT]]="-"),"",TAvoir2022[[#This Row],[REGLEMENT]]-TAvoir2022[[#This Row],[MONTANT T.T.C]])</f>
        <v>-1.008</v>
      </c>
      <c r="L156" s="236">
        <f ca="1">IF(AND(TAvoir2022[[#This Row],[MONTANT H.T]]&lt;&gt;"",TAvoir2022[[#This Row],[ECART]]&lt;&gt;"",TAvoir2022[[#This Row],[RELANCE]]&lt;&gt;"non"),DATEDIF(TAvoir2022[[#This Row],[PERIODE]],TODAY(),"D"),"-")</f>
        <v>134</v>
      </c>
      <c r="M156" s="305"/>
      <c r="N156" s="146" t="s">
        <v>925</v>
      </c>
      <c r="O156" s="132" t="s">
        <v>164</v>
      </c>
    </row>
    <row r="157" spans="1:15" s="2" customFormat="1" ht="16.5" hidden="1" customHeight="1" thickTop="1" thickBot="1">
      <c r="A157" s="25" t="s">
        <v>51</v>
      </c>
      <c r="B157" s="130" t="s">
        <v>11</v>
      </c>
      <c r="C157" s="272">
        <v>43481</v>
      </c>
      <c r="D157" s="410">
        <v>18000669</v>
      </c>
      <c r="E157" s="278"/>
      <c r="F157" s="148" t="s">
        <v>26</v>
      </c>
      <c r="G157" s="148" t="s">
        <v>62</v>
      </c>
      <c r="H157" s="281">
        <v>1193.25</v>
      </c>
      <c r="I157" s="284">
        <f>TAvoir2022[[#This Row],[MONTANT H.T]]*1.2</f>
        <v>1431.8999999999999</v>
      </c>
      <c r="J157" s="298"/>
      <c r="K157" s="135">
        <f>IF(OR(TAvoir2022[[#This Row],[MONTANT T.T.C]]=TAvoir2022[[#This Row],[REGLEMENT]],TAvoir2022[[#This Row],[REGLEMENT]]="-"),"",TAvoir2022[[#This Row],[REGLEMENT]]-TAvoir2022[[#This Row],[MONTANT T.T.C]])</f>
        <v>-1431.8999999999999</v>
      </c>
      <c r="L157" s="149">
        <f ca="1">IF(AND(TAvoir2022[[#This Row],[MONTANT H.T]]&lt;&gt;"",TAvoir2022[[#This Row],[ECART]]&lt;&gt;"",TAvoir2022[[#This Row],[RELANCE]]&lt;&gt;"non"),DATEDIF(TAvoir2022[[#This Row],[PERIODE]],TODAY(),"D"),"-")</f>
        <v>1352</v>
      </c>
      <c r="M157" s="614"/>
      <c r="N157" s="670"/>
      <c r="O157" s="150"/>
    </row>
    <row r="158" spans="1:15" s="2" customFormat="1" ht="16.5" hidden="1" customHeight="1" thickTop="1" thickBot="1">
      <c r="A158" s="25" t="s">
        <v>51</v>
      </c>
      <c r="B158" s="130" t="s">
        <v>11</v>
      </c>
      <c r="C158" s="272">
        <v>43745</v>
      </c>
      <c r="D158" s="410">
        <v>18001274</v>
      </c>
      <c r="E158" s="278"/>
      <c r="F158" s="148" t="s">
        <v>26</v>
      </c>
      <c r="G158" s="148" t="s">
        <v>63</v>
      </c>
      <c r="H158" s="281">
        <v>584.64</v>
      </c>
      <c r="I158" s="284">
        <f>TAvoir2022[[#This Row],[MONTANT H.T]]*1.2</f>
        <v>701.56799999999998</v>
      </c>
      <c r="J158" s="298"/>
      <c r="K158" s="135">
        <f>IF(OR(TAvoir2022[[#This Row],[MONTANT T.T.C]]=TAvoir2022[[#This Row],[REGLEMENT]],TAvoir2022[[#This Row],[REGLEMENT]]="-"),"",TAvoir2022[[#This Row],[REGLEMENT]]-TAvoir2022[[#This Row],[MONTANT T.T.C]])</f>
        <v>-701.56799999999998</v>
      </c>
      <c r="L158" s="149">
        <f ca="1">IF(AND(TAvoir2022[[#This Row],[MONTANT H.T]]&lt;&gt;"",TAvoir2022[[#This Row],[ECART]]&lt;&gt;"",TAvoir2022[[#This Row],[RELANCE]]&lt;&gt;"non"),DATEDIF(TAvoir2022[[#This Row],[PERIODE]],TODAY(),"D"),"-")</f>
        <v>1088</v>
      </c>
      <c r="M158" s="614"/>
      <c r="N158" s="670"/>
      <c r="O158" s="150"/>
    </row>
    <row r="159" spans="1:15" s="2" customFormat="1" ht="16.5" hidden="1" customHeight="1" thickTop="1" thickBot="1">
      <c r="A159" s="25" t="s">
        <v>51</v>
      </c>
      <c r="B159" s="130" t="s">
        <v>11</v>
      </c>
      <c r="C159" s="178">
        <v>43749</v>
      </c>
      <c r="D159" s="365">
        <v>18001291</v>
      </c>
      <c r="E159" s="179"/>
      <c r="F159" s="148" t="s">
        <v>26</v>
      </c>
      <c r="G159" s="51" t="s">
        <v>64</v>
      </c>
      <c r="H159" s="180">
        <v>36.89</v>
      </c>
      <c r="I159" s="176">
        <f>TAvoir2022[[#This Row],[MONTANT H.T]]*1.2</f>
        <v>44.268000000000001</v>
      </c>
      <c r="J159" s="24"/>
      <c r="K159" s="38">
        <f>IF(OR(TAvoir2022[[#This Row],[MONTANT T.T.C]]=TAvoir2022[[#This Row],[REGLEMENT]],TAvoir2022[[#This Row],[REGLEMENT]]="-"),"",TAvoir2022[[#This Row],[REGLEMENT]]-TAvoir2022[[#This Row],[MONTANT T.T.C]])</f>
        <v>-44.268000000000001</v>
      </c>
      <c r="L159" s="106">
        <f ca="1">IF(AND(TAvoir2022[[#This Row],[MONTANT H.T]]&lt;&gt;"",TAvoir2022[[#This Row],[ECART]]&lt;&gt;"",TAvoir2022[[#This Row],[RELANCE]]&lt;&gt;"non"),DATEDIF(TAvoir2022[[#This Row],[PERIODE]],TODAY(),"D"),"-")</f>
        <v>1084</v>
      </c>
      <c r="M159" s="26"/>
      <c r="N159" s="391"/>
      <c r="O159" s="28"/>
    </row>
    <row r="160" spans="1:15" s="2" customFormat="1" ht="16.5" hidden="1" customHeight="1" thickTop="1" thickBot="1">
      <c r="A160" s="25" t="s">
        <v>51</v>
      </c>
      <c r="B160" s="130" t="s">
        <v>11</v>
      </c>
      <c r="C160" s="178">
        <v>43840</v>
      </c>
      <c r="D160" s="365">
        <v>18001578</v>
      </c>
      <c r="E160" s="179">
        <v>1391.04</v>
      </c>
      <c r="F160" s="51" t="s">
        <v>28</v>
      </c>
      <c r="G160" s="51" t="s">
        <v>22</v>
      </c>
      <c r="H160" s="180">
        <v>1159.2</v>
      </c>
      <c r="I160" s="176">
        <f>TAvoir2022[[#This Row],[MONTANT H.T]]*1.2</f>
        <v>1391.04</v>
      </c>
      <c r="J160" s="24"/>
      <c r="K160" s="38">
        <f>IF(OR(TAvoir2022[[#This Row],[MONTANT T.T.C]]=TAvoir2022[[#This Row],[REGLEMENT]],TAvoir2022[[#This Row],[REGLEMENT]]="-"),"",TAvoir2022[[#This Row],[REGLEMENT]]-TAvoir2022[[#This Row],[MONTANT T.T.C]])</f>
        <v>-1391.04</v>
      </c>
      <c r="L160" s="106">
        <f ca="1">IF(AND(TAvoir2022[[#This Row],[MONTANT H.T]]&lt;&gt;"",TAvoir2022[[#This Row],[ECART]]&lt;&gt;"",TAvoir2022[[#This Row],[RELANCE]]&lt;&gt;"non"),DATEDIF(TAvoir2022[[#This Row],[PERIODE]],TODAY(),"D"),"-")</f>
        <v>993</v>
      </c>
      <c r="M160" s="26"/>
      <c r="N160" s="391"/>
      <c r="O160" s="28"/>
    </row>
    <row r="161" spans="1:15" s="2" customFormat="1" ht="16.5" hidden="1" customHeight="1" thickTop="1" thickBot="1">
      <c r="A161" s="25" t="s">
        <v>51</v>
      </c>
      <c r="B161" s="123" t="s">
        <v>11</v>
      </c>
      <c r="C161" s="570">
        <v>43868</v>
      </c>
      <c r="D161" s="650">
        <v>18001508</v>
      </c>
      <c r="E161" s="581">
        <v>1831.13</v>
      </c>
      <c r="F161" s="486" t="s">
        <v>26</v>
      </c>
      <c r="G161" s="486" t="s">
        <v>15</v>
      </c>
      <c r="H161" s="591">
        <v>17.28</v>
      </c>
      <c r="I161" s="594">
        <f>TAvoir2022[[#This Row],[MONTANT H.T]]*1.2</f>
        <v>20.736000000000001</v>
      </c>
      <c r="J161" s="659"/>
      <c r="K161" s="294">
        <f>IF(OR(TAvoir2022[[#This Row],[MONTANT T.T.C]]=TAvoir2022[[#This Row],[REGLEMENT]],TAvoir2022[[#This Row],[REGLEMENT]]="-"),"",TAvoir2022[[#This Row],[REGLEMENT]]-TAvoir2022[[#This Row],[MONTANT T.T.C]])</f>
        <v>-20.736000000000001</v>
      </c>
      <c r="L161" s="106">
        <f ca="1">IF(AND(TAvoir2022[[#This Row],[MONTANT H.T]]&lt;&gt;"",TAvoir2022[[#This Row],[ECART]]&lt;&gt;"",TAvoir2022[[#This Row],[RELANCE]]&lt;&gt;"non"),DATEDIF(TAvoir2022[[#This Row],[PERIODE]],TODAY(),"D"),"-")</f>
        <v>965</v>
      </c>
      <c r="M161" s="669"/>
      <c r="N161" s="676"/>
      <c r="O161" s="163"/>
    </row>
    <row r="162" spans="1:15" s="2" customFormat="1" ht="16.5" hidden="1" customHeight="1" thickTop="1" thickBot="1">
      <c r="A162" s="25" t="s">
        <v>51</v>
      </c>
      <c r="B162" s="120" t="s">
        <v>11</v>
      </c>
      <c r="C162" s="647">
        <v>44032</v>
      </c>
      <c r="D162" s="649">
        <v>18001923</v>
      </c>
      <c r="E162" s="653">
        <v>1171.22</v>
      </c>
      <c r="F162" s="361" t="s">
        <v>30</v>
      </c>
      <c r="G162" s="361" t="s">
        <v>37</v>
      </c>
      <c r="H162" s="656">
        <v>1171.22</v>
      </c>
      <c r="I162" s="657">
        <f>TAvoir2022[[#This Row],[MONTANT H.T]]*1.2</f>
        <v>1405.4639999999999</v>
      </c>
      <c r="J162" s="658"/>
      <c r="K162" s="270">
        <f>IF(OR(TAvoir2022[[#This Row],[MONTANT T.T.C]]=TAvoir2022[[#This Row],[REGLEMENT]],TAvoir2022[[#This Row],[REGLEMENT]]="-"),"",TAvoir2022[[#This Row],[REGLEMENT]]-TAvoir2022[[#This Row],[MONTANT T.T.C]])</f>
        <v>-1405.4639999999999</v>
      </c>
      <c r="L162" s="106">
        <f ca="1">IF(AND(TAvoir2022[[#This Row],[MONTANT H.T]]&lt;&gt;"",TAvoir2022[[#This Row],[ECART]]&lt;&gt;"",TAvoir2022[[#This Row],[RELANCE]]&lt;&gt;"non"),DATEDIF(TAvoir2022[[#This Row],[PERIODE]],TODAY(),"D"),"-")</f>
        <v>801</v>
      </c>
      <c r="M162" s="668"/>
      <c r="N162" s="675"/>
      <c r="O162" s="679"/>
    </row>
    <row r="163" spans="1:15" s="2" customFormat="1" ht="16.5" hidden="1" customHeight="1" thickTop="1" thickBot="1">
      <c r="A163" s="25" t="s">
        <v>51</v>
      </c>
      <c r="B163" s="53" t="s">
        <v>11</v>
      </c>
      <c r="C163" s="178">
        <v>44132</v>
      </c>
      <c r="D163" s="365">
        <v>18002139</v>
      </c>
      <c r="E163" s="179"/>
      <c r="F163" s="51" t="s">
        <v>30</v>
      </c>
      <c r="G163" s="51" t="s">
        <v>55</v>
      </c>
      <c r="H163" s="180">
        <v>270.60000000000002</v>
      </c>
      <c r="I163" s="176">
        <f>TAvoir2022[[#This Row],[MONTANT H.T]]*1.2</f>
        <v>324.72000000000003</v>
      </c>
      <c r="J163" s="24"/>
      <c r="K163" s="38">
        <f>IF(OR(TAvoir2022[[#This Row],[MONTANT T.T.C]]=TAvoir2022[[#This Row],[REGLEMENT]],TAvoir2022[[#This Row],[REGLEMENT]]="-"),"",TAvoir2022[[#This Row],[REGLEMENT]]-TAvoir2022[[#This Row],[MONTANT T.T.C]])</f>
        <v>-324.72000000000003</v>
      </c>
      <c r="L163" s="106">
        <f ca="1">IF(AND(TAvoir2022[[#This Row],[MONTANT H.T]]&lt;&gt;"",TAvoir2022[[#This Row],[ECART]]&lt;&gt;"",TAvoir2022[[#This Row],[RELANCE]]&lt;&gt;"non"),DATEDIF(TAvoir2022[[#This Row],[PERIODE]],TODAY(),"D"),"-")</f>
        <v>701</v>
      </c>
      <c r="M163" s="26"/>
      <c r="N163" s="391"/>
      <c r="O163" s="28"/>
    </row>
    <row r="164" spans="1:15" s="2" customFormat="1" ht="16.5" hidden="1" customHeight="1" thickTop="1" thickBot="1">
      <c r="A164" s="25" t="s">
        <v>51</v>
      </c>
      <c r="B164" s="53" t="s">
        <v>11</v>
      </c>
      <c r="C164" s="178">
        <v>44141</v>
      </c>
      <c r="D164" s="365">
        <v>18002161</v>
      </c>
      <c r="E164" s="179"/>
      <c r="F164" s="454" t="s">
        <v>21</v>
      </c>
      <c r="G164" s="51" t="s">
        <v>54</v>
      </c>
      <c r="H164" s="180">
        <v>1170.18</v>
      </c>
      <c r="I164" s="176">
        <f>TAvoir2022[[#This Row],[MONTANT H.T]]*1.2</f>
        <v>1404.2160000000001</v>
      </c>
      <c r="J164" s="24"/>
      <c r="K164" s="38">
        <f>IF(OR(TAvoir2022[[#This Row],[MONTANT T.T.C]]=TAvoir2022[[#This Row],[REGLEMENT]],TAvoir2022[[#This Row],[REGLEMENT]]="-"),"",TAvoir2022[[#This Row],[REGLEMENT]]-TAvoir2022[[#This Row],[MONTANT T.T.C]])</f>
        <v>-1404.2160000000001</v>
      </c>
      <c r="L164" s="106">
        <f ca="1">IF(AND(TAvoir2022[[#This Row],[MONTANT H.T]]&lt;&gt;"",TAvoir2022[[#This Row],[ECART]]&lt;&gt;"",TAvoir2022[[#This Row],[RELANCE]]&lt;&gt;"non"),DATEDIF(TAvoir2022[[#This Row],[PERIODE]],TODAY(),"D"),"-")</f>
        <v>692</v>
      </c>
      <c r="M164" s="26"/>
      <c r="N164" s="391"/>
      <c r="O164" s="28"/>
    </row>
    <row r="165" spans="1:15" s="2" customFormat="1" ht="16.5" hidden="1" customHeight="1" thickTop="1" thickBot="1">
      <c r="A165" s="25" t="s">
        <v>51</v>
      </c>
      <c r="B165" s="53" t="s">
        <v>11</v>
      </c>
      <c r="C165" s="318">
        <v>44202</v>
      </c>
      <c r="D165" s="52">
        <v>18002370</v>
      </c>
      <c r="E165" s="181"/>
      <c r="F165" s="51" t="s">
        <v>26</v>
      </c>
      <c r="G165" s="52" t="s">
        <v>110</v>
      </c>
      <c r="H165" s="176">
        <v>49.17</v>
      </c>
      <c r="I165" s="176">
        <f>TAvoir2022[[#This Row],[MONTANT H.T]]*1.2</f>
        <v>59.003999999999998</v>
      </c>
      <c r="J165" s="36">
        <v>34.85</v>
      </c>
      <c r="K165" s="38">
        <f>IF(OR(TAvoir2022[[#This Row],[MONTANT T.T.C]]=TAvoir2022[[#This Row],[REGLEMENT]],TAvoir2022[[#This Row],[REGLEMENT]]="-"),"",TAvoir2022[[#This Row],[REGLEMENT]]-TAvoir2022[[#This Row],[MONTANT T.T.C]])</f>
        <v>-24.153999999999996</v>
      </c>
      <c r="L165" s="106">
        <f ca="1">IF(AND(TAvoir2022[[#This Row],[MONTANT H.T]]&lt;&gt;"",TAvoir2022[[#This Row],[ECART]]&lt;&gt;"",TAvoir2022[[#This Row],[RELANCE]]&lt;&gt;"non"),DATEDIF(TAvoir2022[[#This Row],[PERIODE]],TODAY(),"D"),"-")</f>
        <v>631</v>
      </c>
      <c r="M165" s="37"/>
      <c r="N165" s="183" t="s">
        <v>561</v>
      </c>
      <c r="O165" s="31"/>
    </row>
    <row r="166" spans="1:15" s="2" customFormat="1" ht="16.5" hidden="1" customHeight="1" thickTop="1" thickBot="1">
      <c r="A166" s="25" t="s">
        <v>51</v>
      </c>
      <c r="B166" s="53" t="s">
        <v>11</v>
      </c>
      <c r="C166" s="475">
        <v>44334</v>
      </c>
      <c r="D166" s="480">
        <v>18002663</v>
      </c>
      <c r="E166" s="485"/>
      <c r="F166" s="51" t="s">
        <v>26</v>
      </c>
      <c r="G166" s="480" t="s">
        <v>79</v>
      </c>
      <c r="H166" s="493">
        <v>390.72</v>
      </c>
      <c r="I166" s="493">
        <f>TAvoir2022[[#This Row],[MONTANT H.T]]*1.2</f>
        <v>468.86400000000003</v>
      </c>
      <c r="J166" s="492"/>
      <c r="K166" s="40">
        <f>IF(OR(TAvoir2022[[#This Row],[MONTANT T.T.C]]=TAvoir2022[[#This Row],[REGLEMENT]],TAvoir2022[[#This Row],[REGLEMENT]]="-"),"",TAvoir2022[[#This Row],[REGLEMENT]]-TAvoir2022[[#This Row],[MONTANT T.T.C]])</f>
        <v>-468.86400000000003</v>
      </c>
      <c r="L166" s="106">
        <f ca="1">IF(AND(TAvoir2022[[#This Row],[MONTANT H.T]]&lt;&gt;"",TAvoir2022[[#This Row],[ECART]]&lt;&gt;"",TAvoir2022[[#This Row],[RELANCE]]&lt;&gt;"non"),DATEDIF(TAvoir2022[[#This Row],[PERIODE]],TODAY(),"D"),"-")</f>
        <v>499</v>
      </c>
      <c r="M166" s="502"/>
      <c r="N166" s="345"/>
      <c r="O166" s="42"/>
    </row>
    <row r="167" spans="1:15" s="2" customFormat="1" ht="16.5" hidden="1" customHeight="1" thickTop="1" thickBot="1">
      <c r="A167" s="25" t="s">
        <v>51</v>
      </c>
      <c r="B167" s="130" t="s">
        <v>11</v>
      </c>
      <c r="C167" s="567">
        <v>44403</v>
      </c>
      <c r="D167" s="372">
        <v>18002924</v>
      </c>
      <c r="E167" s="578">
        <v>5489.83</v>
      </c>
      <c r="F167" s="148" t="s">
        <v>26</v>
      </c>
      <c r="G167" s="372" t="s">
        <v>96</v>
      </c>
      <c r="H167" s="284">
        <v>377.49</v>
      </c>
      <c r="I167" s="284">
        <f>TAvoir2022[[#This Row],[MONTANT H.T]]*1.2</f>
        <v>452.988</v>
      </c>
      <c r="J167" s="134">
        <v>273.60000000000002</v>
      </c>
      <c r="K167" s="135">
        <f>IF(OR(TAvoir2022[[#This Row],[MONTANT T.T.C]]=TAvoir2022[[#This Row],[REGLEMENT]],TAvoir2022[[#This Row],[REGLEMENT]]="-"),"",TAvoir2022[[#This Row],[REGLEMENT]]-TAvoir2022[[#This Row],[MONTANT T.T.C]])</f>
        <v>-179.38799999999998</v>
      </c>
      <c r="L167" s="106">
        <f ca="1">IF(AND(TAvoir2022[[#This Row],[MONTANT H.T]]&lt;&gt;"",TAvoir2022[[#This Row],[ECART]]&lt;&gt;"",TAvoir2022[[#This Row],[RELANCE]]&lt;&gt;"non"),DATEDIF(TAvoir2022[[#This Row],[PERIODE]],TODAY(),"D"),"-")</f>
        <v>430</v>
      </c>
      <c r="M167" s="161"/>
      <c r="N167" s="625" t="s">
        <v>101</v>
      </c>
      <c r="O167" s="160"/>
    </row>
    <row r="168" spans="1:15" s="2" customFormat="1" ht="16.5" hidden="1" customHeight="1" thickTop="1" thickBot="1">
      <c r="A168" s="25" t="s">
        <v>51</v>
      </c>
      <c r="B168" s="130" t="s">
        <v>11</v>
      </c>
      <c r="C168" s="516">
        <v>44447</v>
      </c>
      <c r="D168" s="522">
        <v>18003003</v>
      </c>
      <c r="E168" s="526">
        <v>1283.44</v>
      </c>
      <c r="F168" s="148" t="s">
        <v>26</v>
      </c>
      <c r="G168" s="522" t="s">
        <v>111</v>
      </c>
      <c r="H168" s="535">
        <v>9.6</v>
      </c>
      <c r="I168" s="535">
        <f>TAvoir2022[[#This Row],[MONTANT H.T]]*1.2</f>
        <v>11.52</v>
      </c>
      <c r="J168" s="541"/>
      <c r="K168" s="544">
        <f>IF(OR(TAvoir2022[[#This Row],[MONTANT T.T.C]]=TAvoir2022[[#This Row],[REGLEMENT]],TAvoir2022[[#This Row],[REGLEMENT]]="-"),"",TAvoir2022[[#This Row],[REGLEMENT]]-TAvoir2022[[#This Row],[MONTANT T.T.C]])</f>
        <v>-11.52</v>
      </c>
      <c r="L168" s="106">
        <f ca="1">IF(AND(TAvoir2022[[#This Row],[MONTANT H.T]]&lt;&gt;"",TAvoir2022[[#This Row],[ECART]]&lt;&gt;"",TAvoir2022[[#This Row],[RELANCE]]&lt;&gt;"non"),DATEDIF(TAvoir2022[[#This Row],[PERIODE]],TODAY(),"D"),"-")</f>
        <v>386</v>
      </c>
      <c r="M168" s="665"/>
      <c r="N168" s="672"/>
      <c r="O168" s="677"/>
    </row>
    <row r="169" spans="1:15" s="2" customFormat="1" ht="16.5" hidden="1" customHeight="1" thickTop="1" thickBot="1">
      <c r="A169" s="25" t="s">
        <v>51</v>
      </c>
      <c r="B169" s="130" t="s">
        <v>11</v>
      </c>
      <c r="C169" s="567">
        <v>44473</v>
      </c>
      <c r="D169" s="372">
        <v>18003048</v>
      </c>
      <c r="E169" s="578">
        <v>1225.73</v>
      </c>
      <c r="F169" s="148" t="s">
        <v>26</v>
      </c>
      <c r="G169" s="372" t="s">
        <v>114</v>
      </c>
      <c r="H169" s="284">
        <v>7.68</v>
      </c>
      <c r="I169" s="284">
        <f>TAvoir2022[[#This Row],[MONTANT H.T]]*1.2</f>
        <v>9.2159999999999993</v>
      </c>
      <c r="J169" s="134"/>
      <c r="K169" s="135">
        <f>IF(OR(TAvoir2022[[#This Row],[MONTANT T.T.C]]=TAvoir2022[[#This Row],[REGLEMENT]],TAvoir2022[[#This Row],[REGLEMENT]]="-"),"",TAvoir2022[[#This Row],[REGLEMENT]]-TAvoir2022[[#This Row],[MONTANT T.T.C]])</f>
        <v>-9.2159999999999993</v>
      </c>
      <c r="L169" s="106">
        <f ca="1">IF(AND(TAvoir2022[[#This Row],[MONTANT H.T]]&lt;&gt;"",TAvoir2022[[#This Row],[ECART]]&lt;&gt;"",TAvoir2022[[#This Row],[RELANCE]]&lt;&gt;"non"),DATEDIF(TAvoir2022[[#This Row],[PERIODE]],TODAY(),"D"),"-")</f>
        <v>360</v>
      </c>
      <c r="M169" s="161"/>
      <c r="N169" s="625"/>
      <c r="O169" s="160"/>
    </row>
    <row r="170" spans="1:15" s="2" customFormat="1" ht="16.5" hidden="1" customHeight="1" thickTop="1" thickBot="1">
      <c r="A170" s="25" t="s">
        <v>51</v>
      </c>
      <c r="B170" s="130" t="s">
        <v>11</v>
      </c>
      <c r="C170" s="567">
        <v>44484</v>
      </c>
      <c r="D170" s="372">
        <v>18003061</v>
      </c>
      <c r="E170" s="578"/>
      <c r="F170" s="522" t="s">
        <v>33</v>
      </c>
      <c r="G170" s="372" t="s">
        <v>112</v>
      </c>
      <c r="H170" s="284">
        <v>358.2</v>
      </c>
      <c r="I170" s="284">
        <f>TAvoir2022[[#This Row],[MONTANT H.T]]*1.2</f>
        <v>429.84</v>
      </c>
      <c r="J170" s="134"/>
      <c r="K170" s="135">
        <f>IF(OR(TAvoir2022[[#This Row],[MONTANT T.T.C]]=TAvoir2022[[#This Row],[REGLEMENT]],TAvoir2022[[#This Row],[REGLEMENT]]="-"),"",TAvoir2022[[#This Row],[REGLEMENT]]-TAvoir2022[[#This Row],[MONTANT T.T.C]])</f>
        <v>-429.84</v>
      </c>
      <c r="L170" s="106">
        <f ca="1">IF(AND(TAvoir2022[[#This Row],[MONTANT H.T]]&lt;&gt;"",TAvoir2022[[#This Row],[ECART]]&lt;&gt;"",TAvoir2022[[#This Row],[RELANCE]]&lt;&gt;"non"),DATEDIF(TAvoir2022[[#This Row],[PERIODE]],TODAY(),"D"),"-")</f>
        <v>349</v>
      </c>
      <c r="M170" s="161"/>
      <c r="N170" s="625"/>
      <c r="O170" s="160"/>
    </row>
    <row r="171" spans="1:15" s="2" customFormat="1" ht="16.5" hidden="1" customHeight="1" thickTop="1" thickBot="1">
      <c r="A171" s="25" t="s">
        <v>51</v>
      </c>
      <c r="B171" s="130" t="s">
        <v>11</v>
      </c>
      <c r="C171" s="137">
        <v>44631</v>
      </c>
      <c r="D171" s="138">
        <v>18003441</v>
      </c>
      <c r="E171" s="139"/>
      <c r="F171" s="138" t="s">
        <v>21</v>
      </c>
      <c r="G171" s="132" t="s">
        <v>408</v>
      </c>
      <c r="H171" s="140">
        <v>685.25</v>
      </c>
      <c r="I171" s="140">
        <v>822.3</v>
      </c>
      <c r="J171" s="140"/>
      <c r="K171" s="141">
        <f>IF(OR(TAvoir2022[[#This Row],[MONTANT T.T.C]]=TAvoir2022[[#This Row],[REGLEMENT]],TAvoir2022[[#This Row],[REGLEMENT]]="-"),"",TAvoir2022[[#This Row],[REGLEMENT]]-TAvoir2022[[#This Row],[MONTANT T.T.C]])</f>
        <v>-822.3</v>
      </c>
      <c r="L171" s="115">
        <f ca="1">IF(AND(TAvoir2022[[#This Row],[MONTANT H.T]]&lt;&gt;"",TAvoir2022[[#This Row],[ECART]]&lt;&gt;"",TAvoir2022[[#This Row],[RELANCE]]&lt;&gt;"non"),DATEDIF(TAvoir2022[[#This Row],[PERIODE]],TODAY(),"D"),"-")</f>
        <v>202</v>
      </c>
      <c r="M171" s="666"/>
      <c r="N171" s="673"/>
      <c r="O171" s="678"/>
    </row>
    <row r="172" spans="1:15" s="2" customFormat="1" ht="16.5" hidden="1" customHeight="1" thickTop="1" thickBot="1">
      <c r="A172" s="25" t="s">
        <v>51</v>
      </c>
      <c r="B172" s="130" t="s">
        <v>11</v>
      </c>
      <c r="C172" s="137">
        <v>44644</v>
      </c>
      <c r="D172" s="138">
        <v>18003444</v>
      </c>
      <c r="E172" s="139"/>
      <c r="F172" s="138" t="s">
        <v>21</v>
      </c>
      <c r="G172" s="202" t="s">
        <v>484</v>
      </c>
      <c r="H172" s="140">
        <v>657.84</v>
      </c>
      <c r="I172" s="140">
        <v>789.41</v>
      </c>
      <c r="J172" s="140"/>
      <c r="K172" s="141">
        <f>IF(OR(TAvoir2022[[#This Row],[MONTANT T.T.C]]=TAvoir2022[[#This Row],[REGLEMENT]],TAvoir2022[[#This Row],[REGLEMENT]]="-"),"",TAvoir2022[[#This Row],[REGLEMENT]]-TAvoir2022[[#This Row],[MONTANT T.T.C]])</f>
        <v>-789.41</v>
      </c>
      <c r="L172" s="115">
        <f ca="1">IF(AND(TAvoir2022[[#This Row],[MONTANT H.T]]&lt;&gt;"",TAvoir2022[[#This Row],[ECART]]&lt;&gt;"",TAvoir2022[[#This Row],[RELANCE]]&lt;&gt;"non"),DATEDIF(TAvoir2022[[#This Row],[PERIODE]],TODAY(),"D"),"-")</f>
        <v>189</v>
      </c>
      <c r="M172" s="666"/>
      <c r="N172" s="673"/>
      <c r="O172" s="678"/>
    </row>
    <row r="173" spans="1:15" s="2" customFormat="1" ht="16.5" hidden="1" customHeight="1" thickTop="1" thickBot="1">
      <c r="A173" s="25" t="s">
        <v>51</v>
      </c>
      <c r="B173" s="130" t="s">
        <v>11</v>
      </c>
      <c r="C173" s="204">
        <v>44645</v>
      </c>
      <c r="D173" s="202">
        <v>18003547</v>
      </c>
      <c r="E173" s="205"/>
      <c r="F173" s="138" t="s">
        <v>21</v>
      </c>
      <c r="G173" s="202" t="s">
        <v>484</v>
      </c>
      <c r="H173" s="206">
        <v>565.44000000000005</v>
      </c>
      <c r="I173" s="206">
        <f>TAvoir2022[[#This Row],[MONTANT H.T]]*1.2</f>
        <v>678.52800000000002</v>
      </c>
      <c r="J173" s="206">
        <v>454.76</v>
      </c>
      <c r="K173" s="212">
        <f>IF(OR(TAvoir2022[[#This Row],[MONTANT T.T.C]]=TAvoir2022[[#This Row],[REGLEMENT]],TAvoir2022[[#This Row],[REGLEMENT]]="-"),"",TAvoir2022[[#This Row],[REGLEMENT]]-TAvoir2022[[#This Row],[MONTANT T.T.C]])</f>
        <v>-223.76800000000003</v>
      </c>
      <c r="L173" s="198">
        <f ca="1">IF(AND(TAvoir2022[[#This Row],[MONTANT H.T]]&lt;&gt;"",TAvoir2022[[#This Row],[ECART]]&lt;&gt;"",TAvoir2022[[#This Row],[RELANCE]]&lt;&gt;"non"),DATEDIF(TAvoir2022[[#This Row],[PERIODE]],TODAY(),"D"),"-")</f>
        <v>188</v>
      </c>
      <c r="M173" s="343"/>
      <c r="N173" s="557" t="s">
        <v>485</v>
      </c>
      <c r="O173" s="558"/>
    </row>
    <row r="174" spans="1:15" s="2" customFormat="1" ht="16.5" hidden="1" customHeight="1" thickTop="1" thickBot="1">
      <c r="A174" s="25" t="s">
        <v>51</v>
      </c>
      <c r="B174" s="130" t="s">
        <v>11</v>
      </c>
      <c r="C174" s="515">
        <v>44656</v>
      </c>
      <c r="D174" s="450">
        <v>18003475</v>
      </c>
      <c r="E174" s="525">
        <v>1888.25</v>
      </c>
      <c r="F174" s="450" t="s">
        <v>26</v>
      </c>
      <c r="G174" s="450" t="s">
        <v>425</v>
      </c>
      <c r="H174" s="534">
        <v>4.6399999999999997</v>
      </c>
      <c r="I174" s="534">
        <f>TAvoir2022[[#This Row],[MONTANT H.T]]*1.2</f>
        <v>5.5679999999999996</v>
      </c>
      <c r="J174" s="534"/>
      <c r="K174" s="543">
        <f>IF(OR(TAvoir2022[[#This Row],[MONTANT T.T.C]]=TAvoir2022[[#This Row],[REGLEMENT]],TAvoir2022[[#This Row],[REGLEMENT]]="-"),"",TAvoir2022[[#This Row],[REGLEMENT]]-TAvoir2022[[#This Row],[MONTANT T.T.C]])</f>
        <v>-5.5679999999999996</v>
      </c>
      <c r="L174" s="115">
        <f ca="1">IF(AND(TAvoir2022[[#This Row],[MONTANT H.T]]&lt;&gt;"",TAvoir2022[[#This Row],[ECART]]&lt;&gt;"",TAvoir2022[[#This Row],[RELANCE]]&lt;&gt;"non"),DATEDIF(TAvoir2022[[#This Row],[PERIODE]],TODAY(),"D"),"-")</f>
        <v>177</v>
      </c>
      <c r="M174" s="616"/>
      <c r="N174" s="630"/>
      <c r="O174" s="642"/>
    </row>
    <row r="175" spans="1:15" s="2" customFormat="1" ht="16.5" hidden="1" customHeight="1" thickTop="1" thickBot="1">
      <c r="A175" s="25" t="s">
        <v>51</v>
      </c>
      <c r="B175" s="130" t="s">
        <v>11</v>
      </c>
      <c r="C175" s="515">
        <v>44656</v>
      </c>
      <c r="D175" s="450">
        <v>18003473</v>
      </c>
      <c r="E175" s="525">
        <v>2507.8000000000002</v>
      </c>
      <c r="F175" s="450" t="s">
        <v>26</v>
      </c>
      <c r="G175" s="450" t="s">
        <v>424</v>
      </c>
      <c r="H175" s="534">
        <v>6.8</v>
      </c>
      <c r="I175" s="534">
        <f>TAvoir2022[[#This Row],[MONTANT H.T]]*1.2</f>
        <v>8.16</v>
      </c>
      <c r="J175" s="534"/>
      <c r="K175" s="114">
        <f>IF(OR(TAvoir2022[[#This Row],[MONTANT T.T.C]]=TAvoir2022[[#This Row],[REGLEMENT]],TAvoir2022[[#This Row],[REGLEMENT]]="-"),"",TAvoir2022[[#This Row],[REGLEMENT]]-TAvoir2022[[#This Row],[MONTANT T.T.C]])</f>
        <v>-8.16</v>
      </c>
      <c r="L175" s="106">
        <f ca="1">IF(AND(TAvoir2022[[#This Row],[MONTANT H.T]]&lt;&gt;"",TAvoir2022[[#This Row],[ECART]]&lt;&gt;"",TAvoir2022[[#This Row],[RELANCE]]&lt;&gt;"non"),DATEDIF(TAvoir2022[[#This Row],[PERIODE]],TODAY(),"D"),"-")</f>
        <v>177</v>
      </c>
      <c r="M175" s="616"/>
      <c r="N175" s="630"/>
      <c r="O175" s="642"/>
    </row>
    <row r="176" spans="1:15" s="2" customFormat="1" ht="16.5" hidden="1" customHeight="1" thickTop="1" thickBot="1">
      <c r="A176" s="25" t="s">
        <v>51</v>
      </c>
      <c r="B176" s="130" t="s">
        <v>11</v>
      </c>
      <c r="C176" s="515">
        <v>44656</v>
      </c>
      <c r="D176" s="450">
        <v>18003474</v>
      </c>
      <c r="E176" s="525">
        <v>1888.25</v>
      </c>
      <c r="F176" s="450" t="s">
        <v>26</v>
      </c>
      <c r="G176" s="450" t="s">
        <v>425</v>
      </c>
      <c r="H176" s="534">
        <v>64.959999999999994</v>
      </c>
      <c r="I176" s="534">
        <f>TAvoir2022[[#This Row],[MONTANT H.T]]*1.2</f>
        <v>77.951999999999984</v>
      </c>
      <c r="J176" s="534"/>
      <c r="K176" s="543">
        <f>IF(OR(TAvoir2022[[#This Row],[MONTANT T.T.C]]=TAvoir2022[[#This Row],[REGLEMENT]],TAvoir2022[[#This Row],[REGLEMENT]]="-"),"",TAvoir2022[[#This Row],[REGLEMENT]]-TAvoir2022[[#This Row],[MONTANT T.T.C]])</f>
        <v>-77.951999999999984</v>
      </c>
      <c r="L176" s="106">
        <f ca="1">IF(AND(TAvoir2022[[#This Row],[MONTANT H.T]]&lt;&gt;"",TAvoir2022[[#This Row],[ECART]]&lt;&gt;"",TAvoir2022[[#This Row],[RELANCE]]&lt;&gt;"non"),DATEDIF(TAvoir2022[[#This Row],[PERIODE]],TODAY(),"D"),"-")</f>
        <v>177</v>
      </c>
      <c r="M176" s="616"/>
      <c r="N176" s="630"/>
      <c r="O176" s="642"/>
    </row>
    <row r="177" spans="1:15" s="2" customFormat="1" ht="16.5" hidden="1" customHeight="1" thickTop="1" thickBot="1">
      <c r="A177" s="25" t="s">
        <v>51</v>
      </c>
      <c r="B177" s="130" t="s">
        <v>11</v>
      </c>
      <c r="C177" s="207">
        <v>44658</v>
      </c>
      <c r="D177" s="208">
        <v>18003509</v>
      </c>
      <c r="E177" s="209">
        <v>1724.41</v>
      </c>
      <c r="F177" s="177" t="s">
        <v>26</v>
      </c>
      <c r="G177" s="208" t="s">
        <v>460</v>
      </c>
      <c r="H177" s="210">
        <v>4.8099999999999996</v>
      </c>
      <c r="I177" s="210">
        <v>5.77</v>
      </c>
      <c r="J177" s="210"/>
      <c r="K177" s="211">
        <f>IF(OR(TAvoir2022[[#This Row],[MONTANT T.T.C]]=TAvoir2022[[#This Row],[REGLEMENT]],TAvoir2022[[#This Row],[REGLEMENT]]="-"),"",TAvoir2022[[#This Row],[REGLEMENT]]-TAvoir2022[[#This Row],[MONTANT T.T.C]])</f>
        <v>-5.77</v>
      </c>
      <c r="L177" s="189">
        <f ca="1">IF(AND(TAvoir2022[[#This Row],[MONTANT H.T]]&lt;&gt;"",TAvoir2022[[#This Row],[ECART]]&lt;&gt;"",TAvoir2022[[#This Row],[RELANCE]]&lt;&gt;"non"),DATEDIF(TAvoir2022[[#This Row],[PERIODE]],TODAY(),"D"),"-")</f>
        <v>175</v>
      </c>
      <c r="M177" s="342"/>
      <c r="N177" s="627"/>
      <c r="O177" s="640"/>
    </row>
    <row r="178" spans="1:15" s="2" customFormat="1" ht="16.5" hidden="1" customHeight="1" thickTop="1" thickBot="1">
      <c r="A178" s="25" t="s">
        <v>51</v>
      </c>
      <c r="B178" s="130" t="s">
        <v>11</v>
      </c>
      <c r="C178" s="515">
        <v>44658</v>
      </c>
      <c r="D178" s="450">
        <v>18003472</v>
      </c>
      <c r="E178" s="525">
        <v>819.19</v>
      </c>
      <c r="F178" s="450" t="s">
        <v>26</v>
      </c>
      <c r="G178" s="450" t="s">
        <v>423</v>
      </c>
      <c r="H178" s="534">
        <v>20.57</v>
      </c>
      <c r="I178" s="534">
        <f>TAvoir2022[[#This Row],[MONTANT H.T]]*1.2</f>
        <v>24.684000000000001</v>
      </c>
      <c r="J178" s="534"/>
      <c r="K178" s="543">
        <f>IF(OR(TAvoir2022[[#This Row],[MONTANT T.T.C]]=TAvoir2022[[#This Row],[REGLEMENT]],TAvoir2022[[#This Row],[REGLEMENT]]="-"),"",TAvoir2022[[#This Row],[REGLEMENT]]-TAvoir2022[[#This Row],[MONTANT T.T.C]])</f>
        <v>-24.684000000000001</v>
      </c>
      <c r="L178" s="106">
        <f ca="1">IF(AND(TAvoir2022[[#This Row],[MONTANT H.T]]&lt;&gt;"",TAvoir2022[[#This Row],[ECART]]&lt;&gt;"",TAvoir2022[[#This Row],[RELANCE]]&lt;&gt;"non"),DATEDIF(TAvoir2022[[#This Row],[PERIODE]],TODAY(),"D"),"-")</f>
        <v>175</v>
      </c>
      <c r="M178" s="616"/>
      <c r="N178" s="630"/>
      <c r="O178" s="642"/>
    </row>
    <row r="179" spans="1:15" s="2" customFormat="1" ht="16.5" hidden="1" customHeight="1" thickTop="1" thickBot="1">
      <c r="A179" s="25" t="s">
        <v>51</v>
      </c>
      <c r="B179" s="130" t="s">
        <v>11</v>
      </c>
      <c r="C179" s="515">
        <v>44659</v>
      </c>
      <c r="D179" s="450">
        <v>18003470</v>
      </c>
      <c r="E179" s="525">
        <v>1359</v>
      </c>
      <c r="F179" s="450" t="s">
        <v>26</v>
      </c>
      <c r="G179" s="450" t="s">
        <v>421</v>
      </c>
      <c r="H179" s="534">
        <v>4</v>
      </c>
      <c r="I179" s="534">
        <f>TAvoir2022[[#This Row],[MONTANT H.T]]*1.2</f>
        <v>4.8</v>
      </c>
      <c r="J179" s="534"/>
      <c r="K179" s="543">
        <f>IF(OR(TAvoir2022[[#This Row],[MONTANT T.T.C]]=TAvoir2022[[#This Row],[REGLEMENT]],TAvoir2022[[#This Row],[REGLEMENT]]="-"),"",TAvoir2022[[#This Row],[REGLEMENT]]-TAvoir2022[[#This Row],[MONTANT T.T.C]])</f>
        <v>-4.8</v>
      </c>
      <c r="L179" s="106">
        <f ca="1">IF(AND(TAvoir2022[[#This Row],[MONTANT H.T]]&lt;&gt;"",TAvoir2022[[#This Row],[ECART]]&lt;&gt;"",TAvoir2022[[#This Row],[RELANCE]]&lt;&gt;"non"),DATEDIF(TAvoir2022[[#This Row],[PERIODE]],TODAY(),"D"),"-")</f>
        <v>174</v>
      </c>
      <c r="M179" s="616"/>
      <c r="N179" s="630"/>
      <c r="O179" s="642"/>
    </row>
    <row r="180" spans="1:15" s="2" customFormat="1" ht="16.5" hidden="1" customHeight="1" thickTop="1" thickBot="1">
      <c r="A180" s="25" t="s">
        <v>51</v>
      </c>
      <c r="B180" s="130" t="s">
        <v>11</v>
      </c>
      <c r="C180" s="515">
        <v>44659</v>
      </c>
      <c r="D180" s="450">
        <v>18003476</v>
      </c>
      <c r="E180" s="525">
        <v>373.25</v>
      </c>
      <c r="F180" s="450" t="s">
        <v>26</v>
      </c>
      <c r="G180" s="450" t="s">
        <v>426</v>
      </c>
      <c r="H180" s="534">
        <v>40.200000000000003</v>
      </c>
      <c r="I180" s="534">
        <f>TAvoir2022[[#This Row],[MONTANT H.T]]*1.2</f>
        <v>48.24</v>
      </c>
      <c r="J180" s="534"/>
      <c r="K180" s="543">
        <f>IF(OR(TAvoir2022[[#This Row],[MONTANT T.T.C]]=TAvoir2022[[#This Row],[REGLEMENT]],TAvoir2022[[#This Row],[REGLEMENT]]="-"),"",TAvoir2022[[#This Row],[REGLEMENT]]-TAvoir2022[[#This Row],[MONTANT T.T.C]])</f>
        <v>-48.24</v>
      </c>
      <c r="L180" s="115">
        <f ca="1">IF(AND(TAvoir2022[[#This Row],[MONTANT H.T]]&lt;&gt;"",TAvoir2022[[#This Row],[ECART]]&lt;&gt;"",TAvoir2022[[#This Row],[RELANCE]]&lt;&gt;"non"),DATEDIF(TAvoir2022[[#This Row],[PERIODE]],TODAY(),"D"),"-")</f>
        <v>174</v>
      </c>
      <c r="M180" s="616"/>
      <c r="N180" s="630"/>
      <c r="O180" s="642"/>
    </row>
    <row r="181" spans="1:15" s="2" customFormat="1" ht="16.5" hidden="1" customHeight="1" thickTop="1" thickBot="1">
      <c r="A181" s="25" t="s">
        <v>51</v>
      </c>
      <c r="B181" s="130" t="s">
        <v>11</v>
      </c>
      <c r="C181" s="131">
        <v>44662</v>
      </c>
      <c r="D181" s="132">
        <v>18003485</v>
      </c>
      <c r="E181" s="133">
        <v>1569.65</v>
      </c>
      <c r="F181" s="132" t="s">
        <v>26</v>
      </c>
      <c r="G181" s="132" t="s">
        <v>430</v>
      </c>
      <c r="H181" s="134">
        <v>4.62</v>
      </c>
      <c r="I181" s="134">
        <f>TAvoir2022[[#This Row],[MONTANT H.T]]*1.2</f>
        <v>5.5439999999999996</v>
      </c>
      <c r="J181" s="134"/>
      <c r="K181" s="135">
        <f>IF(OR(TAvoir2022[[#This Row],[MONTANT T.T.C]]=TAvoir2022[[#This Row],[REGLEMENT]],TAvoir2022[[#This Row],[REGLEMENT]]="-"),"",TAvoir2022[[#This Row],[REGLEMENT]]-TAvoir2022[[#This Row],[MONTANT T.T.C]])</f>
        <v>-5.5439999999999996</v>
      </c>
      <c r="L181" s="39">
        <f ca="1">IF(AND(TAvoir2022[[#This Row],[MONTANT H.T]]&lt;&gt;"",TAvoir2022[[#This Row],[ECART]]&lt;&gt;"",TAvoir2022[[#This Row],[RELANCE]]&lt;&gt;"non"),DATEDIF(TAvoir2022[[#This Row],[PERIODE]],TODAY(),"D"),"-")</f>
        <v>171</v>
      </c>
      <c r="M181" s="161"/>
      <c r="N181" s="146"/>
      <c r="O181" s="160"/>
    </row>
    <row r="182" spans="1:15" s="2" customFormat="1" ht="16.5" hidden="1" customHeight="1" thickTop="1" thickBot="1">
      <c r="A182" s="25" t="s">
        <v>51</v>
      </c>
      <c r="B182" s="130" t="s">
        <v>11</v>
      </c>
      <c r="C182" s="515">
        <v>44662</v>
      </c>
      <c r="D182" s="450">
        <v>18003469</v>
      </c>
      <c r="E182" s="525">
        <v>2581.63</v>
      </c>
      <c r="F182" s="148" t="s">
        <v>26</v>
      </c>
      <c r="G182" s="450" t="s">
        <v>420</v>
      </c>
      <c r="H182" s="534">
        <v>7.68</v>
      </c>
      <c r="I182" s="534">
        <f>TAvoir2022[[#This Row],[MONTANT H.T]]*1.2</f>
        <v>9.2159999999999993</v>
      </c>
      <c r="J182" s="534"/>
      <c r="K182" s="543">
        <f>IF(OR(TAvoir2022[[#This Row],[MONTANT T.T.C]]=TAvoir2022[[#This Row],[REGLEMENT]],TAvoir2022[[#This Row],[REGLEMENT]]="-"),"",TAvoir2022[[#This Row],[REGLEMENT]]-TAvoir2022[[#This Row],[MONTANT T.T.C]])</f>
        <v>-9.2159999999999993</v>
      </c>
      <c r="L182" s="106">
        <f ca="1">IF(AND(TAvoir2022[[#This Row],[MONTANT H.T]]&lt;&gt;"",TAvoir2022[[#This Row],[ECART]]&lt;&gt;"",TAvoir2022[[#This Row],[RELANCE]]&lt;&gt;"non"),DATEDIF(TAvoir2022[[#This Row],[PERIODE]],TODAY(),"D"),"-")</f>
        <v>171</v>
      </c>
      <c r="M182" s="616"/>
      <c r="N182" s="630"/>
      <c r="O182" s="642"/>
    </row>
    <row r="183" spans="1:15" s="2" customFormat="1" ht="16.5" hidden="1" customHeight="1" thickTop="1" thickBot="1">
      <c r="A183" s="25" t="s">
        <v>51</v>
      </c>
      <c r="B183" s="130" t="s">
        <v>11</v>
      </c>
      <c r="C183" s="515">
        <v>44663</v>
      </c>
      <c r="D183" s="450">
        <v>18003477</v>
      </c>
      <c r="E183" s="525">
        <v>2597.66</v>
      </c>
      <c r="F183" s="450" t="s">
        <v>26</v>
      </c>
      <c r="G183" s="450" t="s">
        <v>427</v>
      </c>
      <c r="H183" s="534">
        <v>6.75</v>
      </c>
      <c r="I183" s="534">
        <f>TAvoir2022[[#This Row],[MONTANT H.T]]*1.2</f>
        <v>8.1</v>
      </c>
      <c r="J183" s="534"/>
      <c r="K183" s="543">
        <f>IF(OR(TAvoir2022[[#This Row],[MONTANT T.T.C]]=TAvoir2022[[#This Row],[REGLEMENT]],TAvoir2022[[#This Row],[REGLEMENT]]="-"),"",TAvoir2022[[#This Row],[REGLEMENT]]-TAvoir2022[[#This Row],[MONTANT T.T.C]])</f>
        <v>-8.1</v>
      </c>
      <c r="L183" s="115">
        <f ca="1">IF(AND(TAvoir2022[[#This Row],[MONTANT H.T]]&lt;&gt;"",TAvoir2022[[#This Row],[ECART]]&lt;&gt;"",TAvoir2022[[#This Row],[RELANCE]]&lt;&gt;"non"),DATEDIF(TAvoir2022[[#This Row],[PERIODE]],TODAY(),"D"),"-")</f>
        <v>170</v>
      </c>
      <c r="M183" s="616"/>
      <c r="N183" s="630"/>
      <c r="O183" s="642"/>
    </row>
    <row r="184" spans="1:15" s="2" customFormat="1" ht="17.25" hidden="1" customHeight="1" thickTop="1" thickBot="1">
      <c r="A184" s="25" t="s">
        <v>51</v>
      </c>
      <c r="B184" s="130" t="s">
        <v>11</v>
      </c>
      <c r="C184" s="515">
        <v>44665</v>
      </c>
      <c r="D184" s="450">
        <v>18003478</v>
      </c>
      <c r="E184" s="525">
        <v>1779.08</v>
      </c>
      <c r="F184" s="450" t="s">
        <v>26</v>
      </c>
      <c r="G184" s="450" t="s">
        <v>428</v>
      </c>
      <c r="H184" s="534">
        <v>4.5599999999999996</v>
      </c>
      <c r="I184" s="534">
        <f>TAvoir2022[[#This Row],[MONTANT H.T]]*1.2</f>
        <v>5.4719999999999995</v>
      </c>
      <c r="J184" s="534"/>
      <c r="K184" s="543">
        <f>IF(OR(TAvoir2022[[#This Row],[MONTANT T.T.C]]=TAvoir2022[[#This Row],[REGLEMENT]],TAvoir2022[[#This Row],[REGLEMENT]]="-"),"",TAvoir2022[[#This Row],[REGLEMENT]]-TAvoir2022[[#This Row],[MONTANT T.T.C]])</f>
        <v>-5.4719999999999995</v>
      </c>
      <c r="L184" s="115">
        <f ca="1">IF(AND(TAvoir2022[[#This Row],[MONTANT H.T]]&lt;&gt;"",TAvoir2022[[#This Row],[ECART]]&lt;&gt;"",TAvoir2022[[#This Row],[RELANCE]]&lt;&gt;"non"),DATEDIF(TAvoir2022[[#This Row],[PERIODE]],TODAY(),"D"),"-")</f>
        <v>168</v>
      </c>
      <c r="M184" s="616"/>
      <c r="N184" s="630"/>
      <c r="O184" s="642"/>
    </row>
    <row r="185" spans="1:15" s="2" customFormat="1" ht="17.25" hidden="1" customHeight="1" thickTop="1" thickBot="1">
      <c r="A185" s="25" t="s">
        <v>51</v>
      </c>
      <c r="B185" s="130" t="s">
        <v>11</v>
      </c>
      <c r="C185" s="131">
        <v>44666</v>
      </c>
      <c r="D185" s="132">
        <v>18003479</v>
      </c>
      <c r="E185" s="133">
        <v>1630.8</v>
      </c>
      <c r="F185" s="450" t="s">
        <v>26</v>
      </c>
      <c r="G185" s="132" t="s">
        <v>429</v>
      </c>
      <c r="H185" s="134">
        <v>4.8</v>
      </c>
      <c r="I185" s="134">
        <f>TAvoir2022[[#This Row],[MONTANT H.T]]*1.2</f>
        <v>5.76</v>
      </c>
      <c r="J185" s="134"/>
      <c r="K185" s="135">
        <f>IF(OR(TAvoir2022[[#This Row],[MONTANT T.T.C]]=TAvoir2022[[#This Row],[REGLEMENT]],TAvoir2022[[#This Row],[REGLEMENT]]="-"),"",TAvoir2022[[#This Row],[REGLEMENT]]-TAvoir2022[[#This Row],[MONTANT T.T.C]])</f>
        <v>-5.76</v>
      </c>
      <c r="L185" s="39">
        <f ca="1">IF(AND(TAvoir2022[[#This Row],[MONTANT H.T]]&lt;&gt;"",TAvoir2022[[#This Row],[ECART]]&lt;&gt;"",TAvoir2022[[#This Row],[RELANCE]]&lt;&gt;"non"),DATEDIF(TAvoir2022[[#This Row],[PERIODE]],TODAY(),"D"),"-")</f>
        <v>167</v>
      </c>
      <c r="M185" s="161"/>
      <c r="N185" s="146"/>
      <c r="O185" s="160"/>
    </row>
    <row r="186" spans="1:15" s="2" customFormat="1" ht="17.25" hidden="1" customHeight="1" thickTop="1" thickBot="1">
      <c r="A186" s="25" t="s">
        <v>51</v>
      </c>
      <c r="B186" s="130" t="s">
        <v>11</v>
      </c>
      <c r="C186" s="204">
        <v>44666</v>
      </c>
      <c r="D186" s="202">
        <v>18003550</v>
      </c>
      <c r="E186" s="205">
        <v>2059.9899999999998</v>
      </c>
      <c r="F186" s="177" t="s">
        <v>26</v>
      </c>
      <c r="G186" s="202" t="s">
        <v>539</v>
      </c>
      <c r="H186" s="206">
        <v>5.28</v>
      </c>
      <c r="I186" s="206">
        <f>TAvoir2022[[#This Row],[MONTANT H.T]]*1.2</f>
        <v>6.3360000000000003</v>
      </c>
      <c r="J186" s="206"/>
      <c r="K186" s="212">
        <f>IF(OR(TAvoir2022[[#This Row],[MONTANT T.T.C]]=TAvoir2022[[#This Row],[REGLEMENT]],TAvoir2022[[#This Row],[REGLEMENT]]="-"),"",TAvoir2022[[#This Row],[REGLEMENT]]-TAvoir2022[[#This Row],[MONTANT T.T.C]])</f>
        <v>-6.3360000000000003</v>
      </c>
      <c r="L186" s="198">
        <f ca="1">IF(AND(TAvoir2022[[#This Row],[MONTANT H.T]]&lt;&gt;"",TAvoir2022[[#This Row],[ECART]]&lt;&gt;"",TAvoir2022[[#This Row],[RELANCE]]&lt;&gt;"non"),DATEDIF(TAvoir2022[[#This Row],[PERIODE]],TODAY(),"D"),"-")</f>
        <v>167</v>
      </c>
      <c r="M186" s="343"/>
      <c r="N186" s="557"/>
      <c r="O186" s="558"/>
    </row>
    <row r="187" spans="1:15" s="2" customFormat="1" ht="17.25" hidden="1" customHeight="1" thickTop="1" thickBot="1">
      <c r="A187" s="25" t="s">
        <v>51</v>
      </c>
      <c r="B187" s="130" t="s">
        <v>11</v>
      </c>
      <c r="C187" s="131">
        <v>44666</v>
      </c>
      <c r="D187" s="132">
        <v>18003486</v>
      </c>
      <c r="E187" s="133">
        <v>2854.82</v>
      </c>
      <c r="F187" s="132" t="s">
        <v>26</v>
      </c>
      <c r="G187" s="132" t="s">
        <v>431</v>
      </c>
      <c r="H187" s="134">
        <v>7.75</v>
      </c>
      <c r="I187" s="134">
        <f>TAvoir2022[[#This Row],[MONTANT H.T]]*1.2</f>
        <v>9.2999999999999989</v>
      </c>
      <c r="J187" s="134"/>
      <c r="K187" s="135">
        <f>IF(OR(TAvoir2022[[#This Row],[MONTANT T.T.C]]=TAvoir2022[[#This Row],[REGLEMENT]],TAvoir2022[[#This Row],[REGLEMENT]]="-"),"",TAvoir2022[[#This Row],[REGLEMENT]]-TAvoir2022[[#This Row],[MONTANT T.T.C]])</f>
        <v>-9.2999999999999989</v>
      </c>
      <c r="L187" s="39">
        <f ca="1">IF(AND(TAvoir2022[[#This Row],[MONTANT H.T]]&lt;&gt;"",TAvoir2022[[#This Row],[ECART]]&lt;&gt;"",TAvoir2022[[#This Row],[RELANCE]]&lt;&gt;"non"),DATEDIF(TAvoir2022[[#This Row],[PERIODE]],TODAY(),"D"),"-")</f>
        <v>167</v>
      </c>
      <c r="M187" s="161"/>
      <c r="N187" s="146"/>
      <c r="O187" s="160"/>
    </row>
    <row r="188" spans="1:15" s="2" customFormat="1" ht="17.25" hidden="1" customHeight="1" thickTop="1" thickBot="1">
      <c r="A188" s="25" t="s">
        <v>51</v>
      </c>
      <c r="B188" s="130" t="s">
        <v>11</v>
      </c>
      <c r="C188" s="207">
        <v>44670</v>
      </c>
      <c r="D188" s="208">
        <v>18003511</v>
      </c>
      <c r="E188" s="209">
        <v>2372.11</v>
      </c>
      <c r="F188" s="177" t="s">
        <v>26</v>
      </c>
      <c r="G188" s="208" t="s">
        <v>461</v>
      </c>
      <c r="H188" s="210">
        <v>6.08</v>
      </c>
      <c r="I188" s="210">
        <v>7.3</v>
      </c>
      <c r="J188" s="210"/>
      <c r="K188" s="211">
        <f>IF(OR(TAvoir2022[[#This Row],[MONTANT T.T.C]]=TAvoir2022[[#This Row],[REGLEMENT]],TAvoir2022[[#This Row],[REGLEMENT]]="-"),"",TAvoir2022[[#This Row],[REGLEMENT]]-TAvoir2022[[#This Row],[MONTANT T.T.C]])</f>
        <v>-7.3</v>
      </c>
      <c r="L188" s="189">
        <f ca="1">IF(AND(TAvoir2022[[#This Row],[MONTANT H.T]]&lt;&gt;"",TAvoir2022[[#This Row],[ECART]]&lt;&gt;"",TAvoir2022[[#This Row],[RELANCE]]&lt;&gt;"non"),DATEDIF(TAvoir2022[[#This Row],[PERIODE]],TODAY(),"D"),"-")</f>
        <v>163</v>
      </c>
      <c r="M188" s="342"/>
      <c r="N188" s="627"/>
      <c r="O188" s="640"/>
    </row>
    <row r="189" spans="1:15" s="2" customFormat="1" ht="17.25" hidden="1" customHeight="1" thickTop="1" thickBot="1">
      <c r="A189" s="25" t="s">
        <v>51</v>
      </c>
      <c r="B189" s="130" t="s">
        <v>11</v>
      </c>
      <c r="C189" s="204">
        <v>44670</v>
      </c>
      <c r="D189" s="202">
        <v>18003540</v>
      </c>
      <c r="E189" s="205">
        <v>3160.8</v>
      </c>
      <c r="F189" s="177" t="s">
        <v>26</v>
      </c>
      <c r="G189" s="202" t="s">
        <v>536</v>
      </c>
      <c r="H189" s="206">
        <v>430.8</v>
      </c>
      <c r="I189" s="206">
        <f>TAvoir2022[[#This Row],[MONTANT H.T]]*1.2</f>
        <v>516.96</v>
      </c>
      <c r="J189" s="206"/>
      <c r="K189" s="212">
        <f>IF(OR(TAvoir2022[[#This Row],[MONTANT T.T.C]]=TAvoir2022[[#This Row],[REGLEMENT]],TAvoir2022[[#This Row],[REGLEMENT]]="-"),"",TAvoir2022[[#This Row],[REGLEMENT]]-TAvoir2022[[#This Row],[MONTANT T.T.C]])</f>
        <v>-516.96</v>
      </c>
      <c r="L189" s="198">
        <f ca="1">IF(AND(TAvoir2022[[#This Row],[MONTANT H.T]]&lt;&gt;"",TAvoir2022[[#This Row],[ECART]]&lt;&gt;"",TAvoir2022[[#This Row],[RELANCE]]&lt;&gt;"non"),DATEDIF(TAvoir2022[[#This Row],[PERIODE]],TODAY(),"D"),"-")</f>
        <v>163</v>
      </c>
      <c r="M189" s="343"/>
      <c r="N189" s="557"/>
      <c r="O189" s="558"/>
    </row>
    <row r="190" spans="1:15" s="2" customFormat="1" ht="17.25" hidden="1" customHeight="1" thickTop="1" thickBot="1">
      <c r="A190" s="25" t="s">
        <v>51</v>
      </c>
      <c r="B190" s="53" t="s">
        <v>11</v>
      </c>
      <c r="C190" s="168">
        <v>44678</v>
      </c>
      <c r="D190" s="169">
        <v>18003495</v>
      </c>
      <c r="E190" s="170">
        <v>1310.9</v>
      </c>
      <c r="F190" s="169" t="s">
        <v>26</v>
      </c>
      <c r="G190" s="169" t="s">
        <v>445</v>
      </c>
      <c r="H190" s="171">
        <v>3.36</v>
      </c>
      <c r="I190" s="171">
        <f>TAvoir2022[[#This Row],[MONTANT H.T]]*1.2</f>
        <v>4.032</v>
      </c>
      <c r="J190" s="171"/>
      <c r="K190" s="172">
        <f>IF(OR(TAvoir2022[[#This Row],[MONTANT T.T.C]]=TAvoir2022[[#This Row],[REGLEMENT]],TAvoir2022[[#This Row],[REGLEMENT]]="-"),"",TAvoir2022[[#This Row],[REGLEMENT]]-TAvoir2022[[#This Row],[MONTANT T.T.C]])</f>
        <v>-4.032</v>
      </c>
      <c r="L190" s="358">
        <f ca="1">IF(AND(TAvoir2022[[#This Row],[MONTANT H.T]]&lt;&gt;"",TAvoir2022[[#This Row],[ECART]]&lt;&gt;"",TAvoir2022[[#This Row],[RELANCE]]&lt;&gt;"non"),DATEDIF(TAvoir2022[[#This Row],[PERIODE]],TODAY(),"D"),"-")</f>
        <v>155</v>
      </c>
      <c r="M190" s="173"/>
      <c r="N190" s="174"/>
      <c r="O190" s="175"/>
    </row>
    <row r="191" spans="1:15" s="2" customFormat="1" ht="17.25" hidden="1" customHeight="1" thickTop="1" thickBot="1">
      <c r="A191" s="25" t="s">
        <v>51</v>
      </c>
      <c r="B191" s="53" t="s">
        <v>11</v>
      </c>
      <c r="C191" s="168">
        <v>44678</v>
      </c>
      <c r="D191" s="169">
        <v>18003494</v>
      </c>
      <c r="E191" s="170">
        <v>1685.45</v>
      </c>
      <c r="F191" s="169" t="s">
        <v>26</v>
      </c>
      <c r="G191" s="169" t="s">
        <v>444</v>
      </c>
      <c r="H191" s="171">
        <v>4.32</v>
      </c>
      <c r="I191" s="171">
        <f>TAvoir2022[[#This Row],[MONTANT H.T]]*1.2</f>
        <v>5.1840000000000002</v>
      </c>
      <c r="J191" s="171"/>
      <c r="K191" s="172">
        <f>IF(OR(TAvoir2022[[#This Row],[MONTANT T.T.C]]=TAvoir2022[[#This Row],[REGLEMENT]],TAvoir2022[[#This Row],[REGLEMENT]]="-"),"",TAvoir2022[[#This Row],[REGLEMENT]]-TAvoir2022[[#This Row],[MONTANT T.T.C]])</f>
        <v>-5.1840000000000002</v>
      </c>
      <c r="L191" s="358">
        <f ca="1">IF(AND(TAvoir2022[[#This Row],[MONTANT H.T]]&lt;&gt;"",TAvoir2022[[#This Row],[ECART]]&lt;&gt;"",TAvoir2022[[#This Row],[RELANCE]]&lt;&gt;"non"),DATEDIF(TAvoir2022[[#This Row],[PERIODE]],TODAY(),"D"),"-")</f>
        <v>155</v>
      </c>
      <c r="M191" s="173"/>
      <c r="N191" s="174"/>
      <c r="O191" s="175"/>
    </row>
    <row r="192" spans="1:15" s="2" customFormat="1" ht="17.25" hidden="1" customHeight="1" thickTop="1" thickBot="1">
      <c r="A192" s="25" t="s">
        <v>51</v>
      </c>
      <c r="B192" s="130" t="s">
        <v>11</v>
      </c>
      <c r="C192" s="401">
        <v>44678</v>
      </c>
      <c r="D192" s="177">
        <v>18003491</v>
      </c>
      <c r="E192" s="416">
        <v>1703.39</v>
      </c>
      <c r="F192" s="177" t="s">
        <v>26</v>
      </c>
      <c r="G192" s="177" t="s">
        <v>441</v>
      </c>
      <c r="H192" s="424">
        <v>4.83</v>
      </c>
      <c r="I192" s="424">
        <f>TAvoir2022[[#This Row],[MONTANT H.T]]*1.2</f>
        <v>5.7960000000000003</v>
      </c>
      <c r="J192" s="424"/>
      <c r="K192" s="430">
        <f>IF(OR(TAvoir2022[[#This Row],[MONTANT T.T.C]]=TAvoir2022[[#This Row],[REGLEMENT]],TAvoir2022[[#This Row],[REGLEMENT]]="-"),"",TAvoir2022[[#This Row],[REGLEMENT]]-TAvoir2022[[#This Row],[MONTANT T.T.C]])</f>
        <v>-5.7960000000000003</v>
      </c>
      <c r="L192" s="358">
        <f ca="1">IF(AND(TAvoir2022[[#This Row],[MONTANT H.T]]&lt;&gt;"",TAvoir2022[[#This Row],[ECART]]&lt;&gt;"",TAvoir2022[[#This Row],[RELANCE]]&lt;&gt;"non"),DATEDIF(TAvoir2022[[#This Row],[PERIODE]],TODAY(),"D"),"-")</f>
        <v>155</v>
      </c>
      <c r="M192" s="611"/>
      <c r="N192" s="626"/>
      <c r="O192" s="639"/>
    </row>
    <row r="193" spans="1:15" s="2" customFormat="1" ht="17.25" hidden="1" customHeight="1" thickTop="1" thickBot="1">
      <c r="A193" s="25" t="s">
        <v>51</v>
      </c>
      <c r="B193" s="130" t="s">
        <v>11</v>
      </c>
      <c r="C193" s="401">
        <v>44678</v>
      </c>
      <c r="D193" s="177">
        <v>18003490</v>
      </c>
      <c r="E193" s="416">
        <v>1732.73</v>
      </c>
      <c r="F193" s="177" t="s">
        <v>26</v>
      </c>
      <c r="G193" s="177" t="s">
        <v>440</v>
      </c>
      <c r="H193" s="424">
        <v>5.0999999999999996</v>
      </c>
      <c r="I193" s="424">
        <f>TAvoir2022[[#This Row],[MONTANT H.T]]*1.2</f>
        <v>6.1199999999999992</v>
      </c>
      <c r="J193" s="424"/>
      <c r="K193" s="430">
        <f>IF(OR(TAvoir2022[[#This Row],[MONTANT T.T.C]]=TAvoir2022[[#This Row],[REGLEMENT]],TAvoir2022[[#This Row],[REGLEMENT]]="-"),"",TAvoir2022[[#This Row],[REGLEMENT]]-TAvoir2022[[#This Row],[MONTANT T.T.C]])</f>
        <v>-6.1199999999999992</v>
      </c>
      <c r="L193" s="358">
        <f ca="1">IF(AND(TAvoir2022[[#This Row],[MONTANT H.T]]&lt;&gt;"",TAvoir2022[[#This Row],[ECART]]&lt;&gt;"",TAvoir2022[[#This Row],[RELANCE]]&lt;&gt;"non"),DATEDIF(TAvoir2022[[#This Row],[PERIODE]],TODAY(),"D"),"-")</f>
        <v>155</v>
      </c>
      <c r="M193" s="611"/>
      <c r="N193" s="626"/>
      <c r="O193" s="639"/>
    </row>
    <row r="194" spans="1:15" s="2" customFormat="1" ht="17.25" hidden="1" customHeight="1" thickTop="1" thickBot="1">
      <c r="A194" s="25" t="s">
        <v>51</v>
      </c>
      <c r="B194" s="53" t="s">
        <v>11</v>
      </c>
      <c r="C194" s="168">
        <v>44678</v>
      </c>
      <c r="D194" s="169">
        <v>18003492</v>
      </c>
      <c r="E194" s="170">
        <v>2184.84</v>
      </c>
      <c r="F194" s="169" t="s">
        <v>26</v>
      </c>
      <c r="G194" s="169" t="s">
        <v>442</v>
      </c>
      <c r="H194" s="171">
        <v>5.6</v>
      </c>
      <c r="I194" s="171">
        <f>TAvoir2022[[#This Row],[MONTANT H.T]]*1.2</f>
        <v>6.72</v>
      </c>
      <c r="J194" s="171"/>
      <c r="K194" s="172">
        <f>IF(OR(TAvoir2022[[#This Row],[MONTANT T.T.C]]=TAvoir2022[[#This Row],[REGLEMENT]],TAvoir2022[[#This Row],[REGLEMENT]]="-"),"",TAvoir2022[[#This Row],[REGLEMENT]]-TAvoir2022[[#This Row],[MONTANT T.T.C]])</f>
        <v>-6.72</v>
      </c>
      <c r="L194" s="358">
        <f ca="1">IF(AND(TAvoir2022[[#This Row],[MONTANT H.T]]&lt;&gt;"",TAvoir2022[[#This Row],[ECART]]&lt;&gt;"",TAvoir2022[[#This Row],[RELANCE]]&lt;&gt;"non"),DATEDIF(TAvoir2022[[#This Row],[PERIODE]],TODAY(),"D"),"-")</f>
        <v>155</v>
      </c>
      <c r="M194" s="610"/>
      <c r="N194" s="636"/>
      <c r="O194" s="639"/>
    </row>
    <row r="195" spans="1:15" s="2" customFormat="1" ht="17.25" hidden="1" customHeight="1" thickTop="1" thickBot="1">
      <c r="A195" s="25" t="s">
        <v>51</v>
      </c>
      <c r="B195" s="120" t="s">
        <v>11</v>
      </c>
      <c r="C195" s="521">
        <v>44678</v>
      </c>
      <c r="D195" s="488">
        <v>18003488</v>
      </c>
      <c r="E195" s="531">
        <v>1956.96</v>
      </c>
      <c r="F195" s="488" t="s">
        <v>26</v>
      </c>
      <c r="G195" s="488" t="s">
        <v>438</v>
      </c>
      <c r="H195" s="539">
        <v>5.76</v>
      </c>
      <c r="I195" s="539">
        <f>TAvoir2022[[#This Row],[MONTANT H.T]]*1.2</f>
        <v>6.9119999999999999</v>
      </c>
      <c r="J195" s="539"/>
      <c r="K195" s="549">
        <f>IF(OR(TAvoir2022[[#This Row],[MONTANT T.T.C]]=TAvoir2022[[#This Row],[REGLEMENT]],TAvoir2022[[#This Row],[REGLEMENT]]="-"),"",TAvoir2022[[#This Row],[REGLEMENT]]-TAvoir2022[[#This Row],[MONTANT T.T.C]])</f>
        <v>-6.9119999999999999</v>
      </c>
      <c r="L195" s="605">
        <f ca="1">IF(AND(TAvoir2022[[#This Row],[MONTANT H.T]]&lt;&gt;"",TAvoir2022[[#This Row],[ECART]]&lt;&gt;"",TAvoir2022[[#This Row],[RELANCE]]&lt;&gt;"non"),DATEDIF(TAvoir2022[[#This Row],[PERIODE]],TODAY(),"D"),"-")</f>
        <v>155</v>
      </c>
      <c r="M195" s="432"/>
      <c r="N195" s="626"/>
      <c r="O195" s="639"/>
    </row>
    <row r="196" spans="1:15" s="2" customFormat="1" ht="17.25" hidden="1" customHeight="1" thickTop="1" thickBot="1">
      <c r="A196" s="25" t="s">
        <v>51</v>
      </c>
      <c r="B196" s="130" t="s">
        <v>11</v>
      </c>
      <c r="C196" s="207">
        <v>44678</v>
      </c>
      <c r="D196" s="208">
        <v>18003512</v>
      </c>
      <c r="E196" s="209">
        <v>2226.58</v>
      </c>
      <c r="F196" s="177" t="s">
        <v>26</v>
      </c>
      <c r="G196" s="208" t="s">
        <v>462</v>
      </c>
      <c r="H196" s="210">
        <v>5.86</v>
      </c>
      <c r="I196" s="210">
        <v>7.03</v>
      </c>
      <c r="J196" s="210"/>
      <c r="K196" s="211">
        <f>IF(OR(TAvoir2022[[#This Row],[MONTANT T.T.C]]=TAvoir2022[[#This Row],[REGLEMENT]],TAvoir2022[[#This Row],[REGLEMENT]]="-"),"",TAvoir2022[[#This Row],[REGLEMENT]]-TAvoir2022[[#This Row],[MONTANT T.T.C]])</f>
        <v>-7.03</v>
      </c>
      <c r="L196" s="499">
        <f ca="1">IF(AND(TAvoir2022[[#This Row],[MONTANT H.T]]&lt;&gt;"",TAvoir2022[[#This Row],[ECART]]&lt;&gt;"",TAvoir2022[[#This Row],[RELANCE]]&lt;&gt;"non"),DATEDIF(TAvoir2022[[#This Row],[PERIODE]],TODAY(),"D"),"-")</f>
        <v>155</v>
      </c>
      <c r="M196" s="553"/>
      <c r="N196" s="627"/>
      <c r="O196" s="640"/>
    </row>
    <row r="197" spans="1:15" s="2" customFormat="1" ht="17.25" hidden="1" customHeight="1" thickTop="1" thickBot="1">
      <c r="A197" s="25" t="s">
        <v>51</v>
      </c>
      <c r="B197" s="130" t="s">
        <v>11</v>
      </c>
      <c r="C197" s="401">
        <v>44678</v>
      </c>
      <c r="D197" s="177">
        <v>18003489</v>
      </c>
      <c r="E197" s="416">
        <v>4147.88</v>
      </c>
      <c r="F197" s="177" t="s">
        <v>26</v>
      </c>
      <c r="G197" s="177" t="s">
        <v>439</v>
      </c>
      <c r="H197" s="424">
        <v>9.51</v>
      </c>
      <c r="I197" s="424">
        <f>TAvoir2022[[#This Row],[MONTANT H.T]]*1.2</f>
        <v>11.411999999999999</v>
      </c>
      <c r="J197" s="424"/>
      <c r="K197" s="430">
        <f>IF(OR(TAvoir2022[[#This Row],[MONTANT T.T.C]]=TAvoir2022[[#This Row],[REGLEMENT]],TAvoir2022[[#This Row],[REGLEMENT]]="-"),"",TAvoir2022[[#This Row],[REGLEMENT]]-TAvoir2022[[#This Row],[MONTANT T.T.C]])</f>
        <v>-11.411999999999999</v>
      </c>
      <c r="L197" s="552">
        <f ca="1">IF(AND(TAvoir2022[[#This Row],[MONTANT H.T]]&lt;&gt;"",TAvoir2022[[#This Row],[ECART]]&lt;&gt;"",TAvoir2022[[#This Row],[RELANCE]]&lt;&gt;"non"),DATEDIF(TAvoir2022[[#This Row],[PERIODE]],TODAY(),"D"),"-")</f>
        <v>155</v>
      </c>
      <c r="M197" s="432"/>
      <c r="N197" s="626"/>
      <c r="O197" s="639"/>
    </row>
    <row r="198" spans="1:15" s="2" customFormat="1" ht="17.25" hidden="1" customHeight="1" thickTop="1" thickBot="1">
      <c r="A198" s="25" t="s">
        <v>51</v>
      </c>
      <c r="B198" s="130" t="s">
        <v>11</v>
      </c>
      <c r="C198" s="401">
        <v>44678</v>
      </c>
      <c r="D198" s="177">
        <v>18003493</v>
      </c>
      <c r="E198" s="416">
        <v>3913.92</v>
      </c>
      <c r="F198" s="177" t="s">
        <v>26</v>
      </c>
      <c r="G198" s="177" t="s">
        <v>443</v>
      </c>
      <c r="H198" s="424">
        <v>11.52</v>
      </c>
      <c r="I198" s="424">
        <f>TAvoir2022[[#This Row],[MONTANT H.T]]*1.2</f>
        <v>13.824</v>
      </c>
      <c r="J198" s="424"/>
      <c r="K198" s="430">
        <f>IF(OR(TAvoir2022[[#This Row],[MONTANT T.T.C]]=TAvoir2022[[#This Row],[REGLEMENT]],TAvoir2022[[#This Row],[REGLEMENT]]="-"),"",TAvoir2022[[#This Row],[REGLEMENT]]-TAvoir2022[[#This Row],[MONTANT T.T.C]])</f>
        <v>-13.824</v>
      </c>
      <c r="L198" s="552">
        <f ca="1">IF(AND(TAvoir2022[[#This Row],[MONTANT H.T]]&lt;&gt;"",TAvoir2022[[#This Row],[ECART]]&lt;&gt;"",TAvoir2022[[#This Row],[RELANCE]]&lt;&gt;"non"),DATEDIF(TAvoir2022[[#This Row],[PERIODE]],TODAY(),"D"),"-")</f>
        <v>155</v>
      </c>
      <c r="M198" s="432"/>
      <c r="N198" s="626"/>
      <c r="O198" s="639"/>
    </row>
    <row r="199" spans="1:15" s="2" customFormat="1" ht="17.25" hidden="1" customHeight="1" thickTop="1" thickBot="1">
      <c r="A199" s="25" t="s">
        <v>51</v>
      </c>
      <c r="B199" s="130" t="s">
        <v>11</v>
      </c>
      <c r="C199" s="401">
        <v>44678</v>
      </c>
      <c r="D199" s="177">
        <v>18003496</v>
      </c>
      <c r="E199" s="416">
        <v>2192.02</v>
      </c>
      <c r="F199" s="177" t="s">
        <v>26</v>
      </c>
      <c r="G199" s="177" t="s">
        <v>446</v>
      </c>
      <c r="H199" s="424">
        <v>77.5</v>
      </c>
      <c r="I199" s="424">
        <f>TAvoir2022[[#This Row],[MONTANT H.T]]*1.2</f>
        <v>93</v>
      </c>
      <c r="J199" s="424"/>
      <c r="K199" s="430">
        <f>IF(OR(TAvoir2022[[#This Row],[MONTANT T.T.C]]=TAvoir2022[[#This Row],[REGLEMENT]],TAvoir2022[[#This Row],[REGLEMENT]]="-"),"",TAvoir2022[[#This Row],[REGLEMENT]]-TAvoir2022[[#This Row],[MONTANT T.T.C]])</f>
        <v>-93</v>
      </c>
      <c r="L199" s="552">
        <f ca="1">IF(AND(TAvoir2022[[#This Row],[MONTANT H.T]]&lt;&gt;"",TAvoir2022[[#This Row],[ECART]]&lt;&gt;"",TAvoir2022[[#This Row],[RELANCE]]&lt;&gt;"non"),DATEDIF(TAvoir2022[[#This Row],[PERIODE]],TODAY(),"D"),"-")</f>
        <v>155</v>
      </c>
      <c r="M199" s="432"/>
      <c r="N199" s="626"/>
      <c r="O199" s="639"/>
    </row>
    <row r="200" spans="1:15" s="2" customFormat="1" ht="17.25" hidden="1" customHeight="1" thickTop="1" thickBot="1">
      <c r="A200" s="25" t="s">
        <v>51</v>
      </c>
      <c r="B200" s="130" t="s">
        <v>11</v>
      </c>
      <c r="C200" s="207">
        <v>44679</v>
      </c>
      <c r="D200" s="208">
        <v>18003517</v>
      </c>
      <c r="E200" s="209">
        <v>1701.5</v>
      </c>
      <c r="F200" s="177" t="s">
        <v>26</v>
      </c>
      <c r="G200" s="208" t="s">
        <v>466</v>
      </c>
      <c r="H200" s="210">
        <v>3.84</v>
      </c>
      <c r="I200" s="210">
        <v>4.6100000000000003</v>
      </c>
      <c r="J200" s="210"/>
      <c r="K200" s="211">
        <f>IF(OR(TAvoir2022[[#This Row],[MONTANT T.T.C]]=TAvoir2022[[#This Row],[REGLEMENT]],TAvoir2022[[#This Row],[REGLEMENT]]="-"),"",TAvoir2022[[#This Row],[REGLEMENT]]-TAvoir2022[[#This Row],[MONTANT T.T.C]])</f>
        <v>-4.6100000000000003</v>
      </c>
      <c r="L200" s="499">
        <f ca="1">IF(AND(TAvoir2022[[#This Row],[MONTANT H.T]]&lt;&gt;"",TAvoir2022[[#This Row],[ECART]]&lt;&gt;"",TAvoir2022[[#This Row],[RELANCE]]&lt;&gt;"non"),DATEDIF(TAvoir2022[[#This Row],[PERIODE]],TODAY(),"D"),"-")</f>
        <v>154</v>
      </c>
      <c r="M200" s="553"/>
      <c r="N200" s="627"/>
      <c r="O200" s="640"/>
    </row>
    <row r="201" spans="1:15" s="2" customFormat="1" ht="17.25" hidden="1" customHeight="1" thickTop="1" thickBot="1">
      <c r="A201" s="25" t="s">
        <v>51</v>
      </c>
      <c r="B201" s="130" t="s">
        <v>11</v>
      </c>
      <c r="C201" s="207">
        <v>44679</v>
      </c>
      <c r="D201" s="208">
        <v>18003515</v>
      </c>
      <c r="E201" s="209">
        <v>1654.24</v>
      </c>
      <c r="F201" s="177" t="s">
        <v>26</v>
      </c>
      <c r="G201" s="208" t="s">
        <v>464</v>
      </c>
      <c r="H201" s="210">
        <v>4.24</v>
      </c>
      <c r="I201" s="210">
        <v>5.09</v>
      </c>
      <c r="J201" s="210"/>
      <c r="K201" s="211">
        <f>IF(OR(TAvoir2022[[#This Row],[MONTANT T.T.C]]=TAvoir2022[[#This Row],[REGLEMENT]],TAvoir2022[[#This Row],[REGLEMENT]]="-"),"",TAvoir2022[[#This Row],[REGLEMENT]]-TAvoir2022[[#This Row],[MONTANT T.T.C]])</f>
        <v>-5.09</v>
      </c>
      <c r="L201" s="499">
        <f ca="1">IF(AND(TAvoir2022[[#This Row],[MONTANT H.T]]&lt;&gt;"",TAvoir2022[[#This Row],[ECART]]&lt;&gt;"",TAvoir2022[[#This Row],[RELANCE]]&lt;&gt;"non"),DATEDIF(TAvoir2022[[#This Row],[PERIODE]],TODAY(),"D"),"-")</f>
        <v>154</v>
      </c>
      <c r="M201" s="553"/>
      <c r="N201" s="627"/>
      <c r="O201" s="640"/>
    </row>
    <row r="202" spans="1:15" s="2" customFormat="1" ht="17.25" hidden="1" customHeight="1" thickTop="1" thickBot="1">
      <c r="A202" s="25" t="s">
        <v>51</v>
      </c>
      <c r="B202" s="130" t="s">
        <v>11</v>
      </c>
      <c r="C202" s="207">
        <v>44679</v>
      </c>
      <c r="D202" s="208">
        <v>18003516</v>
      </c>
      <c r="E202" s="209">
        <v>1956.96</v>
      </c>
      <c r="F202" s="177" t="s">
        <v>26</v>
      </c>
      <c r="G202" s="208" t="s">
        <v>465</v>
      </c>
      <c r="H202" s="210">
        <v>5.76</v>
      </c>
      <c r="I202" s="210">
        <v>6.91</v>
      </c>
      <c r="J202" s="210"/>
      <c r="K202" s="211">
        <f>IF(OR(TAvoir2022[[#This Row],[MONTANT T.T.C]]=TAvoir2022[[#This Row],[REGLEMENT]],TAvoir2022[[#This Row],[REGLEMENT]]="-"),"",TAvoir2022[[#This Row],[REGLEMENT]]-TAvoir2022[[#This Row],[MONTANT T.T.C]])</f>
        <v>-6.91</v>
      </c>
      <c r="L202" s="499">
        <f ca="1">IF(AND(TAvoir2022[[#This Row],[MONTANT H.T]]&lt;&gt;"",TAvoir2022[[#This Row],[ECART]]&lt;&gt;"",TAvoir2022[[#This Row],[RELANCE]]&lt;&gt;"non"),DATEDIF(TAvoir2022[[#This Row],[PERIODE]],TODAY(),"D"),"-")</f>
        <v>154</v>
      </c>
      <c r="M202" s="553"/>
      <c r="N202" s="627"/>
      <c r="O202" s="641"/>
    </row>
    <row r="203" spans="1:15" s="2" customFormat="1" ht="16.5" hidden="1" customHeight="1" thickTop="1" thickBot="1">
      <c r="A203" s="25" t="s">
        <v>51</v>
      </c>
      <c r="B203" s="130" t="s">
        <v>11</v>
      </c>
      <c r="C203" s="207">
        <v>44679</v>
      </c>
      <c r="D203" s="208">
        <v>18003513</v>
      </c>
      <c r="E203" s="209">
        <v>335.04</v>
      </c>
      <c r="F203" s="177" t="s">
        <v>26</v>
      </c>
      <c r="G203" s="208" t="s">
        <v>463</v>
      </c>
      <c r="H203" s="210">
        <v>47.52</v>
      </c>
      <c r="I203" s="210">
        <f>TAvoir2022[[#This Row],[MONTANT H.T]]*1.2</f>
        <v>57.024000000000001</v>
      </c>
      <c r="J203" s="210"/>
      <c r="K203" s="211">
        <f>IF(OR(TAvoir2022[[#This Row],[MONTANT T.T.C]]=TAvoir2022[[#This Row],[REGLEMENT]],TAvoir2022[[#This Row],[REGLEMENT]]="-"),"",TAvoir2022[[#This Row],[REGLEMENT]]-TAvoir2022[[#This Row],[MONTANT T.T.C]])</f>
        <v>-57.024000000000001</v>
      </c>
      <c r="L203" s="499">
        <f ca="1">IF(AND(TAvoir2022[[#This Row],[MONTANT H.T]]&lt;&gt;"",TAvoir2022[[#This Row],[ECART]]&lt;&gt;"",TAvoir2022[[#This Row],[RELANCE]]&lt;&gt;"non"),DATEDIF(TAvoir2022[[#This Row],[PERIODE]],TODAY(),"D"),"-")</f>
        <v>154</v>
      </c>
      <c r="M203" s="553"/>
      <c r="N203" s="627"/>
      <c r="O203" s="640"/>
    </row>
    <row r="204" spans="1:15" s="2" customFormat="1" ht="16.5" hidden="1" customHeight="1" thickTop="1" thickBot="1">
      <c r="A204" s="25" t="s">
        <v>51</v>
      </c>
      <c r="B204" s="130" t="s">
        <v>11</v>
      </c>
      <c r="C204" s="207">
        <v>44680</v>
      </c>
      <c r="D204" s="208">
        <v>18003503</v>
      </c>
      <c r="E204" s="209">
        <v>3025.09</v>
      </c>
      <c r="F204" s="208" t="s">
        <v>26</v>
      </c>
      <c r="G204" s="208" t="s">
        <v>455</v>
      </c>
      <c r="H204" s="210">
        <v>5.16</v>
      </c>
      <c r="I204" s="210">
        <f>TAvoir2022[[#This Row],[MONTANT H.T]]*1.2</f>
        <v>6.1920000000000002</v>
      </c>
      <c r="J204" s="210"/>
      <c r="K204" s="211">
        <f>IF(OR(TAvoir2022[[#This Row],[MONTANT T.T.C]]=TAvoir2022[[#This Row],[REGLEMENT]],TAvoir2022[[#This Row],[REGLEMENT]]="-"),"",TAvoir2022[[#This Row],[REGLEMENT]]-TAvoir2022[[#This Row],[MONTANT T.T.C]])</f>
        <v>-6.1920000000000002</v>
      </c>
      <c r="L204" s="499">
        <f ca="1">IF(AND(TAvoir2022[[#This Row],[MONTANT H.T]]&lt;&gt;"",TAvoir2022[[#This Row],[ECART]]&lt;&gt;"",TAvoir2022[[#This Row],[RELANCE]]&lt;&gt;"non"),DATEDIF(TAvoir2022[[#This Row],[PERIODE]],TODAY(),"D"),"-")</f>
        <v>153</v>
      </c>
      <c r="M204" s="553"/>
      <c r="N204" s="627"/>
      <c r="O204" s="640"/>
    </row>
    <row r="205" spans="1:15" s="2" customFormat="1" ht="16.5" hidden="1" customHeight="1" thickTop="1" thickBot="1">
      <c r="A205" s="25" t="s">
        <v>51</v>
      </c>
      <c r="B205" s="130" t="s">
        <v>11</v>
      </c>
      <c r="C205" s="207">
        <v>44680</v>
      </c>
      <c r="D205" s="208">
        <v>18003501</v>
      </c>
      <c r="E205" s="209">
        <v>2184.84</v>
      </c>
      <c r="F205" s="208" t="s">
        <v>26</v>
      </c>
      <c r="G205" s="208" t="s">
        <v>453</v>
      </c>
      <c r="H205" s="210">
        <v>5.6</v>
      </c>
      <c r="I205" s="210">
        <f>TAvoir2022[[#This Row],[MONTANT H.T]]*1.2</f>
        <v>6.72</v>
      </c>
      <c r="J205" s="210"/>
      <c r="K205" s="211">
        <f>IF(OR(TAvoir2022[[#This Row],[MONTANT T.T.C]]=TAvoir2022[[#This Row],[REGLEMENT]],TAvoir2022[[#This Row],[REGLEMENT]]="-"),"",TAvoir2022[[#This Row],[REGLEMENT]]-TAvoir2022[[#This Row],[MONTANT T.T.C]])</f>
        <v>-6.72</v>
      </c>
      <c r="L205" s="499">
        <f ca="1">IF(AND(TAvoir2022[[#This Row],[MONTANT H.T]]&lt;&gt;"",TAvoir2022[[#This Row],[ECART]]&lt;&gt;"",TAvoir2022[[#This Row],[RELANCE]]&lt;&gt;"non"),DATEDIF(TAvoir2022[[#This Row],[PERIODE]],TODAY(),"D"),"-")</f>
        <v>153</v>
      </c>
      <c r="M205" s="553"/>
      <c r="N205" s="627"/>
      <c r="O205" s="640"/>
    </row>
    <row r="206" spans="1:15" s="2" customFormat="1" ht="16.5" hidden="1" customHeight="1" thickTop="1" thickBot="1">
      <c r="A206" s="25" t="s">
        <v>51</v>
      </c>
      <c r="B206" s="130" t="s">
        <v>11</v>
      </c>
      <c r="C206" s="207">
        <v>44680</v>
      </c>
      <c r="D206" s="208">
        <v>18003505</v>
      </c>
      <c r="E206" s="209">
        <v>2216.0500000000002</v>
      </c>
      <c r="F206" s="208" t="s">
        <v>26</v>
      </c>
      <c r="G206" s="208" t="s">
        <v>456</v>
      </c>
      <c r="H206" s="210">
        <v>5.68</v>
      </c>
      <c r="I206" s="210">
        <f>TAvoir2022[[#This Row],[MONTANT H.T]]*1.2</f>
        <v>6.8159999999999998</v>
      </c>
      <c r="J206" s="210"/>
      <c r="K206" s="211">
        <f>IF(OR(TAvoir2022[[#This Row],[MONTANT T.T.C]]=TAvoir2022[[#This Row],[REGLEMENT]],TAvoir2022[[#This Row],[REGLEMENT]]="-"),"",TAvoir2022[[#This Row],[REGLEMENT]]-TAvoir2022[[#This Row],[MONTANT T.T.C]])</f>
        <v>-6.8159999999999998</v>
      </c>
      <c r="L206" s="499">
        <f ca="1">IF(AND(TAvoir2022[[#This Row],[MONTANT H.T]]&lt;&gt;"",TAvoir2022[[#This Row],[ECART]]&lt;&gt;"",TAvoir2022[[#This Row],[RELANCE]]&lt;&gt;"non"),DATEDIF(TAvoir2022[[#This Row],[PERIODE]],TODAY(),"D"),"-")</f>
        <v>153</v>
      </c>
      <c r="M206" s="553"/>
      <c r="N206" s="627"/>
      <c r="O206" s="640"/>
    </row>
    <row r="207" spans="1:15" s="2" customFormat="1" ht="16.5" hidden="1" customHeight="1" thickTop="1" thickBot="1">
      <c r="A207" s="25" t="s">
        <v>51</v>
      </c>
      <c r="B207" s="130" t="s">
        <v>11</v>
      </c>
      <c r="C207" s="207">
        <v>44680</v>
      </c>
      <c r="D207" s="208">
        <v>18003497</v>
      </c>
      <c r="E207" s="209">
        <v>3597.55</v>
      </c>
      <c r="F207" s="177" t="s">
        <v>26</v>
      </c>
      <c r="G207" s="208" t="s">
        <v>450</v>
      </c>
      <c r="H207" s="210">
        <v>6.72</v>
      </c>
      <c r="I207" s="210">
        <f>TAvoir2022[[#This Row],[MONTANT H.T]]*1.2</f>
        <v>8.0640000000000001</v>
      </c>
      <c r="J207" s="210"/>
      <c r="K207" s="211">
        <f>IF(OR(TAvoir2022[[#This Row],[MONTANT T.T.C]]=TAvoir2022[[#This Row],[REGLEMENT]],TAvoir2022[[#This Row],[REGLEMENT]]="-"),"",TAvoir2022[[#This Row],[REGLEMENT]]-TAvoir2022[[#This Row],[MONTANT T.T.C]])</f>
        <v>-8.0640000000000001</v>
      </c>
      <c r="L207" s="499">
        <f ca="1">IF(AND(TAvoir2022[[#This Row],[MONTANT H.T]]&lt;&gt;"",TAvoir2022[[#This Row],[ECART]]&lt;&gt;"",TAvoir2022[[#This Row],[RELANCE]]&lt;&gt;"non"),DATEDIF(TAvoir2022[[#This Row],[PERIODE]],TODAY(),"D"),"-")</f>
        <v>153</v>
      </c>
      <c r="M207" s="553"/>
      <c r="N207" s="627"/>
      <c r="O207" s="640"/>
    </row>
    <row r="208" spans="1:15" s="2" customFormat="1" ht="16.5" hidden="1" customHeight="1" thickTop="1" thickBot="1">
      <c r="A208" s="25" t="s">
        <v>51</v>
      </c>
      <c r="B208" s="130" t="s">
        <v>11</v>
      </c>
      <c r="C208" s="207">
        <v>44680</v>
      </c>
      <c r="D208" s="208">
        <v>18003500</v>
      </c>
      <c r="E208" s="209">
        <v>377.52</v>
      </c>
      <c r="F208" s="208" t="s">
        <v>26</v>
      </c>
      <c r="G208" s="208" t="s">
        <v>452</v>
      </c>
      <c r="H208" s="210">
        <v>47.52</v>
      </c>
      <c r="I208" s="210">
        <f>TAvoir2022[[#This Row],[MONTANT H.T]]*1.2</f>
        <v>57.024000000000001</v>
      </c>
      <c r="J208" s="210"/>
      <c r="K208" s="211">
        <f>IF(OR(TAvoir2022[[#This Row],[MONTANT T.T.C]]=TAvoir2022[[#This Row],[REGLEMENT]],TAvoir2022[[#This Row],[REGLEMENT]]="-"),"",TAvoir2022[[#This Row],[REGLEMENT]]-TAvoir2022[[#This Row],[MONTANT T.T.C]])</f>
        <v>-57.024000000000001</v>
      </c>
      <c r="L208" s="499">
        <f ca="1">IF(AND(TAvoir2022[[#This Row],[MONTANT H.T]]&lt;&gt;"",TAvoir2022[[#This Row],[ECART]]&lt;&gt;"",TAvoir2022[[#This Row],[RELANCE]]&lt;&gt;"non"),DATEDIF(TAvoir2022[[#This Row],[PERIODE]],TODAY(),"D"),"-")</f>
        <v>153</v>
      </c>
      <c r="M208" s="553"/>
      <c r="N208" s="627"/>
      <c r="O208" s="640"/>
    </row>
    <row r="209" spans="1:15" s="2" customFormat="1" ht="16.5" hidden="1" customHeight="1" thickTop="1" thickBot="1">
      <c r="A209" s="25" t="s">
        <v>51</v>
      </c>
      <c r="B209" s="123" t="s">
        <v>11</v>
      </c>
      <c r="C209" s="646">
        <v>44680</v>
      </c>
      <c r="D209" s="648">
        <v>18003499</v>
      </c>
      <c r="E209" s="652">
        <v>500.28</v>
      </c>
      <c r="F209" s="648" t="s">
        <v>26</v>
      </c>
      <c r="G209" s="648" t="s">
        <v>451</v>
      </c>
      <c r="H209" s="655">
        <v>52.34</v>
      </c>
      <c r="I209" s="655">
        <f>TAvoir2022[[#This Row],[MONTANT H.T]]*1.2</f>
        <v>62.808</v>
      </c>
      <c r="J209" s="655"/>
      <c r="K209" s="661">
        <f>IF(OR(TAvoir2022[[#This Row],[MONTANT T.T.C]]=TAvoir2022[[#This Row],[REGLEMENT]],TAvoir2022[[#This Row],[REGLEMENT]]="-"),"",TAvoir2022[[#This Row],[REGLEMENT]]-TAvoir2022[[#This Row],[MONTANT T.T.C]])</f>
        <v>-62.808</v>
      </c>
      <c r="L209" s="663">
        <f ca="1">IF(AND(TAvoir2022[[#This Row],[MONTANT H.T]]&lt;&gt;"",TAvoir2022[[#This Row],[ECART]]&lt;&gt;"",TAvoir2022[[#This Row],[RELANCE]]&lt;&gt;"non"),DATEDIF(TAvoir2022[[#This Row],[PERIODE]],TODAY(),"D"),"-")</f>
        <v>153</v>
      </c>
      <c r="M209" s="667"/>
      <c r="N209" s="674"/>
      <c r="O209" s="640"/>
    </row>
    <row r="210" spans="1:15" s="2" customFormat="1" ht="16.5" hidden="1" customHeight="1" thickTop="1" thickBot="1">
      <c r="A210" s="25" t="s">
        <v>494</v>
      </c>
      <c r="B210" s="120" t="s">
        <v>11</v>
      </c>
      <c r="C210" s="645">
        <v>44683</v>
      </c>
      <c r="D210" s="585">
        <v>18003534</v>
      </c>
      <c r="E210" s="651">
        <v>375.6</v>
      </c>
      <c r="F210" s="585" t="s">
        <v>26</v>
      </c>
      <c r="G210" s="585" t="s">
        <v>497</v>
      </c>
      <c r="H210" s="654">
        <v>42.01</v>
      </c>
      <c r="I210" s="654">
        <f>TAvoir2022[[#This Row],[MONTANT H.T]]*1.2</f>
        <v>50.411999999999999</v>
      </c>
      <c r="J210" s="654"/>
      <c r="K210" s="660">
        <f>IF(OR(TAvoir2022[[#This Row],[MONTANT T.T.C]]=TAvoir2022[[#This Row],[REGLEMENT]],TAvoir2022[[#This Row],[REGLEMENT]]="-"),"",TAvoir2022[[#This Row],[REGLEMENT]]-TAvoir2022[[#This Row],[MONTANT T.T.C]])</f>
        <v>-50.411999999999999</v>
      </c>
      <c r="L210" s="662">
        <f ca="1">IF(AND(TAvoir2022[[#This Row],[MONTANT H.T]]&lt;&gt;"",TAvoir2022[[#This Row],[ECART]]&lt;&gt;"",TAvoir2022[[#This Row],[RELANCE]]&lt;&gt;"non"),DATEDIF(TAvoir2022[[#This Row],[PERIODE]],TODAY(),"D"),"-")</f>
        <v>150</v>
      </c>
      <c r="M210" s="664"/>
      <c r="N210" s="671"/>
      <c r="O210" s="671"/>
    </row>
    <row r="211" spans="1:15" s="2" customFormat="1" ht="16.5" hidden="1" customHeight="1" thickTop="1" thickBot="1">
      <c r="A211" s="25" t="s">
        <v>51</v>
      </c>
      <c r="B211" s="130" t="s">
        <v>11</v>
      </c>
      <c r="C211" s="204">
        <v>44685</v>
      </c>
      <c r="D211" s="202">
        <v>18003541</v>
      </c>
      <c r="E211" s="205">
        <v>1500.36</v>
      </c>
      <c r="F211" s="177" t="s">
        <v>26</v>
      </c>
      <c r="G211" s="202" t="s">
        <v>537</v>
      </c>
      <c r="H211" s="206">
        <v>6.6</v>
      </c>
      <c r="I211" s="206">
        <f>TAvoir2022[[#This Row],[MONTANT H.T]]*1.2</f>
        <v>7.919999999999999</v>
      </c>
      <c r="J211" s="206"/>
      <c r="K211" s="212">
        <f>IF(OR(TAvoir2022[[#This Row],[MONTANT T.T.C]]=TAvoir2022[[#This Row],[REGLEMENT]],TAvoir2022[[#This Row],[REGLEMENT]]="-"),"",TAvoir2022[[#This Row],[REGLEMENT]]-TAvoir2022[[#This Row],[MONTANT T.T.C]])</f>
        <v>-7.919999999999999</v>
      </c>
      <c r="L211" s="203">
        <f ca="1">IF(AND(TAvoir2022[[#This Row],[MONTANT H.T]]&lt;&gt;"",TAvoir2022[[#This Row],[ECART]]&lt;&gt;"",TAvoir2022[[#This Row],[RELANCE]]&lt;&gt;"non"),DATEDIF(TAvoir2022[[#This Row],[PERIODE]],TODAY(),"D"),"-")</f>
        <v>148</v>
      </c>
      <c r="M211" s="303"/>
      <c r="N211" s="344"/>
      <c r="O211" s="344"/>
    </row>
    <row r="212" spans="1:15" s="2" customFormat="1" ht="15.75" hidden="1" customHeight="1" thickTop="1" thickBot="1">
      <c r="A212" s="25" t="s">
        <v>51</v>
      </c>
      <c r="B212" s="130" t="s">
        <v>11</v>
      </c>
      <c r="C212" s="204">
        <v>44692</v>
      </c>
      <c r="D212" s="202">
        <v>18003542</v>
      </c>
      <c r="E212" s="205">
        <v>226.46</v>
      </c>
      <c r="F212" s="177" t="s">
        <v>26</v>
      </c>
      <c r="G212" s="202" t="s">
        <v>538</v>
      </c>
      <c r="H212" s="206">
        <v>52.82</v>
      </c>
      <c r="I212" s="206">
        <f>TAvoir2022[[#This Row],[MONTANT H.T]]*1.2</f>
        <v>63.384</v>
      </c>
      <c r="J212" s="206"/>
      <c r="K212" s="212">
        <f>IF(OR(TAvoir2022[[#This Row],[MONTANT T.T.C]]=TAvoir2022[[#This Row],[REGLEMENT]],TAvoir2022[[#This Row],[REGLEMENT]]="-"),"",TAvoir2022[[#This Row],[REGLEMENT]]-TAvoir2022[[#This Row],[MONTANT T.T.C]])</f>
        <v>-63.384</v>
      </c>
      <c r="L212" s="203">
        <f ca="1">IF(AND(TAvoir2022[[#This Row],[MONTANT H.T]]&lt;&gt;"",TAvoir2022[[#This Row],[ECART]]&lt;&gt;"",TAvoir2022[[#This Row],[RELANCE]]&lt;&gt;"non"),DATEDIF(TAvoir2022[[#This Row],[PERIODE]],TODAY(),"D"),"-")</f>
        <v>141</v>
      </c>
      <c r="M212" s="303"/>
      <c r="N212" s="344"/>
      <c r="O212" s="344"/>
    </row>
    <row r="213" spans="1:15" s="2" customFormat="1" ht="15.75" hidden="1" customHeight="1" thickTop="1" thickBot="1">
      <c r="A213" s="25" t="s">
        <v>51</v>
      </c>
      <c r="B213" s="130" t="s">
        <v>11</v>
      </c>
      <c r="C213" s="221">
        <v>44693</v>
      </c>
      <c r="D213" s="222">
        <v>18003626</v>
      </c>
      <c r="E213" s="223">
        <v>91.68</v>
      </c>
      <c r="F213" s="148" t="s">
        <v>26</v>
      </c>
      <c r="G213" s="222" t="s">
        <v>613</v>
      </c>
      <c r="H213" s="224">
        <v>76.400000000000006</v>
      </c>
      <c r="I213" s="224">
        <f>TAvoir2022[[#This Row],[MONTANT H.T]]*1.2</f>
        <v>91.68</v>
      </c>
      <c r="J213" s="224"/>
      <c r="K213" s="225">
        <f>IF(OR(TAvoir2022[[#This Row],[MONTANT T.T.C]]=TAvoir2022[[#This Row],[REGLEMENT]],TAvoir2022[[#This Row],[REGLEMENT]]="-"),"",TAvoir2022[[#This Row],[REGLEMENT]]-TAvoir2022[[#This Row],[MONTANT T.T.C]])</f>
        <v>-91.68</v>
      </c>
      <c r="L213" s="226">
        <f ca="1">IF(AND(TAvoir2022[[#This Row],[MONTANT H.T]]&lt;&gt;"",TAvoir2022[[#This Row],[ECART]]&lt;&gt;"",TAvoir2022[[#This Row],[RELANCE]]&lt;&gt;"non"),DATEDIF(TAvoir2022[[#This Row],[PERIODE]],TODAY(),"D"),"-")</f>
        <v>140</v>
      </c>
      <c r="M213" s="227"/>
      <c r="N213" s="228"/>
      <c r="O213" s="229"/>
    </row>
    <row r="214" spans="1:15" s="2" customFormat="1" ht="15.75" hidden="1" customHeight="1" thickTop="1" thickBot="1">
      <c r="A214" s="25" t="s">
        <v>51</v>
      </c>
      <c r="B214" s="130" t="s">
        <v>11</v>
      </c>
      <c r="C214" s="193">
        <v>44698</v>
      </c>
      <c r="D214" s="194">
        <v>18003538</v>
      </c>
      <c r="E214" s="195">
        <v>1585.3</v>
      </c>
      <c r="F214" s="488" t="s">
        <v>26</v>
      </c>
      <c r="G214" s="194" t="s">
        <v>478</v>
      </c>
      <c r="H214" s="196">
        <v>4.9000000000000004</v>
      </c>
      <c r="I214" s="196">
        <f>TAvoir2022[[#This Row],[MONTANT H.T]]*1.2</f>
        <v>5.88</v>
      </c>
      <c r="J214" s="196"/>
      <c r="K214" s="197">
        <f>IF(OR(TAvoir2022[[#This Row],[MONTANT T.T.C]]=TAvoir2022[[#This Row],[REGLEMENT]],TAvoir2022[[#This Row],[REGLEMENT]]="-"),"",TAvoir2022[[#This Row],[REGLEMENT]]-TAvoir2022[[#This Row],[MONTANT T.T.C]])</f>
        <v>-5.88</v>
      </c>
      <c r="L214" s="198">
        <f ca="1">IF(AND(TAvoir2022[[#This Row],[MONTANT H.T]]&lt;&gt;"",TAvoir2022[[#This Row],[ECART]]&lt;&gt;"",TAvoir2022[[#This Row],[RELANCE]]&lt;&gt;"non"),DATEDIF(TAvoir2022[[#This Row],[PERIODE]],TODAY(),"D"),"-")</f>
        <v>135</v>
      </c>
      <c r="M214" s="199"/>
      <c r="N214" s="200"/>
      <c r="O214" s="201"/>
    </row>
    <row r="215" spans="1:15" s="2" customFormat="1" ht="16.5" hidden="1" customHeight="1" thickTop="1" thickBot="1">
      <c r="A215" s="25" t="s">
        <v>51</v>
      </c>
      <c r="B215" s="130" t="s">
        <v>11</v>
      </c>
      <c r="C215" s="204">
        <v>44698</v>
      </c>
      <c r="D215" s="202">
        <v>18003539</v>
      </c>
      <c r="E215" s="205">
        <v>404.04</v>
      </c>
      <c r="F215" s="177" t="s">
        <v>26</v>
      </c>
      <c r="G215" s="202" t="s">
        <v>479</v>
      </c>
      <c r="H215" s="206">
        <v>36.880000000000003</v>
      </c>
      <c r="I215" s="206">
        <f>TAvoir2022[[#This Row],[MONTANT H.T]]*1.2</f>
        <v>44.256</v>
      </c>
      <c r="J215" s="206"/>
      <c r="K215" s="212">
        <f>IF(OR(TAvoir2022[[#This Row],[MONTANT T.T.C]]=TAvoir2022[[#This Row],[REGLEMENT]],TAvoir2022[[#This Row],[REGLEMENT]]="-"),"",TAvoir2022[[#This Row],[REGLEMENT]]-TAvoir2022[[#This Row],[MONTANT T.T.C]])</f>
        <v>-44.256</v>
      </c>
      <c r="L215" s="203">
        <f ca="1">IF(AND(TAvoir2022[[#This Row],[MONTANT H.T]]&lt;&gt;"",TAvoir2022[[#This Row],[ECART]]&lt;&gt;"",TAvoir2022[[#This Row],[RELANCE]]&lt;&gt;"non"),DATEDIF(TAvoir2022[[#This Row],[PERIODE]],TODAY(),"D"),"-")</f>
        <v>135</v>
      </c>
      <c r="M215" s="303"/>
      <c r="N215" s="344"/>
      <c r="O215" s="344"/>
    </row>
    <row r="216" spans="1:15" s="2" customFormat="1" ht="16.5" hidden="1" customHeight="1" thickTop="1" thickBot="1">
      <c r="A216" s="25" t="s">
        <v>51</v>
      </c>
      <c r="B216" s="130" t="s">
        <v>11</v>
      </c>
      <c r="C216" s="204">
        <v>44698</v>
      </c>
      <c r="D216" s="202">
        <v>18003535</v>
      </c>
      <c r="E216" s="205">
        <v>1395.77</v>
      </c>
      <c r="F216" s="177" t="s">
        <v>26</v>
      </c>
      <c r="G216" s="202" t="s">
        <v>477</v>
      </c>
      <c r="H216" s="206">
        <v>61.44</v>
      </c>
      <c r="I216" s="206">
        <f>TAvoir2022[[#This Row],[MONTANT H.T]]*1.2</f>
        <v>73.727999999999994</v>
      </c>
      <c r="J216" s="206"/>
      <c r="K216" s="212">
        <f>IF(OR(TAvoir2022[[#This Row],[MONTANT T.T.C]]=TAvoir2022[[#This Row],[REGLEMENT]],TAvoir2022[[#This Row],[REGLEMENT]]="-"),"",TAvoir2022[[#This Row],[REGLEMENT]]-TAvoir2022[[#This Row],[MONTANT T.T.C]])</f>
        <v>-73.727999999999994</v>
      </c>
      <c r="L216" s="203">
        <f ca="1">IF(AND(TAvoir2022[[#This Row],[MONTANT H.T]]&lt;&gt;"",TAvoir2022[[#This Row],[ECART]]&lt;&gt;"",TAvoir2022[[#This Row],[RELANCE]]&lt;&gt;"non"),DATEDIF(TAvoir2022[[#This Row],[PERIODE]],TODAY(),"D"),"-")</f>
        <v>135</v>
      </c>
      <c r="M216" s="303"/>
      <c r="N216" s="344"/>
      <c r="O216" s="344"/>
    </row>
    <row r="217" spans="1:15" s="2" customFormat="1" ht="16.5" hidden="1" customHeight="1" thickTop="1" thickBot="1">
      <c r="A217" s="25" t="s">
        <v>51</v>
      </c>
      <c r="B217" s="147" t="s">
        <v>11</v>
      </c>
      <c r="C217" s="131">
        <v>44698</v>
      </c>
      <c r="D217" s="132">
        <v>18003736</v>
      </c>
      <c r="E217" s="133">
        <v>146.30000000000001</v>
      </c>
      <c r="F217" s="132" t="s">
        <v>26</v>
      </c>
      <c r="G217" s="132" t="s">
        <v>501</v>
      </c>
      <c r="H217" s="134">
        <v>68.08</v>
      </c>
      <c r="I217" s="134">
        <f>TAvoir2022[[#This Row],[MONTANT H.T]]*1.2</f>
        <v>81.695999999999998</v>
      </c>
      <c r="J217" s="134"/>
      <c r="K217" s="135">
        <f>IF(OR(TAvoir2022[[#This Row],[MONTANT T.T.C]]=TAvoir2022[[#This Row],[REGLEMENT]],TAvoir2022[[#This Row],[REGLEMENT]]="-"),"",TAvoir2022[[#This Row],[REGLEMENT]]-TAvoir2022[[#This Row],[MONTANT T.T.C]])</f>
        <v>-81.695999999999998</v>
      </c>
      <c r="L217" s="136">
        <f ca="1">IF(AND(TAvoir2022[[#This Row],[MONTANT H.T]]&lt;&gt;"",TAvoir2022[[#This Row],[ECART]]&lt;&gt;"",TAvoir2022[[#This Row],[RELANCE]]&lt;&gt;"non"),DATEDIF(TAvoir2022[[#This Row],[PERIODE]],TODAY(),"D"),"-")</f>
        <v>135</v>
      </c>
      <c r="M217" s="152"/>
      <c r="N217" s="145"/>
      <c r="O217" s="145"/>
    </row>
    <row r="218" spans="1:15" s="2" customFormat="1" ht="16.5" hidden="1" customHeight="1" thickTop="1" thickBot="1">
      <c r="A218" s="25" t="s">
        <v>494</v>
      </c>
      <c r="B218" s="130" t="s">
        <v>11</v>
      </c>
      <c r="C218" s="204">
        <v>44698</v>
      </c>
      <c r="D218" s="202">
        <v>18003557</v>
      </c>
      <c r="E218" s="205">
        <v>146.30000000000001</v>
      </c>
      <c r="F218" s="202" t="s">
        <v>26</v>
      </c>
      <c r="G218" s="202" t="s">
        <v>501</v>
      </c>
      <c r="H218" s="206">
        <v>7.42</v>
      </c>
      <c r="I218" s="206">
        <f>TAvoir2022[[#This Row],[MONTANT H.T]]*1.2</f>
        <v>8.9039999999999999</v>
      </c>
      <c r="J218" s="206"/>
      <c r="K218" s="212">
        <f>IF(OR(TAvoir2022[[#This Row],[MONTANT T.T.C]]=TAvoir2022[[#This Row],[REGLEMENT]],TAvoir2022[[#This Row],[REGLEMENT]]="-"),"",TAvoir2022[[#This Row],[REGLEMENT]]-TAvoir2022[[#This Row],[MONTANT T.T.C]])</f>
        <v>-8.9039999999999999</v>
      </c>
      <c r="L218" s="203">
        <f ca="1">IF(AND(TAvoir2022[[#This Row],[MONTANT H.T]]&lt;&gt;"",TAvoir2022[[#This Row],[ECART]]&lt;&gt;"",TAvoir2022[[#This Row],[RELANCE]]&lt;&gt;"non"),DATEDIF(TAvoir2022[[#This Row],[PERIODE]],TODAY(),"D"),"-")</f>
        <v>135</v>
      </c>
      <c r="M218" s="303"/>
      <c r="N218" s="344"/>
      <c r="O218" s="344"/>
    </row>
    <row r="219" spans="1:15" s="2" customFormat="1" ht="16.5" hidden="1" customHeight="1" thickTop="1" thickBot="1">
      <c r="A219" s="25" t="s">
        <v>51</v>
      </c>
      <c r="B219" s="130" t="s">
        <v>11</v>
      </c>
      <c r="C219" s="204">
        <v>44705</v>
      </c>
      <c r="D219" s="202">
        <v>18003583</v>
      </c>
      <c r="E219" s="205"/>
      <c r="F219" s="177" t="s">
        <v>26</v>
      </c>
      <c r="G219" s="202" t="s">
        <v>588</v>
      </c>
      <c r="H219" s="206">
        <v>42.01</v>
      </c>
      <c r="I219" s="206">
        <v>50.41</v>
      </c>
      <c r="J219" s="206"/>
      <c r="K219" s="212">
        <f>IF(OR(TAvoir2022[[#This Row],[MONTANT T.T.C]]=TAvoir2022[[#This Row],[REGLEMENT]],TAvoir2022[[#This Row],[REGLEMENT]]="-"),"",TAvoir2022[[#This Row],[REGLEMENT]]-TAvoir2022[[#This Row],[MONTANT T.T.C]])</f>
        <v>-50.41</v>
      </c>
      <c r="L219" s="203">
        <f ca="1">IF(AND(TAvoir2022[[#This Row],[MONTANT H.T]]&lt;&gt;"",TAvoir2022[[#This Row],[ECART]]&lt;&gt;"",TAvoir2022[[#This Row],[RELANCE]]&lt;&gt;"non"),DATEDIF(TAvoir2022[[#This Row],[PERIODE]],TODAY(),"D"),"-")</f>
        <v>128</v>
      </c>
      <c r="M219" s="303"/>
      <c r="N219" s="344"/>
      <c r="O219" s="344"/>
    </row>
    <row r="220" spans="1:15" s="2" customFormat="1" ht="16.5" hidden="1" customHeight="1" thickTop="1" thickBot="1">
      <c r="A220" s="25" t="s">
        <v>494</v>
      </c>
      <c r="B220" s="130" t="s">
        <v>11</v>
      </c>
      <c r="C220" s="204">
        <v>44705</v>
      </c>
      <c r="D220" s="202">
        <v>18003568</v>
      </c>
      <c r="E220" s="205">
        <v>2082.96</v>
      </c>
      <c r="F220" s="202" t="s">
        <v>26</v>
      </c>
      <c r="G220" s="202" t="s">
        <v>511</v>
      </c>
      <c r="H220" s="206">
        <v>4.62</v>
      </c>
      <c r="I220" s="206">
        <f>TAvoir2022[[#This Row],[MONTANT H.T]]*1.2</f>
        <v>5.5439999999999996</v>
      </c>
      <c r="J220" s="206"/>
      <c r="K220" s="212">
        <f>IF(OR(TAvoir2022[[#This Row],[MONTANT T.T.C]]=TAvoir2022[[#This Row],[REGLEMENT]],TAvoir2022[[#This Row],[REGLEMENT]]="-"),"",TAvoir2022[[#This Row],[REGLEMENT]]-TAvoir2022[[#This Row],[MONTANT T.T.C]])</f>
        <v>-5.5439999999999996</v>
      </c>
      <c r="L220" s="203">
        <f ca="1">IF(AND(TAvoir2022[[#This Row],[MONTANT H.T]]&lt;&gt;"",TAvoir2022[[#This Row],[ECART]]&lt;&gt;"",TAvoir2022[[#This Row],[RELANCE]]&lt;&gt;"non"),DATEDIF(TAvoir2022[[#This Row],[PERIODE]],TODAY(),"D"),"-")</f>
        <v>128</v>
      </c>
      <c r="M220" s="303"/>
      <c r="N220" s="344"/>
      <c r="O220" s="344"/>
    </row>
    <row r="221" spans="1:15" s="2" customFormat="1" ht="16.5" hidden="1" customHeight="1" thickTop="1" thickBot="1">
      <c r="A221" s="25" t="s">
        <v>494</v>
      </c>
      <c r="B221" s="130" t="s">
        <v>11</v>
      </c>
      <c r="C221" s="204">
        <v>44705</v>
      </c>
      <c r="D221" s="202">
        <v>18003569</v>
      </c>
      <c r="E221" s="205">
        <v>1872.72</v>
      </c>
      <c r="F221" s="202" t="s">
        <v>26</v>
      </c>
      <c r="G221" s="202" t="s">
        <v>512</v>
      </c>
      <c r="H221" s="206">
        <v>4.8</v>
      </c>
      <c r="I221" s="206">
        <f>TAvoir2022[[#This Row],[MONTANT H.T]]*1.2</f>
        <v>5.76</v>
      </c>
      <c r="J221" s="206"/>
      <c r="K221" s="212">
        <f>IF(OR(TAvoir2022[[#This Row],[MONTANT T.T.C]]=TAvoir2022[[#This Row],[REGLEMENT]],TAvoir2022[[#This Row],[REGLEMENT]]="-"),"",TAvoir2022[[#This Row],[REGLEMENT]]-TAvoir2022[[#This Row],[MONTANT T.T.C]])</f>
        <v>-5.76</v>
      </c>
      <c r="L221" s="203">
        <f ca="1">IF(AND(TAvoir2022[[#This Row],[MONTANT H.T]]&lt;&gt;"",TAvoir2022[[#This Row],[ECART]]&lt;&gt;"",TAvoir2022[[#This Row],[RELANCE]]&lt;&gt;"non"),DATEDIF(TAvoir2022[[#This Row],[PERIODE]],TODAY(),"D"),"-")</f>
        <v>128</v>
      </c>
      <c r="M221" s="303"/>
      <c r="N221" s="344"/>
      <c r="O221" s="344"/>
    </row>
    <row r="222" spans="1:15" s="2" customFormat="1" ht="16.5" hidden="1" customHeight="1" thickTop="1" thickBot="1">
      <c r="A222" s="25" t="s">
        <v>494</v>
      </c>
      <c r="B222" s="130" t="s">
        <v>11</v>
      </c>
      <c r="C222" s="204">
        <v>44705</v>
      </c>
      <c r="D222" s="202">
        <v>18003567</v>
      </c>
      <c r="E222" s="205">
        <v>4698.13</v>
      </c>
      <c r="F222" s="202" t="s">
        <v>26</v>
      </c>
      <c r="G222" s="202" t="s">
        <v>510</v>
      </c>
      <c r="H222" s="206">
        <v>5.0599999999999996</v>
      </c>
      <c r="I222" s="206">
        <f>TAvoir2022[[#This Row],[MONTANT H.T]]*1.2</f>
        <v>6.0719999999999992</v>
      </c>
      <c r="J222" s="206"/>
      <c r="K222" s="212">
        <f>IF(OR(TAvoir2022[[#This Row],[MONTANT T.T.C]]=TAvoir2022[[#This Row],[REGLEMENT]],TAvoir2022[[#This Row],[REGLEMENT]]="-"),"",TAvoir2022[[#This Row],[REGLEMENT]]-TAvoir2022[[#This Row],[MONTANT T.T.C]])</f>
        <v>-6.0719999999999992</v>
      </c>
      <c r="L222" s="203">
        <f ca="1">IF(AND(TAvoir2022[[#This Row],[MONTANT H.T]]&lt;&gt;"",TAvoir2022[[#This Row],[ECART]]&lt;&gt;"",TAvoir2022[[#This Row],[RELANCE]]&lt;&gt;"non"),DATEDIF(TAvoir2022[[#This Row],[PERIODE]],TODAY(),"D"),"-")</f>
        <v>128</v>
      </c>
      <c r="M222" s="303"/>
      <c r="N222" s="344"/>
      <c r="O222" s="344"/>
    </row>
    <row r="223" spans="1:15" s="2" customFormat="1" ht="16.5" hidden="1" customHeight="1" thickTop="1" thickBot="1">
      <c r="A223" s="25" t="s">
        <v>51</v>
      </c>
      <c r="B223" s="130" t="s">
        <v>11</v>
      </c>
      <c r="C223" s="231">
        <v>44706</v>
      </c>
      <c r="D223" s="232">
        <v>18003627</v>
      </c>
      <c r="E223" s="233">
        <v>3223.58</v>
      </c>
      <c r="F223" s="148" t="s">
        <v>26</v>
      </c>
      <c r="G223" s="232" t="s">
        <v>615</v>
      </c>
      <c r="H223" s="234">
        <v>9.24</v>
      </c>
      <c r="I223" s="234">
        <f>TAvoir2022[[#This Row],[MONTANT H.T]]*1.2</f>
        <v>11.087999999999999</v>
      </c>
      <c r="J223" s="234"/>
      <c r="K223" s="235">
        <f>IF(OR(TAvoir2022[[#This Row],[MONTANT T.T.C]]=TAvoir2022[[#This Row],[REGLEMENT]],TAvoir2022[[#This Row],[REGLEMENT]]="-"),"",TAvoir2022[[#This Row],[REGLEMENT]]-TAvoir2022[[#This Row],[MONTANT T.T.C]])</f>
        <v>-11.087999999999999</v>
      </c>
      <c r="L223" s="236">
        <f ca="1">IF(AND(TAvoir2022[[#This Row],[MONTANT H.T]]&lt;&gt;"",TAvoir2022[[#This Row],[ECART]]&lt;&gt;"",TAvoir2022[[#This Row],[RELANCE]]&lt;&gt;"non"),DATEDIF(TAvoir2022[[#This Row],[PERIODE]],TODAY(),"D"),"-")</f>
        <v>127</v>
      </c>
      <c r="M223" s="305"/>
      <c r="N223" s="359"/>
      <c r="O223" s="359"/>
    </row>
    <row r="224" spans="1:15" s="2" customFormat="1" ht="16.5" hidden="1" customHeight="1" thickTop="1" thickBot="1">
      <c r="A224" s="25" t="s">
        <v>51</v>
      </c>
      <c r="B224" s="130" t="s">
        <v>11</v>
      </c>
      <c r="C224" s="231">
        <v>44706</v>
      </c>
      <c r="D224" s="232">
        <v>18003628</v>
      </c>
      <c r="E224" s="233">
        <v>200.93</v>
      </c>
      <c r="F224" s="148" t="s">
        <v>26</v>
      </c>
      <c r="G224" s="232" t="s">
        <v>614</v>
      </c>
      <c r="H224" s="234">
        <v>60.68</v>
      </c>
      <c r="I224" s="234">
        <f>TAvoir2022[[#This Row],[MONTANT H.T]]*1.2</f>
        <v>72.816000000000003</v>
      </c>
      <c r="J224" s="234"/>
      <c r="K224" s="235">
        <f>IF(OR(TAvoir2022[[#This Row],[MONTANT T.T.C]]=TAvoir2022[[#This Row],[REGLEMENT]],TAvoir2022[[#This Row],[REGLEMENT]]="-"),"",TAvoir2022[[#This Row],[REGLEMENT]]-TAvoir2022[[#This Row],[MONTANT T.T.C]])</f>
        <v>-72.816000000000003</v>
      </c>
      <c r="L224" s="236">
        <f ca="1">IF(AND(TAvoir2022[[#This Row],[MONTANT H.T]]&lt;&gt;"",TAvoir2022[[#This Row],[ECART]]&lt;&gt;"",TAvoir2022[[#This Row],[RELANCE]]&lt;&gt;"non"),DATEDIF(TAvoir2022[[#This Row],[PERIODE]],TODAY(),"D"),"-")</f>
        <v>127</v>
      </c>
      <c r="M224" s="305"/>
      <c r="N224" s="359"/>
      <c r="O224" s="359"/>
    </row>
    <row r="225" spans="1:15" s="2" customFormat="1" ht="16.5" hidden="1" customHeight="1" thickTop="1" thickBot="1">
      <c r="A225" s="25" t="s">
        <v>51</v>
      </c>
      <c r="B225" s="230" t="s">
        <v>11</v>
      </c>
      <c r="C225" s="231">
        <v>44712</v>
      </c>
      <c r="D225" s="232">
        <v>18003630</v>
      </c>
      <c r="E225" s="233">
        <v>1574.78</v>
      </c>
      <c r="F225" s="148" t="s">
        <v>26</v>
      </c>
      <c r="G225" s="232" t="s">
        <v>610</v>
      </c>
      <c r="H225" s="234">
        <v>99.36</v>
      </c>
      <c r="I225" s="234">
        <f>TAvoir2022[[#This Row],[MONTANT H.T]]*1.2</f>
        <v>119.232</v>
      </c>
      <c r="J225" s="234"/>
      <c r="K225" s="235">
        <f>IF(OR(TAvoir2022[[#This Row],[MONTANT T.T.C]]=TAvoir2022[[#This Row],[REGLEMENT]],TAvoir2022[[#This Row],[REGLEMENT]]="-"),"",TAvoir2022[[#This Row],[REGLEMENT]]-TAvoir2022[[#This Row],[MONTANT T.T.C]])</f>
        <v>-119.232</v>
      </c>
      <c r="L225" s="236">
        <f ca="1">IF(AND(TAvoir2022[[#This Row],[MONTANT H.T]]&lt;&gt;"",TAvoir2022[[#This Row],[ECART]]&lt;&gt;"",TAvoir2022[[#This Row],[RELANCE]]&lt;&gt;"non"),DATEDIF(TAvoir2022[[#This Row],[PERIODE]],TODAY(),"D"),"-")</f>
        <v>121</v>
      </c>
      <c r="M225" s="305"/>
      <c r="N225" s="359"/>
      <c r="O225" s="359"/>
    </row>
    <row r="226" spans="1:15" s="2" customFormat="1" ht="16.5" hidden="1" customHeight="1" thickTop="1" thickBot="1">
      <c r="A226" s="25" t="s">
        <v>51</v>
      </c>
      <c r="B226" s="147" t="s">
        <v>11</v>
      </c>
      <c r="C226" s="34">
        <v>44713</v>
      </c>
      <c r="D226" s="33">
        <v>18003697</v>
      </c>
      <c r="E226" s="35">
        <v>317.08999999999997</v>
      </c>
      <c r="F226" s="132" t="s">
        <v>26</v>
      </c>
      <c r="G226" s="33" t="s">
        <v>827</v>
      </c>
      <c r="H226" s="36">
        <v>0.84</v>
      </c>
      <c r="I226" s="36">
        <f>TAvoir2022[[#This Row],[MONTANT H.T]]*1.2</f>
        <v>1.008</v>
      </c>
      <c r="J226" s="36"/>
      <c r="K226" s="38">
        <f>IF(OR(TAvoir2022[[#This Row],[MONTANT T.T.C]]=TAvoir2022[[#This Row],[REGLEMENT]],TAvoir2022[[#This Row],[REGLEMENT]]="-"),"",TAvoir2022[[#This Row],[REGLEMENT]]-TAvoir2022[[#This Row],[MONTANT T.T.C]])</f>
        <v>-1.008</v>
      </c>
      <c r="L226" s="39">
        <f ca="1">IF(AND(TAvoir2022[[#This Row],[MONTANT H.T]]&lt;&gt;"",TAvoir2022[[#This Row],[ECART]]&lt;&gt;"",TAvoir2022[[#This Row],[RELANCE]]&lt;&gt;"non"),DATEDIF(TAvoir2022[[#This Row],[PERIODE]],TODAY(),"D"),"-")</f>
        <v>120</v>
      </c>
      <c r="M226" s="37"/>
      <c r="N226" s="30"/>
      <c r="O226" s="31"/>
    </row>
    <row r="227" spans="1:15" s="2" customFormat="1" ht="16.5" hidden="1" customHeight="1" thickTop="1" thickBot="1">
      <c r="A227" s="25" t="s">
        <v>51</v>
      </c>
      <c r="B227" s="560" t="s">
        <v>11</v>
      </c>
      <c r="C227" s="261">
        <v>44713</v>
      </c>
      <c r="D227" s="262">
        <v>18003639</v>
      </c>
      <c r="E227" s="263"/>
      <c r="F227" s="208" t="s">
        <v>26</v>
      </c>
      <c r="G227" s="262" t="s">
        <v>724</v>
      </c>
      <c r="H227" s="264">
        <v>66.239999999999995</v>
      </c>
      <c r="I227" s="264">
        <f>TAvoir2022[[#This Row],[MONTANT H.T]]*1.2</f>
        <v>79.487999999999985</v>
      </c>
      <c r="J227" s="264"/>
      <c r="K227" s="265">
        <f>IF(OR(TAvoir2022[[#This Row],[MONTANT T.T.C]]=TAvoir2022[[#This Row],[REGLEMENT]],TAvoir2022[[#This Row],[REGLEMENT]]="-"),"",TAvoir2022[[#This Row],[REGLEMENT]]-TAvoir2022[[#This Row],[MONTANT T.T.C]])</f>
        <v>-79.487999999999985</v>
      </c>
      <c r="L227" s="266">
        <f ca="1">IF(AND(TAvoir2022[[#This Row],[MONTANT H.T]]&lt;&gt;"",TAvoir2022[[#This Row],[ECART]]&lt;&gt;"",TAvoir2022[[#This Row],[RELANCE]]&lt;&gt;"non"),DATEDIF(TAvoir2022[[#This Row],[PERIODE]],TODAY(),"D"),"-")</f>
        <v>120</v>
      </c>
      <c r="M227" s="267"/>
      <c r="N227" s="268"/>
      <c r="O227" s="269"/>
    </row>
    <row r="228" spans="1:15" s="2" customFormat="1" ht="16.5" hidden="1" customHeight="1" thickTop="1" thickBot="1">
      <c r="A228" s="25" t="s">
        <v>51</v>
      </c>
      <c r="B228" s="130" t="s">
        <v>11</v>
      </c>
      <c r="C228" s="34">
        <v>44713</v>
      </c>
      <c r="D228" s="33">
        <v>18003670</v>
      </c>
      <c r="E228" s="35"/>
      <c r="F228" s="132" t="s">
        <v>21</v>
      </c>
      <c r="G228" s="33" t="s">
        <v>704</v>
      </c>
      <c r="H228" s="36">
        <v>1105.9100000000001</v>
      </c>
      <c r="I228" s="36">
        <f>TAvoir2022[[#This Row],[MONTANT H.T]]*1.2</f>
        <v>1327.0920000000001</v>
      </c>
      <c r="J228" s="36">
        <v>1105.44</v>
      </c>
      <c r="K228" s="38">
        <f>IF(OR(TAvoir2022[[#This Row],[MONTANT T.T.C]]=TAvoir2022[[#This Row],[REGLEMENT]],TAvoir2022[[#This Row],[REGLEMENT]]="-"),"",TAvoir2022[[#This Row],[REGLEMENT]]-TAvoir2022[[#This Row],[MONTANT T.T.C]])</f>
        <v>-221.65200000000004</v>
      </c>
      <c r="L228" s="39">
        <f ca="1">IF(AND(TAvoir2022[[#This Row],[MONTANT H.T]]&lt;&gt;"",TAvoir2022[[#This Row],[ECART]]&lt;&gt;"",TAvoir2022[[#This Row],[RELANCE]]&lt;&gt;"non"),DATEDIF(TAvoir2022[[#This Row],[PERIODE]],TODAY(),"D"),"-")</f>
        <v>120</v>
      </c>
      <c r="M228" s="37"/>
      <c r="N228" s="30" t="s">
        <v>705</v>
      </c>
      <c r="O228" s="31"/>
    </row>
    <row r="229" spans="1:15" s="2" customFormat="1" ht="16.5" hidden="1" customHeight="1" thickTop="1" thickBot="1">
      <c r="A229" s="25" t="s">
        <v>51</v>
      </c>
      <c r="B229" s="147" t="s">
        <v>11</v>
      </c>
      <c r="C229" s="34">
        <v>44714</v>
      </c>
      <c r="D229" s="33">
        <v>18003730</v>
      </c>
      <c r="E229" s="35">
        <v>1641.12</v>
      </c>
      <c r="F229" s="132" t="s">
        <v>26</v>
      </c>
      <c r="G229" s="33" t="s">
        <v>851</v>
      </c>
      <c r="H229" s="36">
        <v>3.64</v>
      </c>
      <c r="I229" s="36">
        <f>TAvoir2022[[#This Row],[MONTANT H.T]]*1.2</f>
        <v>4.3680000000000003</v>
      </c>
      <c r="J229" s="36"/>
      <c r="K229" s="38">
        <f>IF(OR(TAvoir2022[[#This Row],[MONTANT T.T.C]]=TAvoir2022[[#This Row],[REGLEMENT]],TAvoir2022[[#This Row],[REGLEMENT]]="-"),"",TAvoir2022[[#This Row],[REGLEMENT]]-TAvoir2022[[#This Row],[MONTANT T.T.C]])</f>
        <v>-4.3680000000000003</v>
      </c>
      <c r="L229" s="39">
        <f ca="1">IF(AND(TAvoir2022[[#This Row],[MONTANT H.T]]&lt;&gt;"",TAvoir2022[[#This Row],[ECART]]&lt;&gt;"",TAvoir2022[[#This Row],[RELANCE]]&lt;&gt;"non"),DATEDIF(TAvoir2022[[#This Row],[PERIODE]],TODAY(),"D"),"-")</f>
        <v>119</v>
      </c>
      <c r="M229" s="37"/>
      <c r="N229" s="30"/>
      <c r="O229" s="31"/>
    </row>
    <row r="230" spans="1:15" s="2" customFormat="1" ht="16.5" hidden="1" customHeight="1" thickTop="1" thickBot="1">
      <c r="A230" s="25" t="s">
        <v>51</v>
      </c>
      <c r="B230" s="147" t="s">
        <v>11</v>
      </c>
      <c r="C230" s="34">
        <v>44714</v>
      </c>
      <c r="D230" s="33">
        <v>18003731</v>
      </c>
      <c r="E230" s="35">
        <v>1696.36</v>
      </c>
      <c r="F230" s="132" t="s">
        <v>26</v>
      </c>
      <c r="G230" s="33" t="s">
        <v>850</v>
      </c>
      <c r="H230" s="36">
        <v>3.77</v>
      </c>
      <c r="I230" s="36">
        <f>TAvoir2022[[#This Row],[MONTANT H.T]]*1.2</f>
        <v>4.524</v>
      </c>
      <c r="J230" s="36"/>
      <c r="K230" s="38">
        <f>IF(OR(TAvoir2022[[#This Row],[MONTANT T.T.C]]=TAvoir2022[[#This Row],[REGLEMENT]],TAvoir2022[[#This Row],[REGLEMENT]]="-"),"",TAvoir2022[[#This Row],[REGLEMENT]]-TAvoir2022[[#This Row],[MONTANT T.T.C]])</f>
        <v>-4.524</v>
      </c>
      <c r="L230" s="39">
        <f ca="1">IF(AND(TAvoir2022[[#This Row],[MONTANT H.T]]&lt;&gt;"",TAvoir2022[[#This Row],[ECART]]&lt;&gt;"",TAvoir2022[[#This Row],[RELANCE]]&lt;&gt;"non"),DATEDIF(TAvoir2022[[#This Row],[PERIODE]],TODAY(),"D"),"-")</f>
        <v>119</v>
      </c>
      <c r="M230" s="37"/>
      <c r="N230" s="30"/>
      <c r="O230" s="31"/>
    </row>
    <row r="231" spans="1:15" s="2" customFormat="1" ht="16.5" hidden="1" customHeight="1" thickTop="1" thickBot="1">
      <c r="A231" s="25" t="s">
        <v>51</v>
      </c>
      <c r="B231" s="147" t="s">
        <v>11</v>
      </c>
      <c r="C231" s="34">
        <v>44714</v>
      </c>
      <c r="D231" s="33">
        <v>18003724</v>
      </c>
      <c r="E231" s="35">
        <v>1007.94</v>
      </c>
      <c r="F231" s="132" t="s">
        <v>26</v>
      </c>
      <c r="G231" s="33" t="s">
        <v>845</v>
      </c>
      <c r="H231" s="36">
        <v>8.42</v>
      </c>
      <c r="I231" s="36">
        <f>TAvoir2022[[#This Row],[MONTANT H.T]]*1.2</f>
        <v>10.103999999999999</v>
      </c>
      <c r="J231" s="36"/>
      <c r="K231" s="38">
        <f>IF(OR(TAvoir2022[[#This Row],[MONTANT T.T.C]]=TAvoir2022[[#This Row],[REGLEMENT]],TAvoir2022[[#This Row],[REGLEMENT]]="-"),"",TAvoir2022[[#This Row],[REGLEMENT]]-TAvoir2022[[#This Row],[MONTANT T.T.C]])</f>
        <v>-10.103999999999999</v>
      </c>
      <c r="L231" s="39">
        <f ca="1">IF(AND(TAvoir2022[[#This Row],[MONTANT H.T]]&lt;&gt;"",TAvoir2022[[#This Row],[ECART]]&lt;&gt;"",TAvoir2022[[#This Row],[RELANCE]]&lt;&gt;"non"),DATEDIF(TAvoir2022[[#This Row],[PERIODE]],TODAY(),"D"),"-")</f>
        <v>119</v>
      </c>
      <c r="M231" s="37"/>
      <c r="N231" s="30"/>
      <c r="O231" s="31"/>
    </row>
    <row r="232" spans="1:15" s="2" customFormat="1" ht="16.5" hidden="1" customHeight="1" thickTop="1" thickBot="1">
      <c r="A232" s="25" t="s">
        <v>51</v>
      </c>
      <c r="B232" s="560" t="s">
        <v>11</v>
      </c>
      <c r="C232" s="261">
        <v>44714</v>
      </c>
      <c r="D232" s="262">
        <v>18003669</v>
      </c>
      <c r="E232" s="263"/>
      <c r="F232" s="208" t="s">
        <v>26</v>
      </c>
      <c r="G232" s="262" t="s">
        <v>723</v>
      </c>
      <c r="H232" s="264">
        <v>22.08</v>
      </c>
      <c r="I232" s="264">
        <f>TAvoir2022[[#This Row],[MONTANT H.T]]*1.2</f>
        <v>26.495999999999999</v>
      </c>
      <c r="J232" s="264"/>
      <c r="K232" s="265">
        <f>IF(OR(TAvoir2022[[#This Row],[MONTANT T.T.C]]=TAvoir2022[[#This Row],[REGLEMENT]],TAvoir2022[[#This Row],[REGLEMENT]]="-"),"",TAvoir2022[[#This Row],[REGLEMENT]]-TAvoir2022[[#This Row],[MONTANT T.T.C]])</f>
        <v>-26.495999999999999</v>
      </c>
      <c r="L232" s="266">
        <f ca="1">IF(AND(TAvoir2022[[#This Row],[MONTANT H.T]]&lt;&gt;"",TAvoir2022[[#This Row],[ECART]]&lt;&gt;"",TAvoir2022[[#This Row],[RELANCE]]&lt;&gt;"non"),DATEDIF(TAvoir2022[[#This Row],[PERIODE]],TODAY(),"D"),"-")</f>
        <v>119</v>
      </c>
      <c r="M232" s="267"/>
      <c r="N232" s="268"/>
      <c r="O232" s="269"/>
    </row>
    <row r="233" spans="1:15" s="2" customFormat="1" ht="16.5" hidden="1" customHeight="1" thickTop="1" thickBot="1">
      <c r="A233" s="25" t="s">
        <v>51</v>
      </c>
      <c r="B233" s="147" t="s">
        <v>11</v>
      </c>
      <c r="C233" s="34">
        <v>44714</v>
      </c>
      <c r="D233" s="33">
        <v>18003726</v>
      </c>
      <c r="E233" s="35">
        <v>268.44</v>
      </c>
      <c r="F233" s="132" t="s">
        <v>26</v>
      </c>
      <c r="G233" s="33" t="s">
        <v>846</v>
      </c>
      <c r="H233" s="36">
        <v>45.2</v>
      </c>
      <c r="I233" s="36">
        <f>TAvoir2022[[#This Row],[MONTANT H.T]]*1.2</f>
        <v>54.24</v>
      </c>
      <c r="J233" s="36"/>
      <c r="K233" s="38">
        <f>IF(OR(TAvoir2022[[#This Row],[MONTANT T.T.C]]=TAvoir2022[[#This Row],[REGLEMENT]],TAvoir2022[[#This Row],[REGLEMENT]]="-"),"",TAvoir2022[[#This Row],[REGLEMENT]]-TAvoir2022[[#This Row],[MONTANT T.T.C]])</f>
        <v>-54.24</v>
      </c>
      <c r="L233" s="39">
        <f ca="1">IF(AND(TAvoir2022[[#This Row],[MONTANT H.T]]&lt;&gt;"",TAvoir2022[[#This Row],[ECART]]&lt;&gt;"",TAvoir2022[[#This Row],[RELANCE]]&lt;&gt;"non"),DATEDIF(TAvoir2022[[#This Row],[PERIODE]],TODAY(),"D"),"-")</f>
        <v>119</v>
      </c>
      <c r="M233" s="37"/>
      <c r="N233" s="30"/>
      <c r="O233" s="31"/>
    </row>
    <row r="234" spans="1:15" s="2" customFormat="1" ht="16.5" hidden="1" customHeight="1" thickTop="1" thickBot="1">
      <c r="A234" s="25" t="s">
        <v>51</v>
      </c>
      <c r="B234" s="147" t="s">
        <v>11</v>
      </c>
      <c r="C234" s="131">
        <v>44715</v>
      </c>
      <c r="D234" s="132">
        <v>18003732</v>
      </c>
      <c r="E234" s="133">
        <v>1913.62</v>
      </c>
      <c r="F234" s="132" t="s">
        <v>26</v>
      </c>
      <c r="G234" s="132" t="s">
        <v>849</v>
      </c>
      <c r="H234" s="134">
        <v>3.78</v>
      </c>
      <c r="I234" s="134">
        <f>TAvoir2022[[#This Row],[MONTANT H.T]]*1.2</f>
        <v>4.5359999999999996</v>
      </c>
      <c r="J234" s="134"/>
      <c r="K234" s="135">
        <f>IF(OR(TAvoir2022[[#This Row],[MONTANT T.T.C]]=TAvoir2022[[#This Row],[REGLEMENT]],TAvoir2022[[#This Row],[REGLEMENT]]="-"),"",TAvoir2022[[#This Row],[REGLEMENT]]-TAvoir2022[[#This Row],[MONTANT T.T.C]])</f>
        <v>-4.5359999999999996</v>
      </c>
      <c r="L234" s="136">
        <f ca="1">IF(AND(TAvoir2022[[#This Row],[MONTANT H.T]]&lt;&gt;"",TAvoir2022[[#This Row],[ECART]]&lt;&gt;"",TAvoir2022[[#This Row],[RELANCE]]&lt;&gt;"non"),DATEDIF(TAvoir2022[[#This Row],[PERIODE]],TODAY(),"D"),"-")</f>
        <v>118</v>
      </c>
      <c r="M234" s="152"/>
      <c r="N234" s="145"/>
      <c r="O234" s="145"/>
    </row>
    <row r="235" spans="1:15" s="2" customFormat="1" ht="16.5" hidden="1" customHeight="1" thickTop="1" thickBot="1">
      <c r="A235" s="25" t="s">
        <v>51</v>
      </c>
      <c r="B235" s="147" t="s">
        <v>11</v>
      </c>
      <c r="C235" s="34">
        <v>44719</v>
      </c>
      <c r="D235" s="33">
        <v>18003733</v>
      </c>
      <c r="E235" s="35">
        <v>1704.24</v>
      </c>
      <c r="F235" s="132" t="s">
        <v>26</v>
      </c>
      <c r="G235" s="33" t="s">
        <v>848</v>
      </c>
      <c r="H235" s="36">
        <v>3.78</v>
      </c>
      <c r="I235" s="36">
        <f>TAvoir2022[[#This Row],[MONTANT H.T]]*1.2</f>
        <v>4.5359999999999996</v>
      </c>
      <c r="J235" s="36"/>
      <c r="K235" s="38">
        <f>IF(OR(TAvoir2022[[#This Row],[MONTANT T.T.C]]=TAvoir2022[[#This Row],[REGLEMENT]],TAvoir2022[[#This Row],[REGLEMENT]]="-"),"",TAvoir2022[[#This Row],[REGLEMENT]]-TAvoir2022[[#This Row],[MONTANT T.T.C]])</f>
        <v>-4.5359999999999996</v>
      </c>
      <c r="L235" s="39">
        <f ca="1">IF(AND(TAvoir2022[[#This Row],[MONTANT H.T]]&lt;&gt;"",TAvoir2022[[#This Row],[ECART]]&lt;&gt;"",TAvoir2022[[#This Row],[RELANCE]]&lt;&gt;"non"),DATEDIF(TAvoir2022[[#This Row],[PERIODE]],TODAY(),"D"),"-")</f>
        <v>114</v>
      </c>
      <c r="M235" s="37"/>
      <c r="N235" s="30"/>
      <c r="O235" s="31"/>
    </row>
    <row r="236" spans="1:15" s="2" customFormat="1" ht="16.5" hidden="1" customHeight="1" thickTop="1" thickBot="1">
      <c r="A236" s="25" t="s">
        <v>51</v>
      </c>
      <c r="B236" s="147" t="s">
        <v>11</v>
      </c>
      <c r="C236" s="34">
        <v>44721</v>
      </c>
      <c r="D236" s="33">
        <v>18003734</v>
      </c>
      <c r="E236" s="35">
        <v>1735.8</v>
      </c>
      <c r="F236" s="132" t="s">
        <v>26</v>
      </c>
      <c r="G236" s="33" t="s">
        <v>847</v>
      </c>
      <c r="H236" s="36">
        <v>3.85</v>
      </c>
      <c r="I236" s="36">
        <f>TAvoir2022[[#This Row],[MONTANT H.T]]*1.2</f>
        <v>4.62</v>
      </c>
      <c r="J236" s="36"/>
      <c r="K236" s="38">
        <f>IF(OR(TAvoir2022[[#This Row],[MONTANT T.T.C]]=TAvoir2022[[#This Row],[REGLEMENT]],TAvoir2022[[#This Row],[REGLEMENT]]="-"),"",TAvoir2022[[#This Row],[REGLEMENT]]-TAvoir2022[[#This Row],[MONTANT T.T.C]])</f>
        <v>-4.62</v>
      </c>
      <c r="L236" s="39">
        <f ca="1">IF(AND(TAvoir2022[[#This Row],[MONTANT H.T]]&lt;&gt;"",TAvoir2022[[#This Row],[ECART]]&lt;&gt;"",TAvoir2022[[#This Row],[RELANCE]]&lt;&gt;"non"),DATEDIF(TAvoir2022[[#This Row],[PERIODE]],TODAY(),"D"),"-")</f>
        <v>112</v>
      </c>
      <c r="M236" s="37"/>
      <c r="N236" s="30"/>
      <c r="O236" s="31"/>
    </row>
    <row r="237" spans="1:15" s="2" customFormat="1" ht="16.5" hidden="1" customHeight="1" thickTop="1" thickBot="1">
      <c r="A237" s="25" t="s">
        <v>51</v>
      </c>
      <c r="B237" s="147" t="s">
        <v>11</v>
      </c>
      <c r="C237" s="34">
        <v>44722</v>
      </c>
      <c r="D237" s="33">
        <v>18003735</v>
      </c>
      <c r="E237" s="35"/>
      <c r="F237" s="132" t="s">
        <v>26</v>
      </c>
      <c r="G237" s="33" t="s">
        <v>855</v>
      </c>
      <c r="H237" s="36">
        <v>4.6900000000000004</v>
      </c>
      <c r="I237" s="36">
        <f>TAvoir2022[[#This Row],[MONTANT H.T]]*1.2</f>
        <v>5.6280000000000001</v>
      </c>
      <c r="J237" s="36"/>
      <c r="K237" s="38">
        <f>IF(OR(TAvoir2022[[#This Row],[MONTANT T.T.C]]=TAvoir2022[[#This Row],[REGLEMENT]],TAvoir2022[[#This Row],[REGLEMENT]]="-"),"",TAvoir2022[[#This Row],[REGLEMENT]]-TAvoir2022[[#This Row],[MONTANT T.T.C]])</f>
        <v>-5.6280000000000001</v>
      </c>
      <c r="L237" s="39">
        <f ca="1">IF(AND(TAvoir2022[[#This Row],[MONTANT H.T]]&lt;&gt;"",TAvoir2022[[#This Row],[ECART]]&lt;&gt;"",TAvoir2022[[#This Row],[RELANCE]]&lt;&gt;"non"),DATEDIF(TAvoir2022[[#This Row],[PERIODE]],TODAY(),"D"),"-")</f>
        <v>111</v>
      </c>
      <c r="M237" s="37"/>
      <c r="N237" s="30"/>
      <c r="O237" s="31"/>
    </row>
    <row r="238" spans="1:15" s="2" customFormat="1" ht="16.5" hidden="1" customHeight="1" thickTop="1" thickBot="1">
      <c r="A238" s="25" t="s">
        <v>51</v>
      </c>
      <c r="B238" s="147" t="s">
        <v>11</v>
      </c>
      <c r="C238" s="34">
        <v>44725</v>
      </c>
      <c r="D238" s="33">
        <v>18003727</v>
      </c>
      <c r="E238" s="35">
        <v>589.87</v>
      </c>
      <c r="F238" s="132" t="s">
        <v>26</v>
      </c>
      <c r="G238" s="33" t="s">
        <v>854</v>
      </c>
      <c r="H238" s="36">
        <v>180.06</v>
      </c>
      <c r="I238" s="36">
        <f>TAvoir2022[[#This Row],[MONTANT H.T]]*1.2</f>
        <v>216.072</v>
      </c>
      <c r="J238" s="36"/>
      <c r="K238" s="38">
        <f>IF(OR(TAvoir2022[[#This Row],[MONTANT T.T.C]]=TAvoir2022[[#This Row],[REGLEMENT]],TAvoir2022[[#This Row],[REGLEMENT]]="-"),"",TAvoir2022[[#This Row],[REGLEMENT]]-TAvoir2022[[#This Row],[MONTANT T.T.C]])</f>
        <v>-216.072</v>
      </c>
      <c r="L238" s="39">
        <f ca="1">IF(AND(TAvoir2022[[#This Row],[MONTANT H.T]]&lt;&gt;"",TAvoir2022[[#This Row],[ECART]]&lt;&gt;"",TAvoir2022[[#This Row],[RELANCE]]&lt;&gt;"non"),DATEDIF(TAvoir2022[[#This Row],[PERIODE]],TODAY(),"D"),"-")</f>
        <v>108</v>
      </c>
      <c r="M238" s="37"/>
      <c r="N238" s="30"/>
      <c r="O238" s="31"/>
    </row>
    <row r="239" spans="1:15" s="2" customFormat="1" ht="16.5" hidden="1" customHeight="1" thickTop="1" thickBot="1">
      <c r="A239" s="25" t="s">
        <v>51</v>
      </c>
      <c r="B239" s="147" t="s">
        <v>11</v>
      </c>
      <c r="C239" s="34">
        <v>44728</v>
      </c>
      <c r="D239" s="33">
        <v>18003720</v>
      </c>
      <c r="E239" s="35">
        <v>905.14</v>
      </c>
      <c r="F239" s="132" t="s">
        <v>26</v>
      </c>
      <c r="G239" s="33" t="s">
        <v>842</v>
      </c>
      <c r="H239" s="36">
        <v>74.34</v>
      </c>
      <c r="I239" s="36">
        <f>TAvoir2022[[#This Row],[MONTANT H.T]]*1.2</f>
        <v>89.207999999999998</v>
      </c>
      <c r="J239" s="36"/>
      <c r="K239" s="38">
        <f>IF(OR(TAvoir2022[[#This Row],[MONTANT T.T.C]]=TAvoir2022[[#This Row],[REGLEMENT]],TAvoir2022[[#This Row],[REGLEMENT]]="-"),"",TAvoir2022[[#This Row],[REGLEMENT]]-TAvoir2022[[#This Row],[MONTANT T.T.C]])</f>
        <v>-89.207999999999998</v>
      </c>
      <c r="L239" s="39">
        <f ca="1">IF(AND(TAvoir2022[[#This Row],[MONTANT H.T]]&lt;&gt;"",TAvoir2022[[#This Row],[ECART]]&lt;&gt;"",TAvoir2022[[#This Row],[RELANCE]]&lt;&gt;"non"),DATEDIF(TAvoir2022[[#This Row],[PERIODE]],TODAY(),"D"),"-")</f>
        <v>105</v>
      </c>
      <c r="M239" s="37"/>
      <c r="N239" s="30"/>
      <c r="O239" s="31"/>
    </row>
    <row r="240" spans="1:15" s="2" customFormat="1" ht="16.5" hidden="1" customHeight="1" thickTop="1" thickBot="1">
      <c r="A240" s="25" t="s">
        <v>51</v>
      </c>
      <c r="B240" s="147" t="s">
        <v>11</v>
      </c>
      <c r="C240" s="34">
        <v>44729</v>
      </c>
      <c r="D240" s="33">
        <v>18003729</v>
      </c>
      <c r="E240" s="35">
        <v>1638.14</v>
      </c>
      <c r="F240" s="132" t="s">
        <v>26</v>
      </c>
      <c r="G240" s="33" t="s">
        <v>852</v>
      </c>
      <c r="H240" s="36">
        <v>5.04</v>
      </c>
      <c r="I240" s="36">
        <f>TAvoir2022[[#This Row],[MONTANT H.T]]*1.2</f>
        <v>6.048</v>
      </c>
      <c r="J240" s="36"/>
      <c r="K240" s="38">
        <f>IF(OR(TAvoir2022[[#This Row],[MONTANT T.T.C]]=TAvoir2022[[#This Row],[REGLEMENT]],TAvoir2022[[#This Row],[REGLEMENT]]="-"),"",TAvoir2022[[#This Row],[REGLEMENT]]-TAvoir2022[[#This Row],[MONTANT T.T.C]])</f>
        <v>-6.048</v>
      </c>
      <c r="L240" s="39">
        <f ca="1">IF(AND(TAvoir2022[[#This Row],[MONTANT H.T]]&lt;&gt;"",TAvoir2022[[#This Row],[ECART]]&lt;&gt;"",TAvoir2022[[#This Row],[RELANCE]]&lt;&gt;"non"),DATEDIF(TAvoir2022[[#This Row],[PERIODE]],TODAY(),"D"),"-")</f>
        <v>104</v>
      </c>
      <c r="M240" s="37"/>
      <c r="N240" s="30"/>
      <c r="O240" s="31"/>
    </row>
    <row r="241" spans="1:15" s="2" customFormat="1" ht="16.5" hidden="1" customHeight="1" thickTop="1" thickBot="1">
      <c r="A241" s="25" t="s">
        <v>51</v>
      </c>
      <c r="B241" s="147" t="s">
        <v>11</v>
      </c>
      <c r="C241" s="34">
        <v>44734</v>
      </c>
      <c r="D241" s="33">
        <v>18003722</v>
      </c>
      <c r="E241" s="35">
        <v>3415.68</v>
      </c>
      <c r="F241" s="132" t="s">
        <v>26</v>
      </c>
      <c r="G241" s="33" t="s">
        <v>844</v>
      </c>
      <c r="H241" s="36">
        <v>110.4</v>
      </c>
      <c r="I241" s="36">
        <f>TAvoir2022[[#This Row],[MONTANT H.T]]*1.2</f>
        <v>132.47999999999999</v>
      </c>
      <c r="J241" s="36"/>
      <c r="K241" s="38">
        <f>IF(OR(TAvoir2022[[#This Row],[MONTANT T.T.C]]=TAvoir2022[[#This Row],[REGLEMENT]],TAvoir2022[[#This Row],[REGLEMENT]]="-"),"",TAvoir2022[[#This Row],[REGLEMENT]]-TAvoir2022[[#This Row],[MONTANT T.T.C]])</f>
        <v>-132.47999999999999</v>
      </c>
      <c r="L241" s="39">
        <f ca="1">IF(AND(TAvoir2022[[#This Row],[MONTANT H.T]]&lt;&gt;"",TAvoir2022[[#This Row],[ECART]]&lt;&gt;"",TAvoir2022[[#This Row],[RELANCE]]&lt;&gt;"non"),DATEDIF(TAvoir2022[[#This Row],[PERIODE]],TODAY(),"D"),"-")</f>
        <v>99</v>
      </c>
      <c r="M241" s="37"/>
      <c r="N241" s="30"/>
      <c r="O241" s="31"/>
    </row>
    <row r="242" spans="1:15" s="2" customFormat="1" ht="16.5" hidden="1" customHeight="1" thickTop="1" thickBot="1">
      <c r="A242" s="25" t="s">
        <v>51</v>
      </c>
      <c r="B242" s="147" t="s">
        <v>11</v>
      </c>
      <c r="C242" s="131">
        <v>44735</v>
      </c>
      <c r="D242" s="132">
        <v>18003721</v>
      </c>
      <c r="E242" s="133">
        <v>327.2</v>
      </c>
      <c r="F242" s="132" t="s">
        <v>26</v>
      </c>
      <c r="G242" s="132" t="s">
        <v>843</v>
      </c>
      <c r="H242" s="134">
        <v>20.190000000000001</v>
      </c>
      <c r="I242" s="134">
        <f>TAvoir2022[[#This Row],[MONTANT H.T]]*1.2</f>
        <v>24.228000000000002</v>
      </c>
      <c r="J242" s="134"/>
      <c r="K242" s="135">
        <f>IF(OR(TAvoir2022[[#This Row],[MONTANT T.T.C]]=TAvoir2022[[#This Row],[REGLEMENT]],TAvoir2022[[#This Row],[REGLEMENT]]="-"),"",TAvoir2022[[#This Row],[REGLEMENT]]-TAvoir2022[[#This Row],[MONTANT T.T.C]])</f>
        <v>-24.228000000000002</v>
      </c>
      <c r="L242" s="136">
        <f ca="1">IF(AND(TAvoir2022[[#This Row],[MONTANT H.T]]&lt;&gt;"",TAvoir2022[[#This Row],[ECART]]&lt;&gt;"",TAvoir2022[[#This Row],[RELANCE]]&lt;&gt;"non"),DATEDIF(TAvoir2022[[#This Row],[PERIODE]],TODAY(),"D"),"-")</f>
        <v>98</v>
      </c>
      <c r="M242" s="152"/>
      <c r="N242" s="145"/>
      <c r="O242" s="145"/>
    </row>
    <row r="243" spans="1:15" s="2" customFormat="1" ht="16.5" hidden="1" customHeight="1" thickTop="1" thickBot="1">
      <c r="A243" s="25" t="s">
        <v>51</v>
      </c>
      <c r="B243" s="147" t="s">
        <v>11</v>
      </c>
      <c r="C243" s="131">
        <v>44742</v>
      </c>
      <c r="D243" s="132">
        <v>18003728</v>
      </c>
      <c r="E243" s="133">
        <v>595.01</v>
      </c>
      <c r="F243" s="132" t="s">
        <v>26</v>
      </c>
      <c r="G243" s="132" t="s">
        <v>853</v>
      </c>
      <c r="H243" s="134">
        <v>1.68</v>
      </c>
      <c r="I243" s="134">
        <f>TAvoir2022[[#This Row],[MONTANT H.T]]*1.2</f>
        <v>2.016</v>
      </c>
      <c r="J243" s="134"/>
      <c r="K243" s="135">
        <f>IF(OR(TAvoir2022[[#This Row],[MONTANT T.T.C]]=TAvoir2022[[#This Row],[REGLEMENT]],TAvoir2022[[#This Row],[REGLEMENT]]="-"),"",TAvoir2022[[#This Row],[REGLEMENT]]-TAvoir2022[[#This Row],[MONTANT T.T.C]])</f>
        <v>-2.016</v>
      </c>
      <c r="L243" s="136">
        <f ca="1">IF(AND(TAvoir2022[[#This Row],[MONTANT H.T]]&lt;&gt;"",TAvoir2022[[#This Row],[ECART]]&lt;&gt;"",TAvoir2022[[#This Row],[RELANCE]]&lt;&gt;"non"),DATEDIF(TAvoir2022[[#This Row],[PERIODE]],TODAY(),"D"),"-")</f>
        <v>91</v>
      </c>
      <c r="M243" s="152"/>
      <c r="N243" s="145"/>
      <c r="O243" s="145"/>
    </row>
    <row r="244" spans="1:15" s="2" customFormat="1" ht="16.5" hidden="1" customHeight="1" thickTop="1" thickBot="1">
      <c r="A244" s="25" t="s">
        <v>51</v>
      </c>
      <c r="B244" s="460" t="s">
        <v>11</v>
      </c>
      <c r="C244" s="462">
        <v>44746</v>
      </c>
      <c r="D244" s="464">
        <v>18003859</v>
      </c>
      <c r="E244" s="466"/>
      <c r="F244" s="464" t="s">
        <v>915</v>
      </c>
      <c r="G244" s="464" t="s">
        <v>919</v>
      </c>
      <c r="H244" s="468">
        <v>1399.84</v>
      </c>
      <c r="I244" s="468">
        <f>TAvoir2022[[#This Row],[MONTANT H.T]]*1.2</f>
        <v>1679.8079999999998</v>
      </c>
      <c r="J244" s="468">
        <v>1420.22</v>
      </c>
      <c r="K244" s="470">
        <f>IF(OR(TAvoir2022[[#This Row],[MONTANT T.T.C]]=TAvoir2022[[#This Row],[REGLEMENT]],TAvoir2022[[#This Row],[REGLEMENT]]="-"),"",TAvoir2022[[#This Row],[REGLEMENT]]-TAvoir2022[[#This Row],[MONTANT T.T.C]])</f>
        <v>-259.58799999999974</v>
      </c>
      <c r="L244" s="447">
        <f ca="1">IF(AND(TAvoir2022[[#This Row],[MONTANT H.T]]&lt;&gt;"",TAvoir2022[[#This Row],[ECART]]&lt;&gt;"",TAvoir2022[[#This Row],[RELANCE]]&lt;&gt;"non"),DATEDIF(TAvoir2022[[#This Row],[PERIODE]],TODAY(),"D"),"-")</f>
        <v>87</v>
      </c>
      <c r="M244" s="501"/>
      <c r="N244" s="507" t="s">
        <v>918</v>
      </c>
      <c r="O244" s="507"/>
    </row>
    <row r="245" spans="1:15" s="2" customFormat="1" ht="16.5" hidden="1" customHeight="1" thickTop="1" thickBot="1">
      <c r="A245" s="25" t="s">
        <v>51</v>
      </c>
      <c r="B245" s="147" t="s">
        <v>11</v>
      </c>
      <c r="C245" s="131">
        <v>44747</v>
      </c>
      <c r="D245" s="132">
        <v>18003699</v>
      </c>
      <c r="E245" s="133">
        <v>634.17999999999995</v>
      </c>
      <c r="F245" s="132" t="s">
        <v>26</v>
      </c>
      <c r="G245" s="132" t="s">
        <v>829</v>
      </c>
      <c r="H245" s="134">
        <v>1.68</v>
      </c>
      <c r="I245" s="134">
        <f>TAvoir2022[[#This Row],[MONTANT H.T]]*1.2</f>
        <v>2.016</v>
      </c>
      <c r="J245" s="134"/>
      <c r="K245" s="135">
        <f>IF(OR(TAvoir2022[[#This Row],[MONTANT T.T.C]]=TAvoir2022[[#This Row],[REGLEMENT]],TAvoir2022[[#This Row],[REGLEMENT]]="-"),"",TAvoir2022[[#This Row],[REGLEMENT]]-TAvoir2022[[#This Row],[MONTANT T.T.C]])</f>
        <v>-2.016</v>
      </c>
      <c r="L245" s="136">
        <f ca="1">IF(AND(TAvoir2022[[#This Row],[MONTANT H.T]]&lt;&gt;"",TAvoir2022[[#This Row],[ECART]]&lt;&gt;"",TAvoir2022[[#This Row],[RELANCE]]&lt;&gt;"non"),DATEDIF(TAvoir2022[[#This Row],[PERIODE]],TODAY(),"D"),"-")</f>
        <v>86</v>
      </c>
      <c r="M245" s="152"/>
      <c r="N245" s="145"/>
      <c r="O245" s="145"/>
    </row>
    <row r="246" spans="1:15" s="2" customFormat="1" ht="16.5" hidden="1" customHeight="1" thickTop="1" thickBot="1">
      <c r="A246" s="25" t="s">
        <v>51</v>
      </c>
      <c r="B246" s="147" t="s">
        <v>11</v>
      </c>
      <c r="C246" s="131">
        <v>44747</v>
      </c>
      <c r="D246" s="132">
        <v>18003698</v>
      </c>
      <c r="E246" s="133">
        <v>1938.82</v>
      </c>
      <c r="F246" s="132" t="s">
        <v>26</v>
      </c>
      <c r="G246" s="132" t="s">
        <v>828</v>
      </c>
      <c r="H246" s="134">
        <v>21.6</v>
      </c>
      <c r="I246" s="134">
        <f>TAvoir2022[[#This Row],[MONTANT H.T]]*1.2</f>
        <v>25.92</v>
      </c>
      <c r="J246" s="134"/>
      <c r="K246" s="135">
        <f>IF(OR(TAvoir2022[[#This Row],[MONTANT T.T.C]]=TAvoir2022[[#This Row],[REGLEMENT]],TAvoir2022[[#This Row],[REGLEMENT]]="-"),"",TAvoir2022[[#This Row],[REGLEMENT]]-TAvoir2022[[#This Row],[MONTANT T.T.C]])</f>
        <v>-25.92</v>
      </c>
      <c r="L246" s="136">
        <f ca="1">IF(AND(TAvoir2022[[#This Row],[MONTANT H.T]]&lt;&gt;"",TAvoir2022[[#This Row],[ECART]]&lt;&gt;"",TAvoir2022[[#This Row],[RELANCE]]&lt;&gt;"non"),DATEDIF(TAvoir2022[[#This Row],[PERIODE]],TODAY(),"D"),"-")</f>
        <v>86</v>
      </c>
      <c r="M246" s="152"/>
      <c r="N246" s="145"/>
      <c r="O246" s="145"/>
    </row>
    <row r="247" spans="1:15" s="2" customFormat="1" ht="16.5" hidden="1" customHeight="1" thickTop="1" thickBot="1">
      <c r="A247" s="25" t="s">
        <v>51</v>
      </c>
      <c r="B247" s="147" t="s">
        <v>11</v>
      </c>
      <c r="C247" s="131">
        <v>44749</v>
      </c>
      <c r="D247" s="132">
        <v>18003702</v>
      </c>
      <c r="E247" s="133">
        <v>757.44</v>
      </c>
      <c r="F247" s="132" t="s">
        <v>26</v>
      </c>
      <c r="G247" s="132" t="s">
        <v>832</v>
      </c>
      <c r="H247" s="134">
        <v>1.68</v>
      </c>
      <c r="I247" s="134">
        <f>TAvoir2022[[#This Row],[MONTANT H.T]]*1.2</f>
        <v>2.016</v>
      </c>
      <c r="J247" s="134"/>
      <c r="K247" s="135">
        <f>IF(OR(TAvoir2022[[#This Row],[MONTANT T.T.C]]=TAvoir2022[[#This Row],[REGLEMENT]],TAvoir2022[[#This Row],[REGLEMENT]]="-"),"",TAvoir2022[[#This Row],[REGLEMENT]]-TAvoir2022[[#This Row],[MONTANT T.T.C]])</f>
        <v>-2.016</v>
      </c>
      <c r="L247" s="136">
        <f ca="1">IF(AND(TAvoir2022[[#This Row],[MONTANT H.T]]&lt;&gt;"",TAvoir2022[[#This Row],[ECART]]&lt;&gt;"",TAvoir2022[[#This Row],[RELANCE]]&lt;&gt;"non"),DATEDIF(TAvoir2022[[#This Row],[PERIODE]],TODAY(),"D"),"-")</f>
        <v>84</v>
      </c>
      <c r="M247" s="152"/>
      <c r="N247" s="145"/>
      <c r="O247" s="145"/>
    </row>
    <row r="248" spans="1:15" s="2" customFormat="1" ht="16.5" hidden="1" customHeight="1" thickTop="1" thickBot="1">
      <c r="A248" s="25" t="s">
        <v>51</v>
      </c>
      <c r="B248" s="147" t="s">
        <v>11</v>
      </c>
      <c r="C248" s="34">
        <v>44749</v>
      </c>
      <c r="D248" s="33">
        <v>18003701</v>
      </c>
      <c r="E248" s="35">
        <v>610.32000000000005</v>
      </c>
      <c r="F248" s="33" t="s">
        <v>26</v>
      </c>
      <c r="G248" s="33" t="s">
        <v>831</v>
      </c>
      <c r="H248" s="36">
        <v>47.72</v>
      </c>
      <c r="I248" s="36">
        <f>TAvoir2022[[#This Row],[MONTANT H.T]]*1.2</f>
        <v>57.263999999999996</v>
      </c>
      <c r="J248" s="36"/>
      <c r="K248" s="38">
        <f>IF(OR(TAvoir2022[[#This Row],[MONTANT T.T.C]]=TAvoir2022[[#This Row],[REGLEMENT]],TAvoir2022[[#This Row],[REGLEMENT]]="-"),"",TAvoir2022[[#This Row],[REGLEMENT]]-TAvoir2022[[#This Row],[MONTANT T.T.C]])</f>
        <v>-57.263999999999996</v>
      </c>
      <c r="L248" s="39">
        <f ca="1">IF(AND(TAvoir2022[[#This Row],[MONTANT H.T]]&lt;&gt;"",TAvoir2022[[#This Row],[ECART]]&lt;&gt;"",TAvoir2022[[#This Row],[RELANCE]]&lt;&gt;"non"),DATEDIF(TAvoir2022[[#This Row],[PERIODE]],TODAY(),"D"),"-")</f>
        <v>84</v>
      </c>
      <c r="M248" s="37"/>
      <c r="N248" s="30"/>
      <c r="O248" s="31"/>
    </row>
    <row r="249" spans="1:15" s="2" customFormat="1" ht="16.5" hidden="1" customHeight="1" thickTop="1" thickBot="1">
      <c r="A249" s="119" t="s">
        <v>51</v>
      </c>
      <c r="B249" s="147" t="s">
        <v>11</v>
      </c>
      <c r="C249" s="131">
        <v>44749</v>
      </c>
      <c r="D249" s="132">
        <v>18003700</v>
      </c>
      <c r="E249" s="133">
        <v>174</v>
      </c>
      <c r="F249" s="132" t="s">
        <v>26</v>
      </c>
      <c r="G249" s="132" t="s">
        <v>830</v>
      </c>
      <c r="H249" s="134">
        <v>70.599999999999994</v>
      </c>
      <c r="I249" s="134">
        <f>TAvoir2022[[#This Row],[MONTANT H.T]]*1.2</f>
        <v>84.719999999999985</v>
      </c>
      <c r="J249" s="134"/>
      <c r="K249" s="135">
        <f>IF(OR(TAvoir2022[[#This Row],[MONTANT T.T.C]]=TAvoir2022[[#This Row],[REGLEMENT]],TAvoir2022[[#This Row],[REGLEMENT]]="-"),"",TAvoir2022[[#This Row],[REGLEMENT]]-TAvoir2022[[#This Row],[MONTANT T.T.C]])</f>
        <v>-84.719999999999985</v>
      </c>
      <c r="L249" s="136">
        <f ca="1">IF(AND(TAvoir2022[[#This Row],[MONTANT H.T]]&lt;&gt;"",TAvoir2022[[#This Row],[ECART]]&lt;&gt;"",TAvoir2022[[#This Row],[RELANCE]]&lt;&gt;"non"),DATEDIF(TAvoir2022[[#This Row],[PERIODE]],TODAY(),"D"),"-")</f>
        <v>84</v>
      </c>
      <c r="M249" s="152"/>
      <c r="N249" s="145"/>
      <c r="O249" s="145"/>
    </row>
    <row r="250" spans="1:15" s="2" customFormat="1" ht="16.5" hidden="1" customHeight="1" thickTop="1" thickBot="1">
      <c r="A250" s="119" t="s">
        <v>51</v>
      </c>
      <c r="B250" s="147" t="s">
        <v>11</v>
      </c>
      <c r="C250" s="131">
        <v>44753</v>
      </c>
      <c r="D250" s="132">
        <v>18003704</v>
      </c>
      <c r="E250" s="133">
        <v>475.63</v>
      </c>
      <c r="F250" s="132" t="s">
        <v>26</v>
      </c>
      <c r="G250" s="132" t="s">
        <v>835</v>
      </c>
      <c r="H250" s="134">
        <v>1.26</v>
      </c>
      <c r="I250" s="134">
        <f>TAvoir2022[[#This Row],[MONTANT H.T]]*1.2</f>
        <v>1.512</v>
      </c>
      <c r="J250" s="134"/>
      <c r="K250" s="135">
        <f>IF(OR(TAvoir2022[[#This Row],[MONTANT T.T.C]]=TAvoir2022[[#This Row],[REGLEMENT]],TAvoir2022[[#This Row],[REGLEMENT]]="-"),"",TAvoir2022[[#This Row],[REGLEMENT]]-TAvoir2022[[#This Row],[MONTANT T.T.C]])</f>
        <v>-1.512</v>
      </c>
      <c r="L250" s="136">
        <f ca="1">IF(AND(TAvoir2022[[#This Row],[MONTANT H.T]]&lt;&gt;"",TAvoir2022[[#This Row],[ECART]]&lt;&gt;"",TAvoir2022[[#This Row],[RELANCE]]&lt;&gt;"non"),DATEDIF(TAvoir2022[[#This Row],[PERIODE]],TODAY(),"D"),"-")</f>
        <v>80</v>
      </c>
      <c r="M250" s="152"/>
      <c r="N250" s="145"/>
      <c r="O250" s="145"/>
    </row>
    <row r="251" spans="1:15" s="2" customFormat="1" ht="16.5" hidden="1" customHeight="1" thickTop="1" thickBot="1">
      <c r="A251" s="25" t="s">
        <v>51</v>
      </c>
      <c r="B251" s="356" t="s">
        <v>11</v>
      </c>
      <c r="C251" s="34">
        <v>44753</v>
      </c>
      <c r="D251" s="33">
        <v>18003707</v>
      </c>
      <c r="E251" s="35">
        <v>1189.08</v>
      </c>
      <c r="F251" s="33" t="s">
        <v>26</v>
      </c>
      <c r="G251" s="33" t="s">
        <v>837</v>
      </c>
      <c r="H251" s="36">
        <v>3.15</v>
      </c>
      <c r="I251" s="36">
        <f>TAvoir2022[[#This Row],[MONTANT H.T]]*1.2</f>
        <v>3.78</v>
      </c>
      <c r="J251" s="36"/>
      <c r="K251" s="38">
        <f>IF(OR(TAvoir2022[[#This Row],[MONTANT T.T.C]]=TAvoir2022[[#This Row],[REGLEMENT]],TAvoir2022[[#This Row],[REGLEMENT]]="-"),"",TAvoir2022[[#This Row],[REGLEMENT]]-TAvoir2022[[#This Row],[MONTANT T.T.C]])</f>
        <v>-3.78</v>
      </c>
      <c r="L251" s="39">
        <f ca="1">IF(AND(TAvoir2022[[#This Row],[MONTANT H.T]]&lt;&gt;"",TAvoir2022[[#This Row],[ECART]]&lt;&gt;"",TAvoir2022[[#This Row],[RELANCE]]&lt;&gt;"non"),DATEDIF(TAvoir2022[[#This Row],[PERIODE]],TODAY(),"D"),"-")</f>
        <v>80</v>
      </c>
      <c r="M251" s="37"/>
      <c r="N251" s="30"/>
      <c r="O251" s="31"/>
    </row>
    <row r="252" spans="1:15" s="2" customFormat="1" ht="16.5" hidden="1" customHeight="1" thickTop="1" thickBot="1">
      <c r="A252" s="25" t="s">
        <v>51</v>
      </c>
      <c r="B252" s="356" t="s">
        <v>11</v>
      </c>
      <c r="C252" s="34">
        <v>44753</v>
      </c>
      <c r="D252" s="33">
        <v>18003703</v>
      </c>
      <c r="E252" s="35">
        <v>1268.1400000000001</v>
      </c>
      <c r="F252" s="33" t="s">
        <v>26</v>
      </c>
      <c r="G252" s="33" t="s">
        <v>833</v>
      </c>
      <c r="H252" s="36">
        <v>4.41</v>
      </c>
      <c r="I252" s="36">
        <f>TAvoir2022[[#This Row],[MONTANT H.T]]*1.2</f>
        <v>5.2919999999999998</v>
      </c>
      <c r="J252" s="36"/>
      <c r="K252" s="38">
        <f>IF(OR(TAvoir2022[[#This Row],[MONTANT T.T.C]]=TAvoir2022[[#This Row],[REGLEMENT]],TAvoir2022[[#This Row],[REGLEMENT]]="-"),"",TAvoir2022[[#This Row],[REGLEMENT]]-TAvoir2022[[#This Row],[MONTANT T.T.C]])</f>
        <v>-5.2919999999999998</v>
      </c>
      <c r="L252" s="39">
        <f ca="1">IF(AND(TAvoir2022[[#This Row],[MONTANT H.T]]&lt;&gt;"",TAvoir2022[[#This Row],[ECART]]&lt;&gt;"",TAvoir2022[[#This Row],[RELANCE]]&lt;&gt;"non"),DATEDIF(TAvoir2022[[#This Row],[PERIODE]],TODAY(),"D"),"-")</f>
        <v>80</v>
      </c>
      <c r="M252" s="37"/>
      <c r="N252" s="30"/>
      <c r="O252" s="31"/>
    </row>
    <row r="253" spans="1:15" s="2" customFormat="1" ht="16.5" hidden="1" customHeight="1" thickTop="1" thickBot="1">
      <c r="A253" s="25" t="s">
        <v>51</v>
      </c>
      <c r="B253" s="356" t="s">
        <v>11</v>
      </c>
      <c r="C253" s="34">
        <v>44753</v>
      </c>
      <c r="D253" s="33">
        <v>18003770</v>
      </c>
      <c r="E253" s="35">
        <v>1707.84</v>
      </c>
      <c r="F253" s="33" t="s">
        <v>26</v>
      </c>
      <c r="G253" s="33" t="s">
        <v>859</v>
      </c>
      <c r="H253" s="36">
        <v>21.6</v>
      </c>
      <c r="I253" s="36">
        <f>TAvoir2022[[#This Row],[MONTANT H.T]]*1.2</f>
        <v>25.92</v>
      </c>
      <c r="J253" s="36"/>
      <c r="K253" s="38">
        <f>IF(OR(TAvoir2022[[#This Row],[MONTANT T.T.C]]=TAvoir2022[[#This Row],[REGLEMENT]],TAvoir2022[[#This Row],[REGLEMENT]]="-"),"",TAvoir2022[[#This Row],[REGLEMENT]]-TAvoir2022[[#This Row],[MONTANT T.T.C]])</f>
        <v>-25.92</v>
      </c>
      <c r="L253" s="39">
        <f ca="1">IF(AND(TAvoir2022[[#This Row],[MONTANT H.T]]&lt;&gt;"",TAvoir2022[[#This Row],[ECART]]&lt;&gt;"",TAvoir2022[[#This Row],[RELANCE]]&lt;&gt;"non"),DATEDIF(TAvoir2022[[#This Row],[PERIODE]],TODAY(),"D"),"-")</f>
        <v>80</v>
      </c>
      <c r="M253" s="37"/>
      <c r="N253" s="30"/>
      <c r="O253" s="31"/>
    </row>
    <row r="254" spans="1:15" s="2" customFormat="1" ht="16.5" hidden="1" customHeight="1" thickTop="1" thickBot="1">
      <c r="A254" s="25" t="s">
        <v>51</v>
      </c>
      <c r="B254" s="356" t="s">
        <v>11</v>
      </c>
      <c r="C254" s="34">
        <v>44754</v>
      </c>
      <c r="D254" s="33">
        <v>18003705</v>
      </c>
      <c r="E254" s="35">
        <v>1268.3499999999999</v>
      </c>
      <c r="F254" s="33" t="s">
        <v>26</v>
      </c>
      <c r="G254" s="33" t="s">
        <v>834</v>
      </c>
      <c r="H254" s="36">
        <v>3.36</v>
      </c>
      <c r="I254" s="36">
        <f>TAvoir2022[[#This Row],[MONTANT H.T]]*1.2</f>
        <v>4.032</v>
      </c>
      <c r="J254" s="36"/>
      <c r="K254" s="38">
        <f>IF(OR(TAvoir2022[[#This Row],[MONTANT T.T.C]]=TAvoir2022[[#This Row],[REGLEMENT]],TAvoir2022[[#This Row],[REGLEMENT]]="-"),"",TAvoir2022[[#This Row],[REGLEMENT]]-TAvoir2022[[#This Row],[MONTANT T.T.C]])</f>
        <v>-4.032</v>
      </c>
      <c r="L254" s="39">
        <f ca="1">IF(AND(TAvoir2022[[#This Row],[MONTANT H.T]]&lt;&gt;"",TAvoir2022[[#This Row],[ECART]]&lt;&gt;"",TAvoir2022[[#This Row],[RELANCE]]&lt;&gt;"non"),DATEDIF(TAvoir2022[[#This Row],[PERIODE]],TODAY(),"D"),"-")</f>
        <v>79</v>
      </c>
      <c r="M254" s="37"/>
      <c r="N254" s="30"/>
      <c r="O254" s="31"/>
    </row>
    <row r="255" spans="1:15" s="2" customFormat="1" ht="16.5" hidden="1" customHeight="1" thickTop="1" thickBot="1">
      <c r="A255" s="25" t="s">
        <v>51</v>
      </c>
      <c r="B255" s="356" t="s">
        <v>11</v>
      </c>
      <c r="C255" s="34">
        <v>44755</v>
      </c>
      <c r="D255" s="33">
        <v>18003706</v>
      </c>
      <c r="E255" s="35">
        <v>1638.14</v>
      </c>
      <c r="F255" s="33" t="s">
        <v>26</v>
      </c>
      <c r="G255" s="33" t="s">
        <v>836</v>
      </c>
      <c r="H255" s="36">
        <v>5.04</v>
      </c>
      <c r="I255" s="36">
        <f>TAvoir2022[[#This Row],[MONTANT H.T]]*1.2</f>
        <v>6.048</v>
      </c>
      <c r="J255" s="36"/>
      <c r="K255" s="38">
        <f>IF(OR(TAvoir2022[[#This Row],[MONTANT T.T.C]]=TAvoir2022[[#This Row],[REGLEMENT]],TAvoir2022[[#This Row],[REGLEMENT]]="-"),"",TAvoir2022[[#This Row],[REGLEMENT]]-TAvoir2022[[#This Row],[MONTANT T.T.C]])</f>
        <v>-6.048</v>
      </c>
      <c r="L255" s="39">
        <f ca="1">IF(AND(TAvoir2022[[#This Row],[MONTANT H.T]]&lt;&gt;"",TAvoir2022[[#This Row],[ECART]]&lt;&gt;"",TAvoir2022[[#This Row],[RELANCE]]&lt;&gt;"non"),DATEDIF(TAvoir2022[[#This Row],[PERIODE]],TODAY(),"D"),"-")</f>
        <v>78</v>
      </c>
      <c r="M255" s="37"/>
      <c r="N255" s="30"/>
      <c r="O255" s="31"/>
    </row>
    <row r="256" spans="1:15" s="2" customFormat="1" ht="16.5" hidden="1" customHeight="1" thickTop="1" thickBot="1">
      <c r="A256" s="25" t="s">
        <v>51</v>
      </c>
      <c r="B256" s="356" t="s">
        <v>11</v>
      </c>
      <c r="C256" s="34">
        <v>44757</v>
      </c>
      <c r="D256" s="33">
        <v>18003710</v>
      </c>
      <c r="E256" s="35">
        <v>634.17999999999995</v>
      </c>
      <c r="F256" s="33" t="s">
        <v>26</v>
      </c>
      <c r="G256" s="33" t="s">
        <v>840</v>
      </c>
      <c r="H256" s="36">
        <v>1.68</v>
      </c>
      <c r="I256" s="36">
        <f>TAvoir2022[[#This Row],[MONTANT H.T]]*1.2</f>
        <v>2.016</v>
      </c>
      <c r="J256" s="36"/>
      <c r="K256" s="38">
        <f>IF(OR(TAvoir2022[[#This Row],[MONTANT T.T.C]]=TAvoir2022[[#This Row],[REGLEMENT]],TAvoir2022[[#This Row],[REGLEMENT]]="-"),"",TAvoir2022[[#This Row],[REGLEMENT]]-TAvoir2022[[#This Row],[MONTANT T.T.C]])</f>
        <v>-2.016</v>
      </c>
      <c r="L256" s="39">
        <f ca="1">IF(AND(TAvoir2022[[#This Row],[MONTANT H.T]]&lt;&gt;"",TAvoir2022[[#This Row],[ECART]]&lt;&gt;"",TAvoir2022[[#This Row],[RELANCE]]&lt;&gt;"non"),DATEDIF(TAvoir2022[[#This Row],[PERIODE]],TODAY(),"D"),"-")</f>
        <v>76</v>
      </c>
      <c r="M256" s="37"/>
      <c r="N256" s="30"/>
      <c r="O256" s="31"/>
    </row>
    <row r="257" spans="1:15" s="2" customFormat="1" ht="16.5" hidden="1" customHeight="1" thickTop="1" thickBot="1">
      <c r="A257" s="25" t="s">
        <v>51</v>
      </c>
      <c r="B257" s="356" t="s">
        <v>11</v>
      </c>
      <c r="C257" s="34">
        <v>44757</v>
      </c>
      <c r="D257" s="33">
        <v>18003709</v>
      </c>
      <c r="E257" s="35">
        <v>1136.1600000000001</v>
      </c>
      <c r="F257" s="33" t="s">
        <v>26</v>
      </c>
      <c r="G257" s="33" t="s">
        <v>839</v>
      </c>
      <c r="H257" s="36">
        <v>2.52</v>
      </c>
      <c r="I257" s="36">
        <f>TAvoir2022[[#This Row],[MONTANT H.T]]*1.2</f>
        <v>3.024</v>
      </c>
      <c r="J257" s="36"/>
      <c r="K257" s="38">
        <f>IF(OR(TAvoir2022[[#This Row],[MONTANT T.T.C]]=TAvoir2022[[#This Row],[REGLEMENT]],TAvoir2022[[#This Row],[REGLEMENT]]="-"),"",TAvoir2022[[#This Row],[REGLEMENT]]-TAvoir2022[[#This Row],[MONTANT T.T.C]])</f>
        <v>-3.024</v>
      </c>
      <c r="L257" s="39">
        <f ca="1">IF(AND(TAvoir2022[[#This Row],[MONTANT H.T]]&lt;&gt;"",TAvoir2022[[#This Row],[ECART]]&lt;&gt;"",TAvoir2022[[#This Row],[RELANCE]]&lt;&gt;"non"),DATEDIF(TAvoir2022[[#This Row],[PERIODE]],TODAY(),"D"),"-")</f>
        <v>76</v>
      </c>
      <c r="M257" s="37"/>
      <c r="N257" s="30"/>
      <c r="O257" s="31"/>
    </row>
    <row r="258" spans="1:15" s="2" customFormat="1" ht="16.5" hidden="1" customHeight="1" thickTop="1" thickBot="1">
      <c r="A258" s="25" t="s">
        <v>51</v>
      </c>
      <c r="B258" s="356" t="s">
        <v>11</v>
      </c>
      <c r="C258" s="34">
        <v>44757</v>
      </c>
      <c r="D258" s="33">
        <v>18003708</v>
      </c>
      <c r="E258" s="35">
        <v>1003.097</v>
      </c>
      <c r="F258" s="33" t="s">
        <v>26</v>
      </c>
      <c r="G258" s="33" t="s">
        <v>838</v>
      </c>
      <c r="H258" s="36">
        <v>3.36</v>
      </c>
      <c r="I258" s="36">
        <f>TAvoir2022[[#This Row],[MONTANT H.T]]*1.2</f>
        <v>4.032</v>
      </c>
      <c r="J258" s="36"/>
      <c r="K258" s="38">
        <f>IF(OR(TAvoir2022[[#This Row],[MONTANT T.T.C]]=TAvoir2022[[#This Row],[REGLEMENT]],TAvoir2022[[#This Row],[REGLEMENT]]="-"),"",TAvoir2022[[#This Row],[REGLEMENT]]-TAvoir2022[[#This Row],[MONTANT T.T.C]])</f>
        <v>-4.032</v>
      </c>
      <c r="L258" s="39">
        <f ca="1">IF(AND(TAvoir2022[[#This Row],[MONTANT H.T]]&lt;&gt;"",TAvoir2022[[#This Row],[ECART]]&lt;&gt;"",TAvoir2022[[#This Row],[RELANCE]]&lt;&gt;"non"),DATEDIF(TAvoir2022[[#This Row],[PERIODE]],TODAY(),"D"),"-")</f>
        <v>76</v>
      </c>
      <c r="M258" s="37"/>
      <c r="N258" s="30"/>
      <c r="O258" s="31"/>
    </row>
    <row r="259" spans="1:15" s="2" customFormat="1" ht="16.5" hidden="1" customHeight="1" thickTop="1" thickBot="1">
      <c r="A259" s="119" t="s">
        <v>51</v>
      </c>
      <c r="B259" s="147" t="s">
        <v>11</v>
      </c>
      <c r="C259" s="131">
        <v>44761</v>
      </c>
      <c r="D259" s="132">
        <v>18003711</v>
      </c>
      <c r="E259" s="133">
        <v>1056.96</v>
      </c>
      <c r="F259" s="132" t="s">
        <v>26</v>
      </c>
      <c r="G259" s="132" t="s">
        <v>841</v>
      </c>
      <c r="H259" s="134">
        <v>2.8</v>
      </c>
      <c r="I259" s="134">
        <f>TAvoir2022[[#This Row],[MONTANT H.T]]*1.2</f>
        <v>3.36</v>
      </c>
      <c r="J259" s="134"/>
      <c r="K259" s="135">
        <f>IF(OR(TAvoir2022[[#This Row],[MONTANT T.T.C]]=TAvoir2022[[#This Row],[REGLEMENT]],TAvoir2022[[#This Row],[REGLEMENT]]="-"),"",TAvoir2022[[#This Row],[REGLEMENT]]-TAvoir2022[[#This Row],[MONTANT T.T.C]])</f>
        <v>-3.36</v>
      </c>
      <c r="L259" s="136">
        <f ca="1">IF(AND(TAvoir2022[[#This Row],[MONTANT H.T]]&lt;&gt;"",TAvoir2022[[#This Row],[ECART]]&lt;&gt;"",TAvoir2022[[#This Row],[RELANCE]]&lt;&gt;"non"),DATEDIF(TAvoir2022[[#This Row],[PERIODE]],TODAY(),"D"),"-")</f>
        <v>72</v>
      </c>
      <c r="M259" s="152"/>
      <c r="N259" s="145"/>
      <c r="O259" s="145"/>
    </row>
    <row r="260" spans="1:15" s="2" customFormat="1" ht="16.5" hidden="1" customHeight="1" thickTop="1" thickBot="1">
      <c r="A260" s="119" t="s">
        <v>51</v>
      </c>
      <c r="B260" s="147" t="s">
        <v>11</v>
      </c>
      <c r="C260" s="131">
        <v>44761</v>
      </c>
      <c r="D260" s="132">
        <v>18003773</v>
      </c>
      <c r="E260" s="133"/>
      <c r="F260" s="132" t="s">
        <v>26</v>
      </c>
      <c r="G260" s="132" t="s">
        <v>857</v>
      </c>
      <c r="H260" s="134">
        <v>14.4</v>
      </c>
      <c r="I260" s="134">
        <f>TAvoir2022[[#This Row],[MONTANT H.T]]*1.2</f>
        <v>17.28</v>
      </c>
      <c r="J260" s="134"/>
      <c r="K260" s="135">
        <f>IF(OR(TAvoir2022[[#This Row],[MONTANT T.T.C]]=TAvoir2022[[#This Row],[REGLEMENT]],TAvoir2022[[#This Row],[REGLEMENT]]="-"),"",TAvoir2022[[#This Row],[REGLEMENT]]-TAvoir2022[[#This Row],[MONTANT T.T.C]])</f>
        <v>-17.28</v>
      </c>
      <c r="L260" s="136">
        <f ca="1">IF(AND(TAvoir2022[[#This Row],[MONTANT H.T]]&lt;&gt;"",TAvoir2022[[#This Row],[ECART]]&lt;&gt;"",TAvoir2022[[#This Row],[RELANCE]]&lt;&gt;"non"),DATEDIF(TAvoir2022[[#This Row],[PERIODE]],TODAY(),"D"),"-")</f>
        <v>72</v>
      </c>
      <c r="M260" s="152"/>
      <c r="N260" s="145"/>
      <c r="O260" s="145"/>
    </row>
    <row r="261" spans="1:15" s="2" customFormat="1" ht="16.5" hidden="1" customHeight="1" thickTop="1" thickBot="1">
      <c r="A261" s="119" t="s">
        <v>494</v>
      </c>
      <c r="B261" s="130" t="s">
        <v>11</v>
      </c>
      <c r="C261" s="204">
        <v>44690</v>
      </c>
      <c r="D261" s="202">
        <v>18003531</v>
      </c>
      <c r="E261" s="205"/>
      <c r="F261" s="202" t="s">
        <v>495</v>
      </c>
      <c r="G261" s="202"/>
      <c r="H261" s="206">
        <v>944.28</v>
      </c>
      <c r="I261" s="206">
        <f>TAvoir2022[[#This Row],[MONTANT H.T]]*1.2</f>
        <v>1133.136</v>
      </c>
      <c r="J261" s="206">
        <v>1133.1400000000001</v>
      </c>
      <c r="K261" s="212"/>
      <c r="L261" s="203" t="str">
        <f ca="1">IF(AND(TAvoir2022[[#This Row],[MONTANT H.T]]&lt;&gt;"",TAvoir2022[[#This Row],[ECART]]&lt;&gt;"",TAvoir2022[[#This Row],[RELANCE]]&lt;&gt;"non"),DATEDIF(TAvoir2022[[#This Row],[PERIODE]],TODAY(),"D"),"-")</f>
        <v>-</v>
      </c>
      <c r="M261" s="303"/>
      <c r="N261" s="344" t="s">
        <v>496</v>
      </c>
      <c r="O261" s="344" t="s">
        <v>164</v>
      </c>
    </row>
    <row r="262" spans="1:15" s="2" customFormat="1" ht="16.5" hidden="1" customHeight="1" thickTop="1" thickBot="1">
      <c r="A262" s="119" t="s">
        <v>51</v>
      </c>
      <c r="B262" s="147" t="s">
        <v>11</v>
      </c>
      <c r="C262" s="131">
        <v>44762</v>
      </c>
      <c r="D262" s="132">
        <v>18003769</v>
      </c>
      <c r="E262" s="133">
        <v>341.57</v>
      </c>
      <c r="F262" s="132" t="s">
        <v>26</v>
      </c>
      <c r="G262" s="132" t="s">
        <v>860</v>
      </c>
      <c r="H262" s="134">
        <v>4.32</v>
      </c>
      <c r="I262" s="134">
        <f>TAvoir2022[[#This Row],[MONTANT H.T]]*1.2</f>
        <v>5.1840000000000002</v>
      </c>
      <c r="J262" s="134"/>
      <c r="K262" s="135">
        <f>IF(OR(TAvoir2022[[#This Row],[MONTANT T.T.C]]=TAvoir2022[[#This Row],[REGLEMENT]],TAvoir2022[[#This Row],[REGLEMENT]]="-"),"",TAvoir2022[[#This Row],[REGLEMENT]]-TAvoir2022[[#This Row],[MONTANT T.T.C]])</f>
        <v>-5.1840000000000002</v>
      </c>
      <c r="L262" s="136">
        <f ca="1">IF(AND(TAvoir2022[[#This Row],[MONTANT H.T]]&lt;&gt;"",TAvoir2022[[#This Row],[ECART]]&lt;&gt;"",TAvoir2022[[#This Row],[RELANCE]]&lt;&gt;"non"),DATEDIF(TAvoir2022[[#This Row],[PERIODE]],TODAY(),"D"),"-")</f>
        <v>71</v>
      </c>
      <c r="M262" s="152"/>
      <c r="N262" s="145"/>
      <c r="O262" s="145"/>
    </row>
    <row r="263" spans="1:15" s="2" customFormat="1" ht="16.5" hidden="1" customHeight="1" thickTop="1" thickBot="1">
      <c r="A263" s="119" t="s">
        <v>51</v>
      </c>
      <c r="B263" s="147" t="s">
        <v>11</v>
      </c>
      <c r="C263" s="131">
        <v>44762</v>
      </c>
      <c r="D263" s="132">
        <v>18003772</v>
      </c>
      <c r="E263" s="133"/>
      <c r="F263" s="132" t="s">
        <v>26</v>
      </c>
      <c r="G263" s="132" t="s">
        <v>856</v>
      </c>
      <c r="H263" s="134">
        <v>51.88</v>
      </c>
      <c r="I263" s="134">
        <f>TAvoir2022[[#This Row],[MONTANT H.T]]*1.2</f>
        <v>62.256</v>
      </c>
      <c r="J263" s="134"/>
      <c r="K263" s="135">
        <f>IF(OR(TAvoir2022[[#This Row],[MONTANT T.T.C]]=TAvoir2022[[#This Row],[REGLEMENT]],TAvoir2022[[#This Row],[REGLEMENT]]="-"),"",TAvoir2022[[#This Row],[REGLEMENT]]-TAvoir2022[[#This Row],[MONTANT T.T.C]])</f>
        <v>-62.256</v>
      </c>
      <c r="L263" s="136">
        <f ca="1">IF(AND(TAvoir2022[[#This Row],[MONTANT H.T]]&lt;&gt;"",TAvoir2022[[#This Row],[ECART]]&lt;&gt;"",TAvoir2022[[#This Row],[RELANCE]]&lt;&gt;"non"),DATEDIF(TAvoir2022[[#This Row],[PERIODE]],TODAY(),"D"),"-")</f>
        <v>71</v>
      </c>
      <c r="M263" s="152"/>
      <c r="N263" s="145"/>
      <c r="O263" s="145"/>
    </row>
    <row r="264" spans="1:15" s="2" customFormat="1" ht="16.5" hidden="1" customHeight="1" thickTop="1" thickBot="1">
      <c r="A264" s="119" t="s">
        <v>51</v>
      </c>
      <c r="B264" s="147" t="s">
        <v>11</v>
      </c>
      <c r="C264" s="131">
        <v>44767</v>
      </c>
      <c r="D264" s="132">
        <v>18003771</v>
      </c>
      <c r="E264" s="133"/>
      <c r="F264" s="132" t="s">
        <v>26</v>
      </c>
      <c r="G264" s="132" t="s">
        <v>858</v>
      </c>
      <c r="H264" s="134">
        <v>53.96</v>
      </c>
      <c r="I264" s="134">
        <f>TAvoir2022[[#This Row],[MONTANT H.T]]*1.2</f>
        <v>64.751999999999995</v>
      </c>
      <c r="J264" s="134"/>
      <c r="K264" s="135">
        <f>IF(OR(TAvoir2022[[#This Row],[MONTANT T.T.C]]=TAvoir2022[[#This Row],[REGLEMENT]],TAvoir2022[[#This Row],[REGLEMENT]]="-"),"",TAvoir2022[[#This Row],[REGLEMENT]]-TAvoir2022[[#This Row],[MONTANT T.T.C]])</f>
        <v>-64.751999999999995</v>
      </c>
      <c r="L264" s="136">
        <f ca="1">IF(AND(TAvoir2022[[#This Row],[MONTANT H.T]]&lt;&gt;"",TAvoir2022[[#This Row],[ECART]]&lt;&gt;"",TAvoir2022[[#This Row],[RELANCE]]&lt;&gt;"non"),DATEDIF(TAvoir2022[[#This Row],[PERIODE]],TODAY(),"D"),"-")</f>
        <v>66</v>
      </c>
      <c r="M264" s="152"/>
      <c r="N264" s="145"/>
      <c r="O264" s="145"/>
    </row>
    <row r="265" spans="1:15" s="2" customFormat="1" ht="16.5" hidden="1" customHeight="1" thickTop="1" thickBot="1">
      <c r="A265" s="119" t="s">
        <v>51</v>
      </c>
      <c r="B265" s="147" t="s">
        <v>11</v>
      </c>
      <c r="C265" s="131">
        <v>44770</v>
      </c>
      <c r="D265" s="132">
        <v>18003777</v>
      </c>
      <c r="E265" s="133">
        <v>3351.77</v>
      </c>
      <c r="F265" s="132" t="s">
        <v>26</v>
      </c>
      <c r="G265" s="132" t="s">
        <v>861</v>
      </c>
      <c r="H265" s="134">
        <v>2.2999999999999998</v>
      </c>
      <c r="I265" s="134">
        <f>TAvoir2022[[#This Row],[MONTANT H.T]]*1.2</f>
        <v>2.76</v>
      </c>
      <c r="J265" s="134"/>
      <c r="K265" s="135">
        <f>IF(OR(TAvoir2022[[#This Row],[MONTANT T.T.C]]=TAvoir2022[[#This Row],[REGLEMENT]],TAvoir2022[[#This Row],[REGLEMENT]]="-"),"",TAvoir2022[[#This Row],[REGLEMENT]]-TAvoir2022[[#This Row],[MONTANT T.T.C]])</f>
        <v>-2.76</v>
      </c>
      <c r="L265" s="136">
        <f ca="1">IF(AND(TAvoir2022[[#This Row],[MONTANT H.T]]&lt;&gt;"",TAvoir2022[[#This Row],[ECART]]&lt;&gt;"",TAvoir2022[[#This Row],[RELANCE]]&lt;&gt;"non"),DATEDIF(TAvoir2022[[#This Row],[PERIODE]],TODAY(),"D"),"-")</f>
        <v>63</v>
      </c>
      <c r="M265" s="152"/>
      <c r="N265" s="145"/>
      <c r="O265" s="145"/>
    </row>
    <row r="266" spans="1:15" s="2" customFormat="1" ht="16.5" hidden="1" customHeight="1" thickTop="1">
      <c r="A266" s="119" t="s">
        <v>51</v>
      </c>
      <c r="B266" s="460" t="s">
        <v>11</v>
      </c>
      <c r="C266" s="462">
        <v>44776</v>
      </c>
      <c r="D266" s="464">
        <v>18003858</v>
      </c>
      <c r="E266" s="466"/>
      <c r="F266" s="464" t="s">
        <v>915</v>
      </c>
      <c r="G266" s="464" t="s">
        <v>916</v>
      </c>
      <c r="H266" s="468">
        <v>2865.6</v>
      </c>
      <c r="I266" s="468">
        <f>TAvoir2022[[#This Row],[MONTANT H.T]]*1.2</f>
        <v>3438.72</v>
      </c>
      <c r="J266" s="468">
        <v>2839.68</v>
      </c>
      <c r="K266" s="470">
        <f>IF(OR(TAvoir2022[[#This Row],[MONTANT T.T.C]]=TAvoir2022[[#This Row],[REGLEMENT]],TAvoir2022[[#This Row],[REGLEMENT]]="-"),"",TAvoir2022[[#This Row],[REGLEMENT]]-TAvoir2022[[#This Row],[MONTANT T.T.C]])</f>
        <v>-599.04</v>
      </c>
      <c r="L266" s="447">
        <f ca="1">IF(AND(TAvoir2022[[#This Row],[MONTANT H.T]]&lt;&gt;"",TAvoir2022[[#This Row],[ECART]]&lt;&gt;"",TAvoir2022[[#This Row],[RELANCE]]&lt;&gt;"non"),DATEDIF(TAvoir2022[[#This Row],[PERIODE]],TODAY(),"D"),"-")</f>
        <v>57</v>
      </c>
      <c r="M266" s="501"/>
      <c r="N266" s="507" t="s">
        <v>917</v>
      </c>
      <c r="O266" s="507"/>
    </row>
    <row r="267" spans="1:15" s="2" customFormat="1" ht="16.5" hidden="1" customHeight="1" thickBot="1">
      <c r="A267" s="122" t="s">
        <v>53</v>
      </c>
      <c r="B267" s="123" t="s">
        <v>38</v>
      </c>
      <c r="C267" s="449">
        <v>44469</v>
      </c>
      <c r="D267" s="246">
        <v>18003017</v>
      </c>
      <c r="E267" s="453">
        <v>5042.76</v>
      </c>
      <c r="F267" s="163" t="s">
        <v>26</v>
      </c>
      <c r="G267" s="246" t="s">
        <v>130</v>
      </c>
      <c r="H267" s="457">
        <v>40.799999999999997</v>
      </c>
      <c r="I267" s="457">
        <f>TAvoir2022[[#This Row],[MONTANT H.T]]*1.2</f>
        <v>48.959999999999994</v>
      </c>
      <c r="J267" s="457">
        <v>48.96</v>
      </c>
      <c r="K267" s="294" t="str">
        <f>IF(OR(TAvoir2022[[#This Row],[MONTANT T.T.C]]=TAvoir2022[[#This Row],[REGLEMENT]],TAvoir2022[[#This Row],[REGLEMENT]]="-"),"",TAvoir2022[[#This Row],[REGLEMENT]]-TAvoir2022[[#This Row],[MONTANT T.T.C]])</f>
        <v/>
      </c>
      <c r="L267" s="144" t="str">
        <f ca="1">IF(AND(TAvoir2022[[#This Row],[MONTANT H.T]]&lt;&gt;"",TAvoir2022[[#This Row],[ECART]]&lt;&gt;"",TAvoir2022[[#This Row],[RELANCE]]&lt;&gt;"non"),DATEDIF(TAvoir2022[[#This Row],[PERIODE]],TODAY(),"D"),"-")</f>
        <v>-</v>
      </c>
      <c r="M267" s="554"/>
      <c r="N267" s="435" t="s">
        <v>165</v>
      </c>
      <c r="O267" s="435" t="s">
        <v>164</v>
      </c>
    </row>
    <row r="268" spans="1:15" s="2" customFormat="1" ht="16.5" hidden="1" customHeight="1" thickTop="1" thickBot="1">
      <c r="A268" s="25" t="s">
        <v>53</v>
      </c>
      <c r="B268" s="53" t="s">
        <v>38</v>
      </c>
      <c r="C268" s="43">
        <v>44347</v>
      </c>
      <c r="D268" s="182">
        <v>18002710</v>
      </c>
      <c r="E268" s="45">
        <v>2997.92</v>
      </c>
      <c r="F268" s="22" t="s">
        <v>26</v>
      </c>
      <c r="G268" s="44" t="s">
        <v>88</v>
      </c>
      <c r="H268" s="46">
        <v>150.08000000000001</v>
      </c>
      <c r="I268" s="46">
        <f>TAvoir2022[[#This Row],[MONTANT H.T]]*1.2</f>
        <v>180.096</v>
      </c>
      <c r="J268" s="46"/>
      <c r="K268" s="300">
        <f>IF(OR(TAvoir2022[[#This Row],[MONTANT T.T.C]]=TAvoir2022[[#This Row],[REGLEMENT]],TAvoir2022[[#This Row],[REGLEMENT]]="-"),"",TAvoir2022[[#This Row],[REGLEMENT]]-TAvoir2022[[#This Row],[MONTANT T.T.C]])</f>
        <v>-180.096</v>
      </c>
      <c r="L268" s="144">
        <f ca="1">IF(AND(TAvoir2022[[#This Row],[MONTANT H.T]]&lt;&gt;"",TAvoir2022[[#This Row],[ECART]]&lt;&gt;"",TAvoir2022[[#This Row],[RELANCE]]&lt;&gt;"non"),DATEDIF(TAvoir2022[[#This Row],[PERIODE]],TODAY(),"D"),"-")</f>
        <v>486</v>
      </c>
      <c r="M268" s="613"/>
      <c r="N268" s="629"/>
      <c r="O268" s="629"/>
    </row>
    <row r="269" spans="1:15" s="2" customFormat="1" ht="16.5" hidden="1" customHeight="1" thickTop="1" thickBot="1">
      <c r="A269" s="25" t="s">
        <v>373</v>
      </c>
      <c r="B269" s="99" t="s">
        <v>374</v>
      </c>
      <c r="C269" s="91">
        <v>44571</v>
      </c>
      <c r="D269" s="92">
        <v>18003433</v>
      </c>
      <c r="E269" s="93"/>
      <c r="F269" s="92"/>
      <c r="G269" s="92" t="s">
        <v>375</v>
      </c>
      <c r="H269" s="94">
        <v>448.5</v>
      </c>
      <c r="I269" s="94">
        <f>TAvoir2022[[#This Row],[MONTANT H.T]]*1.2</f>
        <v>538.19999999999993</v>
      </c>
      <c r="J269" s="94">
        <v>538.20000000000005</v>
      </c>
      <c r="K269" s="95" t="str">
        <f>IF(OR(TAvoir2022[[#This Row],[MONTANT T.T.C]]=TAvoir2022[[#This Row],[REGLEMENT]],TAvoir2022[[#This Row],[REGLEMENT]]="-"),"",TAvoir2022[[#This Row],[REGLEMENT]]-TAvoir2022[[#This Row],[MONTANT T.T.C]])</f>
        <v/>
      </c>
      <c r="L269" s="144" t="str">
        <f ca="1">IF(AND(TAvoir2022[[#This Row],[MONTANT H.T]]&lt;&gt;"",TAvoir2022[[#This Row],[ECART]]&lt;&gt;"",TAvoir2022[[#This Row],[RELANCE]]&lt;&gt;"non"),DATEDIF(TAvoir2022[[#This Row],[PERIODE]],TODAY(),"D"),"-")</f>
        <v>-</v>
      </c>
      <c r="M269" s="624"/>
      <c r="N269" s="637" t="s">
        <v>376</v>
      </c>
      <c r="O269" s="637" t="s">
        <v>164</v>
      </c>
    </row>
    <row r="270" spans="1:15" s="2" customFormat="1" ht="16.5" hidden="1" customHeight="1" thickTop="1" thickBot="1">
      <c r="A270" s="25" t="s">
        <v>373</v>
      </c>
      <c r="B270" s="99" t="s">
        <v>374</v>
      </c>
      <c r="C270" s="193">
        <v>44692</v>
      </c>
      <c r="D270" s="194">
        <v>18003455</v>
      </c>
      <c r="E270" s="195"/>
      <c r="F270" s="194" t="s">
        <v>26</v>
      </c>
      <c r="G270" s="194" t="s">
        <v>490</v>
      </c>
      <c r="H270" s="196">
        <v>395.4</v>
      </c>
      <c r="I270" s="196">
        <v>474.48</v>
      </c>
      <c r="J270" s="196">
        <v>474.48</v>
      </c>
      <c r="K270" s="197" t="str">
        <f>IF(OR(TAvoir2022[[#This Row],[MONTANT T.T.C]]=TAvoir2022[[#This Row],[REGLEMENT]],TAvoir2022[[#This Row],[REGLEMENT]]="-"),"",TAvoir2022[[#This Row],[REGLEMENT]]-TAvoir2022[[#This Row],[MONTANT T.T.C]])</f>
        <v/>
      </c>
      <c r="L270" s="203" t="str">
        <f ca="1">IF(AND(TAvoir2022[[#This Row],[MONTANT H.T]]&lt;&gt;"",TAvoir2022[[#This Row],[ECART]]&lt;&gt;"",TAvoir2022[[#This Row],[RELANCE]]&lt;&gt;"non"),DATEDIF(TAvoir2022[[#This Row],[PERIODE]],TODAY(),"D"),"-")</f>
        <v>-</v>
      </c>
      <c r="M270" s="555"/>
      <c r="N270" s="638" t="s">
        <v>558</v>
      </c>
      <c r="O270" s="638" t="s">
        <v>164</v>
      </c>
    </row>
    <row r="271" spans="1:15" s="2" customFormat="1" ht="16.5" hidden="1" customHeight="1" thickTop="1" thickBot="1">
      <c r="A271" s="25" t="s">
        <v>396</v>
      </c>
      <c r="B271" s="53" t="s">
        <v>410</v>
      </c>
      <c r="C271" s="193">
        <v>44708</v>
      </c>
      <c r="D271" s="194">
        <v>18003573</v>
      </c>
      <c r="E271" s="195"/>
      <c r="F271" s="102" t="s">
        <v>402</v>
      </c>
      <c r="G271" s="194" t="s">
        <v>535</v>
      </c>
      <c r="H271" s="196">
        <v>6925.8</v>
      </c>
      <c r="I271" s="196">
        <v>8310.9599999999991</v>
      </c>
      <c r="J271" s="196">
        <v>8310.9599999999991</v>
      </c>
      <c r="K271" s="197" t="str">
        <f>IF(OR(TAvoir2022[[#This Row],[MONTANT T.T.C]]=TAvoir2022[[#This Row],[REGLEMENT]],TAvoir2022[[#This Row],[REGLEMENT]]="-"),"",TAvoir2022[[#This Row],[REGLEMENT]]-TAvoir2022[[#This Row],[MONTANT T.T.C]])</f>
        <v/>
      </c>
      <c r="L271" s="203" t="str">
        <f ca="1">IF(AND(TAvoir2022[[#This Row],[MONTANT H.T]]&lt;&gt;"",TAvoir2022[[#This Row],[ECART]]&lt;&gt;"",TAvoir2022[[#This Row],[RELANCE]]&lt;&gt;"non"),DATEDIF(TAvoir2022[[#This Row],[PERIODE]],TODAY(),"D"),"-")</f>
        <v>-</v>
      </c>
      <c r="M271" s="555"/>
      <c r="N271" s="433" t="s">
        <v>726</v>
      </c>
      <c r="O271" s="433" t="s">
        <v>164</v>
      </c>
    </row>
    <row r="272" spans="1:15" s="2" customFormat="1" ht="16.5" hidden="1" customHeight="1" thickTop="1" thickBot="1">
      <c r="A272" s="25" t="s">
        <v>396</v>
      </c>
      <c r="B272" s="355" t="s">
        <v>410</v>
      </c>
      <c r="C272" s="346">
        <v>44739</v>
      </c>
      <c r="D272" s="347">
        <v>18003751</v>
      </c>
      <c r="E272" s="348"/>
      <c r="F272" s="347" t="s">
        <v>33</v>
      </c>
      <c r="G272" s="347"/>
      <c r="H272" s="349">
        <v>889.44</v>
      </c>
      <c r="I272" s="349">
        <f>TAvoir2022[[#This Row],[MONTANT H.T]]*1.2</f>
        <v>1067.328</v>
      </c>
      <c r="J272" s="349">
        <v>1067.33</v>
      </c>
      <c r="K272" s="350"/>
      <c r="L272" s="37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272" s="623"/>
      <c r="N272" s="635" t="s">
        <v>792</v>
      </c>
      <c r="O272" s="635" t="s">
        <v>164</v>
      </c>
    </row>
    <row r="273" spans="1:15" s="2" customFormat="1" ht="16.5" hidden="1" customHeight="1" thickTop="1" thickBot="1">
      <c r="A273" s="25" t="s">
        <v>396</v>
      </c>
      <c r="B273" s="55" t="s">
        <v>410</v>
      </c>
      <c r="C273" s="34">
        <v>44722</v>
      </c>
      <c r="D273" s="33">
        <v>18003695</v>
      </c>
      <c r="E273" s="35"/>
      <c r="F273" s="33" t="s">
        <v>33</v>
      </c>
      <c r="G273" s="33" t="s">
        <v>825</v>
      </c>
      <c r="H273" s="36">
        <v>32.64</v>
      </c>
      <c r="I273" s="36">
        <f>TAvoir2022[[#This Row],[MONTANT H.T]]*1.2</f>
        <v>39.167999999999999</v>
      </c>
      <c r="J273" s="36"/>
      <c r="K273" s="38">
        <f>IF(OR(TAvoir2022[[#This Row],[MONTANT T.T.C]]=TAvoir2022[[#This Row],[REGLEMENT]],TAvoir2022[[#This Row],[REGLEMENT]]="-"),"",TAvoir2022[[#This Row],[REGLEMENT]]-TAvoir2022[[#This Row],[MONTANT T.T.C]])</f>
        <v>-39.167999999999999</v>
      </c>
      <c r="L273" s="136">
        <f ca="1">IF(AND(TAvoir2022[[#This Row],[MONTANT H.T]]&lt;&gt;"",TAvoir2022[[#This Row],[ECART]]&lt;&gt;"",TAvoir2022[[#This Row],[RELANCE]]&lt;&gt;"non"),DATEDIF(TAvoir2022[[#This Row],[PERIODE]],TODAY(),"D"),"-")</f>
        <v>111</v>
      </c>
      <c r="M273" s="37"/>
      <c r="N273" s="30"/>
      <c r="O273" s="31"/>
    </row>
    <row r="274" spans="1:15" s="2" customFormat="1" ht="16.5" hidden="1" customHeight="1" thickTop="1" thickBot="1">
      <c r="A274" s="25" t="s">
        <v>71</v>
      </c>
      <c r="B274" s="53" t="s">
        <v>69</v>
      </c>
      <c r="C274" s="273">
        <v>44237</v>
      </c>
      <c r="D274" s="275">
        <v>18002419</v>
      </c>
      <c r="E274" s="279">
        <v>5138.3999999999996</v>
      </c>
      <c r="F274" s="22" t="s">
        <v>26</v>
      </c>
      <c r="G274" s="275" t="s">
        <v>74</v>
      </c>
      <c r="H274" s="283">
        <v>83</v>
      </c>
      <c r="I274" s="36">
        <f>TAvoir2022[[#This Row],[MONTANT H.T]]*1.2</f>
        <v>99.6</v>
      </c>
      <c r="J274" s="46">
        <v>99.6</v>
      </c>
      <c r="K274" s="47" t="str">
        <f>IF(OR(TAvoir2022[[#This Row],[MONTANT T.T.C]]=TAvoir2022[[#This Row],[REGLEMENT]],TAvoir2022[[#This Row],[REGLEMENT]]="-"),"",TAvoir2022[[#This Row],[REGLEMENT]]-TAvoir2022[[#This Row],[MONTANT T.T.C]])</f>
        <v/>
      </c>
      <c r="L274" s="144" t="str">
        <f ca="1">IF(AND(TAvoir2022[[#This Row],[MONTANT H.T]]&lt;&gt;"",TAvoir2022[[#This Row],[ECART]]&lt;&gt;"",TAvoir2022[[#This Row],[RELANCE]]&lt;&gt;"non"),DATEDIF(TAvoir2022[[#This Row],[PERIODE]],TODAY(),"D"),"-")</f>
        <v>-</v>
      </c>
      <c r="M274" s="32"/>
      <c r="N274" s="30" t="s">
        <v>310</v>
      </c>
      <c r="O274" s="31" t="s">
        <v>164</v>
      </c>
    </row>
    <row r="275" spans="1:15" s="2" customFormat="1" ht="16.5" hidden="1" customHeight="1" thickTop="1" thickBot="1">
      <c r="A275" s="119" t="s">
        <v>71</v>
      </c>
      <c r="B275" s="120" t="s">
        <v>69</v>
      </c>
      <c r="C275" s="569">
        <v>44530</v>
      </c>
      <c r="D275" s="575">
        <v>18003125</v>
      </c>
      <c r="E275" s="580"/>
      <c r="F275" s="575" t="s">
        <v>33</v>
      </c>
      <c r="G275" s="575" t="s">
        <v>139</v>
      </c>
      <c r="H275" s="590">
        <v>1193.4000000000001</v>
      </c>
      <c r="I275" s="590">
        <f>TAvoir2022[[#This Row],[MONTANT H.T]]*1.2</f>
        <v>1432.0800000000002</v>
      </c>
      <c r="J275" s="590">
        <v>1432.08</v>
      </c>
      <c r="K275" s="600" t="str">
        <f>IF(OR(TAvoir2022[[#This Row],[MONTANT T.T.C]]=TAvoir2022[[#This Row],[REGLEMENT]],TAvoir2022[[#This Row],[REGLEMENT]]="-"),"",TAvoir2022[[#This Row],[REGLEMENT]]-TAvoir2022[[#This Row],[MONTANT T.T.C]])</f>
        <v/>
      </c>
      <c r="L275" s="144" t="str">
        <f ca="1">IF(AND(TAvoir2022[[#This Row],[MONTANT H.T]]&lt;&gt;"",TAvoir2022[[#This Row],[ECART]]&lt;&gt;"",TAvoir2022[[#This Row],[RELANCE]]&lt;&gt;"non"),DATEDIF(TAvoir2022[[#This Row],[PERIODE]],TODAY(),"D"),"-")</f>
        <v>-</v>
      </c>
      <c r="M275" s="621"/>
      <c r="N275" s="633" t="s">
        <v>575</v>
      </c>
      <c r="O275" s="633" t="s">
        <v>164</v>
      </c>
    </row>
    <row r="276" spans="1:15" s="2" customFormat="1" ht="16.5" hidden="1" customHeight="1" thickTop="1" thickBot="1">
      <c r="A276" s="119" t="s">
        <v>71</v>
      </c>
      <c r="B276" s="120" t="s">
        <v>69</v>
      </c>
      <c r="C276" s="110">
        <v>44666</v>
      </c>
      <c r="D276" s="111">
        <v>18003461</v>
      </c>
      <c r="E276" s="112"/>
      <c r="F276" s="111" t="s">
        <v>409</v>
      </c>
      <c r="G276" s="111" t="s">
        <v>411</v>
      </c>
      <c r="H276" s="113">
        <v>659.2</v>
      </c>
      <c r="I276" s="113">
        <v>791.04</v>
      </c>
      <c r="J276" s="113">
        <v>791.04</v>
      </c>
      <c r="K276" s="114" t="str">
        <f>IF(OR(TAvoir2022[[#This Row],[MONTANT T.T.C]]=TAvoir2022[[#This Row],[REGLEMENT]],TAvoir2022[[#This Row],[REGLEMENT]]="-"),"",TAvoir2022[[#This Row],[REGLEMENT]]-TAvoir2022[[#This Row],[MONTANT T.T.C]])</f>
        <v/>
      </c>
      <c r="L276" s="144" t="str">
        <f ca="1">IF(AND(TAvoir2022[[#This Row],[MONTANT H.T]]&lt;&gt;"",TAvoir2022[[#This Row],[ECART]]&lt;&gt;"",TAvoir2022[[#This Row],[RELANCE]]&lt;&gt;"non"),DATEDIF(TAvoir2022[[#This Row],[PERIODE]],TODAY(),"D"),"-")</f>
        <v>-</v>
      </c>
      <c r="M276" s="116"/>
      <c r="N276" s="30" t="s">
        <v>574</v>
      </c>
      <c r="O276" s="31" t="s">
        <v>164</v>
      </c>
    </row>
    <row r="277" spans="1:15" s="2" customFormat="1" ht="16.5" hidden="1" customHeight="1" thickTop="1" thickBot="1">
      <c r="A277" s="119" t="s">
        <v>40</v>
      </c>
      <c r="B277" s="120" t="s">
        <v>18</v>
      </c>
      <c r="C277" s="21">
        <v>44148</v>
      </c>
      <c r="D277" s="22">
        <v>18002185</v>
      </c>
      <c r="E277" s="23"/>
      <c r="F277" s="33" t="s">
        <v>27</v>
      </c>
      <c r="G277" s="22" t="s">
        <v>57</v>
      </c>
      <c r="H277" s="24">
        <v>22.23</v>
      </c>
      <c r="I277" s="36">
        <f>TAvoir2022[[#This Row],[MONTANT H.T]]*1.2</f>
        <v>26.675999999999998</v>
      </c>
      <c r="J277" s="24">
        <v>26.68</v>
      </c>
      <c r="K277" s="38"/>
      <c r="L277" s="115" t="str">
        <f ca="1">IF(AND(TAvoir2022[[#This Row],[MONTANT H.T]]&lt;&gt;"",TAvoir2022[[#This Row],[ECART]]&lt;&gt;"",TAvoir2022[[#This Row],[RELANCE]]&lt;&gt;"non"),DATEDIF(TAvoir2022[[#This Row],[PERIODE]],TODAY(),"D"),"-")</f>
        <v>-</v>
      </c>
      <c r="M277" s="26"/>
      <c r="N277" s="30" t="s">
        <v>865</v>
      </c>
      <c r="O277" s="31" t="s">
        <v>164</v>
      </c>
    </row>
    <row r="278" spans="1:15" s="2" customFormat="1" ht="16.5" hidden="1" customHeight="1" thickTop="1">
      <c r="A278" s="129" t="s">
        <v>40</v>
      </c>
      <c r="B278" s="130" t="s">
        <v>18</v>
      </c>
      <c r="C278" s="571">
        <v>44151</v>
      </c>
      <c r="D278" s="150">
        <v>18002186</v>
      </c>
      <c r="E278" s="582"/>
      <c r="F278" s="132" t="s">
        <v>27</v>
      </c>
      <c r="G278" s="150" t="s">
        <v>56</v>
      </c>
      <c r="H278" s="298">
        <v>7.41</v>
      </c>
      <c r="I278" s="134">
        <f>TAvoir2022[[#This Row],[MONTANT H.T]]*1.2</f>
        <v>8.8919999999999995</v>
      </c>
      <c r="J278" s="298">
        <v>8.89</v>
      </c>
      <c r="K278" s="135"/>
      <c r="L278" s="144" t="str">
        <f ca="1">IF(AND(TAvoir2022[[#This Row],[MONTANT H.T]]&lt;&gt;"",TAvoir2022[[#This Row],[ECART]]&lt;&gt;"",TAvoir2022[[#This Row],[RELANCE]]&lt;&gt;"non"),DATEDIF(TAvoir2022[[#This Row],[PERIODE]],TODAY(),"D"),"-")</f>
        <v>-</v>
      </c>
      <c r="M278" s="614"/>
      <c r="N278" s="145" t="s">
        <v>864</v>
      </c>
      <c r="O278" s="145" t="s">
        <v>164</v>
      </c>
    </row>
    <row r="279" spans="1:15" s="2" customFormat="1" ht="16.5" hidden="1" customHeight="1" thickBot="1">
      <c r="A279" s="129" t="s">
        <v>40</v>
      </c>
      <c r="B279" s="130" t="s">
        <v>18</v>
      </c>
      <c r="C279" s="462">
        <v>44714</v>
      </c>
      <c r="D279" s="464">
        <v>18003820</v>
      </c>
      <c r="E279" s="466"/>
      <c r="F279" s="150" t="s">
        <v>26</v>
      </c>
      <c r="G279" s="464" t="s">
        <v>913</v>
      </c>
      <c r="H279" s="468">
        <v>3220.71</v>
      </c>
      <c r="I279" s="468">
        <v>3864.85</v>
      </c>
      <c r="J279" s="468">
        <v>4709.05</v>
      </c>
      <c r="K279" s="470">
        <f>IF(OR(TAvoir2022[[#This Row],[MONTANT T.T.C]]=TAvoir2022[[#This Row],[REGLEMENT]],TAvoir2022[[#This Row],[REGLEMENT]]="-"),"",TAvoir2022[[#This Row],[REGLEMENT]]-TAvoir2022[[#This Row],[MONTANT T.T.C]])</f>
        <v>844.20000000000027</v>
      </c>
      <c r="L279" s="447">
        <f ca="1">IF(AND(TAvoir2022[[#This Row],[MONTANT H.T]]&lt;&gt;"",TAvoir2022[[#This Row],[ECART]]&lt;&gt;"",TAvoir2022[[#This Row],[RELANCE]]&lt;&gt;"non"),DATEDIF(TAvoir2022[[#This Row],[PERIODE]],TODAY(),"D"),"-")</f>
        <v>119</v>
      </c>
      <c r="M279" s="464"/>
      <c r="N279" s="507" t="s">
        <v>914</v>
      </c>
      <c r="O279" s="507" t="s">
        <v>164</v>
      </c>
    </row>
    <row r="280" spans="1:15" s="2" customFormat="1" ht="16.5" hidden="1" customHeight="1" thickTop="1" thickBot="1">
      <c r="A280" s="129" t="s">
        <v>40</v>
      </c>
      <c r="B280" s="130" t="s">
        <v>18</v>
      </c>
      <c r="C280" s="43">
        <v>44356</v>
      </c>
      <c r="D280" s="44">
        <v>18002693</v>
      </c>
      <c r="E280" s="45">
        <v>0</v>
      </c>
      <c r="F280" s="33" t="s">
        <v>25</v>
      </c>
      <c r="G280" s="44"/>
      <c r="H280" s="46">
        <v>2400</v>
      </c>
      <c r="I280" s="46">
        <f>TAvoir2022[[#This Row],[MONTANT H.T]]*1.2</f>
        <v>2880</v>
      </c>
      <c r="J280" s="46">
        <v>2880</v>
      </c>
      <c r="K280" s="47" t="str">
        <f>IF(OR(TAvoir2022[[#This Row],[MONTANT T.T.C]]=TAvoir2022[[#This Row],[REGLEMENT]],TAvoir2022[[#This Row],[REGLEMENT]]="-"),"",TAvoir2022[[#This Row],[REGLEMENT]]-TAvoir2022[[#This Row],[MONTANT T.T.C]])</f>
        <v/>
      </c>
      <c r="L280" s="115" t="str">
        <f ca="1">IF(AND(TAvoir2022[[#This Row],[MONTANT H.T]]&lt;&gt;"",TAvoir2022[[#This Row],[ECART]]&lt;&gt;"",TAvoir2022[[#This Row],[RELANCE]]&lt;&gt;"non"),DATEDIF(TAvoir2022[[#This Row],[PERIODE]],TODAY(),"D"),"-")</f>
        <v>-</v>
      </c>
      <c r="M280" s="48"/>
      <c r="N280" s="30" t="s">
        <v>182</v>
      </c>
      <c r="O280" s="31" t="s">
        <v>164</v>
      </c>
    </row>
    <row r="281" spans="1:15" s="2" customFormat="1" ht="16.5" hidden="1" customHeight="1" thickTop="1" thickBot="1">
      <c r="A281" s="129" t="s">
        <v>40</v>
      </c>
      <c r="B281" s="158" t="s">
        <v>18</v>
      </c>
      <c r="C281" s="68">
        <v>44553</v>
      </c>
      <c r="D281" s="69">
        <v>18003206</v>
      </c>
      <c r="E281" s="70"/>
      <c r="F281" s="69" t="s">
        <v>25</v>
      </c>
      <c r="G281" s="69"/>
      <c r="H281" s="71">
        <v>2032</v>
      </c>
      <c r="I281" s="71">
        <f>TAvoir2022[[#This Row],[MONTANT H.T]]*1.2</f>
        <v>2438.4</v>
      </c>
      <c r="J281" s="71">
        <v>2438.4</v>
      </c>
      <c r="K281" s="72" t="str">
        <f>IF(OR(TAvoir2022[[#This Row],[MONTANT T.T.C]]=TAvoir2022[[#This Row],[REGLEMENT]],TAvoir2022[[#This Row],[REGLEMENT]]="-"),"",TAvoir2022[[#This Row],[REGLEMENT]]-TAvoir2022[[#This Row],[MONTANT T.T.C]])</f>
        <v/>
      </c>
      <c r="L281" s="115" t="str">
        <f ca="1">IF(AND(TAvoir2022[[#This Row],[MONTANT H.T]]&lt;&gt;"",TAvoir2022[[#This Row],[ECART]]&lt;&gt;"",TAvoir2022[[#This Row],[RELANCE]]&lt;&gt;"non"),DATEDIF(TAvoir2022[[#This Row],[PERIODE]],TODAY(),"D"),"-")</f>
        <v>-</v>
      </c>
      <c r="M281" s="74"/>
      <c r="N281" s="75" t="s">
        <v>203</v>
      </c>
      <c r="O281" s="76" t="s">
        <v>164</v>
      </c>
    </row>
    <row r="282" spans="1:15" s="2" customFormat="1" ht="16.5" hidden="1" customHeight="1" thickTop="1" thickBot="1">
      <c r="A282" s="129" t="s">
        <v>40</v>
      </c>
      <c r="B282" s="158" t="s">
        <v>18</v>
      </c>
      <c r="C282" s="68">
        <v>44553</v>
      </c>
      <c r="D282" s="69">
        <v>18003208</v>
      </c>
      <c r="E282" s="70"/>
      <c r="F282" s="69" t="s">
        <v>25</v>
      </c>
      <c r="G282" s="69"/>
      <c r="H282" s="71">
        <v>2400</v>
      </c>
      <c r="I282" s="71">
        <f>TAvoir2022[[#This Row],[MONTANT H.T]]*1.2</f>
        <v>2880</v>
      </c>
      <c r="J282" s="71">
        <v>2880</v>
      </c>
      <c r="K282" s="72" t="str">
        <f>IF(OR(TAvoir2022[[#This Row],[MONTANT T.T.C]]=TAvoir2022[[#This Row],[REGLEMENT]],TAvoir2022[[#This Row],[REGLEMENT]]="-"),"",TAvoir2022[[#This Row],[REGLEMENT]]-TAvoir2022[[#This Row],[MONTANT T.T.C]])</f>
        <v/>
      </c>
      <c r="L282" s="115" t="str">
        <f ca="1">IF(AND(TAvoir2022[[#This Row],[MONTANT H.T]]&lt;&gt;"",TAvoir2022[[#This Row],[ECART]]&lt;&gt;"",TAvoir2022[[#This Row],[RELANCE]]&lt;&gt;"non"),DATEDIF(TAvoir2022[[#This Row],[PERIODE]],TODAY(),"D"),"-")</f>
        <v>-</v>
      </c>
      <c r="M282" s="74"/>
      <c r="N282" s="75" t="s">
        <v>203</v>
      </c>
      <c r="O282" s="76" t="s">
        <v>164</v>
      </c>
    </row>
    <row r="283" spans="1:15" s="2" customFormat="1" ht="16.5" hidden="1" customHeight="1" thickTop="1" thickBot="1">
      <c r="A283" s="129" t="s">
        <v>40</v>
      </c>
      <c r="B283" s="158" t="s">
        <v>18</v>
      </c>
      <c r="C283" s="68">
        <v>44557</v>
      </c>
      <c r="D283" s="69">
        <v>18003215</v>
      </c>
      <c r="E283" s="70"/>
      <c r="F283" s="69" t="s">
        <v>25</v>
      </c>
      <c r="G283" s="69"/>
      <c r="H283" s="71">
        <v>930</v>
      </c>
      <c r="I283" s="71">
        <f>TAvoir2022[[#This Row],[MONTANT H.T]]*1.2</f>
        <v>1116</v>
      </c>
      <c r="J283" s="71">
        <v>1116</v>
      </c>
      <c r="K283" s="72" t="str">
        <f>IF(OR(TAvoir2022[[#This Row],[MONTANT T.T.C]]=TAvoir2022[[#This Row],[REGLEMENT]],TAvoir2022[[#This Row],[REGLEMENT]]="-"),"",TAvoir2022[[#This Row],[REGLEMENT]]-TAvoir2022[[#This Row],[MONTANT T.T.C]])</f>
        <v/>
      </c>
      <c r="L283" s="115" t="str">
        <f ca="1">IF(AND(TAvoir2022[[#This Row],[MONTANT H.T]]&lt;&gt;"",TAvoir2022[[#This Row],[ECART]]&lt;&gt;"",TAvoir2022[[#This Row],[RELANCE]]&lt;&gt;"non"),DATEDIF(TAvoir2022[[#This Row],[PERIODE]],TODAY(),"D"),"-")</f>
        <v>-</v>
      </c>
      <c r="M283" s="74"/>
      <c r="N283" s="75" t="s">
        <v>202</v>
      </c>
      <c r="O283" s="76" t="s">
        <v>164</v>
      </c>
    </row>
    <row r="284" spans="1:15" s="2" customFormat="1" ht="16.5" hidden="1" customHeight="1" thickTop="1" thickBot="1">
      <c r="A284" s="129" t="s">
        <v>40</v>
      </c>
      <c r="B284" s="158" t="s">
        <v>18</v>
      </c>
      <c r="C284" s="68">
        <v>44564</v>
      </c>
      <c r="D284" s="69">
        <v>18003220</v>
      </c>
      <c r="E284" s="70"/>
      <c r="F284" s="69" t="s">
        <v>25</v>
      </c>
      <c r="G284" s="69"/>
      <c r="H284" s="71">
        <v>1920</v>
      </c>
      <c r="I284" s="71">
        <f>TAvoir2022[[#This Row],[MONTANT H.T]]*1.2</f>
        <v>2304</v>
      </c>
      <c r="J284" s="71">
        <v>2304</v>
      </c>
      <c r="K284" s="72" t="str">
        <f>IF(OR(TAvoir2022[[#This Row],[MONTANT T.T.C]]=TAvoir2022[[#This Row],[REGLEMENT]],TAvoir2022[[#This Row],[REGLEMENT]]="-"),"",TAvoir2022[[#This Row],[REGLEMENT]]-TAvoir2022[[#This Row],[MONTANT T.T.C]])</f>
        <v/>
      </c>
      <c r="L284" s="115" t="str">
        <f ca="1">IF(AND(TAvoir2022[[#This Row],[MONTANT H.T]]&lt;&gt;"",TAvoir2022[[#This Row],[ECART]]&lt;&gt;"",TAvoir2022[[#This Row],[RELANCE]]&lt;&gt;"non"),DATEDIF(TAvoir2022[[#This Row],[PERIODE]],TODAY(),"D"),"-")</f>
        <v>-</v>
      </c>
      <c r="M284" s="74"/>
      <c r="N284" s="75" t="s">
        <v>202</v>
      </c>
      <c r="O284" s="76" t="s">
        <v>164</v>
      </c>
    </row>
    <row r="285" spans="1:15" s="2" customFormat="1" ht="16.5" hidden="1" customHeight="1" thickTop="1" thickBot="1">
      <c r="A285" s="129" t="s">
        <v>40</v>
      </c>
      <c r="B285" s="158" t="s">
        <v>18</v>
      </c>
      <c r="C285" s="68">
        <v>44565</v>
      </c>
      <c r="D285" s="69">
        <v>18003221</v>
      </c>
      <c r="E285" s="70"/>
      <c r="F285" s="69" t="s">
        <v>25</v>
      </c>
      <c r="G285" s="69"/>
      <c r="H285" s="71">
        <v>1844.5</v>
      </c>
      <c r="I285" s="71">
        <f>TAvoir2022[[#This Row],[MONTANT H.T]]*1.2</f>
        <v>2213.4</v>
      </c>
      <c r="J285" s="71">
        <v>2213.4</v>
      </c>
      <c r="K285" s="72" t="str">
        <f>IF(OR(TAvoir2022[[#This Row],[MONTANT T.T.C]]=TAvoir2022[[#This Row],[REGLEMENT]],TAvoir2022[[#This Row],[REGLEMENT]]="-"),"",TAvoir2022[[#This Row],[REGLEMENT]]-TAvoir2022[[#This Row],[MONTANT T.T.C]])</f>
        <v/>
      </c>
      <c r="L285" s="115" t="str">
        <f ca="1">IF(AND(TAvoir2022[[#This Row],[MONTANT H.T]]&lt;&gt;"",TAvoir2022[[#This Row],[ECART]]&lt;&gt;"",TAvoir2022[[#This Row],[RELANCE]]&lt;&gt;"non"),DATEDIF(TAvoir2022[[#This Row],[PERIODE]],TODAY(),"D"),"-")</f>
        <v>-</v>
      </c>
      <c r="M285" s="74"/>
      <c r="N285" s="75" t="s">
        <v>202</v>
      </c>
      <c r="O285" s="76" t="s">
        <v>164</v>
      </c>
    </row>
    <row r="286" spans="1:15" s="2" customFormat="1" ht="16.5" hidden="1" customHeight="1" thickTop="1" thickBot="1">
      <c r="A286" s="129" t="s">
        <v>40</v>
      </c>
      <c r="B286" s="158" t="s">
        <v>18</v>
      </c>
      <c r="C286" s="68">
        <v>44566</v>
      </c>
      <c r="D286" s="69">
        <v>18003225</v>
      </c>
      <c r="E286" s="70"/>
      <c r="F286" s="69" t="s">
        <v>25</v>
      </c>
      <c r="G286" s="69"/>
      <c r="H286" s="71">
        <v>1200</v>
      </c>
      <c r="I286" s="71">
        <f>TAvoir2022[[#This Row],[MONTANT H.T]]*1.2</f>
        <v>1440</v>
      </c>
      <c r="J286" s="71">
        <v>1440</v>
      </c>
      <c r="K286" s="72" t="str">
        <f>IF(OR(TAvoir2022[[#This Row],[MONTANT T.T.C]]=TAvoir2022[[#This Row],[REGLEMENT]],TAvoir2022[[#This Row],[REGLEMENT]]="-"),"",TAvoir2022[[#This Row],[REGLEMENT]]-TAvoir2022[[#This Row],[MONTANT T.T.C]])</f>
        <v/>
      </c>
      <c r="L286" s="115" t="str">
        <f ca="1">IF(AND(TAvoir2022[[#This Row],[MONTANT H.T]]&lt;&gt;"",TAvoir2022[[#This Row],[ECART]]&lt;&gt;"",TAvoir2022[[#This Row],[RELANCE]]&lt;&gt;"non"),DATEDIF(TAvoir2022[[#This Row],[PERIODE]],TODAY(),"D"),"-")</f>
        <v>-</v>
      </c>
      <c r="M286" s="74"/>
      <c r="N286" s="75" t="s">
        <v>202</v>
      </c>
      <c r="O286" s="76" t="s">
        <v>164</v>
      </c>
    </row>
    <row r="287" spans="1:15" s="2" customFormat="1" ht="16.5" hidden="1" customHeight="1" thickTop="1" thickBot="1">
      <c r="A287" s="129" t="s">
        <v>40</v>
      </c>
      <c r="B287" s="130" t="s">
        <v>18</v>
      </c>
      <c r="C287" s="131">
        <v>44580</v>
      </c>
      <c r="D287" s="132">
        <v>18003299</v>
      </c>
      <c r="E287" s="133"/>
      <c r="F287" s="132" t="s">
        <v>33</v>
      </c>
      <c r="G287" s="132" t="s">
        <v>261</v>
      </c>
      <c r="H287" s="134">
        <v>2823.89</v>
      </c>
      <c r="I287" s="134">
        <f>TAvoir2022[[#This Row],[MONTANT H.T]]*1.2</f>
        <v>3388.6679999999997</v>
      </c>
      <c r="J287" s="134">
        <v>3388.67</v>
      </c>
      <c r="K287" s="38"/>
      <c r="L287" s="144" t="str">
        <f ca="1">IF(AND(TAvoir2022[[#This Row],[MONTANT H.T]]&lt;&gt;"",TAvoir2022[[#This Row],[ECART]]&lt;&gt;"",TAvoir2022[[#This Row],[RELANCE]]&lt;&gt;"non"),DATEDIF(TAvoir2022[[#This Row],[PERIODE]],TODAY(),"D"),"-")</f>
        <v>-</v>
      </c>
      <c r="M287" s="132"/>
      <c r="N287" s="145" t="s">
        <v>262</v>
      </c>
      <c r="O287" s="145" t="s">
        <v>164</v>
      </c>
    </row>
    <row r="288" spans="1:15" s="2" customFormat="1" ht="16.5" hidden="1" customHeight="1" thickTop="1" thickBot="1">
      <c r="A288" s="129" t="s">
        <v>40</v>
      </c>
      <c r="B288" s="130" t="s">
        <v>18</v>
      </c>
      <c r="C288" s="272">
        <v>44593</v>
      </c>
      <c r="D288" s="51">
        <v>18003282</v>
      </c>
      <c r="E288" s="70"/>
      <c r="F288" s="69" t="s">
        <v>25</v>
      </c>
      <c r="G288" s="69"/>
      <c r="H288" s="71">
        <v>2400</v>
      </c>
      <c r="I288" s="71">
        <f>TAvoir2022[[#This Row],[MONTANT H.T]]*1.2</f>
        <v>2880</v>
      </c>
      <c r="J288" s="71">
        <v>2880</v>
      </c>
      <c r="K288" s="72" t="str">
        <f>IF(OR(TAvoir2022[[#This Row],[MONTANT T.T.C]]=TAvoir2022[[#This Row],[REGLEMENT]],TAvoir2022[[#This Row],[REGLEMENT]]="-"),"",TAvoir2022[[#This Row],[REGLEMENT]]-TAvoir2022[[#This Row],[MONTANT T.T.C]])</f>
        <v/>
      </c>
      <c r="L288" s="115" t="str">
        <f ca="1">IF(AND(TAvoir2022[[#This Row],[MONTANT H.T]]&lt;&gt;"",TAvoir2022[[#This Row],[ECART]]&lt;&gt;"",TAvoir2022[[#This Row],[RELANCE]]&lt;&gt;"non"),DATEDIF(TAvoir2022[[#This Row],[PERIODE]],TODAY(),"D"),"-")</f>
        <v>-</v>
      </c>
      <c r="M288" s="74"/>
      <c r="N288" s="75" t="s">
        <v>300</v>
      </c>
      <c r="O288" s="76" t="s">
        <v>164</v>
      </c>
    </row>
    <row r="289" spans="1:15" s="2" customFormat="1" ht="16.5" hidden="1" customHeight="1" thickTop="1" thickBot="1">
      <c r="A289" s="122" t="s">
        <v>40</v>
      </c>
      <c r="B289" s="123" t="s">
        <v>18</v>
      </c>
      <c r="C289" s="570">
        <v>44593</v>
      </c>
      <c r="D289" s="486">
        <v>18003283</v>
      </c>
      <c r="E289" s="581"/>
      <c r="F289" s="510" t="s">
        <v>25</v>
      </c>
      <c r="G289" s="486"/>
      <c r="H289" s="591">
        <v>2400</v>
      </c>
      <c r="I289" s="594">
        <f>TAvoir2022[[#This Row],[MONTANT H.T]]*1.2</f>
        <v>2880</v>
      </c>
      <c r="J289" s="591">
        <v>2880</v>
      </c>
      <c r="K289" s="601" t="str">
        <f>IF(OR(TAvoir2022[[#This Row],[MONTANT T.T.C]]=TAvoir2022[[#This Row],[REGLEMENT]],TAvoir2022[[#This Row],[REGLEMENT]]="-"),"",TAvoir2022[[#This Row],[REGLEMENT]]-TAvoir2022[[#This Row],[MONTANT T.T.C]])</f>
        <v/>
      </c>
      <c r="L289" s="144" t="str">
        <f ca="1">IF(AND(TAvoir2022[[#This Row],[MONTANT H.T]]&lt;&gt;"",TAvoir2022[[#This Row],[ECART]]&lt;&gt;"",TAvoir2022[[#This Row],[RELANCE]]&lt;&gt;"non"),DATEDIF(TAvoir2022[[#This Row],[PERIODE]],TODAY(),"D"),"-")</f>
        <v>-</v>
      </c>
      <c r="M289" s="622"/>
      <c r="N289" s="634" t="s">
        <v>300</v>
      </c>
      <c r="O289" s="634" t="s">
        <v>164</v>
      </c>
    </row>
    <row r="290" spans="1:15" s="2" customFormat="1" ht="16.5" hidden="1" customHeight="1" thickTop="1" thickBot="1">
      <c r="A290" s="25" t="s">
        <v>40</v>
      </c>
      <c r="B290" s="67" t="s">
        <v>18</v>
      </c>
      <c r="C290" s="68">
        <v>44599</v>
      </c>
      <c r="D290" s="69">
        <v>18003292</v>
      </c>
      <c r="E290" s="70"/>
      <c r="F290" s="69" t="s">
        <v>25</v>
      </c>
      <c r="G290" s="69"/>
      <c r="H290" s="71">
        <v>1344</v>
      </c>
      <c r="I290" s="71">
        <f>TAvoir2022[[#This Row],[MONTANT H.T]]*1.2</f>
        <v>1612.8</v>
      </c>
      <c r="J290" s="71">
        <v>1612</v>
      </c>
      <c r="K290" s="72"/>
      <c r="L290" s="144" t="str">
        <f ca="1">IF(AND(TAvoir2022[[#This Row],[MONTANT H.T]]&lt;&gt;"",TAvoir2022[[#This Row],[ECART]]&lt;&gt;"",TAvoir2022[[#This Row],[RELANCE]]&lt;&gt;"non"),DATEDIF(TAvoir2022[[#This Row],[PERIODE]],TODAY(),"D"),"-")</f>
        <v>-</v>
      </c>
      <c r="M290" s="74"/>
      <c r="N290" s="75" t="s">
        <v>301</v>
      </c>
      <c r="O290" s="76" t="s">
        <v>164</v>
      </c>
    </row>
    <row r="291" spans="1:15" s="2" customFormat="1" ht="16.5" hidden="1" customHeight="1" thickTop="1" thickBot="1">
      <c r="A291" s="25" t="s">
        <v>40</v>
      </c>
      <c r="B291" s="67" t="s">
        <v>18</v>
      </c>
      <c r="C291" s="68">
        <v>44602</v>
      </c>
      <c r="D291" s="69">
        <v>18003307</v>
      </c>
      <c r="E291" s="70"/>
      <c r="F291" s="69" t="s">
        <v>25</v>
      </c>
      <c r="G291" s="69"/>
      <c r="H291" s="71">
        <v>1680</v>
      </c>
      <c r="I291" s="71">
        <f>TAvoir2022[[#This Row],[MONTANT H.T]]*1.2</f>
        <v>2016</v>
      </c>
      <c r="J291" s="71">
        <v>2016</v>
      </c>
      <c r="K291" s="72" t="str">
        <f>IF(OR(TAvoir2022[[#This Row],[MONTANT T.T.C]]=TAvoir2022[[#This Row],[REGLEMENT]],TAvoir2022[[#This Row],[REGLEMENT]]="-"),"",TAvoir2022[[#This Row],[REGLEMENT]]-TAvoir2022[[#This Row],[MONTANT T.T.C]])</f>
        <v/>
      </c>
      <c r="L291" s="144" t="str">
        <f ca="1">IF(AND(TAvoir2022[[#This Row],[MONTANT H.T]]&lt;&gt;"",TAvoir2022[[#This Row],[ECART]]&lt;&gt;"",TAvoir2022[[#This Row],[RELANCE]]&lt;&gt;"non"),DATEDIF(TAvoir2022[[#This Row],[PERIODE]],TODAY(),"D"),"-")</f>
        <v>-</v>
      </c>
      <c r="M291" s="74"/>
      <c r="N291" s="75" t="s">
        <v>301</v>
      </c>
      <c r="O291" s="76" t="s">
        <v>164</v>
      </c>
    </row>
    <row r="292" spans="1:15" s="2" customFormat="1" ht="16.5" hidden="1" customHeight="1" thickTop="1" thickBot="1">
      <c r="A292" s="25" t="s">
        <v>40</v>
      </c>
      <c r="B292" s="53" t="s">
        <v>18</v>
      </c>
      <c r="C292" s="34">
        <v>44600</v>
      </c>
      <c r="D292" s="33">
        <v>18003368</v>
      </c>
      <c r="E292" s="70"/>
      <c r="F292" s="69" t="s">
        <v>25</v>
      </c>
      <c r="G292" s="69"/>
      <c r="H292" s="71">
        <v>320</v>
      </c>
      <c r="I292" s="71">
        <f>TAvoir2022[[#This Row],[MONTANT H.T]]*1.2</f>
        <v>384</v>
      </c>
      <c r="J292" s="71">
        <v>384</v>
      </c>
      <c r="K292" s="72" t="str">
        <f>IF(OR(TAvoir2022[[#This Row],[MONTANT T.T.C]]=TAvoir2022[[#This Row],[REGLEMENT]],TAvoir2022[[#This Row],[REGLEMENT]]="-"),"",TAvoir2022[[#This Row],[REGLEMENT]]-TAvoir2022[[#This Row],[MONTANT T.T.C]])</f>
        <v/>
      </c>
      <c r="L292" s="144" t="str">
        <f ca="1">IF(AND(TAvoir2022[[#This Row],[MONTANT H.T]]&lt;&gt;"",TAvoir2022[[#This Row],[ECART]]&lt;&gt;"",TAvoir2022[[#This Row],[RELANCE]]&lt;&gt;"non"),DATEDIF(TAvoir2022[[#This Row],[PERIODE]],TODAY(),"D"),"-")</f>
        <v>-</v>
      </c>
      <c r="M292" s="74"/>
      <c r="N292" s="75" t="s">
        <v>301</v>
      </c>
      <c r="O292" s="76" t="s">
        <v>164</v>
      </c>
    </row>
    <row r="293" spans="1:15" s="2" customFormat="1" ht="16.5" hidden="1" customHeight="1" thickTop="1" thickBot="1">
      <c r="A293" s="25" t="s">
        <v>40</v>
      </c>
      <c r="B293" s="55" t="s">
        <v>18</v>
      </c>
      <c r="C293" s="68">
        <v>44608</v>
      </c>
      <c r="D293" s="69">
        <v>18003316</v>
      </c>
      <c r="E293" s="70"/>
      <c r="F293" s="138" t="s">
        <v>25</v>
      </c>
      <c r="G293" s="69"/>
      <c r="H293" s="71">
        <v>2400</v>
      </c>
      <c r="I293" s="71">
        <f>TAvoir2022[[#This Row],[MONTANT H.T]]*1.2</f>
        <v>2880</v>
      </c>
      <c r="J293" s="71">
        <v>2880</v>
      </c>
      <c r="K293" s="72" t="str">
        <f>IF(OR(TAvoir2022[[#This Row],[MONTANT T.T.C]]=TAvoir2022[[#This Row],[REGLEMENT]],TAvoir2022[[#This Row],[REGLEMENT]]="-"),"",TAvoir2022[[#This Row],[REGLEMENT]]-TAvoir2022[[#This Row],[MONTANT T.T.C]])</f>
        <v/>
      </c>
      <c r="L293" s="144" t="str">
        <f ca="1">IF(AND(TAvoir2022[[#This Row],[MONTANT H.T]]&lt;&gt;"",TAvoir2022[[#This Row],[ECART]]&lt;&gt;"",TAvoir2022[[#This Row],[RELANCE]]&lt;&gt;"non"),DATEDIF(TAvoir2022[[#This Row],[PERIODE]],TODAY(),"D"),"-")</f>
        <v>-</v>
      </c>
      <c r="M293" s="74"/>
      <c r="N293" s="75" t="s">
        <v>302</v>
      </c>
      <c r="O293" s="76" t="s">
        <v>164</v>
      </c>
    </row>
    <row r="294" spans="1:15" s="2" customFormat="1" ht="16.5" hidden="1" customHeight="1" thickTop="1" thickBot="1">
      <c r="A294" s="25" t="s">
        <v>40</v>
      </c>
      <c r="B294" s="55" t="s">
        <v>18</v>
      </c>
      <c r="C294" s="68">
        <v>44609</v>
      </c>
      <c r="D294" s="69">
        <v>18003318</v>
      </c>
      <c r="E294" s="70"/>
      <c r="F294" s="69" t="s">
        <v>25</v>
      </c>
      <c r="G294" s="69"/>
      <c r="H294" s="71">
        <v>1920</v>
      </c>
      <c r="I294" s="71">
        <f>TAvoir2022[[#This Row],[MONTANT H.T]]*1.2</f>
        <v>2304</v>
      </c>
      <c r="J294" s="71">
        <v>2304</v>
      </c>
      <c r="K294" s="72" t="str">
        <f>IF(OR(TAvoir2022[[#This Row],[MONTANT T.T.C]]=TAvoir2022[[#This Row],[REGLEMENT]],TAvoir2022[[#This Row],[REGLEMENT]]="-"),"",TAvoir2022[[#This Row],[REGLEMENT]]-TAvoir2022[[#This Row],[MONTANT T.T.C]])</f>
        <v/>
      </c>
      <c r="L294" s="144" t="str">
        <f ca="1">IF(AND(TAvoir2022[[#This Row],[MONTANT H.T]]&lt;&gt;"",TAvoir2022[[#This Row],[ECART]]&lt;&gt;"",TAvoir2022[[#This Row],[RELANCE]]&lt;&gt;"non"),DATEDIF(TAvoir2022[[#This Row],[PERIODE]],TODAY(),"D"),"-")</f>
        <v>-</v>
      </c>
      <c r="M294" s="74"/>
      <c r="N294" s="75" t="s">
        <v>302</v>
      </c>
      <c r="O294" s="76" t="s">
        <v>164</v>
      </c>
    </row>
    <row r="295" spans="1:15" s="2" customFormat="1" ht="16.5" hidden="1" customHeight="1" thickTop="1" thickBot="1">
      <c r="A295" s="25" t="s">
        <v>40</v>
      </c>
      <c r="B295" s="162" t="s">
        <v>18</v>
      </c>
      <c r="C295" s="142">
        <v>44614</v>
      </c>
      <c r="D295" s="121">
        <v>18003326</v>
      </c>
      <c r="E295" s="143"/>
      <c r="F295" s="121" t="s">
        <v>25</v>
      </c>
      <c r="G295" s="121"/>
      <c r="H295" s="90">
        <v>240</v>
      </c>
      <c r="I295" s="90">
        <f>TAvoir2022[[#This Row],[MONTANT H.T]]*1.2</f>
        <v>288</v>
      </c>
      <c r="J295" s="90">
        <v>288</v>
      </c>
      <c r="K295" s="77" t="str">
        <f>IF(OR(TAvoir2022[[#This Row],[MONTANT T.T.C]]=TAvoir2022[[#This Row],[REGLEMENT]],TAvoir2022[[#This Row],[REGLEMENT]]="-"),"",TAvoir2022[[#This Row],[REGLEMENT]]-TAvoir2022[[#This Row],[MONTANT T.T.C]])</f>
        <v/>
      </c>
      <c r="L295" s="144" t="str">
        <f ca="1">IF(AND(TAvoir2022[[#This Row],[MONTANT H.T]]&lt;&gt;"",TAvoir2022[[#This Row],[ECART]]&lt;&gt;"",TAvoir2022[[#This Row],[RELANCE]]&lt;&gt;"non"),DATEDIF(TAvoir2022[[#This Row],[PERIODE]],TODAY(),"D"),"-")</f>
        <v>-</v>
      </c>
      <c r="M295" s="74"/>
      <c r="N295" s="75" t="s">
        <v>302</v>
      </c>
      <c r="O295" s="76" t="s">
        <v>164</v>
      </c>
    </row>
    <row r="296" spans="1:15" s="2" customFormat="1" ht="16.5" hidden="1" customHeight="1" thickTop="1" thickBot="1">
      <c r="A296" s="25" t="s">
        <v>40</v>
      </c>
      <c r="B296" s="147" t="s">
        <v>18</v>
      </c>
      <c r="C296" s="137">
        <v>44610</v>
      </c>
      <c r="D296" s="138">
        <v>18003366</v>
      </c>
      <c r="E296" s="139"/>
      <c r="F296" s="138" t="s">
        <v>25</v>
      </c>
      <c r="G296" s="138"/>
      <c r="H296" s="140">
        <v>464</v>
      </c>
      <c r="I296" s="140">
        <f>TAvoir2022[[#This Row],[MONTANT H.T]]*1.2</f>
        <v>556.79999999999995</v>
      </c>
      <c r="J296" s="140">
        <v>556.79999999999995</v>
      </c>
      <c r="K296" s="141" t="str">
        <f>IF(OR(TAvoir2022[[#This Row],[MONTANT T.T.C]]=TAvoir2022[[#This Row],[REGLEMENT]],TAvoir2022[[#This Row],[REGLEMENT]]="-"),"",TAvoir2022[[#This Row],[REGLEMENT]]-TAvoir2022[[#This Row],[MONTANT T.T.C]])</f>
        <v/>
      </c>
      <c r="L296" s="144" t="str">
        <f ca="1">IF(AND(TAvoir2022[[#This Row],[MONTANT H.T]]&lt;&gt;"",TAvoir2022[[#This Row],[ECART]]&lt;&gt;"",TAvoir2022[[#This Row],[RELANCE]]&lt;&gt;"non"),DATEDIF(TAvoir2022[[#This Row],[PERIODE]],TODAY(),"D"),"-")</f>
        <v>-</v>
      </c>
      <c r="M296" s="74"/>
      <c r="N296" s="75" t="s">
        <v>302</v>
      </c>
      <c r="O296" s="76" t="s">
        <v>164</v>
      </c>
    </row>
    <row r="297" spans="1:15" s="2" customFormat="1" ht="16.5" hidden="1" customHeight="1" thickTop="1" thickBot="1">
      <c r="A297" s="25" t="s">
        <v>40</v>
      </c>
      <c r="B297" s="147" t="s">
        <v>18</v>
      </c>
      <c r="C297" s="68">
        <v>44614</v>
      </c>
      <c r="D297" s="69">
        <v>18003367</v>
      </c>
      <c r="E297" s="70"/>
      <c r="F297" s="138" t="s">
        <v>25</v>
      </c>
      <c r="G297" s="69"/>
      <c r="H297" s="71">
        <v>1680</v>
      </c>
      <c r="I297" s="71">
        <f>TAvoir2022[[#This Row],[MONTANT H.T]]*1.2</f>
        <v>2016</v>
      </c>
      <c r="J297" s="71">
        <v>2016</v>
      </c>
      <c r="K297" s="72" t="str">
        <f>IF(OR(TAvoir2022[[#This Row],[MONTANT T.T.C]]=TAvoir2022[[#This Row],[REGLEMENT]],TAvoir2022[[#This Row],[REGLEMENT]]="-"),"",TAvoir2022[[#This Row],[REGLEMENT]]-TAvoir2022[[#This Row],[MONTANT T.T.C]])</f>
        <v/>
      </c>
      <c r="L297" s="144" t="str">
        <f ca="1">IF(AND(TAvoir2022[[#This Row],[MONTANT H.T]]&lt;&gt;"",TAvoir2022[[#This Row],[ECART]]&lt;&gt;"",TAvoir2022[[#This Row],[RELANCE]]&lt;&gt;"non"),DATEDIF(TAvoir2022[[#This Row],[PERIODE]],TODAY(),"D"),"-")</f>
        <v>-</v>
      </c>
      <c r="M297" s="74"/>
      <c r="N297" s="75" t="s">
        <v>302</v>
      </c>
      <c r="O297" s="76" t="s">
        <v>164</v>
      </c>
    </row>
    <row r="298" spans="1:15" s="2" customFormat="1" ht="16.5" hidden="1" customHeight="1" thickTop="1" thickBot="1">
      <c r="A298" s="25" t="s">
        <v>40</v>
      </c>
      <c r="B298" s="147" t="s">
        <v>18</v>
      </c>
      <c r="C298" s="68">
        <v>44614</v>
      </c>
      <c r="D298" s="69">
        <v>18003376</v>
      </c>
      <c r="E298" s="70"/>
      <c r="F298" s="138" t="s">
        <v>316</v>
      </c>
      <c r="G298" s="69"/>
      <c r="H298" s="71">
        <v>263.5</v>
      </c>
      <c r="I298" s="71">
        <f>TAvoir2022[[#This Row],[MONTANT H.T]]*1.2</f>
        <v>316.2</v>
      </c>
      <c r="J298" s="71">
        <v>316.2</v>
      </c>
      <c r="K298" s="72" t="str">
        <f>IF(OR(TAvoir2022[[#This Row],[MONTANT T.T.C]]=TAvoir2022[[#This Row],[REGLEMENT]],TAvoir2022[[#This Row],[REGLEMENT]]="-"),"",TAvoir2022[[#This Row],[REGLEMENT]]-TAvoir2022[[#This Row],[MONTANT T.T.C]])</f>
        <v/>
      </c>
      <c r="L298" s="144" t="str">
        <f ca="1">IF(AND(TAvoir2022[[#This Row],[MONTANT H.T]]&lt;&gt;"",TAvoir2022[[#This Row],[ECART]]&lt;&gt;"",TAvoir2022[[#This Row],[RELANCE]]&lt;&gt;"non"),DATEDIF(TAvoir2022[[#This Row],[PERIODE]],TODAY(),"D"),"-")</f>
        <v>-</v>
      </c>
      <c r="M298" s="74"/>
      <c r="N298" s="75" t="s">
        <v>317</v>
      </c>
      <c r="O298" s="76" t="s">
        <v>164</v>
      </c>
    </row>
    <row r="299" spans="1:15" s="2" customFormat="1" ht="16.5" hidden="1" customHeight="1" thickTop="1" thickBot="1">
      <c r="A299" s="25" t="s">
        <v>40</v>
      </c>
      <c r="B299" s="356" t="s">
        <v>18</v>
      </c>
      <c r="C299" s="124">
        <v>44617</v>
      </c>
      <c r="D299" s="125">
        <v>18003377</v>
      </c>
      <c r="E299" s="126"/>
      <c r="F299" s="125" t="s">
        <v>316</v>
      </c>
      <c r="G299" s="125"/>
      <c r="H299" s="127">
        <v>1920</v>
      </c>
      <c r="I299" s="127">
        <f>TAvoir2022[[#This Row],[MONTANT H.T]]*1.2</f>
        <v>2304</v>
      </c>
      <c r="J299" s="127">
        <v>2304</v>
      </c>
      <c r="K299" s="128" t="str">
        <f>IF(OR(TAvoir2022[[#This Row],[MONTANT T.T.C]]=TAvoir2022[[#This Row],[REGLEMENT]],TAvoir2022[[#This Row],[REGLEMENT]]="-"),"",TAvoir2022[[#This Row],[REGLEMENT]]-TAvoir2022[[#This Row],[MONTANT T.T.C]])</f>
        <v/>
      </c>
      <c r="L299" s="144" t="str">
        <f ca="1">IF(AND(TAvoir2022[[#This Row],[MONTANT H.T]]&lt;&gt;"",TAvoir2022[[#This Row],[ECART]]&lt;&gt;"",TAvoir2022[[#This Row],[RELANCE]]&lt;&gt;"non"),DATEDIF(TAvoir2022[[#This Row],[PERIODE]],TODAY(),"D"),"-")</f>
        <v>-</v>
      </c>
      <c r="M299" s="74"/>
      <c r="N299" s="75" t="s">
        <v>317</v>
      </c>
      <c r="O299" s="76" t="s">
        <v>164</v>
      </c>
    </row>
    <row r="300" spans="1:15" s="2" customFormat="1" ht="16.5" hidden="1" customHeight="1" thickTop="1" thickBot="1">
      <c r="A300" s="25" t="s">
        <v>40</v>
      </c>
      <c r="B300" s="123" t="s">
        <v>18</v>
      </c>
      <c r="C300" s="178">
        <v>44636</v>
      </c>
      <c r="D300" s="51">
        <v>18003347</v>
      </c>
      <c r="E300" s="179"/>
      <c r="F300" s="52" t="s">
        <v>25</v>
      </c>
      <c r="G300" s="51"/>
      <c r="H300" s="180">
        <v>2400</v>
      </c>
      <c r="I300" s="176">
        <v>2880</v>
      </c>
      <c r="J300" s="180">
        <v>2800</v>
      </c>
      <c r="K300" s="216"/>
      <c r="L300" s="115"/>
      <c r="M300" s="219"/>
      <c r="N300" s="87" t="s">
        <v>550</v>
      </c>
      <c r="O300" s="88" t="s">
        <v>164</v>
      </c>
    </row>
    <row r="301" spans="1:15" s="2" customFormat="1" ht="16.5" hidden="1" customHeight="1" thickTop="1" thickBot="1">
      <c r="A301" s="25" t="s">
        <v>40</v>
      </c>
      <c r="B301" s="123" t="s">
        <v>18</v>
      </c>
      <c r="C301" s="178">
        <v>44646</v>
      </c>
      <c r="D301" s="51">
        <v>18003406</v>
      </c>
      <c r="E301" s="179"/>
      <c r="F301" s="372" t="s">
        <v>25</v>
      </c>
      <c r="G301" s="51"/>
      <c r="H301" s="180">
        <v>2880</v>
      </c>
      <c r="I301" s="176">
        <v>3456</v>
      </c>
      <c r="J301" s="180">
        <v>3456</v>
      </c>
      <c r="K301" s="216"/>
      <c r="L301" s="115"/>
      <c r="M301" s="219"/>
      <c r="N301" s="87" t="s">
        <v>551</v>
      </c>
      <c r="O301" s="88" t="s">
        <v>164</v>
      </c>
    </row>
    <row r="302" spans="1:15" s="2" customFormat="1" ht="16.5" hidden="1" customHeight="1" thickTop="1" thickBot="1">
      <c r="A302" s="25" t="s">
        <v>40</v>
      </c>
      <c r="B302" s="123" t="s">
        <v>18</v>
      </c>
      <c r="C302" s="178">
        <v>44641</v>
      </c>
      <c r="D302" s="51">
        <v>18003407</v>
      </c>
      <c r="E302" s="179"/>
      <c r="F302" s="372" t="s">
        <v>25</v>
      </c>
      <c r="G302" s="51"/>
      <c r="H302" s="180">
        <v>1920</v>
      </c>
      <c r="I302" s="176">
        <v>1304</v>
      </c>
      <c r="J302" s="180">
        <v>1304</v>
      </c>
      <c r="K302" s="216"/>
      <c r="L302" s="115"/>
      <c r="M302" s="219"/>
      <c r="N302" s="87" t="s">
        <v>551</v>
      </c>
      <c r="O302" s="88" t="s">
        <v>164</v>
      </c>
    </row>
    <row r="303" spans="1:15" s="2" customFormat="1" ht="16.5" hidden="1" customHeight="1" thickTop="1" thickBot="1">
      <c r="A303" s="25" t="s">
        <v>40</v>
      </c>
      <c r="B303" s="123" t="s">
        <v>18</v>
      </c>
      <c r="C303" s="178">
        <v>44643</v>
      </c>
      <c r="D303" s="51">
        <v>18003412</v>
      </c>
      <c r="E303" s="179"/>
      <c r="F303" s="52" t="s">
        <v>25</v>
      </c>
      <c r="G303" s="51"/>
      <c r="H303" s="180">
        <v>1520</v>
      </c>
      <c r="I303" s="176">
        <v>1824</v>
      </c>
      <c r="J303" s="180">
        <v>1824</v>
      </c>
      <c r="K303" s="216"/>
      <c r="L303" s="115"/>
      <c r="M303" s="219"/>
      <c r="N303" s="87" t="s">
        <v>552</v>
      </c>
      <c r="O303" s="88" t="s">
        <v>164</v>
      </c>
    </row>
    <row r="304" spans="1:15" s="2" customFormat="1" ht="16.5" hidden="1" customHeight="1" thickTop="1" thickBot="1">
      <c r="A304" s="25" t="s">
        <v>40</v>
      </c>
      <c r="B304" s="123" t="s">
        <v>18</v>
      </c>
      <c r="C304" s="178">
        <v>44648</v>
      </c>
      <c r="D304" s="51">
        <v>18003440</v>
      </c>
      <c r="E304" s="179"/>
      <c r="F304" s="52" t="s">
        <v>25</v>
      </c>
      <c r="G304" s="51"/>
      <c r="H304" s="180">
        <v>480</v>
      </c>
      <c r="I304" s="176">
        <v>576</v>
      </c>
      <c r="J304" s="180">
        <v>576</v>
      </c>
      <c r="K304" s="216"/>
      <c r="L304" s="115"/>
      <c r="M304" s="219"/>
      <c r="N304" s="87" t="s">
        <v>553</v>
      </c>
      <c r="O304" s="88" t="s">
        <v>164</v>
      </c>
    </row>
    <row r="305" spans="1:15" s="2" customFormat="1" ht="16.5" hidden="1" customHeight="1" thickTop="1" thickBot="1">
      <c r="A305" s="25" t="s">
        <v>40</v>
      </c>
      <c r="B305" s="514" t="s">
        <v>18</v>
      </c>
      <c r="C305" s="168">
        <v>44663</v>
      </c>
      <c r="D305" s="169">
        <v>18003451</v>
      </c>
      <c r="E305" s="170"/>
      <c r="F305" s="125" t="s">
        <v>25</v>
      </c>
      <c r="G305" s="169"/>
      <c r="H305" s="171">
        <v>2400</v>
      </c>
      <c r="I305" s="171">
        <v>2880</v>
      </c>
      <c r="J305" s="171">
        <v>2880</v>
      </c>
      <c r="K305" s="172" t="str">
        <f>IF(OR(TAvoir2022[[#This Row],[MONTANT T.T.C]]=TAvoir2022[[#This Row],[REGLEMENT]],TAvoir2022[[#This Row],[REGLEMENT]]="-"),"",TAvoir2022[[#This Row],[REGLEMENT]]-TAvoir2022[[#This Row],[MONTANT T.T.C]])</f>
        <v/>
      </c>
      <c r="L305" s="552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05" s="173"/>
      <c r="N305" s="174" t="s">
        <v>432</v>
      </c>
      <c r="O305" s="175" t="s">
        <v>164</v>
      </c>
    </row>
    <row r="306" spans="1:15" s="2" customFormat="1" ht="16.5" hidden="1" customHeight="1" thickTop="1" thickBot="1">
      <c r="A306" s="25" t="s">
        <v>40</v>
      </c>
      <c r="B306" s="53" t="s">
        <v>18</v>
      </c>
      <c r="C306" s="193">
        <v>44677</v>
      </c>
      <c r="D306" s="194">
        <v>18003482</v>
      </c>
      <c r="E306" s="195"/>
      <c r="F306" s="52" t="s">
        <v>25</v>
      </c>
      <c r="G306" s="194"/>
      <c r="H306" s="196">
        <v>2400</v>
      </c>
      <c r="I306" s="196">
        <f>TAvoir2022[[#This Row],[MONTANT H.T]]*1.2</f>
        <v>2880</v>
      </c>
      <c r="J306" s="196">
        <v>2880</v>
      </c>
      <c r="K306" s="197" t="str">
        <f>IF(OR(TAvoir2022[[#This Row],[MONTANT T.T.C]]=TAvoir2022[[#This Row],[REGLEMENT]],TAvoir2022[[#This Row],[REGLEMENT]]="-"),"",TAvoir2022[[#This Row],[REGLEMENT]]-TAvoir2022[[#This Row],[MONTANT T.T.C]])</f>
        <v/>
      </c>
      <c r="L306" s="198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06" s="199"/>
      <c r="N306" s="200" t="s">
        <v>554</v>
      </c>
      <c r="O306" s="201" t="s">
        <v>164</v>
      </c>
    </row>
    <row r="307" spans="1:15" s="2" customFormat="1" ht="16.5" hidden="1" customHeight="1" thickTop="1" thickBot="1">
      <c r="A307" s="25" t="s">
        <v>40</v>
      </c>
      <c r="B307" s="123" t="s">
        <v>18</v>
      </c>
      <c r="C307" s="193">
        <v>44677</v>
      </c>
      <c r="D307" s="194">
        <v>18003483</v>
      </c>
      <c r="E307" s="195"/>
      <c r="F307" s="372" t="s">
        <v>25</v>
      </c>
      <c r="G307" s="194"/>
      <c r="H307" s="196">
        <v>1680</v>
      </c>
      <c r="I307" s="196">
        <f>TAvoir2022[[#This Row],[MONTANT H.T]]*1.2</f>
        <v>2016</v>
      </c>
      <c r="J307" s="196">
        <v>2016</v>
      </c>
      <c r="K307" s="197" t="str">
        <f>IF(OR(TAvoir2022[[#This Row],[MONTANT T.T.C]]=TAvoir2022[[#This Row],[REGLEMENT]],TAvoir2022[[#This Row],[REGLEMENT]]="-"),"",TAvoir2022[[#This Row],[REGLEMENT]]-TAvoir2022[[#This Row],[MONTANT T.T.C]])</f>
        <v/>
      </c>
      <c r="L307" s="203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07" s="199"/>
      <c r="N307" s="200" t="s">
        <v>554</v>
      </c>
      <c r="O307" s="201" t="s">
        <v>164</v>
      </c>
    </row>
    <row r="308" spans="1:15" s="2" customFormat="1" ht="16.5" hidden="1" customHeight="1" thickTop="1" thickBot="1">
      <c r="A308" s="25" t="s">
        <v>40</v>
      </c>
      <c r="B308" s="53" t="s">
        <v>18</v>
      </c>
      <c r="C308" s="193">
        <v>44677</v>
      </c>
      <c r="D308" s="194">
        <v>18003506</v>
      </c>
      <c r="E308" s="195"/>
      <c r="F308" s="52" t="s">
        <v>25</v>
      </c>
      <c r="G308" s="194"/>
      <c r="H308" s="196">
        <v>784</v>
      </c>
      <c r="I308" s="196">
        <f>TAvoir2022[[#This Row],[MONTANT H.T]]*1.2</f>
        <v>940.8</v>
      </c>
      <c r="J308" s="196">
        <v>940.8</v>
      </c>
      <c r="K308" s="197" t="str">
        <f>IF(OR(TAvoir2022[[#This Row],[MONTANT T.T.C]]=TAvoir2022[[#This Row],[REGLEMENT]],TAvoir2022[[#This Row],[REGLEMENT]]="-"),"",TAvoir2022[[#This Row],[REGLEMENT]]-TAvoir2022[[#This Row],[MONTANT T.T.C]])</f>
        <v/>
      </c>
      <c r="L308" s="198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08" s="199"/>
      <c r="N308" s="200" t="s">
        <v>554</v>
      </c>
      <c r="O308" s="201" t="s">
        <v>164</v>
      </c>
    </row>
    <row r="309" spans="1:15" s="2" customFormat="1" ht="16.5" hidden="1" customHeight="1" thickTop="1" thickBot="1">
      <c r="A309" s="25" t="s">
        <v>40</v>
      </c>
      <c r="B309" s="123" t="s">
        <v>18</v>
      </c>
      <c r="C309" s="193">
        <v>44664</v>
      </c>
      <c r="D309" s="194">
        <v>18003457</v>
      </c>
      <c r="E309" s="195"/>
      <c r="F309" s="138" t="s">
        <v>25</v>
      </c>
      <c r="G309" s="194"/>
      <c r="H309" s="196">
        <v>2880</v>
      </c>
      <c r="I309" s="196">
        <f>TAvoir2022[[#This Row],[MONTANT H.T]]*1.2</f>
        <v>3456</v>
      </c>
      <c r="J309" s="196">
        <v>3456</v>
      </c>
      <c r="K309" s="197" t="str">
        <f>IF(OR(TAvoir2022[[#This Row],[MONTANT T.T.C]]=TAvoir2022[[#This Row],[REGLEMENT]],TAvoir2022[[#This Row],[REGLEMENT]]="-"),"",TAvoir2022[[#This Row],[REGLEMENT]]-TAvoir2022[[#This Row],[MONTANT T.T.C]])</f>
        <v/>
      </c>
      <c r="L309" s="203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09" s="199"/>
      <c r="N309" s="200" t="s">
        <v>589</v>
      </c>
      <c r="O309" s="201" t="s">
        <v>164</v>
      </c>
    </row>
    <row r="310" spans="1:15" s="2" customFormat="1" ht="16.5" hidden="1" customHeight="1" thickTop="1" thickBot="1">
      <c r="A310" s="25" t="s">
        <v>40</v>
      </c>
      <c r="B310" s="53" t="s">
        <v>18</v>
      </c>
      <c r="C310" s="193">
        <v>44706</v>
      </c>
      <c r="D310" s="194">
        <v>18003571</v>
      </c>
      <c r="E310" s="195"/>
      <c r="F310" s="138" t="s">
        <v>25</v>
      </c>
      <c r="G310" s="194"/>
      <c r="H310" s="196">
        <v>2400</v>
      </c>
      <c r="I310" s="196">
        <v>2880</v>
      </c>
      <c r="J310" s="196">
        <v>2880</v>
      </c>
      <c r="K310" s="197" t="str">
        <f>IF(OR(TAvoir2022[[#This Row],[MONTANT T.T.C]]=TAvoir2022[[#This Row],[REGLEMENT]],TAvoir2022[[#This Row],[REGLEMENT]]="-"),"",TAvoir2022[[#This Row],[REGLEMENT]]-TAvoir2022[[#This Row],[MONTANT T.T.C]])</f>
        <v/>
      </c>
      <c r="L310" s="198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10" s="199"/>
      <c r="N310" s="30" t="s">
        <v>604</v>
      </c>
      <c r="O310" s="31" t="s">
        <v>164</v>
      </c>
    </row>
    <row r="311" spans="1:15" s="2" customFormat="1" ht="16.5" hidden="1" customHeight="1" thickTop="1" thickBot="1">
      <c r="A311" s="25" t="s">
        <v>40</v>
      </c>
      <c r="B311" s="123" t="s">
        <v>18</v>
      </c>
      <c r="C311" s="193">
        <v>44712</v>
      </c>
      <c r="D311" s="194">
        <v>18003588</v>
      </c>
      <c r="E311" s="195"/>
      <c r="F311" s="138" t="s">
        <v>25</v>
      </c>
      <c r="G311" s="33"/>
      <c r="H311" s="196">
        <v>320</v>
      </c>
      <c r="I311" s="196">
        <f>TAvoir2022[[#This Row],[MONTANT H.T]]*1.2</f>
        <v>384</v>
      </c>
      <c r="J311" s="196">
        <v>384</v>
      </c>
      <c r="K311" s="197" t="str">
        <f>IF(OR(TAvoir2022[[#This Row],[MONTANT T.T.C]]=TAvoir2022[[#This Row],[REGLEMENT]],TAvoir2022[[#This Row],[REGLEMENT]]="-"),"",TAvoir2022[[#This Row],[REGLEMENT]]-TAvoir2022[[#This Row],[MONTANT T.T.C]])</f>
        <v/>
      </c>
      <c r="L311" s="203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11" s="199"/>
      <c r="N311" s="30" t="s">
        <v>665</v>
      </c>
      <c r="O311" s="31" t="s">
        <v>164</v>
      </c>
    </row>
    <row r="312" spans="1:15" s="2" customFormat="1" ht="16.5" hidden="1" customHeight="1" thickTop="1" thickBot="1">
      <c r="A312" s="25" t="s">
        <v>40</v>
      </c>
      <c r="B312" s="123" t="s">
        <v>18</v>
      </c>
      <c r="C312" s="193">
        <v>44712</v>
      </c>
      <c r="D312" s="194">
        <v>18003589</v>
      </c>
      <c r="E312" s="195"/>
      <c r="F312" s="138" t="s">
        <v>25</v>
      </c>
      <c r="G312" s="33"/>
      <c r="H312" s="196">
        <v>1600</v>
      </c>
      <c r="I312" s="196">
        <f>TAvoir2022[[#This Row],[MONTANT H.T]]*1.2</f>
        <v>1920</v>
      </c>
      <c r="J312" s="196">
        <v>1920</v>
      </c>
      <c r="K312" s="197" t="str">
        <f>IF(OR(TAvoir2022[[#This Row],[MONTANT T.T.C]]=TAvoir2022[[#This Row],[REGLEMENT]],TAvoir2022[[#This Row],[REGLEMENT]]="-"),"",TAvoir2022[[#This Row],[REGLEMENT]]-TAvoir2022[[#This Row],[MONTANT T.T.C]])</f>
        <v/>
      </c>
      <c r="L312" s="203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12" s="199"/>
      <c r="N312" s="30" t="s">
        <v>665</v>
      </c>
      <c r="O312" s="31" t="s">
        <v>164</v>
      </c>
    </row>
    <row r="313" spans="1:15" s="2" customFormat="1" ht="16.5" hidden="1" customHeight="1" thickTop="1" thickBot="1">
      <c r="A313" s="25" t="s">
        <v>40</v>
      </c>
      <c r="B313" s="53" t="s">
        <v>18</v>
      </c>
      <c r="C313" s="193">
        <v>44726</v>
      </c>
      <c r="D313" s="238">
        <v>18003634</v>
      </c>
      <c r="E313" s="239"/>
      <c r="F313" s="69" t="s">
        <v>25</v>
      </c>
      <c r="G313" s="238"/>
      <c r="H313" s="240">
        <v>2880</v>
      </c>
      <c r="I313" s="240">
        <v>3456</v>
      </c>
      <c r="J313" s="240">
        <v>3456</v>
      </c>
      <c r="K313" s="241" t="str">
        <f>IF(OR(TAvoir2022[[#This Row],[MONTANT T.T.C]]=TAvoir2022[[#This Row],[REGLEMENT]],TAvoir2022[[#This Row],[REGLEMENT]]="-"),"",TAvoir2022[[#This Row],[REGLEMENT]]-TAvoir2022[[#This Row],[MONTANT T.T.C]])</f>
        <v/>
      </c>
      <c r="L313" s="339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13" s="243"/>
      <c r="N313" s="30" t="s">
        <v>665</v>
      </c>
      <c r="O313" s="245" t="s">
        <v>164</v>
      </c>
    </row>
    <row r="314" spans="1:15" s="2" customFormat="1" ht="16.5" hidden="1" customHeight="1" thickTop="1" thickBot="1">
      <c r="A314" s="25" t="s">
        <v>40</v>
      </c>
      <c r="B314" s="53" t="s">
        <v>18</v>
      </c>
      <c r="C314" s="346">
        <v>44733</v>
      </c>
      <c r="D314" s="347">
        <v>18003662</v>
      </c>
      <c r="E314" s="348"/>
      <c r="F314" s="347" t="s">
        <v>25</v>
      </c>
      <c r="G314" s="347"/>
      <c r="H314" s="349">
        <v>2400</v>
      </c>
      <c r="I314" s="349">
        <f>TAvoir2022[[#This Row],[MONTANT H.T]]*1.2</f>
        <v>2880</v>
      </c>
      <c r="J314" s="349">
        <v>2880</v>
      </c>
      <c r="K314" s="350" t="str">
        <f>IF(OR(TAvoir2022[[#This Row],[MONTANT T.T.C]]=TAvoir2022[[#This Row],[REGLEMENT]],TAvoir2022[[#This Row],[REGLEMENT]]="-"),"",TAvoir2022[[#This Row],[REGLEMENT]]-TAvoir2022[[#This Row],[MONTANT T.T.C]])</f>
        <v/>
      </c>
      <c r="L314" s="35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14" s="352"/>
      <c r="N314" s="353" t="s">
        <v>785</v>
      </c>
      <c r="O314" s="354" t="s">
        <v>164</v>
      </c>
    </row>
    <row r="315" spans="1:15" s="2" customFormat="1" ht="16.5" hidden="1" customHeight="1" thickTop="1" thickBot="1">
      <c r="A315" s="25" t="s">
        <v>40</v>
      </c>
      <c r="B315" s="53" t="s">
        <v>18</v>
      </c>
      <c r="C315" s="346">
        <v>44739</v>
      </c>
      <c r="D315" s="347">
        <v>18003744</v>
      </c>
      <c r="E315" s="348"/>
      <c r="F315" s="138" t="s">
        <v>25</v>
      </c>
      <c r="G315" s="347"/>
      <c r="H315" s="349">
        <v>2400</v>
      </c>
      <c r="I315" s="349">
        <f>TAvoir2022[[#This Row],[MONTANT H.T]]*1.2</f>
        <v>2880</v>
      </c>
      <c r="J315" s="349">
        <v>2880</v>
      </c>
      <c r="K315" s="350" t="str">
        <f>IF(OR(TAvoir2022[[#This Row],[MONTANT T.T.C]]=TAvoir2022[[#This Row],[REGLEMENT]],TAvoir2022[[#This Row],[REGLEMENT]]="-"),"",TAvoir2022[[#This Row],[REGLEMENT]]-TAvoir2022[[#This Row],[MONTANT T.T.C]])</f>
        <v/>
      </c>
      <c r="L315" s="37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15" s="352"/>
      <c r="N315" s="30" t="s">
        <v>785</v>
      </c>
      <c r="O315" s="31" t="s">
        <v>164</v>
      </c>
    </row>
    <row r="316" spans="1:15" s="2" customFormat="1" ht="16.5" hidden="1" customHeight="1" thickTop="1" thickBot="1">
      <c r="A316" s="25" t="s">
        <v>40</v>
      </c>
      <c r="B316" s="53" t="s">
        <v>18</v>
      </c>
      <c r="C316" s="346">
        <v>44742</v>
      </c>
      <c r="D316" s="347">
        <v>18003743</v>
      </c>
      <c r="E316" s="348"/>
      <c r="F316" s="138" t="s">
        <v>25</v>
      </c>
      <c r="G316" s="347"/>
      <c r="H316" s="349">
        <v>1440</v>
      </c>
      <c r="I316" s="349">
        <f>TAvoir2022[[#This Row],[MONTANT H.T]]*1.2</f>
        <v>1728</v>
      </c>
      <c r="J316" s="349">
        <v>1728</v>
      </c>
      <c r="K316" s="350" t="str">
        <f>IF(OR(TAvoir2022[[#This Row],[MONTANT T.T.C]]=TAvoir2022[[#This Row],[REGLEMENT]],TAvoir2022[[#This Row],[REGLEMENT]]="-"),"",TAvoir2022[[#This Row],[REGLEMENT]]-TAvoir2022[[#This Row],[MONTANT T.T.C]])</f>
        <v/>
      </c>
      <c r="L316" s="37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16" s="352"/>
      <c r="N316" s="30" t="s">
        <v>785</v>
      </c>
      <c r="O316" s="31" t="s">
        <v>164</v>
      </c>
    </row>
    <row r="317" spans="1:15" s="2" customFormat="1" ht="16.5" hidden="1" customHeight="1" thickTop="1" thickBot="1">
      <c r="A317" s="25" t="s">
        <v>40</v>
      </c>
      <c r="B317" s="53" t="s">
        <v>18</v>
      </c>
      <c r="C317" s="261">
        <v>44741</v>
      </c>
      <c r="D317" s="262">
        <v>18003668</v>
      </c>
      <c r="E317" s="263"/>
      <c r="F317" s="121" t="s">
        <v>25</v>
      </c>
      <c r="G317" s="262"/>
      <c r="H317" s="264">
        <v>1920</v>
      </c>
      <c r="I317" s="264">
        <f>TAvoir2022[[#This Row],[MONTANT H.T]]*1.2</f>
        <v>2304</v>
      </c>
      <c r="J317" s="264">
        <v>2304</v>
      </c>
      <c r="K317" s="265" t="str">
        <f>IF(OR(TAvoir2022[[#This Row],[MONTANT T.T.C]]=TAvoir2022[[#This Row],[REGLEMENT]],TAvoir2022[[#This Row],[REGLEMENT]]="-"),"",TAvoir2022[[#This Row],[REGLEMENT]]-TAvoir2022[[#This Row],[MONTANT T.T.C]])</f>
        <v/>
      </c>
      <c r="L317" s="26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17" s="267"/>
      <c r="N317" s="30" t="s">
        <v>785</v>
      </c>
      <c r="O317" s="31" t="s">
        <v>164</v>
      </c>
    </row>
    <row r="318" spans="1:15" s="2" customFormat="1" ht="16.5" hidden="1" customHeight="1" thickTop="1" thickBot="1">
      <c r="A318" s="25" t="s">
        <v>40</v>
      </c>
      <c r="B318" s="53" t="s">
        <v>18</v>
      </c>
      <c r="C318" s="193">
        <v>44658</v>
      </c>
      <c r="D318" s="194">
        <v>18003448</v>
      </c>
      <c r="E318" s="195"/>
      <c r="F318" s="132" t="s">
        <v>27</v>
      </c>
      <c r="G318" s="194" t="s">
        <v>523</v>
      </c>
      <c r="H318" s="196">
        <v>15.42</v>
      </c>
      <c r="I318" s="196">
        <f>TAvoir2022[[#This Row],[MONTANT H.T]]*1.2</f>
        <v>18.503999999999998</v>
      </c>
      <c r="J318" s="196">
        <v>18.5</v>
      </c>
      <c r="K318" s="197"/>
      <c r="L318" s="198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18" s="199"/>
      <c r="N318" s="30" t="s">
        <v>750</v>
      </c>
      <c r="O318" s="31" t="s">
        <v>164</v>
      </c>
    </row>
    <row r="319" spans="1:15" s="2" customFormat="1" ht="16.5" hidden="1" customHeight="1" thickTop="1" thickBot="1">
      <c r="A319" s="25" t="s">
        <v>40</v>
      </c>
      <c r="B319" s="67" t="s">
        <v>18</v>
      </c>
      <c r="C319" s="68">
        <v>44579</v>
      </c>
      <c r="D319" s="69">
        <v>18003288</v>
      </c>
      <c r="E319" s="70">
        <v>5331.68</v>
      </c>
      <c r="F319" s="22" t="s">
        <v>26</v>
      </c>
      <c r="G319" s="69" t="s">
        <v>266</v>
      </c>
      <c r="H319" s="71">
        <v>673.05</v>
      </c>
      <c r="I319" s="71">
        <f>TAvoir2022[[#This Row],[MONTANT H.T]]*1.2</f>
        <v>807.66</v>
      </c>
      <c r="J319" s="71">
        <v>807.66</v>
      </c>
      <c r="K319" s="72" t="str">
        <f>IF(OR(TAvoir2022[[#This Row],[MONTANT T.T.C]]=TAvoir2022[[#This Row],[REGLEMENT]],TAvoir2022[[#This Row],[REGLEMENT]]="-"),"",TAvoir2022[[#This Row],[REGLEMENT]]-TAvoir2022[[#This Row],[MONTANT T.T.C]])</f>
        <v/>
      </c>
      <c r="L319" s="115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19" s="74"/>
      <c r="N319" s="75"/>
      <c r="O319" s="31" t="s">
        <v>164</v>
      </c>
    </row>
    <row r="320" spans="1:15" s="2" customFormat="1" ht="16.5" hidden="1" customHeight="1" thickTop="1" thickBot="1">
      <c r="A320" s="25" t="s">
        <v>40</v>
      </c>
      <c r="B320" s="55" t="s">
        <v>18</v>
      </c>
      <c r="C320" s="34">
        <v>44768</v>
      </c>
      <c r="D320" s="33">
        <v>18003755</v>
      </c>
      <c r="E320" s="35"/>
      <c r="F320" s="33" t="s">
        <v>25</v>
      </c>
      <c r="G320" s="33"/>
      <c r="H320" s="36">
        <v>2400</v>
      </c>
      <c r="I320" s="36">
        <f>TAvoir2022[[#This Row],[MONTANT H.T]]*1.2</f>
        <v>2880</v>
      </c>
      <c r="J320" s="36">
        <v>2880</v>
      </c>
      <c r="K320" s="38" t="str">
        <f>IF(OR(TAvoir2022[[#This Row],[MONTANT T.T.C]]=TAvoir2022[[#This Row],[REGLEMENT]],TAvoir2022[[#This Row],[REGLEMENT]]="-"),"",TAvoir2022[[#This Row],[REGLEMENT]]-TAvoir2022[[#This Row],[MONTANT T.T.C]])</f>
        <v/>
      </c>
      <c r="L320" s="39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20" s="37"/>
      <c r="N320" s="30" t="s">
        <v>870</v>
      </c>
      <c r="O320" s="31" t="s">
        <v>164</v>
      </c>
    </row>
    <row r="321" spans="1:15" s="2" customFormat="1" ht="16.5" hidden="1" customHeight="1" thickTop="1" thickBot="1">
      <c r="A321" s="25" t="s">
        <v>40</v>
      </c>
      <c r="B321" s="55" t="s">
        <v>18</v>
      </c>
      <c r="C321" s="34">
        <v>44768</v>
      </c>
      <c r="D321" s="33">
        <v>18003756</v>
      </c>
      <c r="E321" s="35"/>
      <c r="F321" s="33" t="s">
        <v>25</v>
      </c>
      <c r="G321" s="33"/>
      <c r="H321" s="36">
        <v>2400</v>
      </c>
      <c r="I321" s="36">
        <f>TAvoir2022[[#This Row],[MONTANT H.T]]*1.2</f>
        <v>2880</v>
      </c>
      <c r="J321" s="36">
        <v>2880</v>
      </c>
      <c r="K321" s="38" t="str">
        <f>IF(OR(TAvoir2022[[#This Row],[MONTANT T.T.C]]=TAvoir2022[[#This Row],[REGLEMENT]],TAvoir2022[[#This Row],[REGLEMENT]]="-"),"",TAvoir2022[[#This Row],[REGLEMENT]]-TAvoir2022[[#This Row],[MONTANT T.T.C]])</f>
        <v/>
      </c>
      <c r="L321" s="13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21" s="37"/>
      <c r="N321" s="30" t="s">
        <v>870</v>
      </c>
      <c r="O321" s="31" t="s">
        <v>164</v>
      </c>
    </row>
    <row r="322" spans="1:15" s="2" customFormat="1" ht="16.5" hidden="1" customHeight="1" thickTop="1" thickBot="1">
      <c r="A322" s="25" t="s">
        <v>40</v>
      </c>
      <c r="B322" s="55" t="s">
        <v>18</v>
      </c>
      <c r="C322" s="34">
        <v>44769</v>
      </c>
      <c r="D322" s="33">
        <v>18003758</v>
      </c>
      <c r="E322" s="35"/>
      <c r="F322" s="33" t="s">
        <v>25</v>
      </c>
      <c r="G322" s="33"/>
      <c r="H322" s="36">
        <v>960</v>
      </c>
      <c r="I322" s="36">
        <f>TAvoir2022[[#This Row],[MONTANT H.T]]*1.2</f>
        <v>1152</v>
      </c>
      <c r="J322" s="36">
        <v>1152</v>
      </c>
      <c r="K322" s="38" t="str">
        <f>IF(OR(TAvoir2022[[#This Row],[MONTANT T.T.C]]=TAvoir2022[[#This Row],[REGLEMENT]],TAvoir2022[[#This Row],[REGLEMENT]]="-"),"",TAvoir2022[[#This Row],[REGLEMENT]]-TAvoir2022[[#This Row],[MONTANT T.T.C]])</f>
        <v/>
      </c>
      <c r="L322" s="13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22" s="37"/>
      <c r="N322" s="30" t="s">
        <v>870</v>
      </c>
      <c r="O322" s="31" t="s">
        <v>164</v>
      </c>
    </row>
    <row r="323" spans="1:15" s="2" customFormat="1" ht="16.5" hidden="1" customHeight="1" thickTop="1" thickBot="1">
      <c r="A323" s="25" t="s">
        <v>40</v>
      </c>
      <c r="B323" s="55" t="s">
        <v>18</v>
      </c>
      <c r="C323" s="34">
        <v>44769</v>
      </c>
      <c r="D323" s="33">
        <v>18003760</v>
      </c>
      <c r="E323" s="35"/>
      <c r="F323" s="33" t="s">
        <v>25</v>
      </c>
      <c r="G323" s="33"/>
      <c r="H323" s="36">
        <v>1680</v>
      </c>
      <c r="I323" s="36">
        <f>TAvoir2022[[#This Row],[MONTANT H.T]]*1.2</f>
        <v>2016</v>
      </c>
      <c r="J323" s="36">
        <v>2016</v>
      </c>
      <c r="K323" s="38" t="str">
        <f>IF(OR(TAvoir2022[[#This Row],[MONTANT T.T.C]]=TAvoir2022[[#This Row],[REGLEMENT]],TAvoir2022[[#This Row],[REGLEMENT]]="-"),"",TAvoir2022[[#This Row],[REGLEMENT]]-TAvoir2022[[#This Row],[MONTANT T.T.C]])</f>
        <v/>
      </c>
      <c r="L323" s="39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23" s="37"/>
      <c r="N323" s="30" t="s">
        <v>870</v>
      </c>
      <c r="O323" s="31" t="s">
        <v>164</v>
      </c>
    </row>
    <row r="324" spans="1:15" s="2" customFormat="1" ht="16.5" hidden="1" customHeight="1" thickTop="1" thickBot="1">
      <c r="A324" s="25" t="s">
        <v>40</v>
      </c>
      <c r="B324" s="55" t="s">
        <v>18</v>
      </c>
      <c r="C324" s="34">
        <v>44770</v>
      </c>
      <c r="D324" s="33">
        <v>18003764</v>
      </c>
      <c r="E324" s="35"/>
      <c r="F324" s="33" t="s">
        <v>25</v>
      </c>
      <c r="G324" s="33"/>
      <c r="H324" s="36">
        <v>1056</v>
      </c>
      <c r="I324" s="36">
        <f>TAvoir2022[[#This Row],[MONTANT H.T]]*1.2</f>
        <v>1267.2</v>
      </c>
      <c r="J324" s="36">
        <v>1267.2</v>
      </c>
      <c r="K324" s="38" t="str">
        <f>IF(OR(TAvoir2022[[#This Row],[MONTANT T.T.C]]=TAvoir2022[[#This Row],[REGLEMENT]],TAvoir2022[[#This Row],[REGLEMENT]]="-"),"",TAvoir2022[[#This Row],[REGLEMENT]]-TAvoir2022[[#This Row],[MONTANT T.T.C]])</f>
        <v/>
      </c>
      <c r="L324" s="13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24" s="37"/>
      <c r="N324" s="30" t="s">
        <v>870</v>
      </c>
      <c r="O324" s="31" t="s">
        <v>164</v>
      </c>
    </row>
    <row r="325" spans="1:15" s="2" customFormat="1" ht="16.5" hidden="1" customHeight="1" thickTop="1" thickBot="1">
      <c r="A325" s="25" t="s">
        <v>40</v>
      </c>
      <c r="B325" s="55" t="s">
        <v>18</v>
      </c>
      <c r="C325" s="34">
        <v>44775</v>
      </c>
      <c r="D325" s="33">
        <v>18003794</v>
      </c>
      <c r="E325" s="35"/>
      <c r="F325" s="33" t="s">
        <v>25</v>
      </c>
      <c r="G325" s="33"/>
      <c r="H325" s="36">
        <v>2160</v>
      </c>
      <c r="I325" s="36">
        <f>TAvoir2022[[#This Row],[MONTANT H.T]]*1.2</f>
        <v>2592</v>
      </c>
      <c r="J325" s="36">
        <v>2592</v>
      </c>
      <c r="K325" s="38" t="str">
        <f>IF(OR(TAvoir2022[[#This Row],[MONTANT T.T.C]]=TAvoir2022[[#This Row],[REGLEMENT]],TAvoir2022[[#This Row],[REGLEMENT]]="-"),"",TAvoir2022[[#This Row],[REGLEMENT]]-TAvoir2022[[#This Row],[MONTANT T.T.C]])</f>
        <v/>
      </c>
      <c r="L325" s="13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25" s="37"/>
      <c r="N325" s="30" t="s">
        <v>870</v>
      </c>
      <c r="O325" s="31" t="s">
        <v>164</v>
      </c>
    </row>
    <row r="326" spans="1:15" s="2" customFormat="1" ht="16.5" hidden="1" customHeight="1" thickTop="1" thickBot="1">
      <c r="A326" s="25" t="s">
        <v>40</v>
      </c>
      <c r="B326" s="55" t="s">
        <v>18</v>
      </c>
      <c r="C326" s="34">
        <v>44775</v>
      </c>
      <c r="D326" s="33">
        <v>18003795</v>
      </c>
      <c r="E326" s="35"/>
      <c r="F326" s="33" t="s">
        <v>25</v>
      </c>
      <c r="G326" s="33"/>
      <c r="H326" s="36">
        <v>240</v>
      </c>
      <c r="I326" s="36">
        <f>TAvoir2022[[#This Row],[MONTANT H.T]]*1.2</f>
        <v>288</v>
      </c>
      <c r="J326" s="36">
        <v>288</v>
      </c>
      <c r="K326" s="38" t="str">
        <f>IF(OR(TAvoir2022[[#This Row],[MONTANT T.T.C]]=TAvoir2022[[#This Row],[REGLEMENT]],TAvoir2022[[#This Row],[REGLEMENT]]="-"),"",TAvoir2022[[#This Row],[REGLEMENT]]-TAvoir2022[[#This Row],[MONTANT T.T.C]])</f>
        <v/>
      </c>
      <c r="L326" s="13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26" s="37"/>
      <c r="N326" s="30" t="s">
        <v>870</v>
      </c>
      <c r="O326" s="31" t="s">
        <v>164</v>
      </c>
    </row>
    <row r="327" spans="1:15" s="2" customFormat="1" ht="16.5" hidden="1" customHeight="1" thickTop="1" thickBot="1">
      <c r="A327" s="25" t="s">
        <v>40</v>
      </c>
      <c r="B327" s="55" t="s">
        <v>18</v>
      </c>
      <c r="C327" s="34">
        <v>44776</v>
      </c>
      <c r="D327" s="33">
        <v>18003774</v>
      </c>
      <c r="E327" s="35"/>
      <c r="F327" s="33" t="s">
        <v>25</v>
      </c>
      <c r="G327" s="33"/>
      <c r="H327" s="36">
        <v>1680</v>
      </c>
      <c r="I327" s="36">
        <f>TAvoir2022[[#This Row],[MONTANT H.T]]*1.2</f>
        <v>2016</v>
      </c>
      <c r="J327" s="36">
        <v>2016</v>
      </c>
      <c r="K327" s="38" t="str">
        <f>IF(OR(TAvoir2022[[#This Row],[MONTANT T.T.C]]=TAvoir2022[[#This Row],[REGLEMENT]],TAvoir2022[[#This Row],[REGLEMENT]]="-"),"",TAvoir2022[[#This Row],[REGLEMENT]]-TAvoir2022[[#This Row],[MONTANT T.T.C]])</f>
        <v/>
      </c>
      <c r="L327" s="13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27" s="37"/>
      <c r="N327" s="30" t="s">
        <v>870</v>
      </c>
      <c r="O327" s="31" t="s">
        <v>164</v>
      </c>
    </row>
    <row r="328" spans="1:15" s="2" customFormat="1" ht="16.5" hidden="1" customHeight="1" thickTop="1" thickBot="1">
      <c r="A328" s="25" t="s">
        <v>40</v>
      </c>
      <c r="B328" s="55" t="s">
        <v>18</v>
      </c>
      <c r="C328" s="437">
        <v>44804</v>
      </c>
      <c r="D328" s="438">
        <v>18003836</v>
      </c>
      <c r="E328" s="439"/>
      <c r="F328" s="33" t="s">
        <v>25</v>
      </c>
      <c r="G328" s="438"/>
      <c r="H328" s="440">
        <v>2160</v>
      </c>
      <c r="I328" s="440">
        <v>2592</v>
      </c>
      <c r="J328" s="440">
        <v>2592</v>
      </c>
      <c r="K328" s="441" t="str">
        <f>IF(OR(TAvoir2022[[#This Row],[MONTANT T.T.C]]=TAvoir2022[[#This Row],[REGLEMENT]],TAvoir2022[[#This Row],[REGLEMENT]]="-"),"",TAvoir2022[[#This Row],[REGLEMENT]]-TAvoir2022[[#This Row],[MONTANT T.T.C]])</f>
        <v/>
      </c>
      <c r="L328" s="447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28" s="443"/>
      <c r="N328" s="444" t="s">
        <v>911</v>
      </c>
      <c r="O328" s="445" t="s">
        <v>164</v>
      </c>
    </row>
    <row r="329" spans="1:15" s="2" customFormat="1" ht="16.5" hidden="1" customHeight="1" thickTop="1" thickBot="1">
      <c r="A329" s="25" t="s">
        <v>40</v>
      </c>
      <c r="B329" s="55" t="s">
        <v>18</v>
      </c>
      <c r="C329" s="437">
        <v>44742</v>
      </c>
      <c r="D329" s="438">
        <v>18003821</v>
      </c>
      <c r="E329" s="439"/>
      <c r="F329" s="438" t="s">
        <v>26</v>
      </c>
      <c r="G329" s="438"/>
      <c r="H329" s="440">
        <v>897.39</v>
      </c>
      <c r="I329" s="440">
        <v>1076.8699999999999</v>
      </c>
      <c r="J329" s="440">
        <v>1076.8699999999999</v>
      </c>
      <c r="K329" s="441" t="str">
        <f>IF(OR(TAvoir2022[[#This Row],[MONTANT T.T.C]]=TAvoir2022[[#This Row],[REGLEMENT]],TAvoir2022[[#This Row],[REGLEMENT]]="-"),"",TAvoir2022[[#This Row],[REGLEMENT]]-TAvoir2022[[#This Row],[MONTANT T.T.C]])</f>
        <v/>
      </c>
      <c r="L329" s="447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29" s="443"/>
      <c r="N329" s="444" t="s">
        <v>912</v>
      </c>
      <c r="O329" s="445" t="s">
        <v>164</v>
      </c>
    </row>
    <row r="330" spans="1:15" s="2" customFormat="1" ht="16.5" hidden="1" customHeight="1" thickTop="1" thickBot="1">
      <c r="A330" s="25" t="s">
        <v>40</v>
      </c>
      <c r="B330" s="436" t="s">
        <v>18</v>
      </c>
      <c r="C330" s="437">
        <v>44754</v>
      </c>
      <c r="D330" s="438">
        <v>18003851</v>
      </c>
      <c r="E330" s="439">
        <v>1691.05</v>
      </c>
      <c r="F330" s="33" t="s">
        <v>26</v>
      </c>
      <c r="G330" s="438" t="s">
        <v>957</v>
      </c>
      <c r="H330" s="440">
        <v>367.26</v>
      </c>
      <c r="I330" s="440">
        <f>TAvoir2022[[#This Row],[MONTANT H.T]]*1.2</f>
        <v>440.71199999999999</v>
      </c>
      <c r="J330" s="440"/>
      <c r="K330" s="441">
        <f>IF(OR(TAvoir2022[[#This Row],[MONTANT T.T.C]]=TAvoir2022[[#This Row],[REGLEMENT]],TAvoir2022[[#This Row],[REGLEMENT]]="-"),"",TAvoir2022[[#This Row],[REGLEMENT]]-TAvoir2022[[#This Row],[MONTANT T.T.C]])</f>
        <v>-440.71199999999999</v>
      </c>
      <c r="L330" s="447">
        <f ca="1">IF(AND(TAvoir2022[[#This Row],[MONTANT H.T]]&lt;&gt;"",TAvoir2022[[#This Row],[ECART]]&lt;&gt;"",TAvoir2022[[#This Row],[RELANCE]]&lt;&gt;"non"),DATEDIF(TAvoir2022[[#This Row],[PERIODE]],TODAY(),"D"),"-")</f>
        <v>79</v>
      </c>
      <c r="M330" s="443"/>
      <c r="N330" s="444"/>
      <c r="O330" s="445"/>
    </row>
    <row r="331" spans="1:15" s="2" customFormat="1" ht="16.5" hidden="1" customHeight="1" thickTop="1" thickBot="1">
      <c r="A331" s="25" t="s">
        <v>40</v>
      </c>
      <c r="B331" s="436" t="s">
        <v>18</v>
      </c>
      <c r="C331" s="437">
        <v>44795</v>
      </c>
      <c r="D331" s="438">
        <v>18003831</v>
      </c>
      <c r="E331" s="439"/>
      <c r="F331" s="438" t="s">
        <v>27</v>
      </c>
      <c r="G331" s="438" t="s">
        <v>964</v>
      </c>
      <c r="H331" s="440">
        <v>75.77</v>
      </c>
      <c r="I331" s="440">
        <f>TAvoir2022[[#This Row],[MONTANT H.T]]*1.2</f>
        <v>90.923999999999992</v>
      </c>
      <c r="J331" s="440"/>
      <c r="K331" s="441">
        <f>IF(OR(TAvoir2022[[#This Row],[MONTANT T.T.C]]=TAvoir2022[[#This Row],[REGLEMENT]],TAvoir2022[[#This Row],[REGLEMENT]]="-"),"",TAvoir2022[[#This Row],[REGLEMENT]]-TAvoir2022[[#This Row],[MONTANT T.T.C]])</f>
        <v>-90.923999999999992</v>
      </c>
      <c r="L331" s="447">
        <f ca="1">IF(AND(TAvoir2022[[#This Row],[MONTANT H.T]]&lt;&gt;"",TAvoir2022[[#This Row],[ECART]]&lt;&gt;"",TAvoir2022[[#This Row],[RELANCE]]&lt;&gt;"non"),DATEDIF(TAvoir2022[[#This Row],[PERIODE]],TODAY(),"D"),"-")</f>
        <v>38</v>
      </c>
      <c r="M331" s="443"/>
      <c r="N331" s="444"/>
      <c r="O331" s="445"/>
    </row>
    <row r="332" spans="1:15" s="2" customFormat="1" ht="16.5" hidden="1" customHeight="1" thickTop="1" thickBot="1">
      <c r="A332" s="25" t="s">
        <v>40</v>
      </c>
      <c r="B332" s="53" t="s">
        <v>18</v>
      </c>
      <c r="C332" s="43">
        <v>44365</v>
      </c>
      <c r="D332" s="182">
        <v>18002731</v>
      </c>
      <c r="E332" s="45"/>
      <c r="F332" s="33" t="s">
        <v>27</v>
      </c>
      <c r="G332" s="44" t="s">
        <v>93</v>
      </c>
      <c r="H332" s="46">
        <v>2</v>
      </c>
      <c r="I332" s="46">
        <f>TAvoir2022[[#This Row],[MONTANT H.T]]*1.2</f>
        <v>2.4</v>
      </c>
      <c r="J332" s="46"/>
      <c r="K332" s="47">
        <f>IF(OR(TAvoir2022[[#This Row],[MONTANT T.T.C]]=TAvoir2022[[#This Row],[REGLEMENT]],TAvoir2022[[#This Row],[REGLEMENT]]="-"),"",TAvoir2022[[#This Row],[REGLEMENT]]-TAvoir2022[[#This Row],[MONTANT T.T.C]])</f>
        <v>-2.4</v>
      </c>
      <c r="L332" s="115">
        <f ca="1">IF(AND(TAvoir2022[[#This Row],[MONTANT H.T]]&lt;&gt;"",TAvoir2022[[#This Row],[ECART]]&lt;&gt;"",TAvoir2022[[#This Row],[RELANCE]]&lt;&gt;"non"),DATEDIF(TAvoir2022[[#This Row],[PERIODE]],TODAY(),"D"),"-")</f>
        <v>468</v>
      </c>
      <c r="M332" s="48"/>
      <c r="N332" s="49"/>
      <c r="O332" s="31"/>
    </row>
    <row r="333" spans="1:15" s="2" customFormat="1" ht="16.5" hidden="1" customHeight="1" thickTop="1" thickBot="1">
      <c r="A333" s="25" t="s">
        <v>40</v>
      </c>
      <c r="B333" s="53" t="s">
        <v>18</v>
      </c>
      <c r="C333" s="58">
        <v>44539</v>
      </c>
      <c r="D333" s="360">
        <v>18003199</v>
      </c>
      <c r="E333" s="60">
        <v>4595.99</v>
      </c>
      <c r="F333" s="22" t="s">
        <v>26</v>
      </c>
      <c r="G333" s="59" t="s">
        <v>159</v>
      </c>
      <c r="H333" s="61">
        <v>3.35</v>
      </c>
      <c r="I333" s="61">
        <f>TAvoir2022[[#This Row],[MONTANT H.T]]*1.2</f>
        <v>4.0199999999999996</v>
      </c>
      <c r="J333" s="61"/>
      <c r="K333" s="62">
        <f>IF(OR(TAvoir2022[[#This Row],[MONTANT T.T.C]]=TAvoir2022[[#This Row],[REGLEMENT]],TAvoir2022[[#This Row],[REGLEMENT]]="-"),"",TAvoir2022[[#This Row],[REGLEMENT]]-TAvoir2022[[#This Row],[MONTANT T.T.C]])</f>
        <v>-4.0199999999999996</v>
      </c>
      <c r="L333" s="144">
        <f ca="1">IF(AND(TAvoir2022[[#This Row],[MONTANT H.T]]&lt;&gt;"",TAvoir2022[[#This Row],[ECART]]&lt;&gt;"",TAvoir2022[[#This Row],[RELANCE]]&lt;&gt;"non"),DATEDIF(TAvoir2022[[#This Row],[PERIODE]],TODAY(),"D"),"-")</f>
        <v>294</v>
      </c>
      <c r="M333" s="63"/>
      <c r="N333" s="64"/>
      <c r="O333" s="65"/>
    </row>
    <row r="334" spans="1:15" s="2" customFormat="1" ht="16.5" hidden="1" customHeight="1" thickTop="1" thickBot="1">
      <c r="A334" s="25" t="s">
        <v>40</v>
      </c>
      <c r="B334" s="55" t="s">
        <v>18</v>
      </c>
      <c r="C334" s="34">
        <v>44467</v>
      </c>
      <c r="D334" s="52">
        <v>18002971</v>
      </c>
      <c r="E334" s="35"/>
      <c r="F334" s="33" t="s">
        <v>27</v>
      </c>
      <c r="G334" s="33" t="s">
        <v>118</v>
      </c>
      <c r="H334" s="36">
        <v>5.14</v>
      </c>
      <c r="I334" s="36">
        <f>TAvoir2022[[#This Row],[MONTANT H.T]]*1.2</f>
        <v>6.1679999999999993</v>
      </c>
      <c r="J334" s="36"/>
      <c r="K334" s="66">
        <f>IF(OR(TAvoir2022[[#This Row],[MONTANT T.T.C]]=TAvoir2022[[#This Row],[REGLEMENT]],TAvoir2022[[#This Row],[REGLEMENT]]="-"),"",TAvoir2022[[#This Row],[REGLEMENT]]-TAvoir2022[[#This Row],[MONTANT T.T.C]])</f>
        <v>-6.1679999999999993</v>
      </c>
      <c r="L334" s="144">
        <f ca="1">IF(AND(TAvoir2022[[#This Row],[MONTANT H.T]]&lt;&gt;"",TAvoir2022[[#This Row],[ECART]]&lt;&gt;"",TAvoir2022[[#This Row],[RELANCE]]&lt;&gt;"non"),DATEDIF(TAvoir2022[[#This Row],[PERIODE]],TODAY(),"D"),"-")</f>
        <v>366</v>
      </c>
      <c r="M334" s="37"/>
      <c r="N334" s="30"/>
      <c r="O334" s="31"/>
    </row>
    <row r="335" spans="1:15" s="2" customFormat="1" ht="16.5" hidden="1" customHeight="1" thickTop="1" thickBot="1">
      <c r="A335" s="25" t="s">
        <v>40</v>
      </c>
      <c r="B335" s="53" t="s">
        <v>18</v>
      </c>
      <c r="C335" s="34">
        <v>44393</v>
      </c>
      <c r="D335" s="52">
        <v>18002890</v>
      </c>
      <c r="E335" s="35">
        <v>407.02</v>
      </c>
      <c r="F335" s="22" t="s">
        <v>26</v>
      </c>
      <c r="G335" s="33" t="s">
        <v>95</v>
      </c>
      <c r="H335" s="36">
        <v>7.78</v>
      </c>
      <c r="I335" s="36">
        <f>TAvoir2022[[#This Row],[MONTANT H.T]]*1.2</f>
        <v>9.3360000000000003</v>
      </c>
      <c r="J335" s="36"/>
      <c r="K335" s="66">
        <f>IF(OR(TAvoir2022[[#This Row],[MONTANT T.T.C]]=TAvoir2022[[#This Row],[REGLEMENT]],TAvoir2022[[#This Row],[REGLEMENT]]="-"),"",TAvoir2022[[#This Row],[REGLEMENT]]-TAvoir2022[[#This Row],[MONTANT T.T.C]])</f>
        <v>-9.3360000000000003</v>
      </c>
      <c r="L335" s="144">
        <f ca="1">IF(AND(TAvoir2022[[#This Row],[MONTANT H.T]]&lt;&gt;"",TAvoir2022[[#This Row],[ECART]]&lt;&gt;"",TAvoir2022[[#This Row],[RELANCE]]&lt;&gt;"non"),DATEDIF(TAvoir2022[[#This Row],[PERIODE]],TODAY(),"D"),"-")</f>
        <v>440</v>
      </c>
      <c r="M335" s="37"/>
      <c r="N335" s="30"/>
      <c r="O335" s="31"/>
    </row>
    <row r="336" spans="1:15" s="2" customFormat="1" ht="16.5" hidden="1" customHeight="1" thickTop="1" thickBot="1">
      <c r="A336" s="25" t="s">
        <v>40</v>
      </c>
      <c r="B336" s="57" t="s">
        <v>18</v>
      </c>
      <c r="C336" s="58">
        <v>44205</v>
      </c>
      <c r="D336" s="360">
        <v>18003197</v>
      </c>
      <c r="E336" s="60">
        <v>2771.52</v>
      </c>
      <c r="F336" s="22" t="s">
        <v>26</v>
      </c>
      <c r="G336" s="59" t="s">
        <v>160</v>
      </c>
      <c r="H336" s="61">
        <v>8</v>
      </c>
      <c r="I336" s="61">
        <f>TAvoir2022[[#This Row],[MONTANT H.T]]*1.2</f>
        <v>9.6</v>
      </c>
      <c r="J336" s="61"/>
      <c r="K336" s="62">
        <f>IF(OR(TAvoir2022[[#This Row],[MONTANT T.T.C]]=TAvoir2022[[#This Row],[REGLEMENT]],TAvoir2022[[#This Row],[REGLEMENT]]="-"),"",TAvoir2022[[#This Row],[REGLEMENT]]-TAvoir2022[[#This Row],[MONTANT T.T.C]])</f>
        <v>-9.6</v>
      </c>
      <c r="L336" s="144">
        <f ca="1">IF(AND(TAvoir2022[[#This Row],[MONTANT H.T]]&lt;&gt;"",TAvoir2022[[#This Row],[ECART]]&lt;&gt;"",TAvoir2022[[#This Row],[RELANCE]]&lt;&gt;"non"),DATEDIF(TAvoir2022[[#This Row],[PERIODE]],TODAY(),"D"),"-")</f>
        <v>628</v>
      </c>
      <c r="M336" s="63"/>
      <c r="N336" s="64"/>
      <c r="O336" s="65"/>
    </row>
    <row r="337" spans="1:15" s="2" customFormat="1" ht="16.5" hidden="1" customHeight="1" thickTop="1" thickBot="1">
      <c r="A337" s="25" t="s">
        <v>40</v>
      </c>
      <c r="B337" s="53" t="s">
        <v>18</v>
      </c>
      <c r="C337" s="193">
        <v>44670</v>
      </c>
      <c r="D337" s="194">
        <v>18003465</v>
      </c>
      <c r="E337" s="195"/>
      <c r="F337" s="33" t="s">
        <v>27</v>
      </c>
      <c r="G337" s="194" t="s">
        <v>525</v>
      </c>
      <c r="H337" s="196">
        <v>8.42</v>
      </c>
      <c r="I337" s="196">
        <v>10.1</v>
      </c>
      <c r="J337" s="196"/>
      <c r="K337" s="197">
        <f>IF(OR(TAvoir2022[[#This Row],[MONTANT T.T.C]]=TAvoir2022[[#This Row],[REGLEMENT]],TAvoir2022[[#This Row],[REGLEMENT]]="-"),"",TAvoir2022[[#This Row],[REGLEMENT]]-TAvoir2022[[#This Row],[MONTANT T.T.C]])</f>
        <v>-10.1</v>
      </c>
      <c r="L337" s="203">
        <f ca="1">IF(AND(TAvoir2022[[#This Row],[MONTANT H.T]]&lt;&gt;"",TAvoir2022[[#This Row],[ECART]]&lt;&gt;"",TAvoir2022[[#This Row],[RELANCE]]&lt;&gt;"non"),DATEDIF(TAvoir2022[[#This Row],[PERIODE]],TODAY(),"D"),"-")</f>
        <v>163</v>
      </c>
      <c r="M337" s="199"/>
      <c r="N337" s="200"/>
      <c r="O337" s="201"/>
    </row>
    <row r="338" spans="1:15" s="2" customFormat="1" ht="16.5" hidden="1" customHeight="1" thickTop="1" thickBot="1">
      <c r="A338" s="25" t="s">
        <v>40</v>
      </c>
      <c r="B338" s="53" t="s">
        <v>18</v>
      </c>
      <c r="C338" s="34">
        <v>44474</v>
      </c>
      <c r="D338" s="52">
        <v>18003036</v>
      </c>
      <c r="E338" s="35">
        <v>663.3</v>
      </c>
      <c r="F338" s="297" t="s">
        <v>33</v>
      </c>
      <c r="G338" s="33" t="s">
        <v>116</v>
      </c>
      <c r="H338" s="36">
        <v>8.6</v>
      </c>
      <c r="I338" s="36">
        <f>TAvoir2022[[#This Row],[MONTANT H.T]]*1.2</f>
        <v>10.319999999999999</v>
      </c>
      <c r="J338" s="36"/>
      <c r="K338" s="38">
        <f>IF(OR(TAvoir2022[[#This Row],[MONTANT T.T.C]]=TAvoir2022[[#This Row],[REGLEMENT]],TAvoir2022[[#This Row],[REGLEMENT]]="-"),"",TAvoir2022[[#This Row],[REGLEMENT]]-TAvoir2022[[#This Row],[MONTANT T.T.C]])</f>
        <v>-10.319999999999999</v>
      </c>
      <c r="L338" s="144">
        <f ca="1">IF(AND(TAvoir2022[[#This Row],[MONTANT H.T]]&lt;&gt;"",TAvoir2022[[#This Row],[ECART]]&lt;&gt;"",TAvoir2022[[#This Row],[RELANCE]]&lt;&gt;"non"),DATEDIF(TAvoir2022[[#This Row],[PERIODE]],TODAY(),"D"),"-")</f>
        <v>359</v>
      </c>
      <c r="M338" s="37"/>
      <c r="N338" s="30"/>
      <c r="O338" s="31"/>
    </row>
    <row r="339" spans="1:15" s="2" customFormat="1" ht="16.5" hidden="1" customHeight="1" thickTop="1" thickBot="1">
      <c r="A339" s="25" t="s">
        <v>40</v>
      </c>
      <c r="B339" s="53" t="s">
        <v>18</v>
      </c>
      <c r="C339" s="472">
        <v>44298</v>
      </c>
      <c r="D339" s="477">
        <v>18002555</v>
      </c>
      <c r="E339" s="482">
        <v>8524.1</v>
      </c>
      <c r="F339" s="22" t="s">
        <v>26</v>
      </c>
      <c r="G339" s="487" t="s">
        <v>78</v>
      </c>
      <c r="H339" s="491">
        <v>9.8699999999999992</v>
      </c>
      <c r="I339" s="491">
        <f>TAvoir2022[[#This Row],[MONTANT H.T]]*1.2</f>
        <v>11.843999999999999</v>
      </c>
      <c r="J339" s="491"/>
      <c r="K339" s="497">
        <f>IF(OR(TAvoir2022[[#This Row],[MONTANT T.T.C]]=TAvoir2022[[#This Row],[REGLEMENT]],TAvoir2022[[#This Row],[REGLEMENT]]="-"),"",TAvoir2022[[#This Row],[REGLEMENT]]-TAvoir2022[[#This Row],[MONTANT T.T.C]])</f>
        <v>-11.843999999999999</v>
      </c>
      <c r="L339" s="115">
        <f ca="1">IF(AND(TAvoir2022[[#This Row],[MONTANT H.T]]&lt;&gt;"",TAvoir2022[[#This Row],[ECART]]&lt;&gt;"",TAvoir2022[[#This Row],[RELANCE]]&lt;&gt;"non"),DATEDIF(TAvoir2022[[#This Row],[PERIODE]],TODAY(),"D"),"-")</f>
        <v>535</v>
      </c>
      <c r="M339" s="500"/>
      <c r="N339" s="505"/>
      <c r="O339" s="509"/>
    </row>
    <row r="340" spans="1:15" s="2" customFormat="1" ht="16.5" hidden="1" customHeight="1" thickTop="1" thickBot="1">
      <c r="A340" s="25" t="s">
        <v>40</v>
      </c>
      <c r="B340" s="53" t="s">
        <v>18</v>
      </c>
      <c r="C340" s="58">
        <v>44545</v>
      </c>
      <c r="D340" s="360">
        <v>18003184</v>
      </c>
      <c r="E340" s="60"/>
      <c r="F340" s="59" t="s">
        <v>33</v>
      </c>
      <c r="G340" s="59" t="s">
        <v>148</v>
      </c>
      <c r="H340" s="61">
        <v>12</v>
      </c>
      <c r="I340" s="61">
        <f>TAvoir2022[[#This Row],[MONTANT H.T]]*1.2</f>
        <v>14.399999999999999</v>
      </c>
      <c r="J340" s="61"/>
      <c r="K340" s="62">
        <f>IF(OR(TAvoir2022[[#This Row],[MONTANT T.T.C]]=TAvoir2022[[#This Row],[REGLEMENT]],TAvoir2022[[#This Row],[REGLEMENT]]="-"),"",TAvoir2022[[#This Row],[REGLEMENT]]-TAvoir2022[[#This Row],[MONTANT T.T.C]])</f>
        <v>-14.399999999999999</v>
      </c>
      <c r="L340" s="115">
        <f ca="1">IF(AND(TAvoir2022[[#This Row],[MONTANT H.T]]&lt;&gt;"",TAvoir2022[[#This Row],[ECART]]&lt;&gt;"",TAvoir2022[[#This Row],[RELANCE]]&lt;&gt;"non"),DATEDIF(TAvoir2022[[#This Row],[PERIODE]],TODAY(),"D"),"-")</f>
        <v>288</v>
      </c>
      <c r="M340" s="63"/>
      <c r="N340" s="64"/>
      <c r="O340" s="65"/>
    </row>
    <row r="341" spans="1:15" s="2" customFormat="1" ht="16.5" hidden="1" customHeight="1" thickTop="1" thickBot="1">
      <c r="A341" s="25" t="s">
        <v>40</v>
      </c>
      <c r="B341" s="53" t="s">
        <v>18</v>
      </c>
      <c r="C341" s="474">
        <v>44309</v>
      </c>
      <c r="D341" s="480">
        <v>18002628</v>
      </c>
      <c r="E341" s="484">
        <v>10923.11</v>
      </c>
      <c r="F341" s="487" t="s">
        <v>33</v>
      </c>
      <c r="G341" s="489" t="s">
        <v>82</v>
      </c>
      <c r="H341" s="492">
        <v>12.35</v>
      </c>
      <c r="I341" s="492">
        <f>TAvoir2022[[#This Row],[MONTANT H.T]]*1.2</f>
        <v>14.819999999999999</v>
      </c>
      <c r="J341" s="492"/>
      <c r="K341" s="40">
        <f>IF(OR(TAvoir2022[[#This Row],[MONTANT T.T.C]]=TAvoir2022[[#This Row],[REGLEMENT]],TAvoir2022[[#This Row],[REGLEMENT]]="-"),"",TAvoir2022[[#This Row],[REGLEMENT]]-TAvoir2022[[#This Row],[MONTANT T.T.C]])</f>
        <v>-14.819999999999999</v>
      </c>
      <c r="L341" s="144">
        <f ca="1">IF(AND(TAvoir2022[[#This Row],[MONTANT H.T]]&lt;&gt;"",TAvoir2022[[#This Row],[ECART]]&lt;&gt;"",TAvoir2022[[#This Row],[RELANCE]]&lt;&gt;"non"),DATEDIF(TAvoir2022[[#This Row],[PERIODE]],TODAY(),"D"),"-")</f>
        <v>524</v>
      </c>
      <c r="M341" s="502"/>
      <c r="N341" s="508"/>
      <c r="O341" s="42"/>
    </row>
    <row r="342" spans="1:15" s="2" customFormat="1" ht="16.5" hidden="1" customHeight="1" thickTop="1" thickBot="1">
      <c r="A342" s="25" t="s">
        <v>40</v>
      </c>
      <c r="B342" s="55" t="s">
        <v>18</v>
      </c>
      <c r="C342" s="34">
        <v>44446</v>
      </c>
      <c r="D342" s="52">
        <v>18002977</v>
      </c>
      <c r="E342" s="35">
        <v>9320.24</v>
      </c>
      <c r="F342" s="22" t="s">
        <v>26</v>
      </c>
      <c r="G342" s="33" t="s">
        <v>122</v>
      </c>
      <c r="H342" s="36">
        <v>12.93</v>
      </c>
      <c r="I342" s="36">
        <f>TAvoir2022[[#This Row],[MONTANT H.T]]*1.2</f>
        <v>15.515999999999998</v>
      </c>
      <c r="J342" s="36"/>
      <c r="K342" s="38">
        <f>IF(OR(TAvoir2022[[#This Row],[MONTANT T.T.C]]=TAvoir2022[[#This Row],[REGLEMENT]],TAvoir2022[[#This Row],[REGLEMENT]]="-"),"",TAvoir2022[[#This Row],[REGLEMENT]]-TAvoir2022[[#This Row],[MONTANT T.T.C]])</f>
        <v>-15.515999999999998</v>
      </c>
      <c r="L342" s="144">
        <f ca="1">IF(AND(TAvoir2022[[#This Row],[MONTANT H.T]]&lt;&gt;"",TAvoir2022[[#This Row],[ECART]]&lt;&gt;"",TAvoir2022[[#This Row],[RELANCE]]&lt;&gt;"non"),DATEDIF(TAvoir2022[[#This Row],[PERIODE]],TODAY(),"D"),"-")</f>
        <v>387</v>
      </c>
      <c r="M342" s="37"/>
      <c r="N342" s="30"/>
      <c r="O342" s="31"/>
    </row>
    <row r="343" spans="1:15" s="2" customFormat="1" ht="16.5" hidden="1" customHeight="1" thickTop="1" thickBot="1">
      <c r="A343" s="25" t="s">
        <v>40</v>
      </c>
      <c r="B343" s="55" t="s">
        <v>18</v>
      </c>
      <c r="C343" s="34">
        <v>44450</v>
      </c>
      <c r="D343" s="52">
        <v>18002975</v>
      </c>
      <c r="E343" s="35">
        <v>440.3</v>
      </c>
      <c r="F343" s="22" t="s">
        <v>26</v>
      </c>
      <c r="G343" s="33" t="s">
        <v>120</v>
      </c>
      <c r="H343" s="36">
        <v>13.92</v>
      </c>
      <c r="I343" s="36">
        <f>TAvoir2022[[#This Row],[MONTANT H.T]]*1.2</f>
        <v>16.704000000000001</v>
      </c>
      <c r="J343" s="36"/>
      <c r="K343" s="66">
        <f>IF(OR(TAvoir2022[[#This Row],[MONTANT T.T.C]]=TAvoir2022[[#This Row],[REGLEMENT]],TAvoir2022[[#This Row],[REGLEMENT]]="-"),"",TAvoir2022[[#This Row],[REGLEMENT]]-TAvoir2022[[#This Row],[MONTANT T.T.C]])</f>
        <v>-16.704000000000001</v>
      </c>
      <c r="L343" s="144">
        <f ca="1">IF(AND(TAvoir2022[[#This Row],[MONTANT H.T]]&lt;&gt;"",TAvoir2022[[#This Row],[ECART]]&lt;&gt;"",TAvoir2022[[#This Row],[RELANCE]]&lt;&gt;"non"),DATEDIF(TAvoir2022[[#This Row],[PERIODE]],TODAY(),"D"),"-")</f>
        <v>383</v>
      </c>
      <c r="M343" s="37"/>
      <c r="N343" s="30"/>
      <c r="O343" s="31"/>
    </row>
    <row r="344" spans="1:15" s="2" customFormat="1" ht="16.5" hidden="1" customHeight="1" thickTop="1" thickBot="1">
      <c r="A344" s="25" t="s">
        <v>40</v>
      </c>
      <c r="B344" s="55" t="s">
        <v>18</v>
      </c>
      <c r="C344" s="321">
        <v>44526</v>
      </c>
      <c r="D344" s="325">
        <v>18003121</v>
      </c>
      <c r="E344" s="327"/>
      <c r="F344" s="324" t="s">
        <v>27</v>
      </c>
      <c r="G344" s="324" t="s">
        <v>143</v>
      </c>
      <c r="H344" s="334">
        <v>14.76</v>
      </c>
      <c r="I344" s="334">
        <f>TAvoir2022[[#This Row],[MONTANT H.T]]*1.2</f>
        <v>17.712</v>
      </c>
      <c r="J344" s="334"/>
      <c r="K344" s="337">
        <f>IF(OR(TAvoir2022[[#This Row],[MONTANT T.T.C]]=TAvoir2022[[#This Row],[REGLEMENT]],TAvoir2022[[#This Row],[REGLEMENT]]="-"),"",TAvoir2022[[#This Row],[REGLEMENT]]-TAvoir2022[[#This Row],[MONTANT T.T.C]])</f>
        <v>-17.712</v>
      </c>
      <c r="L344" s="115">
        <f ca="1">IF(AND(TAvoir2022[[#This Row],[MONTANT H.T]]&lt;&gt;"",TAvoir2022[[#This Row],[ECART]]&lt;&gt;"",TAvoir2022[[#This Row],[RELANCE]]&lt;&gt;"non"),DATEDIF(TAvoir2022[[#This Row],[PERIODE]],TODAY(),"D"),"-")</f>
        <v>307</v>
      </c>
      <c r="M344" s="304"/>
      <c r="N344" s="306"/>
      <c r="O344" s="307"/>
    </row>
    <row r="345" spans="1:15" s="2" customFormat="1" ht="16.5" hidden="1" customHeight="1" thickTop="1" thickBot="1">
      <c r="A345" s="25" t="s">
        <v>40</v>
      </c>
      <c r="B345" s="57" t="s">
        <v>18</v>
      </c>
      <c r="C345" s="58">
        <v>44538</v>
      </c>
      <c r="D345" s="360">
        <v>18003195</v>
      </c>
      <c r="E345" s="60">
        <v>606.77</v>
      </c>
      <c r="F345" s="22" t="s">
        <v>26</v>
      </c>
      <c r="G345" s="59" t="s">
        <v>161</v>
      </c>
      <c r="H345" s="61">
        <v>17.04</v>
      </c>
      <c r="I345" s="61">
        <f>TAvoir2022[[#This Row],[MONTANT H.T]]*1.2</f>
        <v>20.447999999999997</v>
      </c>
      <c r="J345" s="61"/>
      <c r="K345" s="62">
        <f>IF(OR(TAvoir2022[[#This Row],[MONTANT T.T.C]]=TAvoir2022[[#This Row],[REGLEMENT]],TAvoir2022[[#This Row],[REGLEMENT]]="-"),"",TAvoir2022[[#This Row],[REGLEMENT]]-TAvoir2022[[#This Row],[MONTANT T.T.C]])</f>
        <v>-20.447999999999997</v>
      </c>
      <c r="L345" s="115">
        <f ca="1">IF(AND(TAvoir2022[[#This Row],[MONTANT H.T]]&lt;&gt;"",TAvoir2022[[#This Row],[ECART]]&lt;&gt;"",TAvoir2022[[#This Row],[RELANCE]]&lt;&gt;"non"),DATEDIF(TAvoir2022[[#This Row],[PERIODE]],TODAY(),"D"),"-")</f>
        <v>295</v>
      </c>
      <c r="M345" s="63"/>
      <c r="N345" s="64"/>
      <c r="O345" s="65"/>
    </row>
    <row r="346" spans="1:15" s="2" customFormat="1" ht="16.5" hidden="1" customHeight="1" thickTop="1" thickBot="1">
      <c r="A346" s="25" t="s">
        <v>40</v>
      </c>
      <c r="B346" s="55" t="s">
        <v>18</v>
      </c>
      <c r="C346" s="321">
        <v>44496</v>
      </c>
      <c r="D346" s="325">
        <v>18003078</v>
      </c>
      <c r="E346" s="327">
        <v>1432.73</v>
      </c>
      <c r="F346" s="22" t="s">
        <v>26</v>
      </c>
      <c r="G346" s="324" t="s">
        <v>144</v>
      </c>
      <c r="H346" s="334">
        <v>19.739999999999998</v>
      </c>
      <c r="I346" s="334">
        <f>TAvoir2022[[#This Row],[MONTANT H.T]]*1.2</f>
        <v>23.687999999999999</v>
      </c>
      <c r="J346" s="334"/>
      <c r="K346" s="604">
        <f>IF(OR(TAvoir2022[[#This Row],[MONTANT T.T.C]]=TAvoir2022[[#This Row],[REGLEMENT]],TAvoir2022[[#This Row],[REGLEMENT]]="-"),"",TAvoir2022[[#This Row],[REGLEMENT]]-TAvoir2022[[#This Row],[MONTANT T.T.C]])</f>
        <v>-23.687999999999999</v>
      </c>
      <c r="L346" s="144">
        <f ca="1">IF(AND(TAvoir2022[[#This Row],[MONTANT H.T]]&lt;&gt;"",TAvoir2022[[#This Row],[ECART]]&lt;&gt;"",TAvoir2022[[#This Row],[RELANCE]]&lt;&gt;"non"),DATEDIF(TAvoir2022[[#This Row],[PERIODE]],TODAY(),"D"),"-")</f>
        <v>337</v>
      </c>
      <c r="M346" s="304"/>
      <c r="N346" s="306"/>
      <c r="O346" s="307"/>
    </row>
    <row r="347" spans="1:15" s="2" customFormat="1" ht="16.5" hidden="1" customHeight="1" thickTop="1" thickBot="1">
      <c r="A347" s="25" t="s">
        <v>40</v>
      </c>
      <c r="B347" s="53" t="s">
        <v>18</v>
      </c>
      <c r="C347" s="193">
        <v>44663</v>
      </c>
      <c r="D347" s="194">
        <v>18003452</v>
      </c>
      <c r="E347" s="195"/>
      <c r="F347" s="33" t="s">
        <v>27</v>
      </c>
      <c r="G347" s="194" t="s">
        <v>524</v>
      </c>
      <c r="H347" s="196">
        <v>35</v>
      </c>
      <c r="I347" s="196">
        <v>42</v>
      </c>
      <c r="J347" s="196"/>
      <c r="K347" s="197">
        <f>IF(OR(TAvoir2022[[#This Row],[MONTANT T.T.C]]=TAvoir2022[[#This Row],[REGLEMENT]],TAvoir2022[[#This Row],[REGLEMENT]]="-"),"",TAvoir2022[[#This Row],[REGLEMENT]]-TAvoir2022[[#This Row],[MONTANT T.T.C]])</f>
        <v>-42</v>
      </c>
      <c r="L347" s="203">
        <f ca="1">IF(AND(TAvoir2022[[#This Row],[MONTANT H.T]]&lt;&gt;"",TAvoir2022[[#This Row],[ECART]]&lt;&gt;"",TAvoir2022[[#This Row],[RELANCE]]&lt;&gt;"non"),DATEDIF(TAvoir2022[[#This Row],[PERIODE]],TODAY(),"D"),"-")</f>
        <v>170</v>
      </c>
      <c r="M347" s="199"/>
      <c r="N347" s="200"/>
      <c r="O347" s="201"/>
    </row>
    <row r="348" spans="1:15" s="2" customFormat="1" ht="16.5" hidden="1" customHeight="1" thickTop="1" thickBot="1">
      <c r="A348" s="25" t="s">
        <v>40</v>
      </c>
      <c r="B348" s="53" t="s">
        <v>18</v>
      </c>
      <c r="C348" s="43">
        <v>44322</v>
      </c>
      <c r="D348" s="182">
        <v>18002712</v>
      </c>
      <c r="E348" s="45">
        <v>2779.63</v>
      </c>
      <c r="F348" s="22" t="s">
        <v>26</v>
      </c>
      <c r="G348" s="44" t="s">
        <v>87</v>
      </c>
      <c r="H348" s="46">
        <v>36.4</v>
      </c>
      <c r="I348" s="46">
        <f>TAvoir2022[[#This Row],[MONTANT H.T]]*1.2</f>
        <v>43.68</v>
      </c>
      <c r="J348" s="46"/>
      <c r="K348" s="47">
        <f>IF(OR(TAvoir2022[[#This Row],[MONTANT T.T.C]]=TAvoir2022[[#This Row],[REGLEMENT]],TAvoir2022[[#This Row],[REGLEMENT]]="-"),"",TAvoir2022[[#This Row],[REGLEMENT]]-TAvoir2022[[#This Row],[MONTANT T.T.C]])</f>
        <v>-43.68</v>
      </c>
      <c r="L348" s="115">
        <f ca="1">IF(AND(TAvoir2022[[#This Row],[MONTANT H.T]]&lt;&gt;"",TAvoir2022[[#This Row],[ECART]]&lt;&gt;"",TAvoir2022[[#This Row],[RELANCE]]&lt;&gt;"non"),DATEDIF(TAvoir2022[[#This Row],[PERIODE]],TODAY(),"D"),"-")</f>
        <v>511</v>
      </c>
      <c r="M348" s="48"/>
      <c r="N348" s="49"/>
      <c r="O348" s="50"/>
    </row>
    <row r="349" spans="1:15" s="2" customFormat="1" ht="16.5" hidden="1" customHeight="1" thickTop="1" thickBot="1">
      <c r="A349" s="25" t="s">
        <v>40</v>
      </c>
      <c r="B349" s="53" t="s">
        <v>18</v>
      </c>
      <c r="C349" s="261">
        <v>44726</v>
      </c>
      <c r="D349" s="262">
        <v>18003638</v>
      </c>
      <c r="E349" s="263"/>
      <c r="F349" s="33" t="s">
        <v>27</v>
      </c>
      <c r="G349" s="262" t="s">
        <v>709</v>
      </c>
      <c r="H349" s="264">
        <v>40.1</v>
      </c>
      <c r="I349" s="264">
        <f>TAvoir2022[[#This Row],[MONTANT H.T]]*1.2</f>
        <v>48.12</v>
      </c>
      <c r="J349" s="264"/>
      <c r="K349" s="265">
        <f>IF(OR(TAvoir2022[[#This Row],[MONTANT T.T.C]]=TAvoir2022[[#This Row],[REGLEMENT]],TAvoir2022[[#This Row],[REGLEMENT]]="-"),"",TAvoir2022[[#This Row],[REGLEMENT]]-TAvoir2022[[#This Row],[MONTANT T.T.C]])</f>
        <v>-48.12</v>
      </c>
      <c r="L349" s="301">
        <f ca="1">IF(AND(TAvoir2022[[#This Row],[MONTANT H.T]]&lt;&gt;"",TAvoir2022[[#This Row],[ECART]]&lt;&gt;"",TAvoir2022[[#This Row],[RELANCE]]&lt;&gt;"non"),DATEDIF(TAvoir2022[[#This Row],[PERIODE]],TODAY(),"D"),"-")</f>
        <v>107</v>
      </c>
      <c r="M349" s="267"/>
      <c r="N349" s="268"/>
      <c r="O349" s="269"/>
    </row>
    <row r="350" spans="1:15" s="2" customFormat="1" ht="16.5" hidden="1" customHeight="1" thickTop="1" thickBot="1">
      <c r="A350" s="25" t="s">
        <v>40</v>
      </c>
      <c r="B350" s="53" t="s">
        <v>18</v>
      </c>
      <c r="C350" s="21">
        <v>44013</v>
      </c>
      <c r="D350" s="51">
        <v>18001871</v>
      </c>
      <c r="E350" s="23"/>
      <c r="F350" s="22" t="s">
        <v>35</v>
      </c>
      <c r="G350" s="22"/>
      <c r="H350" s="24">
        <v>45.44</v>
      </c>
      <c r="I350" s="36">
        <f>TAvoir2022[[#This Row],[MONTANT H.T]]*1.2</f>
        <v>54.527999999999999</v>
      </c>
      <c r="J350" s="24"/>
      <c r="K350" s="38">
        <f>IF(OR(TAvoir2022[[#This Row],[MONTANT T.T.C]]=TAvoir2022[[#This Row],[REGLEMENT]],TAvoir2022[[#This Row],[REGLEMENT]]="-"),"",TAvoir2022[[#This Row],[REGLEMENT]]-TAvoir2022[[#This Row],[MONTANT T.T.C]])</f>
        <v>-54.527999999999999</v>
      </c>
      <c r="L350" s="115">
        <f ca="1">IF(AND(TAvoir2022[[#This Row],[MONTANT H.T]]&lt;&gt;"",TAvoir2022[[#This Row],[ECART]]&lt;&gt;"",TAvoir2022[[#This Row],[RELANCE]]&lt;&gt;"non"),DATEDIF(TAvoir2022[[#This Row],[PERIODE]],TODAY(),"D"),"-")</f>
        <v>820</v>
      </c>
      <c r="M350" s="26"/>
      <c r="N350" s="27"/>
      <c r="O350" s="28"/>
    </row>
    <row r="351" spans="1:15" s="2" customFormat="1" ht="16.5" hidden="1" customHeight="1" thickTop="1" thickBot="1">
      <c r="A351" s="25" t="s">
        <v>40</v>
      </c>
      <c r="B351" s="55" t="s">
        <v>18</v>
      </c>
      <c r="C351" s="34">
        <v>44476</v>
      </c>
      <c r="D351" s="52">
        <v>18003015</v>
      </c>
      <c r="E351" s="35"/>
      <c r="F351" s="487" t="s">
        <v>33</v>
      </c>
      <c r="G351" s="33" t="s">
        <v>134</v>
      </c>
      <c r="H351" s="36">
        <v>52.64</v>
      </c>
      <c r="I351" s="36">
        <f>TAvoir2022[[#This Row],[MONTANT H.T]]*1.2</f>
        <v>63.167999999999999</v>
      </c>
      <c r="J351" s="36"/>
      <c r="K351" s="38">
        <f>IF(OR(TAvoir2022[[#This Row],[MONTANT T.T.C]]=TAvoir2022[[#This Row],[REGLEMENT]],TAvoir2022[[#This Row],[REGLEMENT]]="-"),"",TAvoir2022[[#This Row],[REGLEMENT]]-TAvoir2022[[#This Row],[MONTANT T.T.C]])</f>
        <v>-63.167999999999999</v>
      </c>
      <c r="L351" s="115">
        <f ca="1">IF(AND(TAvoir2022[[#This Row],[MONTANT H.T]]&lt;&gt;"",TAvoir2022[[#This Row],[ECART]]&lt;&gt;"",TAvoir2022[[#This Row],[RELANCE]]&lt;&gt;"non"),DATEDIF(TAvoir2022[[#This Row],[PERIODE]],TODAY(),"D"),"-")</f>
        <v>357</v>
      </c>
      <c r="M351" s="37"/>
      <c r="N351" s="30"/>
      <c r="O351" s="31"/>
    </row>
    <row r="352" spans="1:15" s="2" customFormat="1" ht="16.5" hidden="1" customHeight="1" thickTop="1" thickBot="1">
      <c r="A352" s="25" t="s">
        <v>40</v>
      </c>
      <c r="B352" s="57" t="s">
        <v>18</v>
      </c>
      <c r="C352" s="58">
        <v>44539</v>
      </c>
      <c r="D352" s="360">
        <v>18003196</v>
      </c>
      <c r="E352" s="60">
        <v>2526.0100000000002</v>
      </c>
      <c r="F352" s="22" t="s">
        <v>26</v>
      </c>
      <c r="G352" s="59" t="s">
        <v>162</v>
      </c>
      <c r="H352" s="61">
        <v>57.63</v>
      </c>
      <c r="I352" s="61">
        <f>TAvoir2022[[#This Row],[MONTANT H.T]]*1.2</f>
        <v>69.156000000000006</v>
      </c>
      <c r="J352" s="61"/>
      <c r="K352" s="597">
        <f>IF(OR(TAvoir2022[[#This Row],[MONTANT T.T.C]]=TAvoir2022[[#This Row],[REGLEMENT]],TAvoir2022[[#This Row],[REGLEMENT]]="-"),"",TAvoir2022[[#This Row],[REGLEMENT]]-TAvoir2022[[#This Row],[MONTANT T.T.C]])</f>
        <v>-69.156000000000006</v>
      </c>
      <c r="L352" s="144">
        <f ca="1">IF(AND(TAvoir2022[[#This Row],[MONTANT H.T]]&lt;&gt;"",TAvoir2022[[#This Row],[ECART]]&lt;&gt;"",TAvoir2022[[#This Row],[RELANCE]]&lt;&gt;"non"),DATEDIF(TAvoir2022[[#This Row],[PERIODE]],TODAY(),"D"),"-")</f>
        <v>294</v>
      </c>
      <c r="M352" s="63"/>
      <c r="N352" s="64"/>
      <c r="O352" s="65"/>
    </row>
    <row r="353" spans="1:15" s="2" customFormat="1" ht="16.5" hidden="1" customHeight="1" thickTop="1" thickBot="1">
      <c r="A353" s="25" t="s">
        <v>40</v>
      </c>
      <c r="B353" s="55" t="s">
        <v>18</v>
      </c>
      <c r="C353" s="34">
        <v>44450</v>
      </c>
      <c r="D353" s="52">
        <v>18002979</v>
      </c>
      <c r="E353" s="35">
        <v>8414.68</v>
      </c>
      <c r="F353" s="22" t="s">
        <v>26</v>
      </c>
      <c r="G353" s="33" t="s">
        <v>124</v>
      </c>
      <c r="H353" s="36">
        <v>86.31</v>
      </c>
      <c r="I353" s="36">
        <f>TAvoir2022[[#This Row],[MONTANT H.T]]*1.2</f>
        <v>103.572</v>
      </c>
      <c r="J353" s="36"/>
      <c r="K353" s="38">
        <f>IF(OR(TAvoir2022[[#This Row],[MONTANT T.T.C]]=TAvoir2022[[#This Row],[REGLEMENT]],TAvoir2022[[#This Row],[REGLEMENT]]="-"),"",TAvoir2022[[#This Row],[REGLEMENT]]-TAvoir2022[[#This Row],[MONTANT T.T.C]])</f>
        <v>-103.572</v>
      </c>
      <c r="L353" s="115">
        <f ca="1">IF(AND(TAvoir2022[[#This Row],[MONTANT H.T]]&lt;&gt;"",TAvoir2022[[#This Row],[ECART]]&lt;&gt;"",TAvoir2022[[#This Row],[RELANCE]]&lt;&gt;"non"),DATEDIF(TAvoir2022[[#This Row],[PERIODE]],TODAY(),"D"),"-")</f>
        <v>383</v>
      </c>
      <c r="M353" s="37"/>
      <c r="N353" s="30"/>
      <c r="O353" s="31"/>
    </row>
    <row r="354" spans="1:15" s="2" customFormat="1" ht="16.5" hidden="1" customHeight="1" thickTop="1" thickBot="1">
      <c r="A354" s="25" t="s">
        <v>40</v>
      </c>
      <c r="B354" s="436" t="s">
        <v>18</v>
      </c>
      <c r="C354" s="437">
        <v>44751</v>
      </c>
      <c r="D354" s="438">
        <v>18003823</v>
      </c>
      <c r="E354" s="439">
        <v>3597.55</v>
      </c>
      <c r="F354" s="438" t="s">
        <v>26</v>
      </c>
      <c r="G354" s="438" t="s">
        <v>952</v>
      </c>
      <c r="H354" s="440">
        <v>104.98</v>
      </c>
      <c r="I354" s="440">
        <f>TAvoir2022[[#This Row],[MONTANT H.T]]*1.2</f>
        <v>125.976</v>
      </c>
      <c r="J354" s="440"/>
      <c r="K354" s="441">
        <f>IF(OR(TAvoir2022[[#This Row],[MONTANT T.T.C]]=TAvoir2022[[#This Row],[REGLEMENT]],TAvoir2022[[#This Row],[REGLEMENT]]="-"),"",TAvoir2022[[#This Row],[REGLEMENT]]-TAvoir2022[[#This Row],[MONTANT T.T.C]])</f>
        <v>-125.976</v>
      </c>
      <c r="L354" s="447">
        <f ca="1">IF(AND(TAvoir2022[[#This Row],[MONTANT H.T]]&lt;&gt;"",TAvoir2022[[#This Row],[ECART]]&lt;&gt;"",TAvoir2022[[#This Row],[RELANCE]]&lt;&gt;"non"),DATEDIF(TAvoir2022[[#This Row],[PERIODE]],TODAY(),"D"),"-")</f>
        <v>82</v>
      </c>
      <c r="M354" s="443"/>
      <c r="N354" s="444"/>
      <c r="O354" s="445"/>
    </row>
    <row r="355" spans="1:15" s="2" customFormat="1" ht="16.5" hidden="1" customHeight="1" thickTop="1" thickBot="1">
      <c r="A355" s="25" t="s">
        <v>40</v>
      </c>
      <c r="B355" s="55" t="s">
        <v>18</v>
      </c>
      <c r="C355" s="34">
        <v>44460</v>
      </c>
      <c r="D355" s="52">
        <v>18002974</v>
      </c>
      <c r="E355" s="35">
        <v>8223</v>
      </c>
      <c r="F355" s="22" t="s">
        <v>26</v>
      </c>
      <c r="G355" s="33" t="s">
        <v>119</v>
      </c>
      <c r="H355" s="36">
        <v>105</v>
      </c>
      <c r="I355" s="36">
        <f>TAvoir2022[[#This Row],[MONTANT H.T]]*1.2</f>
        <v>126</v>
      </c>
      <c r="J355" s="36"/>
      <c r="K355" s="38">
        <f>IF(OR(TAvoir2022[[#This Row],[MONTANT T.T.C]]=TAvoir2022[[#This Row],[REGLEMENT]],TAvoir2022[[#This Row],[REGLEMENT]]="-"),"",TAvoir2022[[#This Row],[REGLEMENT]]-TAvoir2022[[#This Row],[MONTANT T.T.C]])</f>
        <v>-126</v>
      </c>
      <c r="L355" s="144">
        <f ca="1">IF(AND(TAvoir2022[[#This Row],[MONTANT H.T]]&lt;&gt;"",TAvoir2022[[#This Row],[ECART]]&lt;&gt;"",TAvoir2022[[#This Row],[RELANCE]]&lt;&gt;"non"),DATEDIF(TAvoir2022[[#This Row],[PERIODE]],TODAY(),"D"),"-")</f>
        <v>373</v>
      </c>
      <c r="M355" s="37"/>
      <c r="N355" s="30"/>
      <c r="O355" s="31"/>
    </row>
    <row r="356" spans="1:15" s="2" customFormat="1" ht="16.5" hidden="1" customHeight="1" thickTop="1" thickBot="1">
      <c r="A356" s="25" t="s">
        <v>40</v>
      </c>
      <c r="B356" s="220" t="s">
        <v>18</v>
      </c>
      <c r="C356" s="221">
        <v>44670</v>
      </c>
      <c r="D356" s="222">
        <v>18003593</v>
      </c>
      <c r="E356" s="223"/>
      <c r="F356" s="222" t="s">
        <v>33</v>
      </c>
      <c r="G356" s="222" t="s">
        <v>635</v>
      </c>
      <c r="H356" s="224">
        <v>127.36</v>
      </c>
      <c r="I356" s="224">
        <f>TAvoir2022[[#This Row],[MONTANT H.T]]*1.2</f>
        <v>152.83199999999999</v>
      </c>
      <c r="J356" s="224"/>
      <c r="K356" s="225">
        <f>IF(OR(TAvoir2022[[#This Row],[MONTANT T.T.C]]=TAvoir2022[[#This Row],[REGLEMENT]],TAvoir2022[[#This Row],[REGLEMENT]]="-"),"",TAvoir2022[[#This Row],[REGLEMENT]]-TAvoir2022[[#This Row],[MONTANT T.T.C]])</f>
        <v>-152.83199999999999</v>
      </c>
      <c r="L356" s="236">
        <f ca="1">IF(AND(TAvoir2022[[#This Row],[MONTANT H.T]]&lt;&gt;"",TAvoir2022[[#This Row],[ECART]]&lt;&gt;"",TAvoir2022[[#This Row],[RELANCE]]&lt;&gt;"non"),DATEDIF(TAvoir2022[[#This Row],[PERIODE]],TODAY(),"D"),"-")</f>
        <v>163</v>
      </c>
      <c r="M356" s="227"/>
      <c r="N356" s="228"/>
      <c r="O356" s="229"/>
    </row>
    <row r="357" spans="1:15" s="2" customFormat="1" ht="16.5" hidden="1" customHeight="1" thickTop="1" thickBot="1">
      <c r="A357" s="25" t="s">
        <v>40</v>
      </c>
      <c r="B357" s="53" t="s">
        <v>18</v>
      </c>
      <c r="C357" s="21">
        <v>44007</v>
      </c>
      <c r="D357" s="51">
        <v>18001865</v>
      </c>
      <c r="E357" s="23"/>
      <c r="F357" s="22" t="s">
        <v>26</v>
      </c>
      <c r="G357" s="22" t="s">
        <v>36</v>
      </c>
      <c r="H357" s="24">
        <v>145</v>
      </c>
      <c r="I357" s="36">
        <f>TAvoir2022[[#This Row],[MONTANT H.T]]*1.2</f>
        <v>174</v>
      </c>
      <c r="J357" s="24"/>
      <c r="K357" s="38">
        <f>IF(OR(TAvoir2022[[#This Row],[MONTANT T.T.C]]=TAvoir2022[[#This Row],[REGLEMENT]],TAvoir2022[[#This Row],[REGLEMENT]]="-"),"",TAvoir2022[[#This Row],[REGLEMENT]]-TAvoir2022[[#This Row],[MONTANT T.T.C]])</f>
        <v>-174</v>
      </c>
      <c r="L357" s="144">
        <f ca="1">IF(AND(TAvoir2022[[#This Row],[MONTANT H.T]]&lt;&gt;"",TAvoir2022[[#This Row],[ECART]]&lt;&gt;"",TAvoir2022[[#This Row],[RELANCE]]&lt;&gt;"non"),DATEDIF(TAvoir2022[[#This Row],[PERIODE]],TODAY(),"D"),"-")</f>
        <v>826</v>
      </c>
      <c r="M357" s="26"/>
      <c r="N357" s="27"/>
      <c r="O357" s="28"/>
    </row>
    <row r="358" spans="1:15" s="2" customFormat="1" ht="16.5" hidden="1" customHeight="1" thickTop="1" thickBot="1">
      <c r="A358" s="25" t="s">
        <v>40</v>
      </c>
      <c r="B358" s="55" t="s">
        <v>18</v>
      </c>
      <c r="C358" s="34">
        <v>44450</v>
      </c>
      <c r="D358" s="52">
        <v>18002980</v>
      </c>
      <c r="E358" s="35">
        <v>5841</v>
      </c>
      <c r="F358" s="22" t="s">
        <v>26</v>
      </c>
      <c r="G358" s="33" t="s">
        <v>125</v>
      </c>
      <c r="H358" s="36">
        <v>157.5</v>
      </c>
      <c r="I358" s="36">
        <f>TAvoir2022[[#This Row],[MONTANT H.T]]*1.2</f>
        <v>189</v>
      </c>
      <c r="J358" s="36"/>
      <c r="K358" s="66">
        <f>IF(OR(TAvoir2022[[#This Row],[MONTANT T.T.C]]=TAvoir2022[[#This Row],[REGLEMENT]],TAvoir2022[[#This Row],[REGLEMENT]]="-"),"",TAvoir2022[[#This Row],[REGLEMENT]]-TAvoir2022[[#This Row],[MONTANT T.T.C]])</f>
        <v>-189</v>
      </c>
      <c r="L358" s="144">
        <f ca="1">IF(AND(TAvoir2022[[#This Row],[MONTANT H.T]]&lt;&gt;"",TAvoir2022[[#This Row],[ECART]]&lt;&gt;"",TAvoir2022[[#This Row],[RELANCE]]&lt;&gt;"non"),DATEDIF(TAvoir2022[[#This Row],[PERIODE]],TODAY(),"D"),"-")</f>
        <v>383</v>
      </c>
      <c r="M358" s="37"/>
      <c r="N358" s="30"/>
      <c r="O358" s="31"/>
    </row>
    <row r="359" spans="1:15" s="2" customFormat="1" ht="16.5" hidden="1" customHeight="1" thickTop="1" thickBot="1">
      <c r="A359" s="25" t="s">
        <v>40</v>
      </c>
      <c r="B359" s="55" t="s">
        <v>18</v>
      </c>
      <c r="C359" s="34">
        <v>44449</v>
      </c>
      <c r="D359" s="52">
        <v>18002976</v>
      </c>
      <c r="E359" s="35">
        <v>10557.68</v>
      </c>
      <c r="F359" s="22" t="s">
        <v>26</v>
      </c>
      <c r="G359" s="33" t="s">
        <v>121</v>
      </c>
      <c r="H359" s="36">
        <v>234.4</v>
      </c>
      <c r="I359" s="36">
        <f>TAvoir2022[[#This Row],[MONTANT H.T]]*1.2</f>
        <v>281.27999999999997</v>
      </c>
      <c r="J359" s="36"/>
      <c r="K359" s="38">
        <f>IF(OR(TAvoir2022[[#This Row],[MONTANT T.T.C]]=TAvoir2022[[#This Row],[REGLEMENT]],TAvoir2022[[#This Row],[REGLEMENT]]="-"),"",TAvoir2022[[#This Row],[REGLEMENT]]-TAvoir2022[[#This Row],[MONTANT T.T.C]])</f>
        <v>-281.27999999999997</v>
      </c>
      <c r="L359" s="144">
        <f ca="1">IF(AND(TAvoir2022[[#This Row],[MONTANT H.T]]&lt;&gt;"",TAvoir2022[[#This Row],[ECART]]&lt;&gt;"",TAvoir2022[[#This Row],[RELANCE]]&lt;&gt;"non"),DATEDIF(TAvoir2022[[#This Row],[PERIODE]],TODAY(),"D"),"-")</f>
        <v>384</v>
      </c>
      <c r="M359" s="37"/>
      <c r="N359" s="30"/>
      <c r="O359" s="31"/>
    </row>
    <row r="360" spans="1:15" s="2" customFormat="1" ht="16.5" hidden="1" customHeight="1" thickTop="1" thickBot="1">
      <c r="A360" s="25" t="s">
        <v>40</v>
      </c>
      <c r="B360" s="55" t="s">
        <v>18</v>
      </c>
      <c r="C360" s="34">
        <v>44443</v>
      </c>
      <c r="D360" s="52">
        <v>18002978</v>
      </c>
      <c r="E360" s="35">
        <v>8136</v>
      </c>
      <c r="F360" s="22" t="s">
        <v>26</v>
      </c>
      <c r="G360" s="33" t="s">
        <v>123</v>
      </c>
      <c r="H360" s="36">
        <v>302.39999999999998</v>
      </c>
      <c r="I360" s="36">
        <f>TAvoir2022[[#This Row],[MONTANT H.T]]*1.2</f>
        <v>362.87999999999994</v>
      </c>
      <c r="J360" s="36"/>
      <c r="K360" s="38">
        <f>IF(OR(TAvoir2022[[#This Row],[MONTANT T.T.C]]=TAvoir2022[[#This Row],[REGLEMENT]],TAvoir2022[[#This Row],[REGLEMENT]]="-"),"",TAvoir2022[[#This Row],[REGLEMENT]]-TAvoir2022[[#This Row],[MONTANT T.T.C]])</f>
        <v>-362.87999999999994</v>
      </c>
      <c r="L360" s="144">
        <f ca="1">IF(AND(TAvoir2022[[#This Row],[MONTANT H.T]]&lt;&gt;"",TAvoir2022[[#This Row],[ECART]]&lt;&gt;"",TAvoir2022[[#This Row],[RELANCE]]&lt;&gt;"non"),DATEDIF(TAvoir2022[[#This Row],[PERIODE]],TODAY(),"D"),"-")</f>
        <v>390</v>
      </c>
      <c r="M360" s="37"/>
      <c r="N360" s="30"/>
      <c r="O360" s="31"/>
    </row>
    <row r="361" spans="1:15" s="2" customFormat="1" ht="16.5" hidden="1" customHeight="1" thickTop="1" thickBot="1">
      <c r="A361" s="25" t="s">
        <v>40</v>
      </c>
      <c r="B361" s="55" t="s">
        <v>18</v>
      </c>
      <c r="C361" s="34">
        <v>44453</v>
      </c>
      <c r="D361" s="52">
        <v>18002981</v>
      </c>
      <c r="E361" s="35">
        <v>8136</v>
      </c>
      <c r="F361" s="22" t="s">
        <v>26</v>
      </c>
      <c r="G361" s="33" t="s">
        <v>126</v>
      </c>
      <c r="H361" s="36">
        <v>302.39999999999998</v>
      </c>
      <c r="I361" s="36">
        <f>TAvoir2022[[#This Row],[MONTANT H.T]]*1.2</f>
        <v>362.87999999999994</v>
      </c>
      <c r="J361" s="36"/>
      <c r="K361" s="38">
        <f>IF(OR(TAvoir2022[[#This Row],[MONTANT T.T.C]]=TAvoir2022[[#This Row],[REGLEMENT]],TAvoir2022[[#This Row],[REGLEMENT]]="-"),"",TAvoir2022[[#This Row],[REGLEMENT]]-TAvoir2022[[#This Row],[MONTANT T.T.C]])</f>
        <v>-362.87999999999994</v>
      </c>
      <c r="L361" s="115">
        <f ca="1">IF(AND(TAvoir2022[[#This Row],[MONTANT H.T]]&lt;&gt;"",TAvoir2022[[#This Row],[ECART]]&lt;&gt;"",TAvoir2022[[#This Row],[RELANCE]]&lt;&gt;"non"),DATEDIF(TAvoir2022[[#This Row],[PERIODE]],TODAY(),"D"),"-")</f>
        <v>380</v>
      </c>
      <c r="M361" s="37"/>
      <c r="N361" s="30"/>
      <c r="O361" s="31"/>
    </row>
    <row r="362" spans="1:15" s="2" customFormat="1" ht="16.5" hidden="1" customHeight="1" thickTop="1" thickBot="1">
      <c r="A362" s="25" t="s">
        <v>40</v>
      </c>
      <c r="B362" s="436" t="s">
        <v>18</v>
      </c>
      <c r="C362" s="437">
        <v>44764</v>
      </c>
      <c r="D362" s="438">
        <v>18003825</v>
      </c>
      <c r="E362" s="439">
        <v>4846.1400000000003</v>
      </c>
      <c r="F362" s="22" t="s">
        <v>26</v>
      </c>
      <c r="G362" s="438" t="s">
        <v>950</v>
      </c>
      <c r="H362" s="440">
        <v>302.69</v>
      </c>
      <c r="I362" s="440">
        <f>TAvoir2022[[#This Row],[MONTANT H.T]]*1.2</f>
        <v>363.22800000000001</v>
      </c>
      <c r="J362" s="440"/>
      <c r="K362" s="446">
        <f>IF(OR(TAvoir2022[[#This Row],[MONTANT T.T.C]]=TAvoir2022[[#This Row],[REGLEMENT]],TAvoir2022[[#This Row],[REGLEMENT]]="-"),"",TAvoir2022[[#This Row],[REGLEMENT]]-TAvoir2022[[#This Row],[MONTANT T.T.C]])</f>
        <v>-363.22800000000001</v>
      </c>
      <c r="L362" s="447">
        <f ca="1">IF(AND(TAvoir2022[[#This Row],[MONTANT H.T]]&lt;&gt;"",TAvoir2022[[#This Row],[ECART]]&lt;&gt;"",TAvoir2022[[#This Row],[RELANCE]]&lt;&gt;"non"),DATEDIF(TAvoir2022[[#This Row],[PERIODE]],TODAY(),"D"),"-")</f>
        <v>69</v>
      </c>
      <c r="M362" s="443"/>
      <c r="N362" s="444"/>
      <c r="O362" s="445"/>
    </row>
    <row r="363" spans="1:15" s="2" customFormat="1" ht="16.5" hidden="1" customHeight="1" thickTop="1" thickBot="1">
      <c r="A363" s="25" t="s">
        <v>40</v>
      </c>
      <c r="B363" s="55" t="s">
        <v>18</v>
      </c>
      <c r="C363" s="321">
        <v>44497</v>
      </c>
      <c r="D363" s="325">
        <v>18003088</v>
      </c>
      <c r="E363" s="327">
        <v>2143.6799999999998</v>
      </c>
      <c r="F363" s="22" t="s">
        <v>26</v>
      </c>
      <c r="G363" s="324" t="s">
        <v>145</v>
      </c>
      <c r="H363" s="334">
        <v>329.28</v>
      </c>
      <c r="I363" s="334">
        <f>TAvoir2022[[#This Row],[MONTANT H.T]]*1.2</f>
        <v>395.13599999999997</v>
      </c>
      <c r="J363" s="334"/>
      <c r="K363" s="337">
        <f>IF(OR(TAvoir2022[[#This Row],[MONTANT T.T.C]]=TAvoir2022[[#This Row],[REGLEMENT]],TAvoir2022[[#This Row],[REGLEMENT]]="-"),"",TAvoir2022[[#This Row],[REGLEMENT]]-TAvoir2022[[#This Row],[MONTANT T.T.C]])</f>
        <v>-395.13599999999997</v>
      </c>
      <c r="L363" s="144">
        <f ca="1">IF(AND(TAvoir2022[[#This Row],[MONTANT H.T]]&lt;&gt;"",TAvoir2022[[#This Row],[ECART]]&lt;&gt;"",TAvoir2022[[#This Row],[RELANCE]]&lt;&gt;"non"),DATEDIF(TAvoir2022[[#This Row],[PERIODE]],TODAY(),"D"),"-")</f>
        <v>336</v>
      </c>
      <c r="M363" s="304"/>
      <c r="N363" s="306"/>
      <c r="O363" s="307"/>
    </row>
    <row r="364" spans="1:15" s="2" customFormat="1" ht="16.5" hidden="1" customHeight="1" thickTop="1" thickBot="1">
      <c r="A364" s="25" t="s">
        <v>40</v>
      </c>
      <c r="B364" s="53" t="s">
        <v>18</v>
      </c>
      <c r="C364" s="34">
        <v>44491</v>
      </c>
      <c r="D364" s="52">
        <v>18003057</v>
      </c>
      <c r="E364" s="35">
        <v>2756.16</v>
      </c>
      <c r="F364" s="22" t="s">
        <v>26</v>
      </c>
      <c r="G364" s="33" t="s">
        <v>113</v>
      </c>
      <c r="H364" s="36">
        <v>423.66</v>
      </c>
      <c r="I364" s="36">
        <f>TAvoir2022[[#This Row],[MONTANT H.T]]*1.2</f>
        <v>508.392</v>
      </c>
      <c r="J364" s="36"/>
      <c r="K364" s="38">
        <f>IF(OR(TAvoir2022[[#This Row],[MONTANT T.T.C]]=TAvoir2022[[#This Row],[REGLEMENT]],TAvoir2022[[#This Row],[REGLEMENT]]="-"),"",TAvoir2022[[#This Row],[REGLEMENT]]-TAvoir2022[[#This Row],[MONTANT T.T.C]])</f>
        <v>-508.392</v>
      </c>
      <c r="L364" s="144">
        <f ca="1">IF(AND(TAvoir2022[[#This Row],[MONTANT H.T]]&lt;&gt;"",TAvoir2022[[#This Row],[ECART]]&lt;&gt;"",TAvoir2022[[#This Row],[RELANCE]]&lt;&gt;"non"),DATEDIF(TAvoir2022[[#This Row],[PERIODE]],TODAY(),"D"),"-")</f>
        <v>342</v>
      </c>
      <c r="M364" s="37"/>
      <c r="N364" s="30"/>
      <c r="O364" s="31"/>
    </row>
    <row r="365" spans="1:15" s="2" customFormat="1" ht="16.5" hidden="1" customHeight="1" thickTop="1" thickBot="1">
      <c r="A365" s="25" t="s">
        <v>40</v>
      </c>
      <c r="B365" s="53" t="s">
        <v>18</v>
      </c>
      <c r="C365" s="193">
        <v>44687</v>
      </c>
      <c r="D365" s="194">
        <v>18003563</v>
      </c>
      <c r="E365" s="195">
        <v>12154.01</v>
      </c>
      <c r="F365" s="22" t="s">
        <v>26</v>
      </c>
      <c r="G365" s="194" t="s">
        <v>508</v>
      </c>
      <c r="H365" s="196">
        <v>496.36</v>
      </c>
      <c r="I365" s="196">
        <v>595.63</v>
      </c>
      <c r="J365" s="196"/>
      <c r="K365" s="197">
        <f>IF(OR(TAvoir2022[[#This Row],[MONTANT T.T.C]]=TAvoir2022[[#This Row],[REGLEMENT]],TAvoir2022[[#This Row],[REGLEMENT]]="-"),"",TAvoir2022[[#This Row],[REGLEMENT]]-TAvoir2022[[#This Row],[MONTANT T.T.C]])</f>
        <v>-595.63</v>
      </c>
      <c r="L365" s="198">
        <f ca="1">IF(AND(TAvoir2022[[#This Row],[MONTANT H.T]]&lt;&gt;"",TAvoir2022[[#This Row],[ECART]]&lt;&gt;"",TAvoir2022[[#This Row],[RELANCE]]&lt;&gt;"non"),DATEDIF(TAvoir2022[[#This Row],[PERIODE]],TODAY(),"D"),"-")</f>
        <v>146</v>
      </c>
      <c r="M365" s="199"/>
      <c r="N365" s="200"/>
      <c r="O365" s="201"/>
    </row>
    <row r="366" spans="1:15" s="2" customFormat="1" ht="16.5" hidden="1" customHeight="1" thickTop="1" thickBot="1">
      <c r="A366" s="25" t="s">
        <v>40</v>
      </c>
      <c r="B366" s="55" t="s">
        <v>18</v>
      </c>
      <c r="C366" s="321">
        <v>44516</v>
      </c>
      <c r="D366" s="325">
        <v>18003118</v>
      </c>
      <c r="E366" s="327">
        <v>3218.66</v>
      </c>
      <c r="F366" s="22" t="s">
        <v>26</v>
      </c>
      <c r="G366" s="324" t="s">
        <v>142</v>
      </c>
      <c r="H366" s="334">
        <v>525.70000000000005</v>
      </c>
      <c r="I366" s="334">
        <f>TAvoir2022[[#This Row],[MONTANT H.T]]*1.2</f>
        <v>630.84</v>
      </c>
      <c r="J366" s="334"/>
      <c r="K366" s="337">
        <f>IF(OR(TAvoir2022[[#This Row],[MONTANT T.T.C]]=TAvoir2022[[#This Row],[REGLEMENT]],TAvoir2022[[#This Row],[REGLEMENT]]="-"),"",TAvoir2022[[#This Row],[REGLEMENT]]-TAvoir2022[[#This Row],[MONTANT T.T.C]])</f>
        <v>-630.84</v>
      </c>
      <c r="L366" s="115">
        <f ca="1">IF(AND(TAvoir2022[[#This Row],[MONTANT H.T]]&lt;&gt;"",TAvoir2022[[#This Row],[ECART]]&lt;&gt;"",TAvoir2022[[#This Row],[RELANCE]]&lt;&gt;"non"),DATEDIF(TAvoir2022[[#This Row],[PERIODE]],TODAY(),"D"),"-")</f>
        <v>317</v>
      </c>
      <c r="M366" s="304"/>
      <c r="N366" s="306"/>
      <c r="O366" s="307"/>
    </row>
    <row r="367" spans="1:15" s="2" customFormat="1" ht="16.5" hidden="1" customHeight="1" thickTop="1" thickBot="1">
      <c r="A367" s="25" t="s">
        <v>40</v>
      </c>
      <c r="B367" s="55" t="s">
        <v>18</v>
      </c>
      <c r="C367" s="34">
        <v>44420</v>
      </c>
      <c r="D367" s="52">
        <v>18002970</v>
      </c>
      <c r="E367" s="35"/>
      <c r="F367" s="22" t="s">
        <v>26</v>
      </c>
      <c r="G367" s="33" t="s">
        <v>117</v>
      </c>
      <c r="H367" s="36">
        <v>810</v>
      </c>
      <c r="I367" s="36">
        <f>TAvoir2022[[#This Row],[MONTANT H.T]]*1.2</f>
        <v>972</v>
      </c>
      <c r="J367" s="36"/>
      <c r="K367" s="38">
        <f>IF(OR(TAvoir2022[[#This Row],[MONTANT T.T.C]]=TAvoir2022[[#This Row],[REGLEMENT]],TAvoir2022[[#This Row],[REGLEMENT]]="-"),"",TAvoir2022[[#This Row],[REGLEMENT]]-TAvoir2022[[#This Row],[MONTANT T.T.C]])</f>
        <v>-972</v>
      </c>
      <c r="L367" s="144">
        <f ca="1">IF(AND(TAvoir2022[[#This Row],[MONTANT H.T]]&lt;&gt;"",TAvoir2022[[#This Row],[ECART]]&lt;&gt;"",TAvoir2022[[#This Row],[RELANCE]]&lt;&gt;"non"),DATEDIF(TAvoir2022[[#This Row],[PERIODE]],TODAY(),"D"),"-")</f>
        <v>413</v>
      </c>
      <c r="M367" s="37"/>
      <c r="N367" s="30"/>
      <c r="O367" s="31"/>
    </row>
    <row r="368" spans="1:15" s="2" customFormat="1" ht="16.5" hidden="1" customHeight="1" thickTop="1" thickBot="1">
      <c r="A368" s="25" t="s">
        <v>40</v>
      </c>
      <c r="B368" s="436" t="s">
        <v>18</v>
      </c>
      <c r="C368" s="437">
        <v>44770</v>
      </c>
      <c r="D368" s="438">
        <v>18003824</v>
      </c>
      <c r="E368" s="439">
        <v>906.45</v>
      </c>
      <c r="F368" s="22" t="s">
        <v>26</v>
      </c>
      <c r="G368" s="438" t="s">
        <v>951</v>
      </c>
      <c r="H368" s="440">
        <v>906.45</v>
      </c>
      <c r="I368" s="440">
        <f>TAvoir2022[[#This Row],[MONTANT H.T]]*1.2</f>
        <v>1087.74</v>
      </c>
      <c r="J368" s="440"/>
      <c r="K368" s="441">
        <f>IF(OR(TAvoir2022[[#This Row],[MONTANT T.T.C]]=TAvoir2022[[#This Row],[REGLEMENT]],TAvoir2022[[#This Row],[REGLEMENT]]="-"),"",TAvoir2022[[#This Row],[REGLEMENT]]-TAvoir2022[[#This Row],[MONTANT T.T.C]])</f>
        <v>-1087.74</v>
      </c>
      <c r="L368" s="447">
        <f ca="1">IF(AND(TAvoir2022[[#This Row],[MONTANT H.T]]&lt;&gt;"",TAvoir2022[[#This Row],[ECART]]&lt;&gt;"",TAvoir2022[[#This Row],[RELANCE]]&lt;&gt;"non"),DATEDIF(TAvoir2022[[#This Row],[PERIODE]],TODAY(),"D"),"-")</f>
        <v>63</v>
      </c>
      <c r="M368" s="443"/>
      <c r="N368" s="444"/>
      <c r="O368" s="445"/>
    </row>
    <row r="369" spans="1:15" s="2" customFormat="1" ht="16.5" hidden="1" customHeight="1" thickTop="1" thickBot="1">
      <c r="A369" s="25" t="s">
        <v>40</v>
      </c>
      <c r="B369" s="53" t="s">
        <v>18</v>
      </c>
      <c r="C369" s="184">
        <v>44582</v>
      </c>
      <c r="D369" s="185">
        <v>18003520</v>
      </c>
      <c r="E369" s="186"/>
      <c r="F369" s="22" t="s">
        <v>26</v>
      </c>
      <c r="G369" s="185" t="s">
        <v>468</v>
      </c>
      <c r="H369" s="187">
        <v>931.38</v>
      </c>
      <c r="I369" s="187">
        <v>1117.6600000000001</v>
      </c>
      <c r="J369" s="187"/>
      <c r="K369" s="188">
        <f>IF(OR(TAvoir2022[[#This Row],[MONTANT T.T.C]]=TAvoir2022[[#This Row],[REGLEMENT]],TAvoir2022[[#This Row],[REGLEMENT]]="-"),"",TAvoir2022[[#This Row],[REGLEMENT]]-TAvoir2022[[#This Row],[MONTANT T.T.C]])</f>
        <v>-1117.6600000000001</v>
      </c>
      <c r="L369" s="499">
        <f ca="1">IF(AND(TAvoir2022[[#This Row],[MONTANT H.T]]&lt;&gt;"",TAvoir2022[[#This Row],[ECART]]&lt;&gt;"",TAvoir2022[[#This Row],[RELANCE]]&lt;&gt;"non"),DATEDIF(TAvoir2022[[#This Row],[PERIODE]],TODAY(),"D"),"-")</f>
        <v>251</v>
      </c>
      <c r="M369" s="190"/>
      <c r="N369" s="191"/>
      <c r="O369" s="192"/>
    </row>
    <row r="370" spans="1:15" s="2" customFormat="1" ht="14.25" hidden="1" customHeight="1" thickTop="1" thickBot="1">
      <c r="A370" s="25" t="s">
        <v>40</v>
      </c>
      <c r="B370" s="53" t="s">
        <v>18</v>
      </c>
      <c r="C370" s="193">
        <v>44678</v>
      </c>
      <c r="D370" s="194">
        <v>18003564</v>
      </c>
      <c r="E370" s="195">
        <v>13843.97</v>
      </c>
      <c r="F370" s="22" t="s">
        <v>26</v>
      </c>
      <c r="G370" s="194" t="s">
        <v>507</v>
      </c>
      <c r="H370" s="196">
        <v>2560.86</v>
      </c>
      <c r="I370" s="196">
        <f>TAvoir2022[[#This Row],[MONTANT H.T]]*1.2</f>
        <v>3073.0320000000002</v>
      </c>
      <c r="J370" s="196"/>
      <c r="K370" s="197">
        <f>IF(OR(TAvoir2022[[#This Row],[MONTANT T.T.C]]=TAvoir2022[[#This Row],[REGLEMENT]],TAvoir2022[[#This Row],[REGLEMENT]]="-"),"",TAvoir2022[[#This Row],[REGLEMENT]]-TAvoir2022[[#This Row],[MONTANT T.T.C]])</f>
        <v>-3073.0320000000002</v>
      </c>
      <c r="L370" s="203">
        <f ca="1">IF(AND(TAvoir2022[[#This Row],[MONTANT H.T]]&lt;&gt;"",TAvoir2022[[#This Row],[ECART]]&lt;&gt;"",TAvoir2022[[#This Row],[RELANCE]]&lt;&gt;"non"),DATEDIF(TAvoir2022[[#This Row],[PERIODE]],TODAY(),"D"),"-")</f>
        <v>155</v>
      </c>
      <c r="M370" s="199"/>
      <c r="N370" s="200"/>
      <c r="O370" s="201"/>
    </row>
    <row r="371" spans="1:15" s="2" customFormat="1" ht="16.5" hidden="1" customHeight="1" thickTop="1" thickBot="1">
      <c r="A371" s="25" t="s">
        <v>40</v>
      </c>
      <c r="B371" s="436" t="s">
        <v>18</v>
      </c>
      <c r="C371" s="437">
        <v>44596</v>
      </c>
      <c r="D371" s="438">
        <v>18003822</v>
      </c>
      <c r="E371" s="439">
        <v>5217.74</v>
      </c>
      <c r="F371" s="22" t="s">
        <v>26</v>
      </c>
      <c r="G371" s="438" t="s">
        <v>953</v>
      </c>
      <c r="H371" s="440">
        <v>2603.6799999999998</v>
      </c>
      <c r="I371" s="440">
        <f>TAvoir2022[[#This Row],[MONTANT H.T]]*1.2</f>
        <v>3124.4159999999997</v>
      </c>
      <c r="J371" s="440"/>
      <c r="K371" s="441">
        <f>IF(OR(TAvoir2022[[#This Row],[MONTANT T.T.C]]=TAvoir2022[[#This Row],[REGLEMENT]],TAvoir2022[[#This Row],[REGLEMENT]]="-"),"",TAvoir2022[[#This Row],[REGLEMENT]]-TAvoir2022[[#This Row],[MONTANT T.T.C]])</f>
        <v>-3124.4159999999997</v>
      </c>
      <c r="L371" s="447">
        <f ca="1">IF(AND(TAvoir2022[[#This Row],[MONTANT H.T]]&lt;&gt;"",TAvoir2022[[#This Row],[ECART]]&lt;&gt;"",TAvoir2022[[#This Row],[RELANCE]]&lt;&gt;"non"),DATEDIF(TAvoir2022[[#This Row],[PERIODE]],TODAY(),"D"),"-")</f>
        <v>237</v>
      </c>
      <c r="M371" s="443"/>
      <c r="N371" s="444"/>
      <c r="O371" s="445"/>
    </row>
    <row r="372" spans="1:15" s="2" customFormat="1" ht="16.5" hidden="1" customHeight="1" thickTop="1" thickBot="1">
      <c r="A372" s="25" t="s">
        <v>40</v>
      </c>
      <c r="B372" s="436" t="s">
        <v>18</v>
      </c>
      <c r="C372" s="437">
        <v>44754</v>
      </c>
      <c r="D372" s="438">
        <v>18003850</v>
      </c>
      <c r="E372" s="439">
        <v>11982.7</v>
      </c>
      <c r="F372" s="22" t="s">
        <v>26</v>
      </c>
      <c r="G372" s="438" t="s">
        <v>956</v>
      </c>
      <c r="H372" s="440">
        <v>3514.35</v>
      </c>
      <c r="I372" s="440">
        <f>TAvoir2022[[#This Row],[MONTANT H.T]]*1.2</f>
        <v>4217.2199999999993</v>
      </c>
      <c r="J372" s="440"/>
      <c r="K372" s="446">
        <f>IF(OR(TAvoir2022[[#This Row],[MONTANT T.T.C]]=TAvoir2022[[#This Row],[REGLEMENT]],TAvoir2022[[#This Row],[REGLEMENT]]="-"),"",TAvoir2022[[#This Row],[REGLEMENT]]-TAvoir2022[[#This Row],[MONTANT T.T.C]])</f>
        <v>-4217.2199999999993</v>
      </c>
      <c r="L372" s="447">
        <f ca="1">IF(AND(TAvoir2022[[#This Row],[MONTANT H.T]]&lt;&gt;"",TAvoir2022[[#This Row],[ECART]]&lt;&gt;"",TAvoir2022[[#This Row],[RELANCE]]&lt;&gt;"non"),DATEDIF(TAvoir2022[[#This Row],[PERIODE]],TODAY(),"D"),"-")</f>
        <v>79</v>
      </c>
      <c r="M372" s="443"/>
      <c r="N372" s="444"/>
      <c r="O372" s="445"/>
    </row>
    <row r="373" spans="1:15" s="2" customFormat="1" ht="16.5" hidden="1" customHeight="1" thickTop="1" thickBot="1">
      <c r="A373" s="25" t="s">
        <v>40</v>
      </c>
      <c r="B373" s="436" t="s">
        <v>18</v>
      </c>
      <c r="C373" s="437">
        <v>44795</v>
      </c>
      <c r="D373" s="438">
        <v>18003830</v>
      </c>
      <c r="E373" s="439"/>
      <c r="F373" s="438" t="s">
        <v>27</v>
      </c>
      <c r="G373" s="438" t="s">
        <v>955</v>
      </c>
      <c r="H373" s="440"/>
      <c r="I373" s="440">
        <f>TAvoir2022[[#This Row],[MONTANT H.T]]*1.2</f>
        <v>0</v>
      </c>
      <c r="J373" s="440"/>
      <c r="K373" s="441" t="str">
        <f>IF(OR(TAvoir2022[[#This Row],[MONTANT T.T.C]]=TAvoir2022[[#This Row],[REGLEMENT]],TAvoir2022[[#This Row],[REGLEMENT]]="-"),"",TAvoir2022[[#This Row],[REGLEMENT]]-TAvoir2022[[#This Row],[MONTANT T.T.C]])</f>
        <v/>
      </c>
      <c r="L373" s="442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73" s="443"/>
      <c r="N373" s="444"/>
      <c r="O373" s="445"/>
    </row>
    <row r="374" spans="1:15" s="2" customFormat="1" ht="16.5" hidden="1" customHeight="1" thickTop="1" thickBot="1">
      <c r="A374" s="25" t="s">
        <v>44</v>
      </c>
      <c r="B374" s="220" t="s">
        <v>12</v>
      </c>
      <c r="C374" s="261">
        <v>44614</v>
      </c>
      <c r="D374" s="262">
        <v>18003633</v>
      </c>
      <c r="E374" s="263">
        <v>3658.82</v>
      </c>
      <c r="F374" s="222" t="s">
        <v>26</v>
      </c>
      <c r="G374" s="262" t="s">
        <v>717</v>
      </c>
      <c r="H374" s="264">
        <v>705.6</v>
      </c>
      <c r="I374" s="264">
        <f>TAvoir2022[[#This Row],[MONTANT H.T]]*1.2</f>
        <v>846.72</v>
      </c>
      <c r="J374" s="264"/>
      <c r="K374" s="265">
        <f>IF(OR(TAvoir2022[[#This Row],[MONTANT T.T.C]]=TAvoir2022[[#This Row],[REGLEMENT]],TAvoir2022[[#This Row],[REGLEMENT]]="-"),"",TAvoir2022[[#This Row],[REGLEMENT]]-TAvoir2022[[#This Row],[MONTANT T.T.C]])</f>
        <v>-846.72</v>
      </c>
      <c r="L374" s="266">
        <f ca="1">IF(AND(TAvoir2022[[#This Row],[MONTANT H.T]]&lt;&gt;"",TAvoir2022[[#This Row],[ECART]]&lt;&gt;"",TAvoir2022[[#This Row],[RELANCE]]&lt;&gt;"non"),DATEDIF(TAvoir2022[[#This Row],[PERIODE]],TODAY(),"D"),"-")</f>
        <v>219</v>
      </c>
      <c r="M374" s="267"/>
      <c r="N374" s="30" t="s">
        <v>884</v>
      </c>
      <c r="O374" s="31" t="s">
        <v>164</v>
      </c>
    </row>
    <row r="375" spans="1:15" s="2" customFormat="1" ht="16.5" hidden="1" customHeight="1" thickTop="1" thickBot="1">
      <c r="A375" s="25" t="s">
        <v>44</v>
      </c>
      <c r="B375" s="55" t="s">
        <v>12</v>
      </c>
      <c r="C375" s="34">
        <v>44742</v>
      </c>
      <c r="D375" s="33">
        <v>18003806</v>
      </c>
      <c r="E375" s="35"/>
      <c r="F375" s="33" t="s">
        <v>25</v>
      </c>
      <c r="G375" s="33"/>
      <c r="H375" s="36">
        <v>870</v>
      </c>
      <c r="I375" s="61">
        <f>TAvoir2022[[#This Row],[MONTANT H.T]]*1.2</f>
        <v>1044</v>
      </c>
      <c r="J375" s="36">
        <v>1044</v>
      </c>
      <c r="K375" s="38" t="str">
        <f>IF(OR(TAvoir2022[[#This Row],[MONTANT T.T.C]]=TAvoir2022[[#This Row],[REGLEMENT]],TAvoir2022[[#This Row],[REGLEMENT]]="-"),"",TAvoir2022[[#This Row],[REGLEMENT]]-TAvoir2022[[#This Row],[MONTANT T.T.C]])</f>
        <v/>
      </c>
      <c r="L375" s="39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75" s="37"/>
      <c r="N375" s="30" t="s">
        <v>866</v>
      </c>
      <c r="O375" s="31" t="s">
        <v>164</v>
      </c>
    </row>
    <row r="376" spans="1:15" s="2" customFormat="1" ht="16.5" hidden="1" customHeight="1" thickTop="1" thickBot="1">
      <c r="A376" s="25" t="s">
        <v>44</v>
      </c>
      <c r="B376" s="55" t="s">
        <v>12</v>
      </c>
      <c r="C376" s="34">
        <v>44753</v>
      </c>
      <c r="D376" s="33">
        <v>18003807</v>
      </c>
      <c r="E376" s="35"/>
      <c r="F376" s="33" t="s">
        <v>25</v>
      </c>
      <c r="G376" s="33"/>
      <c r="H376" s="36">
        <v>2175</v>
      </c>
      <c r="I376" s="36">
        <f>TAvoir2022[[#This Row],[MONTANT H.T]]*1.2</f>
        <v>2610</v>
      </c>
      <c r="J376" s="36">
        <v>2610</v>
      </c>
      <c r="K376" s="38" t="str">
        <f>IF(OR(TAvoir2022[[#This Row],[MONTANT T.T.C]]=TAvoir2022[[#This Row],[REGLEMENT]],TAvoir2022[[#This Row],[REGLEMENT]]="-"),"",TAvoir2022[[#This Row],[REGLEMENT]]-TAvoir2022[[#This Row],[MONTANT T.T.C]])</f>
        <v/>
      </c>
      <c r="L376" s="39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76" s="37"/>
      <c r="N376" s="30" t="s">
        <v>867</v>
      </c>
      <c r="O376" s="31" t="s">
        <v>164</v>
      </c>
    </row>
    <row r="377" spans="1:15" s="2" customFormat="1" ht="16.5" hidden="1" customHeight="1" thickTop="1" thickBot="1">
      <c r="A377" s="25" t="s">
        <v>44</v>
      </c>
      <c r="B377" s="53" t="s">
        <v>12</v>
      </c>
      <c r="C377" s="184">
        <v>44642</v>
      </c>
      <c r="D377" s="185">
        <v>18003523</v>
      </c>
      <c r="E377" s="186">
        <v>172.37</v>
      </c>
      <c r="F377" s="102" t="s">
        <v>26</v>
      </c>
      <c r="G377" s="185" t="s">
        <v>471</v>
      </c>
      <c r="H377" s="187">
        <v>15.12</v>
      </c>
      <c r="I377" s="187">
        <v>18.14</v>
      </c>
      <c r="J377" s="187"/>
      <c r="K377" s="188">
        <f>IF(OR(TAvoir2022[[#This Row],[MONTANT T.T.C]]=TAvoir2022[[#This Row],[REGLEMENT]],TAvoir2022[[#This Row],[REGLEMENT]]="-"),"",TAvoir2022[[#This Row],[REGLEMENT]]-TAvoir2022[[#This Row],[MONTANT T.T.C]])</f>
        <v>-18.14</v>
      </c>
      <c r="L377" s="115">
        <f ca="1">IF(AND(TAvoir2022[[#This Row],[MONTANT H.T]]&lt;&gt;"",TAvoir2022[[#This Row],[ECART]]&lt;&gt;"",TAvoir2022[[#This Row],[RELANCE]]&lt;&gt;"non"),DATEDIF(TAvoir2022[[#This Row],[PERIODE]],TODAY(),"D"),"-")</f>
        <v>191</v>
      </c>
      <c r="M377" s="190"/>
      <c r="N377" s="30" t="s">
        <v>886</v>
      </c>
      <c r="O377" s="31" t="s">
        <v>164</v>
      </c>
    </row>
    <row r="378" spans="1:15" s="2" customFormat="1" ht="16.5" hidden="1" customHeight="1" thickTop="1" thickBot="1">
      <c r="A378" s="25" t="s">
        <v>44</v>
      </c>
      <c r="B378" s="53" t="s">
        <v>12</v>
      </c>
      <c r="C378" s="184">
        <v>44659</v>
      </c>
      <c r="D378" s="185">
        <v>18003521</v>
      </c>
      <c r="E378" s="186">
        <v>853.92</v>
      </c>
      <c r="F378" s="102" t="s">
        <v>26</v>
      </c>
      <c r="G378" s="185" t="s">
        <v>469</v>
      </c>
      <c r="H378" s="187">
        <v>33.6</v>
      </c>
      <c r="I378" s="187">
        <v>40.32</v>
      </c>
      <c r="J378" s="187"/>
      <c r="K378" s="188">
        <f>IF(OR(TAvoir2022[[#This Row],[MONTANT T.T.C]]=TAvoir2022[[#This Row],[REGLEMENT]],TAvoir2022[[#This Row],[REGLEMENT]]="-"),"",TAvoir2022[[#This Row],[REGLEMENT]]-TAvoir2022[[#This Row],[MONTANT T.T.C]])</f>
        <v>-40.32</v>
      </c>
      <c r="L378" s="115">
        <f ca="1">IF(AND(TAvoir2022[[#This Row],[MONTANT H.T]]&lt;&gt;"",TAvoir2022[[#This Row],[ECART]]&lt;&gt;"",TAvoir2022[[#This Row],[RELANCE]]&lt;&gt;"non"),DATEDIF(TAvoir2022[[#This Row],[PERIODE]],TODAY(),"D"),"-")</f>
        <v>174</v>
      </c>
      <c r="M378" s="190"/>
      <c r="N378" s="30" t="s">
        <v>885</v>
      </c>
      <c r="O378" s="31" t="s">
        <v>164</v>
      </c>
    </row>
    <row r="379" spans="1:15" s="2" customFormat="1" ht="16.5" hidden="1" customHeight="1" thickTop="1" thickBot="1">
      <c r="A379" s="25" t="s">
        <v>44</v>
      </c>
      <c r="B379" s="53" t="s">
        <v>12</v>
      </c>
      <c r="C379" s="193">
        <v>44678</v>
      </c>
      <c r="D379" s="194">
        <v>18003565</v>
      </c>
      <c r="E379" s="195">
        <v>15837.36</v>
      </c>
      <c r="F379" s="102" t="s">
        <v>26</v>
      </c>
      <c r="G379" s="194" t="s">
        <v>506</v>
      </c>
      <c r="H379" s="196">
        <v>2934.8</v>
      </c>
      <c r="I379" s="196">
        <v>3521.76</v>
      </c>
      <c r="J379" s="196">
        <v>4601.75</v>
      </c>
      <c r="K379" s="197">
        <f>IF(OR(TAvoir2022[[#This Row],[MONTANT T.T.C]]=TAvoir2022[[#This Row],[REGLEMENT]],TAvoir2022[[#This Row],[REGLEMENT]]="-"),"",TAvoir2022[[#This Row],[REGLEMENT]]-TAvoir2022[[#This Row],[MONTANT T.T.C]])</f>
        <v>1079.9899999999998</v>
      </c>
      <c r="L379" s="115">
        <f ca="1">IF(AND(TAvoir2022[[#This Row],[MONTANT H.T]]&lt;&gt;"",TAvoir2022[[#This Row],[ECART]]&lt;&gt;"",TAvoir2022[[#This Row],[RELANCE]]&lt;&gt;"non"),DATEDIF(TAvoir2022[[#This Row],[PERIODE]],TODAY(),"D"),"-")</f>
        <v>155</v>
      </c>
      <c r="M379" s="199"/>
      <c r="N379" s="30" t="s">
        <v>897</v>
      </c>
      <c r="O379" s="31" t="s">
        <v>164</v>
      </c>
    </row>
    <row r="380" spans="1:15" s="2" customFormat="1" ht="16.5" hidden="1" customHeight="1" thickTop="1" thickBot="1">
      <c r="A380" s="25" t="s">
        <v>44</v>
      </c>
      <c r="B380" s="53" t="s">
        <v>12</v>
      </c>
      <c r="C380" s="193">
        <v>44690</v>
      </c>
      <c r="D380" s="194">
        <v>18003566</v>
      </c>
      <c r="E380" s="195">
        <v>31583.52</v>
      </c>
      <c r="F380" s="102" t="s">
        <v>26</v>
      </c>
      <c r="G380" s="194" t="s">
        <v>505</v>
      </c>
      <c r="H380" s="196">
        <v>17922.599999999999</v>
      </c>
      <c r="I380" s="196">
        <f>TAvoir2022[[#This Row],[MONTANT H.T]]*1.2</f>
        <v>21507.119999999999</v>
      </c>
      <c r="J380" s="196">
        <v>22827.119999999999</v>
      </c>
      <c r="K380" s="197">
        <f>IF(OR(TAvoir2022[[#This Row],[MONTANT T.T.C]]=TAvoir2022[[#This Row],[REGLEMENT]],TAvoir2022[[#This Row],[REGLEMENT]]="-"),"",TAvoir2022[[#This Row],[REGLEMENT]]-TAvoir2022[[#This Row],[MONTANT T.T.C]])</f>
        <v>1320</v>
      </c>
      <c r="L380" s="115">
        <f ca="1">IF(AND(TAvoir2022[[#This Row],[MONTANT H.T]]&lt;&gt;"",TAvoir2022[[#This Row],[ECART]]&lt;&gt;"",TAvoir2022[[#This Row],[RELANCE]]&lt;&gt;"non"),DATEDIF(TAvoir2022[[#This Row],[PERIODE]],TODAY(),"D"),"-")</f>
        <v>143</v>
      </c>
      <c r="M380" s="199"/>
      <c r="N380" s="30" t="s">
        <v>898</v>
      </c>
      <c r="O380" s="31" t="s">
        <v>164</v>
      </c>
    </row>
    <row r="381" spans="1:15" s="2" customFormat="1" ht="16.5" hidden="1" customHeight="1" thickTop="1" thickBot="1">
      <c r="A381" s="25" t="s">
        <v>44</v>
      </c>
      <c r="B381" s="53" t="s">
        <v>12</v>
      </c>
      <c r="C381" s="193">
        <v>44691</v>
      </c>
      <c r="D381" s="194">
        <v>18003543</v>
      </c>
      <c r="E381" s="195">
        <v>3070.51</v>
      </c>
      <c r="F381" s="102" t="s">
        <v>26</v>
      </c>
      <c r="G381" s="194" t="s">
        <v>488</v>
      </c>
      <c r="H381" s="196">
        <v>468</v>
      </c>
      <c r="I381" s="196">
        <v>561.6</v>
      </c>
      <c r="J381" s="196"/>
      <c r="K381" s="197">
        <f>IF(OR(TAvoir2022[[#This Row],[MONTANT T.T.C]]=TAvoir2022[[#This Row],[REGLEMENT]],TAvoir2022[[#This Row],[REGLEMENT]]="-"),"",TAvoir2022[[#This Row],[REGLEMENT]]-TAvoir2022[[#This Row],[MONTANT T.T.C]])</f>
        <v>-561.6</v>
      </c>
      <c r="L381" s="115">
        <f ca="1">IF(AND(TAvoir2022[[#This Row],[MONTANT H.T]]&lt;&gt;"",TAvoir2022[[#This Row],[ECART]]&lt;&gt;"",TAvoir2022[[#This Row],[RELANCE]]&lt;&gt;"non"),DATEDIF(TAvoir2022[[#This Row],[PERIODE]],TODAY(),"D"),"-")</f>
        <v>142</v>
      </c>
      <c r="M381" s="199"/>
      <c r="N381" s="30" t="s">
        <v>882</v>
      </c>
      <c r="O381" s="31" t="s">
        <v>164</v>
      </c>
    </row>
    <row r="382" spans="1:15" s="2" customFormat="1" ht="16.5" hidden="1" customHeight="1" thickTop="1" thickBot="1">
      <c r="A382" s="25" t="s">
        <v>44</v>
      </c>
      <c r="B382" s="220" t="s">
        <v>12</v>
      </c>
      <c r="C382" s="261">
        <v>44704</v>
      </c>
      <c r="D382" s="262">
        <v>18003636</v>
      </c>
      <c r="E382" s="263">
        <v>1344.52</v>
      </c>
      <c r="F382" s="222" t="s">
        <v>26</v>
      </c>
      <c r="G382" s="262" t="s">
        <v>718</v>
      </c>
      <c r="H382" s="264">
        <v>17.850000000000001</v>
      </c>
      <c r="I382" s="264">
        <f>TAvoir2022[[#This Row],[MONTANT H.T]]*1.2</f>
        <v>21.42</v>
      </c>
      <c r="J382" s="264"/>
      <c r="K382" s="265">
        <f>IF(OR(TAvoir2022[[#This Row],[MONTANT T.T.C]]=TAvoir2022[[#This Row],[REGLEMENT]],TAvoir2022[[#This Row],[REGLEMENT]]="-"),"",TAvoir2022[[#This Row],[REGLEMENT]]-TAvoir2022[[#This Row],[MONTANT T.T.C]])</f>
        <v>-21.42</v>
      </c>
      <c r="L382" s="266">
        <f ca="1">IF(AND(TAvoir2022[[#This Row],[MONTANT H.T]]&lt;&gt;"",TAvoir2022[[#This Row],[ECART]]&lt;&gt;"",TAvoir2022[[#This Row],[RELANCE]]&lt;&gt;"non"),DATEDIF(TAvoir2022[[#This Row],[PERIODE]],TODAY(),"D"),"-")</f>
        <v>129</v>
      </c>
      <c r="M382" s="267"/>
      <c r="N382" s="30" t="s">
        <v>883</v>
      </c>
      <c r="O382" s="31" t="s">
        <v>164</v>
      </c>
    </row>
    <row r="383" spans="1:15" s="2" customFormat="1" ht="16.5" hidden="1" thickTop="1" thickBot="1">
      <c r="A383" s="25" t="s">
        <v>44</v>
      </c>
      <c r="B383" s="53" t="s">
        <v>12</v>
      </c>
      <c r="C383" s="193">
        <v>44711</v>
      </c>
      <c r="D383" s="194">
        <v>18003578</v>
      </c>
      <c r="E383" s="195">
        <v>961.25</v>
      </c>
      <c r="F383" s="102" t="s">
        <v>26</v>
      </c>
      <c r="G383" s="194" t="s">
        <v>522</v>
      </c>
      <c r="H383" s="196">
        <v>337.7</v>
      </c>
      <c r="I383" s="196">
        <f>TAvoir2022[[#This Row],[MONTANT H.T]]*1.2</f>
        <v>405.23999999999995</v>
      </c>
      <c r="J383" s="196"/>
      <c r="K383" s="197">
        <f>IF(OR(TAvoir2022[[#This Row],[MONTANT T.T.C]]=TAvoir2022[[#This Row],[REGLEMENT]],TAvoir2022[[#This Row],[REGLEMENT]]="-"),"",TAvoir2022[[#This Row],[REGLEMENT]]-TAvoir2022[[#This Row],[MONTANT T.T.C]])</f>
        <v>-405.23999999999995</v>
      </c>
      <c r="L383" s="203">
        <f ca="1">IF(AND(TAvoir2022[[#This Row],[MONTANT H.T]]&lt;&gt;"",TAvoir2022[[#This Row],[ECART]]&lt;&gt;"",TAvoir2022[[#This Row],[RELANCE]]&lt;&gt;"non"),DATEDIF(TAvoir2022[[#This Row],[PERIODE]],TODAY(),"D"),"-")</f>
        <v>122</v>
      </c>
      <c r="M383" s="199"/>
      <c r="N383" s="30" t="s">
        <v>888</v>
      </c>
      <c r="O383" s="31" t="s">
        <v>164</v>
      </c>
    </row>
    <row r="384" spans="1:15" s="2" customFormat="1" ht="16.5" hidden="1" customHeight="1" thickTop="1" thickBot="1">
      <c r="A384" s="25" t="s">
        <v>44</v>
      </c>
      <c r="B384" s="355" t="s">
        <v>12</v>
      </c>
      <c r="C384" s="34">
        <v>44735</v>
      </c>
      <c r="D384" s="33">
        <v>18003678</v>
      </c>
      <c r="E384" s="35">
        <v>2562.7600000000002</v>
      </c>
      <c r="F384" s="33" t="s">
        <v>26</v>
      </c>
      <c r="G384" s="33" t="s">
        <v>805</v>
      </c>
      <c r="H384" s="36">
        <v>402.63</v>
      </c>
      <c r="I384" s="36">
        <f>TAvoir2022[[#This Row],[MONTANT H.T]]*1.2</f>
        <v>483.15599999999995</v>
      </c>
      <c r="J384" s="36"/>
      <c r="K384" s="38">
        <f>IF(OR(TAvoir2022[[#This Row],[MONTANT T.T.C]]=TAvoir2022[[#This Row],[REGLEMENT]],TAvoir2022[[#This Row],[REGLEMENT]]="-"),"",TAvoir2022[[#This Row],[REGLEMENT]]-TAvoir2022[[#This Row],[MONTANT T.T.C]])</f>
        <v>-483.15599999999995</v>
      </c>
      <c r="L384" s="136">
        <f ca="1">IF(AND(TAvoir2022[[#This Row],[MONTANT H.T]]&lt;&gt;"",TAvoir2022[[#This Row],[ECART]]&lt;&gt;"",TAvoir2022[[#This Row],[RELANCE]]&lt;&gt;"non"),DATEDIF(TAvoir2022[[#This Row],[PERIODE]],TODAY(),"D"),"-")</f>
        <v>98</v>
      </c>
      <c r="M384" s="37"/>
      <c r="N384" s="30" t="s">
        <v>887</v>
      </c>
      <c r="O384" s="31" t="s">
        <v>164</v>
      </c>
    </row>
    <row r="385" spans="1:15" s="2" customFormat="1" ht="16.5" hidden="1" customHeight="1" thickTop="1" thickBot="1">
      <c r="A385" s="25" t="s">
        <v>44</v>
      </c>
      <c r="B385" s="53" t="s">
        <v>12</v>
      </c>
      <c r="C385" s="321">
        <v>44533</v>
      </c>
      <c r="D385" s="324">
        <v>18003139</v>
      </c>
      <c r="E385" s="327"/>
      <c r="F385" s="324" t="s">
        <v>33</v>
      </c>
      <c r="G385" s="324" t="s">
        <v>141</v>
      </c>
      <c r="H385" s="334">
        <v>9.42</v>
      </c>
      <c r="I385" s="334">
        <f>TAvoir2022[[#This Row],[MONTANT H.T]]*1.2</f>
        <v>11.304</v>
      </c>
      <c r="J385" s="334">
        <v>11.3</v>
      </c>
      <c r="K385" s="337"/>
      <c r="L385" s="144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85" s="304"/>
      <c r="N385" s="30" t="s">
        <v>582</v>
      </c>
      <c r="O385" s="31" t="s">
        <v>164</v>
      </c>
    </row>
    <row r="386" spans="1:15" s="2" customFormat="1" ht="16.5" hidden="1" customHeight="1" thickTop="1" thickBot="1">
      <c r="A386" s="25" t="s">
        <v>44</v>
      </c>
      <c r="B386" s="53" t="s">
        <v>12</v>
      </c>
      <c r="C386" s="68">
        <v>44553</v>
      </c>
      <c r="D386" s="69">
        <v>18003209</v>
      </c>
      <c r="E386" s="70"/>
      <c r="F386" s="69" t="s">
        <v>25</v>
      </c>
      <c r="G386" s="69"/>
      <c r="H386" s="71">
        <v>3262.5</v>
      </c>
      <c r="I386" s="71">
        <f>TAvoir2022[[#This Row],[MONTANT H.T]]*1.2</f>
        <v>3915</v>
      </c>
      <c r="J386" s="71">
        <v>3915</v>
      </c>
      <c r="K386" s="89" t="str">
        <f>IF(OR(TAvoir2022[[#This Row],[MONTANT T.T.C]]=TAvoir2022[[#This Row],[REGLEMENT]],TAvoir2022[[#This Row],[REGLEMENT]]="-"),"",TAvoir2022[[#This Row],[REGLEMENT]]-TAvoir2022[[#This Row],[MONTANT T.T.C]])</f>
        <v/>
      </c>
      <c r="L386" s="144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86" s="74"/>
      <c r="N386" s="75" t="s">
        <v>205</v>
      </c>
      <c r="O386" s="76" t="s">
        <v>164</v>
      </c>
    </row>
    <row r="387" spans="1:15" s="2" customFormat="1" ht="16.5" hidden="1" customHeight="1" thickTop="1" thickBot="1">
      <c r="A387" s="25" t="s">
        <v>44</v>
      </c>
      <c r="B387" s="53" t="s">
        <v>12</v>
      </c>
      <c r="C387" s="68">
        <v>44557</v>
      </c>
      <c r="D387" s="69">
        <v>18003214</v>
      </c>
      <c r="E387" s="70"/>
      <c r="F387" s="69" t="s">
        <v>25</v>
      </c>
      <c r="G387" s="69"/>
      <c r="H387" s="71">
        <v>1305</v>
      </c>
      <c r="I387" s="71">
        <f>TAvoir2022[[#This Row],[MONTANT H.T]]*1.2</f>
        <v>1566</v>
      </c>
      <c r="J387" s="71">
        <v>1566</v>
      </c>
      <c r="K387" s="72" t="str">
        <f>IF(OR(TAvoir2022[[#This Row],[MONTANT T.T.C]]=TAvoir2022[[#This Row],[REGLEMENT]],TAvoir2022[[#This Row],[REGLEMENT]]="-"),"",TAvoir2022[[#This Row],[REGLEMENT]]-TAvoir2022[[#This Row],[MONTANT T.T.C]])</f>
        <v/>
      </c>
      <c r="L387" s="144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87" s="74"/>
      <c r="N387" s="75" t="s">
        <v>204</v>
      </c>
      <c r="O387" s="76" t="s">
        <v>164</v>
      </c>
    </row>
    <row r="388" spans="1:15" s="2" customFormat="1" ht="16.5" hidden="1" customHeight="1" thickTop="1" thickBot="1">
      <c r="A388" s="25" t="s">
        <v>44</v>
      </c>
      <c r="B388" s="53" t="s">
        <v>12</v>
      </c>
      <c r="C388" s="68">
        <v>44566</v>
      </c>
      <c r="D388" s="69">
        <v>18003224</v>
      </c>
      <c r="E388" s="70"/>
      <c r="F388" s="69" t="s">
        <v>25</v>
      </c>
      <c r="G388" s="69"/>
      <c r="H388" s="71">
        <v>1087.5</v>
      </c>
      <c r="I388" s="71">
        <f>TAvoir2022[[#This Row],[MONTANT H.T]]*1.2</f>
        <v>1305</v>
      </c>
      <c r="J388" s="71">
        <v>1305</v>
      </c>
      <c r="K388" s="72" t="str">
        <f>IF(OR(TAvoir2022[[#This Row],[MONTANT T.T.C]]=TAvoir2022[[#This Row],[REGLEMENT]],TAvoir2022[[#This Row],[REGLEMENT]]="-"),"",TAvoir2022[[#This Row],[REGLEMENT]]-TAvoir2022[[#This Row],[MONTANT T.T.C]])</f>
        <v/>
      </c>
      <c r="L388" s="115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88" s="74"/>
      <c r="N388" s="75" t="s">
        <v>234</v>
      </c>
      <c r="O388" s="76" t="s">
        <v>164</v>
      </c>
    </row>
    <row r="389" spans="1:15" s="2" customFormat="1" ht="16.5" hidden="1" customHeight="1" thickTop="1" thickBot="1">
      <c r="A389" s="25" t="s">
        <v>44</v>
      </c>
      <c r="B389" s="53" t="s">
        <v>12</v>
      </c>
      <c r="C389" s="68">
        <v>44566</v>
      </c>
      <c r="D389" s="69">
        <v>18003226</v>
      </c>
      <c r="E389" s="70"/>
      <c r="F389" s="69" t="s">
        <v>25</v>
      </c>
      <c r="G389" s="69"/>
      <c r="H389" s="71">
        <v>2914.5</v>
      </c>
      <c r="I389" s="71">
        <f>TAvoir2022[[#This Row],[MONTANT H.T]]*1.2</f>
        <v>3497.4</v>
      </c>
      <c r="J389" s="71">
        <v>3497.4</v>
      </c>
      <c r="K389" s="89" t="str">
        <f>IF(OR(TAvoir2022[[#This Row],[MONTANT T.T.C]]=TAvoir2022[[#This Row],[REGLEMENT]],TAvoir2022[[#This Row],[REGLEMENT]]="-"),"",TAvoir2022[[#This Row],[REGLEMENT]]-TAvoir2022[[#This Row],[MONTANT T.T.C]])</f>
        <v/>
      </c>
      <c r="L389" s="144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89" s="74"/>
      <c r="N389" s="75" t="s">
        <v>234</v>
      </c>
      <c r="O389" s="76" t="s">
        <v>164</v>
      </c>
    </row>
    <row r="390" spans="1:15" s="2" customFormat="1" ht="16.5" hidden="1" customHeight="1" thickTop="1" thickBot="1">
      <c r="A390" s="25" t="s">
        <v>44</v>
      </c>
      <c r="B390" s="53" t="s">
        <v>12</v>
      </c>
      <c r="C390" s="193">
        <v>44606</v>
      </c>
      <c r="D390" s="194">
        <v>18003314</v>
      </c>
      <c r="E390" s="195"/>
      <c r="F390" s="33" t="s">
        <v>27</v>
      </c>
      <c r="G390" s="194"/>
      <c r="H390" s="196">
        <v>2.3199999999999998</v>
      </c>
      <c r="I390" s="196">
        <f>TAvoir2022[[#This Row],[MONTANT H.T]]*1.2</f>
        <v>2.7839999999999998</v>
      </c>
      <c r="J390" s="196">
        <v>2.78</v>
      </c>
      <c r="K390" s="197"/>
      <c r="L390" s="144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90" s="199"/>
      <c r="N390" s="200" t="s">
        <v>504</v>
      </c>
      <c r="O390" s="201" t="s">
        <v>164</v>
      </c>
    </row>
    <row r="391" spans="1:15" s="2" customFormat="1" ht="16.5" hidden="1" customHeight="1" thickTop="1" thickBot="1">
      <c r="A391" s="25" t="s">
        <v>44</v>
      </c>
      <c r="B391" s="53" t="s">
        <v>12</v>
      </c>
      <c r="C391" s="68">
        <v>44613</v>
      </c>
      <c r="D391" s="69">
        <v>18003323</v>
      </c>
      <c r="E391" s="70"/>
      <c r="F391" s="69" t="s">
        <v>25</v>
      </c>
      <c r="G391" s="69"/>
      <c r="H391" s="71">
        <v>2610</v>
      </c>
      <c r="I391" s="71">
        <f>TAvoir2022[[#This Row],[MONTANT H.T]]*1.2</f>
        <v>3132</v>
      </c>
      <c r="J391" s="71">
        <v>3132</v>
      </c>
      <c r="K391" s="89" t="str">
        <f>IF(OR(TAvoir2022[[#This Row],[MONTANT T.T.C]]=TAvoir2022[[#This Row],[REGLEMENT]],TAvoir2022[[#This Row],[REGLEMENT]]="-"),"",TAvoir2022[[#This Row],[REGLEMENT]]-TAvoir2022[[#This Row],[MONTANT T.T.C]])</f>
        <v/>
      </c>
      <c r="L391" s="144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91" s="74"/>
      <c r="N391" s="75" t="s">
        <v>320</v>
      </c>
      <c r="O391" s="76" t="s">
        <v>164</v>
      </c>
    </row>
    <row r="392" spans="1:15" s="2" customFormat="1" ht="16.5" hidden="1" customHeight="1" thickTop="1" thickBot="1">
      <c r="A392" s="25" t="s">
        <v>44</v>
      </c>
      <c r="B392" s="53" t="s">
        <v>12</v>
      </c>
      <c r="C392" s="68">
        <v>44614</v>
      </c>
      <c r="D392" s="69">
        <v>18003328</v>
      </c>
      <c r="E392" s="70"/>
      <c r="F392" s="69" t="s">
        <v>25</v>
      </c>
      <c r="G392" s="69"/>
      <c r="H392" s="71">
        <v>2827.5</v>
      </c>
      <c r="I392" s="71">
        <f>TAvoir2022[[#This Row],[MONTANT H.T]]*1.2</f>
        <v>3393</v>
      </c>
      <c r="J392" s="71">
        <v>3393</v>
      </c>
      <c r="K392" s="72" t="str">
        <f>IF(OR(TAvoir2022[[#This Row],[MONTANT T.T.C]]=TAvoir2022[[#This Row],[REGLEMENT]],TAvoir2022[[#This Row],[REGLEMENT]]="-"),"",TAvoir2022[[#This Row],[REGLEMENT]]-TAvoir2022[[#This Row],[MONTANT T.T.C]])</f>
        <v/>
      </c>
      <c r="L392" s="144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92" s="74"/>
      <c r="N392" s="75" t="s">
        <v>320</v>
      </c>
      <c r="O392" s="76" t="s">
        <v>164</v>
      </c>
    </row>
    <row r="393" spans="1:15" s="2" customFormat="1" ht="16.5" hidden="1" customHeight="1" thickTop="1" thickBot="1">
      <c r="A393" s="25" t="s">
        <v>44</v>
      </c>
      <c r="B393" s="220" t="s">
        <v>12</v>
      </c>
      <c r="C393" s="221">
        <v>44620</v>
      </c>
      <c r="D393" s="222">
        <v>18003348</v>
      </c>
      <c r="E393" s="223">
        <v>3322.07</v>
      </c>
      <c r="F393" s="51" t="s">
        <v>26</v>
      </c>
      <c r="G393" s="222" t="s">
        <v>642</v>
      </c>
      <c r="H393" s="224">
        <v>342.63</v>
      </c>
      <c r="I393" s="224">
        <v>411.16</v>
      </c>
      <c r="J393" s="224">
        <v>411.16</v>
      </c>
      <c r="K393" s="225" t="str">
        <f>IF(OR(TAvoir2022[[#This Row],[MONTANT T.T.C]]=TAvoir2022[[#This Row],[REGLEMENT]],TAvoir2022[[#This Row],[REGLEMENT]]="-"),"",TAvoir2022[[#This Row],[REGLEMENT]]-TAvoir2022[[#This Row],[MONTANT T.T.C]])</f>
        <v/>
      </c>
      <c r="L393" s="23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93" s="227"/>
      <c r="N393" s="228" t="s">
        <v>643</v>
      </c>
      <c r="O393" s="229" t="s">
        <v>164</v>
      </c>
    </row>
    <row r="394" spans="1:15" s="2" customFormat="1" ht="16.5" hidden="1" customHeight="1" thickTop="1" thickBot="1">
      <c r="A394" s="25" t="s">
        <v>44</v>
      </c>
      <c r="B394" s="220" t="s">
        <v>12</v>
      </c>
      <c r="C394" s="221">
        <v>44594</v>
      </c>
      <c r="D394" s="222">
        <v>18003349</v>
      </c>
      <c r="E394" s="223">
        <v>844.99</v>
      </c>
      <c r="F394" s="51" t="s">
        <v>26</v>
      </c>
      <c r="G394" s="222" t="s">
        <v>644</v>
      </c>
      <c r="H394" s="224">
        <v>704.16</v>
      </c>
      <c r="I394" s="224">
        <v>844.99</v>
      </c>
      <c r="J394" s="224">
        <v>844.99</v>
      </c>
      <c r="K394" s="225" t="str">
        <f>IF(OR(TAvoir2022[[#This Row],[MONTANT T.T.C]]=TAvoir2022[[#This Row],[REGLEMENT]],TAvoir2022[[#This Row],[REGLEMENT]]="-"),"",TAvoir2022[[#This Row],[REGLEMENT]]-TAvoir2022[[#This Row],[MONTANT T.T.C]])</f>
        <v/>
      </c>
      <c r="L394" s="23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94" s="227"/>
      <c r="N394" s="228" t="s">
        <v>645</v>
      </c>
      <c r="O394" s="229" t="s">
        <v>164</v>
      </c>
    </row>
    <row r="395" spans="1:15" s="2" customFormat="1" ht="16.5" hidden="1" customHeight="1" thickTop="1" thickBot="1">
      <c r="A395" s="25" t="s">
        <v>44</v>
      </c>
      <c r="B395" s="220" t="s">
        <v>12</v>
      </c>
      <c r="C395" s="221">
        <v>44594</v>
      </c>
      <c r="D395" s="222">
        <v>18003350</v>
      </c>
      <c r="E395" s="223">
        <v>5575.64</v>
      </c>
      <c r="F395" s="51" t="s">
        <v>26</v>
      </c>
      <c r="G395" s="222" t="s">
        <v>640</v>
      </c>
      <c r="H395" s="224">
        <v>905.63</v>
      </c>
      <c r="I395" s="224">
        <v>1086.76</v>
      </c>
      <c r="J395" s="224">
        <v>1086.76</v>
      </c>
      <c r="K395" s="197" t="str">
        <f>IF(OR(TAvoir2022[[#This Row],[MONTANT T.T.C]]=TAvoir2022[[#This Row],[REGLEMENT]],TAvoir2022[[#This Row],[REGLEMENT]]="-"),"",TAvoir2022[[#This Row],[REGLEMENT]]-TAvoir2022[[#This Row],[MONTANT T.T.C]])</f>
        <v/>
      </c>
      <c r="L395" s="22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95" s="227"/>
      <c r="N395" s="228" t="s">
        <v>641</v>
      </c>
      <c r="O395" s="229" t="s">
        <v>164</v>
      </c>
    </row>
    <row r="396" spans="1:15" s="2" customFormat="1" ht="16.5" hidden="1" customHeight="1" thickTop="1" thickBot="1">
      <c r="A396" s="25" t="s">
        <v>44</v>
      </c>
      <c r="B396" s="220" t="s">
        <v>12</v>
      </c>
      <c r="C396" s="221">
        <v>44594</v>
      </c>
      <c r="D396" s="222">
        <v>18003351</v>
      </c>
      <c r="E396" s="223">
        <v>3933.18</v>
      </c>
      <c r="F396" s="222" t="s">
        <v>26</v>
      </c>
      <c r="G396" s="222" t="s">
        <v>646</v>
      </c>
      <c r="H396" s="224">
        <v>783</v>
      </c>
      <c r="I396" s="224">
        <v>939.6</v>
      </c>
      <c r="J396" s="224">
        <v>939.6</v>
      </c>
      <c r="K396" s="225" t="str">
        <f>IF(OR(TAvoir2022[[#This Row],[MONTANT T.T.C]]=TAvoir2022[[#This Row],[REGLEMENT]],TAvoir2022[[#This Row],[REGLEMENT]]="-"),"",TAvoir2022[[#This Row],[REGLEMENT]]-TAvoir2022[[#This Row],[MONTANT T.T.C]])</f>
        <v/>
      </c>
      <c r="L396" s="23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96" s="227"/>
      <c r="N396" s="228" t="s">
        <v>647</v>
      </c>
      <c r="O396" s="229" t="s">
        <v>164</v>
      </c>
    </row>
    <row r="397" spans="1:15" s="2" customFormat="1" ht="16.5" hidden="1" customHeight="1" thickTop="1" thickBot="1">
      <c r="A397" s="25" t="s">
        <v>44</v>
      </c>
      <c r="B397" s="220" t="s">
        <v>12</v>
      </c>
      <c r="C397" s="221">
        <v>44599</v>
      </c>
      <c r="D397" s="222">
        <v>18003352</v>
      </c>
      <c r="E397" s="223">
        <v>1661.04</v>
      </c>
      <c r="F397" s="222" t="s">
        <v>26</v>
      </c>
      <c r="G397" s="222" t="s">
        <v>656</v>
      </c>
      <c r="H397" s="224">
        <v>1384.2</v>
      </c>
      <c r="I397" s="224">
        <v>1661.04</v>
      </c>
      <c r="J397" s="224">
        <v>1661.04</v>
      </c>
      <c r="K397" s="225" t="str">
        <f>IF(OR(TAvoir2022[[#This Row],[MONTANT T.T.C]]=TAvoir2022[[#This Row],[REGLEMENT]],TAvoir2022[[#This Row],[REGLEMENT]]="-"),"",TAvoir2022[[#This Row],[REGLEMENT]]-TAvoir2022[[#This Row],[MONTANT T.T.C]])</f>
        <v/>
      </c>
      <c r="L397" s="23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97" s="227"/>
      <c r="N397" s="228" t="s">
        <v>657</v>
      </c>
      <c r="O397" s="229" t="s">
        <v>164</v>
      </c>
    </row>
    <row r="398" spans="1:15" s="2" customFormat="1" ht="16.5" hidden="1" customHeight="1" thickTop="1" thickBot="1">
      <c r="A398" s="25" t="s">
        <v>44</v>
      </c>
      <c r="B398" s="220" t="s">
        <v>12</v>
      </c>
      <c r="C398" s="221">
        <v>44599</v>
      </c>
      <c r="D398" s="222">
        <v>18003354</v>
      </c>
      <c r="E398" s="223">
        <v>678</v>
      </c>
      <c r="F398" s="222" t="s">
        <v>26</v>
      </c>
      <c r="G398" s="222" t="s">
        <v>648</v>
      </c>
      <c r="H398" s="224">
        <v>565</v>
      </c>
      <c r="I398" s="224">
        <v>678</v>
      </c>
      <c r="J398" s="224">
        <v>678</v>
      </c>
      <c r="K398" s="225" t="str">
        <f>IF(OR(TAvoir2022[[#This Row],[MONTANT T.T.C]]=TAvoir2022[[#This Row],[REGLEMENT]],TAvoir2022[[#This Row],[REGLEMENT]]="-"),"",TAvoir2022[[#This Row],[REGLEMENT]]-TAvoir2022[[#This Row],[MONTANT T.T.C]])</f>
        <v/>
      </c>
      <c r="L398" s="22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98" s="227"/>
      <c r="N398" s="228" t="s">
        <v>649</v>
      </c>
      <c r="O398" s="229" t="s">
        <v>164</v>
      </c>
    </row>
    <row r="399" spans="1:15" s="2" customFormat="1" ht="16.5" hidden="1" customHeight="1" thickTop="1" thickBot="1">
      <c r="A399" s="25" t="s">
        <v>44</v>
      </c>
      <c r="B399" s="220" t="s">
        <v>12</v>
      </c>
      <c r="C399" s="221">
        <v>44599</v>
      </c>
      <c r="D399" s="222">
        <v>18003355</v>
      </c>
      <c r="E399" s="223">
        <v>1119</v>
      </c>
      <c r="F399" s="222" t="s">
        <v>26</v>
      </c>
      <c r="G399" s="222" t="s">
        <v>650</v>
      </c>
      <c r="H399" s="224">
        <v>260</v>
      </c>
      <c r="I399" s="224">
        <v>312</v>
      </c>
      <c r="J399" s="224">
        <v>312</v>
      </c>
      <c r="K399" s="225" t="str">
        <f>IF(OR(TAvoir2022[[#This Row],[MONTANT T.T.C]]=TAvoir2022[[#This Row],[REGLEMENT]],TAvoir2022[[#This Row],[REGLEMENT]]="-"),"",TAvoir2022[[#This Row],[REGLEMENT]]-TAvoir2022[[#This Row],[MONTANT T.T.C]])</f>
        <v/>
      </c>
      <c r="L399" s="22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399" s="227"/>
      <c r="N399" s="228" t="s">
        <v>651</v>
      </c>
      <c r="O399" s="229" t="s">
        <v>164</v>
      </c>
    </row>
    <row r="400" spans="1:15" s="2" customFormat="1" ht="16.5" hidden="1" customHeight="1" thickTop="1" thickBot="1">
      <c r="A400" s="25" t="s">
        <v>44</v>
      </c>
      <c r="B400" s="53" t="s">
        <v>12</v>
      </c>
      <c r="C400" s="168">
        <v>44594</v>
      </c>
      <c r="D400" s="169">
        <v>18003356</v>
      </c>
      <c r="E400" s="170">
        <v>485.57</v>
      </c>
      <c r="F400" s="102" t="s">
        <v>26</v>
      </c>
      <c r="G400" s="169" t="s">
        <v>433</v>
      </c>
      <c r="H400" s="171">
        <v>112.77</v>
      </c>
      <c r="I400" s="171">
        <v>135.32</v>
      </c>
      <c r="J400" s="171">
        <v>135.32</v>
      </c>
      <c r="K400" s="172" t="str">
        <f>IF(OR(TAvoir2022[[#This Row],[MONTANT T.T.C]]=TAvoir2022[[#This Row],[REGLEMENT]],TAvoir2022[[#This Row],[REGLEMENT]]="-"),"",TAvoir2022[[#This Row],[REGLEMENT]]-TAvoir2022[[#This Row],[MONTANT T.T.C]])</f>
        <v/>
      </c>
      <c r="L400" s="43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00" s="173"/>
      <c r="N400" s="174" t="s">
        <v>434</v>
      </c>
      <c r="O400" s="175" t="s">
        <v>164</v>
      </c>
    </row>
    <row r="401" spans="1:15" s="2" customFormat="1" ht="16.5" hidden="1" customHeight="1" thickTop="1" thickBot="1">
      <c r="A401" s="25" t="s">
        <v>44</v>
      </c>
      <c r="B401" s="53" t="s">
        <v>12</v>
      </c>
      <c r="C401" s="168">
        <v>44594</v>
      </c>
      <c r="D401" s="169">
        <v>18003357</v>
      </c>
      <c r="E401" s="170">
        <v>742.39</v>
      </c>
      <c r="F401" s="102" t="s">
        <v>26</v>
      </c>
      <c r="G401" s="169" t="s">
        <v>435</v>
      </c>
      <c r="H401" s="171">
        <v>171.75</v>
      </c>
      <c r="I401" s="171">
        <v>206.1</v>
      </c>
      <c r="J401" s="171">
        <v>206.1</v>
      </c>
      <c r="K401" s="603" t="str">
        <f>IF(OR(TAvoir2022[[#This Row],[MONTANT T.T.C]]=TAvoir2022[[#This Row],[REGLEMENT]],TAvoir2022[[#This Row],[REGLEMENT]]="-"),"",TAvoir2022[[#This Row],[REGLEMENT]]-TAvoir2022[[#This Row],[MONTANT T.T.C]])</f>
        <v/>
      </c>
      <c r="L401" s="552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01" s="173"/>
      <c r="N401" s="174" t="s">
        <v>436</v>
      </c>
      <c r="O401" s="175" t="s">
        <v>164</v>
      </c>
    </row>
    <row r="402" spans="1:15" s="2" customFormat="1" ht="16.5" hidden="1" customHeight="1" thickTop="1" thickBot="1">
      <c r="A402" s="25" t="s">
        <v>44</v>
      </c>
      <c r="B402" s="220" t="s">
        <v>12</v>
      </c>
      <c r="C402" s="221">
        <v>44593</v>
      </c>
      <c r="D402" s="222">
        <v>18003358</v>
      </c>
      <c r="E402" s="223">
        <v>1087.2</v>
      </c>
      <c r="F402" s="222" t="s">
        <v>26</v>
      </c>
      <c r="G402" s="222" t="s">
        <v>652</v>
      </c>
      <c r="H402" s="224">
        <v>252</v>
      </c>
      <c r="I402" s="224">
        <v>302.39999999999998</v>
      </c>
      <c r="J402" s="224">
        <v>302.39999999999998</v>
      </c>
      <c r="K402" s="547" t="str">
        <f>IF(OR(TAvoir2022[[#This Row],[MONTANT T.T.C]]=TAvoir2022[[#This Row],[REGLEMENT]],TAvoir2022[[#This Row],[REGLEMENT]]="-"),"",TAvoir2022[[#This Row],[REGLEMENT]]-TAvoir2022[[#This Row],[MONTANT T.T.C]])</f>
        <v/>
      </c>
      <c r="L402" s="23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02" s="227"/>
      <c r="N402" s="228" t="s">
        <v>653</v>
      </c>
      <c r="O402" s="229" t="s">
        <v>164</v>
      </c>
    </row>
    <row r="403" spans="1:15" s="2" customFormat="1" ht="16.5" hidden="1" customHeight="1" thickTop="1" thickBot="1">
      <c r="A403" s="25" t="s">
        <v>44</v>
      </c>
      <c r="B403" s="385" t="s">
        <v>12</v>
      </c>
      <c r="C403" s="399">
        <v>44582</v>
      </c>
      <c r="D403" s="373">
        <v>18003359</v>
      </c>
      <c r="E403" s="414">
        <v>7920</v>
      </c>
      <c r="F403" s="373" t="s">
        <v>26</v>
      </c>
      <c r="G403" s="373" t="s">
        <v>658</v>
      </c>
      <c r="H403" s="422">
        <v>330</v>
      </c>
      <c r="I403" s="422">
        <v>396</v>
      </c>
      <c r="J403" s="422">
        <v>396</v>
      </c>
      <c r="K403" s="427" t="str">
        <f>IF(OR(TAvoir2022[[#This Row],[MONTANT T.T.C]]=TAvoir2022[[#This Row],[REGLEMENT]],TAvoir2022[[#This Row],[REGLEMENT]]="-"),"",TAvoir2022[[#This Row],[REGLEMENT]]-TAvoir2022[[#This Row],[MONTANT T.T.C]])</f>
        <v/>
      </c>
      <c r="L403" s="23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03" s="227"/>
      <c r="N403" s="228" t="s">
        <v>659</v>
      </c>
      <c r="O403" s="229" t="s">
        <v>164</v>
      </c>
    </row>
    <row r="404" spans="1:15" s="2" customFormat="1" ht="16.5" hidden="1" customHeight="1" thickTop="1" thickBot="1">
      <c r="A404" s="25" t="s">
        <v>44</v>
      </c>
      <c r="B404" s="230" t="s">
        <v>12</v>
      </c>
      <c r="C404" s="231">
        <v>44593</v>
      </c>
      <c r="D404" s="232">
        <v>18003360</v>
      </c>
      <c r="E404" s="233">
        <v>17267.52</v>
      </c>
      <c r="F404" s="232" t="s">
        <v>26</v>
      </c>
      <c r="G404" s="232" t="s">
        <v>654</v>
      </c>
      <c r="H404" s="234">
        <v>3267.37</v>
      </c>
      <c r="I404" s="234">
        <v>3920.84</v>
      </c>
      <c r="J404" s="234">
        <v>3920.84</v>
      </c>
      <c r="K404" s="235" t="str">
        <f>IF(OR(TAvoir2022[[#This Row],[MONTANT T.T.C]]=TAvoir2022[[#This Row],[REGLEMENT]],TAvoir2022[[#This Row],[REGLEMENT]]="-"),"",TAvoir2022[[#This Row],[REGLEMENT]]-TAvoir2022[[#This Row],[MONTANT T.T.C]])</f>
        <v/>
      </c>
      <c r="L404" s="23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04" s="227"/>
      <c r="N404" s="228" t="s">
        <v>655</v>
      </c>
      <c r="O404" s="229" t="s">
        <v>164</v>
      </c>
    </row>
    <row r="405" spans="1:15" s="2" customFormat="1" ht="16.5" hidden="1" customHeight="1" thickTop="1" thickBot="1">
      <c r="A405" s="25" t="s">
        <v>44</v>
      </c>
      <c r="B405" s="130" t="s">
        <v>12</v>
      </c>
      <c r="C405" s="137">
        <v>44610</v>
      </c>
      <c r="D405" s="138">
        <v>18003378</v>
      </c>
      <c r="E405" s="139"/>
      <c r="F405" s="138" t="s">
        <v>25</v>
      </c>
      <c r="G405" s="138"/>
      <c r="H405" s="140">
        <v>2059</v>
      </c>
      <c r="I405" s="140">
        <f>TAvoir2022[[#This Row],[MONTANT H.T]]*1.2</f>
        <v>2470.7999999999997</v>
      </c>
      <c r="J405" s="140">
        <v>2470.8000000000002</v>
      </c>
      <c r="K405" s="141" t="str">
        <f>IF(OR(TAvoir2022[[#This Row],[MONTANT T.T.C]]=TAvoir2022[[#This Row],[REGLEMENT]],TAvoir2022[[#This Row],[REGLEMENT]]="-"),"",TAvoir2022[[#This Row],[REGLEMENT]]-TAvoir2022[[#This Row],[MONTANT T.T.C]])</f>
        <v/>
      </c>
      <c r="L405" s="144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05" s="74"/>
      <c r="N405" s="75" t="s">
        <v>319</v>
      </c>
      <c r="O405" s="76" t="s">
        <v>164</v>
      </c>
    </row>
    <row r="406" spans="1:15" s="2" customFormat="1" ht="16.5" hidden="1" customHeight="1" thickTop="1" thickBot="1">
      <c r="A406" s="25" t="s">
        <v>44</v>
      </c>
      <c r="B406" s="130" t="s">
        <v>12</v>
      </c>
      <c r="C406" s="91">
        <v>44600</v>
      </c>
      <c r="D406" s="92">
        <v>18003379</v>
      </c>
      <c r="E406" s="93"/>
      <c r="F406" s="92" t="s">
        <v>25</v>
      </c>
      <c r="G406" s="92"/>
      <c r="H406" s="94">
        <v>1000.5</v>
      </c>
      <c r="I406" s="94">
        <f>TAvoir2022[[#This Row],[MONTANT H.T]]*1.2</f>
        <v>1200.5999999999999</v>
      </c>
      <c r="J406" s="94">
        <v>1200.5999999999999</v>
      </c>
      <c r="K406" s="95" t="str">
        <f>IF(OR(TAvoir2022[[#This Row],[MONTANT T.T.C]]=TAvoir2022[[#This Row],[REGLEMENT]],TAvoir2022[[#This Row],[REGLEMENT]]="-"),"",TAvoir2022[[#This Row],[REGLEMENT]]-TAvoir2022[[#This Row],[MONTANT T.T.C]])</f>
        <v/>
      </c>
      <c r="L406" s="115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06" s="96"/>
      <c r="N406" s="97" t="s">
        <v>321</v>
      </c>
      <c r="O406" s="98" t="s">
        <v>164</v>
      </c>
    </row>
    <row r="407" spans="1:15" s="2" customFormat="1" ht="16.5" hidden="1" customHeight="1" thickTop="1" thickBot="1">
      <c r="A407" s="25" t="s">
        <v>44</v>
      </c>
      <c r="B407" s="130" t="s">
        <v>12</v>
      </c>
      <c r="C407" s="68">
        <v>44600</v>
      </c>
      <c r="D407" s="69">
        <v>18003379</v>
      </c>
      <c r="E407" s="70"/>
      <c r="F407" s="138" t="s">
        <v>25</v>
      </c>
      <c r="G407" s="69"/>
      <c r="H407" s="71">
        <v>1000.5</v>
      </c>
      <c r="I407" s="71">
        <f>TAvoir2022[[#This Row],[MONTANT H.T]]*1.2</f>
        <v>1200.5999999999999</v>
      </c>
      <c r="J407" s="71">
        <v>1200.5999999999999</v>
      </c>
      <c r="K407" s="72" t="str">
        <f>IF(OR(TAvoir2022[[#This Row],[MONTANT T.T.C]]=TAvoir2022[[#This Row],[REGLEMENT]],TAvoir2022[[#This Row],[REGLEMENT]]="-"),"",TAvoir2022[[#This Row],[REGLEMENT]]-TAvoir2022[[#This Row],[MONTANT T.T.C]])</f>
        <v/>
      </c>
      <c r="L407" s="115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07" s="74"/>
      <c r="N407" s="75" t="s">
        <v>321</v>
      </c>
      <c r="O407" s="76" t="s">
        <v>164</v>
      </c>
    </row>
    <row r="408" spans="1:15" s="2" customFormat="1" ht="16.5" hidden="1" customHeight="1" thickTop="1" thickBot="1">
      <c r="A408" s="25" t="s">
        <v>44</v>
      </c>
      <c r="B408" s="130" t="s">
        <v>12</v>
      </c>
      <c r="C408" s="34">
        <v>44644</v>
      </c>
      <c r="D408" s="33">
        <v>18003405</v>
      </c>
      <c r="E408" s="35"/>
      <c r="F408" s="138" t="s">
        <v>25</v>
      </c>
      <c r="G408" s="33"/>
      <c r="H408" s="36">
        <v>2900</v>
      </c>
      <c r="I408" s="36">
        <v>3480</v>
      </c>
      <c r="J408" s="36">
        <v>3480</v>
      </c>
      <c r="K408" s="38" t="str">
        <f>IF(OR(TAvoir2022[[#This Row],[MONTANT T.T.C]]=TAvoir2022[[#This Row],[REGLEMENT]],TAvoir2022[[#This Row],[REGLEMENT]]="-"),"",TAvoir2022[[#This Row],[REGLEMENT]]-TAvoir2022[[#This Row],[MONTANT T.T.C]])</f>
        <v/>
      </c>
      <c r="L408" s="115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08" s="37"/>
      <c r="N408" s="30" t="s">
        <v>583</v>
      </c>
      <c r="O408" s="31" t="s">
        <v>164</v>
      </c>
    </row>
    <row r="409" spans="1:15" s="2" customFormat="1" ht="16.5" hidden="1" customHeight="1" thickTop="1" thickBot="1">
      <c r="A409" s="25" t="s">
        <v>44</v>
      </c>
      <c r="B409" s="155" t="s">
        <v>12</v>
      </c>
      <c r="C409" s="101">
        <v>44629</v>
      </c>
      <c r="D409" s="102">
        <v>18003426</v>
      </c>
      <c r="E409" s="103">
        <v>1011.84</v>
      </c>
      <c r="F409" s="156" t="s">
        <v>26</v>
      </c>
      <c r="G409" s="102" t="s">
        <v>397</v>
      </c>
      <c r="H409" s="104">
        <v>235.2</v>
      </c>
      <c r="I409" s="104">
        <f>TAvoir2022[[#This Row],[MONTANT H.T]]*1.2</f>
        <v>282.23999999999995</v>
      </c>
      <c r="J409" s="104">
        <v>282.24</v>
      </c>
      <c r="K409" s="105" t="str">
        <f>IF(OR(TAvoir2022[[#This Row],[MONTANT T.T.C]]=TAvoir2022[[#This Row],[REGLEMENT]],TAvoir2022[[#This Row],[REGLEMENT]]="-"),"",TAvoir2022[[#This Row],[REGLEMENT]]-TAvoir2022[[#This Row],[MONTANT T.T.C]])</f>
        <v/>
      </c>
      <c r="L409" s="115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09" s="107"/>
      <c r="N409" s="87" t="s">
        <v>660</v>
      </c>
      <c r="O409" s="88" t="s">
        <v>164</v>
      </c>
    </row>
    <row r="410" spans="1:15" s="2" customFormat="1" ht="16.5" hidden="1" customHeight="1" thickTop="1" thickBot="1">
      <c r="A410" s="25" t="s">
        <v>44</v>
      </c>
      <c r="B410" s="155" t="s">
        <v>12</v>
      </c>
      <c r="C410" s="101">
        <v>44622</v>
      </c>
      <c r="D410" s="102">
        <v>18003428</v>
      </c>
      <c r="E410" s="103">
        <v>469.48</v>
      </c>
      <c r="F410" s="156" t="s">
        <v>26</v>
      </c>
      <c r="G410" s="102" t="s">
        <v>399</v>
      </c>
      <c r="H410" s="104">
        <v>109.35</v>
      </c>
      <c r="I410" s="104">
        <f>TAvoir2022[[#This Row],[MONTANT H.T]]*1.2</f>
        <v>131.22</v>
      </c>
      <c r="J410" s="104">
        <v>131.22</v>
      </c>
      <c r="K410" s="105" t="str">
        <f>IF(OR(TAvoir2022[[#This Row],[MONTANT T.T.C]]=TAvoir2022[[#This Row],[REGLEMENT]],TAvoir2022[[#This Row],[REGLEMENT]]="-"),"",TAvoir2022[[#This Row],[REGLEMENT]]-TAvoir2022[[#This Row],[MONTANT T.T.C]])</f>
        <v/>
      </c>
      <c r="L410" s="115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10" s="107"/>
      <c r="N410" s="87" t="s">
        <v>661</v>
      </c>
      <c r="O410" s="88" t="s">
        <v>164</v>
      </c>
    </row>
    <row r="411" spans="1:15" s="2" customFormat="1" ht="16.5" hidden="1" customHeight="1" thickTop="1" thickBot="1">
      <c r="A411" s="25" t="s">
        <v>44</v>
      </c>
      <c r="B411" s="230" t="s">
        <v>12</v>
      </c>
      <c r="C411" s="221">
        <v>44621</v>
      </c>
      <c r="D411" s="222">
        <v>18003429</v>
      </c>
      <c r="E411" s="223">
        <v>1858.55</v>
      </c>
      <c r="F411" s="232" t="s">
        <v>26</v>
      </c>
      <c r="G411" s="222" t="s">
        <v>662</v>
      </c>
      <c r="H411" s="224">
        <v>301.88</v>
      </c>
      <c r="I411" s="224">
        <v>362.26</v>
      </c>
      <c r="J411" s="224">
        <v>362.26</v>
      </c>
      <c r="K411" s="225" t="str">
        <f>IF(OR(TAvoir2022[[#This Row],[MONTANT T.T.C]]=TAvoir2022[[#This Row],[REGLEMENT]],TAvoir2022[[#This Row],[REGLEMENT]]="-"),"",TAvoir2022[[#This Row],[REGLEMENT]]-TAvoir2022[[#This Row],[MONTANT T.T.C]])</f>
        <v/>
      </c>
      <c r="L411" s="22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11" s="227"/>
      <c r="N411" s="228" t="s">
        <v>663</v>
      </c>
      <c r="O411" s="229" t="s">
        <v>164</v>
      </c>
    </row>
    <row r="412" spans="1:15" s="2" customFormat="1" ht="16.5" hidden="1" customHeight="1" thickTop="1" thickBot="1">
      <c r="A412" s="25" t="s">
        <v>44</v>
      </c>
      <c r="B412" s="155" t="s">
        <v>12</v>
      </c>
      <c r="C412" s="101">
        <v>44593</v>
      </c>
      <c r="D412" s="102">
        <v>18003430</v>
      </c>
      <c r="E412" s="103">
        <v>6792.19</v>
      </c>
      <c r="F412" s="156" t="s">
        <v>26</v>
      </c>
      <c r="G412" s="102" t="s">
        <v>400</v>
      </c>
      <c r="H412" s="104">
        <v>2876.16</v>
      </c>
      <c r="I412" s="104">
        <f>TAvoir2022[[#This Row],[MONTANT H.T]]*1.2</f>
        <v>3451.3919999999998</v>
      </c>
      <c r="J412" s="104">
        <v>3451.39</v>
      </c>
      <c r="K412" s="105"/>
      <c r="L412" s="115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12" s="107"/>
      <c r="N412" s="87" t="s">
        <v>664</v>
      </c>
      <c r="O412" s="88" t="s">
        <v>164</v>
      </c>
    </row>
    <row r="413" spans="1:15" s="2" customFormat="1" ht="16.5" hidden="1" customHeight="1" thickTop="1" thickBot="1">
      <c r="A413" s="25" t="s">
        <v>44</v>
      </c>
      <c r="B413" s="130" t="s">
        <v>12</v>
      </c>
      <c r="C413" s="34">
        <v>44651</v>
      </c>
      <c r="D413" s="33">
        <v>18003439</v>
      </c>
      <c r="E413" s="35"/>
      <c r="F413" s="138" t="s">
        <v>25</v>
      </c>
      <c r="G413" s="33"/>
      <c r="H413" s="36">
        <v>1957.5</v>
      </c>
      <c r="I413" s="36">
        <v>2349</v>
      </c>
      <c r="J413" s="36">
        <v>2349</v>
      </c>
      <c r="K413" s="38" t="str">
        <f>IF(OR(TAvoir2022[[#This Row],[MONTANT T.T.C]]=TAvoir2022[[#This Row],[REGLEMENT]],TAvoir2022[[#This Row],[REGLEMENT]]="-"),"",TAvoir2022[[#This Row],[REGLEMENT]]-TAvoir2022[[#This Row],[MONTANT T.T.C]])</f>
        <v/>
      </c>
      <c r="L413" s="115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13" s="37"/>
      <c r="N413" s="30" t="s">
        <v>584</v>
      </c>
      <c r="O413" s="31" t="s">
        <v>164</v>
      </c>
    </row>
    <row r="414" spans="1:15" s="2" customFormat="1" ht="16.5" hidden="1" customHeight="1" thickTop="1" thickBot="1">
      <c r="A414" s="25" t="s">
        <v>44</v>
      </c>
      <c r="B414" s="130" t="s">
        <v>12</v>
      </c>
      <c r="C414" s="193">
        <v>44680</v>
      </c>
      <c r="D414" s="194">
        <v>18003507</v>
      </c>
      <c r="E414" s="195"/>
      <c r="F414" s="138" t="s">
        <v>25</v>
      </c>
      <c r="G414" s="194"/>
      <c r="H414" s="196">
        <v>1421</v>
      </c>
      <c r="I414" s="196">
        <f>TAvoir2022[[#This Row],[MONTANT H.T]]*1.2</f>
        <v>1705.2</v>
      </c>
      <c r="J414" s="196">
        <v>1705.2</v>
      </c>
      <c r="K414" s="197" t="str">
        <f>IF(OR(TAvoir2022[[#This Row],[MONTANT T.T.C]]=TAvoir2022[[#This Row],[REGLEMENT]],TAvoir2022[[#This Row],[REGLEMENT]]="-"),"",TAvoir2022[[#This Row],[REGLEMENT]]-TAvoir2022[[#This Row],[MONTANT T.T.C]])</f>
        <v/>
      </c>
      <c r="L414" s="115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14" s="199"/>
      <c r="N414" s="30" t="s">
        <v>738</v>
      </c>
      <c r="O414" s="201" t="s">
        <v>164</v>
      </c>
    </row>
    <row r="415" spans="1:15" s="2" customFormat="1" ht="16.5" hidden="1" customHeight="1" thickTop="1" thickBot="1">
      <c r="A415" s="25" t="s">
        <v>44</v>
      </c>
      <c r="B415" s="130" t="s">
        <v>12</v>
      </c>
      <c r="C415" s="207">
        <v>44650</v>
      </c>
      <c r="D415" s="208">
        <v>18003522</v>
      </c>
      <c r="E415" s="209">
        <v>587.59</v>
      </c>
      <c r="F415" s="156" t="s">
        <v>26</v>
      </c>
      <c r="G415" s="208" t="s">
        <v>470</v>
      </c>
      <c r="H415" s="210">
        <v>13.86</v>
      </c>
      <c r="I415" s="210">
        <v>16.63</v>
      </c>
      <c r="J415" s="210">
        <v>16.63</v>
      </c>
      <c r="K415" s="211"/>
      <c r="L415" s="144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15" s="190"/>
      <c r="N415" s="30" t="s">
        <v>518</v>
      </c>
      <c r="O415" s="31" t="s">
        <v>164</v>
      </c>
    </row>
    <row r="416" spans="1:15" s="2" customFormat="1" ht="16.5" hidden="1" customHeight="1" thickTop="1" thickBot="1">
      <c r="A416" s="25" t="s">
        <v>44</v>
      </c>
      <c r="B416" s="130" t="s">
        <v>12</v>
      </c>
      <c r="C416" s="346">
        <v>44753</v>
      </c>
      <c r="D416" s="347">
        <v>18003745</v>
      </c>
      <c r="E416" s="348"/>
      <c r="F416" s="138" t="s">
        <v>25</v>
      </c>
      <c r="G416" s="347"/>
      <c r="H416" s="349">
        <v>2864</v>
      </c>
      <c r="I416" s="349">
        <f>TAvoir2022[[#This Row],[MONTANT H.T]]*1.2</f>
        <v>3436.7999999999997</v>
      </c>
      <c r="J416" s="349">
        <v>3436.8</v>
      </c>
      <c r="K416" s="350" t="str">
        <f>IF(OR(TAvoir2022[[#This Row],[MONTANT T.T.C]]=TAvoir2022[[#This Row],[REGLEMENT]],TAvoir2022[[#This Row],[REGLEMENT]]="-"),"",TAvoir2022[[#This Row],[REGLEMENT]]-TAvoir2022[[#This Row],[MONTANT T.T.C]])</f>
        <v/>
      </c>
      <c r="L416" s="35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16" s="352"/>
      <c r="N416" s="353" t="s">
        <v>784</v>
      </c>
      <c r="O416" s="354" t="s">
        <v>164</v>
      </c>
    </row>
    <row r="417" spans="1:15" s="2" customFormat="1" ht="16.5" hidden="1" customHeight="1" thickTop="1" thickBot="1">
      <c r="A417" s="25" t="s">
        <v>44</v>
      </c>
      <c r="B417" s="130" t="s">
        <v>12</v>
      </c>
      <c r="C417" s="204">
        <v>44711</v>
      </c>
      <c r="D417" s="202">
        <v>18003574</v>
      </c>
      <c r="E417" s="205"/>
      <c r="F417" s="138" t="s">
        <v>25</v>
      </c>
      <c r="G417" s="202"/>
      <c r="H417" s="206">
        <v>2610</v>
      </c>
      <c r="I417" s="206">
        <f>TAvoir2022[[#This Row],[MONTANT H.T]]*1.2</f>
        <v>3132</v>
      </c>
      <c r="J417" s="206">
        <v>3132</v>
      </c>
      <c r="K417" s="212" t="str">
        <f>IF(OR(TAvoir2022[[#This Row],[MONTANT T.T.C]]=TAvoir2022[[#This Row],[REGLEMENT]],TAvoir2022[[#This Row],[REGLEMENT]]="-"),"",TAvoir2022[[#This Row],[REGLEMENT]]-TAvoir2022[[#This Row],[MONTANT T.T.C]])</f>
        <v/>
      </c>
      <c r="L417" s="203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17" s="199"/>
      <c r="N417" s="30" t="s">
        <v>636</v>
      </c>
      <c r="O417" s="31" t="s">
        <v>164</v>
      </c>
    </row>
    <row r="418" spans="1:15" s="2" customFormat="1" ht="16.5" hidden="1" customHeight="1" thickTop="1" thickBot="1">
      <c r="A418" s="25" t="s">
        <v>44</v>
      </c>
      <c r="B418" s="130" t="s">
        <v>12</v>
      </c>
      <c r="C418" s="271">
        <v>44698</v>
      </c>
      <c r="D418" s="274">
        <v>18003596</v>
      </c>
      <c r="E418" s="277">
        <v>20.48</v>
      </c>
      <c r="F418" s="156" t="s">
        <v>26</v>
      </c>
      <c r="G418" s="274" t="s">
        <v>634</v>
      </c>
      <c r="H418" s="280">
        <v>20.48</v>
      </c>
      <c r="I418" s="280">
        <v>17.07</v>
      </c>
      <c r="J418" s="280">
        <v>17.07</v>
      </c>
      <c r="K418" s="338" t="str">
        <f>IF(OR(TAvoir2022[[#This Row],[MONTANT T.T.C]]=TAvoir2022[[#This Row],[REGLEMENT]],TAvoir2022[[#This Row],[REGLEMENT]]="-"),"",TAvoir2022[[#This Row],[REGLEMENT]]-TAvoir2022[[#This Row],[MONTANT T.T.C]])</f>
        <v/>
      </c>
      <c r="L418" s="285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18" s="256"/>
      <c r="N418" s="257" t="s">
        <v>697</v>
      </c>
      <c r="O418" s="258" t="s">
        <v>164</v>
      </c>
    </row>
    <row r="419" spans="1:15" s="2" customFormat="1" ht="16.5" hidden="1" customHeight="1" thickTop="1" thickBot="1">
      <c r="A419" s="25" t="s">
        <v>44</v>
      </c>
      <c r="B419" s="123" t="s">
        <v>12</v>
      </c>
      <c r="C419" s="449">
        <v>44734</v>
      </c>
      <c r="D419" s="246">
        <v>18003648</v>
      </c>
      <c r="E419" s="453"/>
      <c r="F419" s="246" t="s">
        <v>25</v>
      </c>
      <c r="G419" s="246"/>
      <c r="H419" s="457">
        <v>2610</v>
      </c>
      <c r="I419" s="457">
        <f>TAvoir2022[[#This Row],[MONTANT H.T]]*1.2</f>
        <v>3132</v>
      </c>
      <c r="J419" s="457">
        <v>3132</v>
      </c>
      <c r="K419" s="294" t="str">
        <f>IF(OR(TAvoir2022[[#This Row],[MONTANT T.T.C]]=TAvoir2022[[#This Row],[REGLEMENT]],TAvoir2022[[#This Row],[REGLEMENT]]="-"),"",TAvoir2022[[#This Row],[REGLEMENT]]-TAvoir2022[[#This Row],[MONTANT T.T.C]])</f>
        <v/>
      </c>
      <c r="L419" s="13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19" s="37"/>
      <c r="N419" s="30" t="s">
        <v>735</v>
      </c>
      <c r="O419" s="31" t="s">
        <v>164</v>
      </c>
    </row>
    <row r="420" spans="1:15" s="2" customFormat="1" ht="16.5" hidden="1" customHeight="1" thickTop="1" thickBot="1">
      <c r="A420" s="25" t="s">
        <v>44</v>
      </c>
      <c r="B420" s="393" t="s">
        <v>12</v>
      </c>
      <c r="C420" s="261">
        <v>44739</v>
      </c>
      <c r="D420" s="262">
        <v>18003659</v>
      </c>
      <c r="E420" s="263"/>
      <c r="F420" s="576"/>
      <c r="G420" s="262" t="s">
        <v>719</v>
      </c>
      <c r="H420" s="264">
        <v>300</v>
      </c>
      <c r="I420" s="264">
        <f>TAvoir2022[[#This Row],[MONTANT H.T]]*1.2</f>
        <v>360</v>
      </c>
      <c r="J420" s="264">
        <v>360</v>
      </c>
      <c r="K420" s="265" t="str">
        <f>IF(OR(TAvoir2022[[#This Row],[MONTANT T.T.C]]=TAvoir2022[[#This Row],[REGLEMENT]],TAvoir2022[[#This Row],[REGLEMENT]]="-"),"",TAvoir2022[[#This Row],[REGLEMENT]]-TAvoir2022[[#This Row],[MONTANT T.T.C]])</f>
        <v/>
      </c>
      <c r="L420" s="26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20" s="267"/>
      <c r="N420" s="30" t="s">
        <v>736</v>
      </c>
      <c r="O420" s="31" t="s">
        <v>164</v>
      </c>
    </row>
    <row r="421" spans="1:15" s="2" customFormat="1" ht="16.5" hidden="1" customHeight="1" thickTop="1" thickBot="1">
      <c r="A421" s="25" t="s">
        <v>44</v>
      </c>
      <c r="B421" s="53" t="s">
        <v>12</v>
      </c>
      <c r="C421" s="34">
        <v>44753</v>
      </c>
      <c r="D421" s="33">
        <v>18003686</v>
      </c>
      <c r="E421" s="35"/>
      <c r="F421" s="33" t="s">
        <v>409</v>
      </c>
      <c r="G421" s="33"/>
      <c r="H421" s="36">
        <v>1895.06</v>
      </c>
      <c r="I421" s="36">
        <f>TAvoir2022[[#This Row],[MONTANT H.T]]*1.2</f>
        <v>2274.0719999999997</v>
      </c>
      <c r="J421" s="36">
        <v>2274.0700000000002</v>
      </c>
      <c r="K421" s="38"/>
      <c r="L421" s="13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21" s="37"/>
      <c r="N421" s="30" t="s">
        <v>737</v>
      </c>
      <c r="O421" s="31" t="s">
        <v>164</v>
      </c>
    </row>
    <row r="422" spans="1:15" s="2" customFormat="1" ht="16.5" hidden="1" customHeight="1" thickTop="1" thickBot="1">
      <c r="A422" s="25" t="s">
        <v>44</v>
      </c>
      <c r="B422" s="53" t="s">
        <v>12</v>
      </c>
      <c r="C422" s="34">
        <v>44753</v>
      </c>
      <c r="D422" s="33">
        <v>18003687</v>
      </c>
      <c r="E422" s="35"/>
      <c r="F422" s="33" t="s">
        <v>409</v>
      </c>
      <c r="G422" s="33"/>
      <c r="H422" s="36">
        <v>9.42</v>
      </c>
      <c r="I422" s="36">
        <f>TAvoir2022[[#This Row],[MONTANT H.T]]*1.2</f>
        <v>11.304</v>
      </c>
      <c r="J422" s="36">
        <v>11.3</v>
      </c>
      <c r="K422" s="38"/>
      <c r="L422" s="39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22" s="37"/>
      <c r="N422" s="30" t="s">
        <v>739</v>
      </c>
      <c r="O422" s="31" t="s">
        <v>164</v>
      </c>
    </row>
    <row r="423" spans="1:15" s="2" customFormat="1" ht="16.5" hidden="1" customHeight="1" thickTop="1" thickBot="1">
      <c r="A423" s="25" t="s">
        <v>44</v>
      </c>
      <c r="B423" s="355" t="s">
        <v>12</v>
      </c>
      <c r="C423" s="346">
        <v>44767</v>
      </c>
      <c r="D423" s="347">
        <v>18003747</v>
      </c>
      <c r="E423" s="348"/>
      <c r="F423" s="347" t="s">
        <v>25</v>
      </c>
      <c r="G423" s="347"/>
      <c r="H423" s="349">
        <v>1957.5</v>
      </c>
      <c r="I423" s="349">
        <f>TAvoir2022[[#This Row],[MONTANT H.T]]*1.2</f>
        <v>2349</v>
      </c>
      <c r="J423" s="349">
        <v>2349</v>
      </c>
      <c r="K423" s="350" t="str">
        <f>IF(OR(TAvoir2022[[#This Row],[MONTANT T.T.C]]=TAvoir2022[[#This Row],[REGLEMENT]],TAvoir2022[[#This Row],[REGLEMENT]]="-"),"",TAvoir2022[[#This Row],[REGLEMENT]]-TAvoir2022[[#This Row],[MONTANT T.T.C]])</f>
        <v/>
      </c>
      <c r="L423" s="37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23" s="352"/>
      <c r="N423" s="353" t="s">
        <v>782</v>
      </c>
      <c r="O423" s="354" t="s">
        <v>164</v>
      </c>
    </row>
    <row r="424" spans="1:15" s="2" customFormat="1" ht="16.5" hidden="1" customHeight="1" thickTop="1" thickBot="1">
      <c r="A424" s="25" t="s">
        <v>44</v>
      </c>
      <c r="B424" s="355" t="s">
        <v>12</v>
      </c>
      <c r="C424" s="346">
        <v>44739</v>
      </c>
      <c r="D424" s="347">
        <v>18003746</v>
      </c>
      <c r="E424" s="348"/>
      <c r="F424" s="347" t="s">
        <v>25</v>
      </c>
      <c r="G424" s="347"/>
      <c r="H424" s="349">
        <v>2827.5</v>
      </c>
      <c r="I424" s="349">
        <f>TAvoir2022[[#This Row],[MONTANT H.T]]*1.2</f>
        <v>3393</v>
      </c>
      <c r="J424" s="349">
        <v>3393</v>
      </c>
      <c r="K424" s="350" t="str">
        <f>IF(OR(TAvoir2022[[#This Row],[MONTANT T.T.C]]=TAvoir2022[[#This Row],[REGLEMENT]],TAvoir2022[[#This Row],[REGLEMENT]]="-"),"",TAvoir2022[[#This Row],[REGLEMENT]]-TAvoir2022[[#This Row],[MONTANT T.T.C]])</f>
        <v/>
      </c>
      <c r="L424" s="35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24" s="352"/>
      <c r="N424" s="353" t="s">
        <v>783</v>
      </c>
      <c r="O424" s="354" t="s">
        <v>164</v>
      </c>
    </row>
    <row r="425" spans="1:15" s="2" customFormat="1" ht="16.5" hidden="1" customHeight="1" thickTop="1" thickBot="1">
      <c r="A425" s="25" t="s">
        <v>44</v>
      </c>
      <c r="B425" s="374" t="s">
        <v>12</v>
      </c>
      <c r="C425" s="437">
        <v>44719</v>
      </c>
      <c r="D425" s="438">
        <v>18003810</v>
      </c>
      <c r="E425" s="439"/>
      <c r="F425" s="438" t="s">
        <v>26</v>
      </c>
      <c r="G425" s="438" t="s">
        <v>928</v>
      </c>
      <c r="H425" s="440">
        <v>249.9</v>
      </c>
      <c r="I425" s="440">
        <f>TAvoir2022[[#This Row],[MONTANT H.T]]*1.2</f>
        <v>299.88</v>
      </c>
      <c r="J425" s="440">
        <v>299.88</v>
      </c>
      <c r="K425" s="441" t="str">
        <f>IF(OR(TAvoir2022[[#This Row],[MONTANT T.T.C]]=TAvoir2022[[#This Row],[REGLEMENT]],TAvoir2022[[#This Row],[REGLEMENT]]="-"),"",TAvoir2022[[#This Row],[REGLEMENT]]-TAvoir2022[[#This Row],[MONTANT T.T.C]])</f>
        <v/>
      </c>
      <c r="L425" s="442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25" s="443"/>
      <c r="N425" s="444" t="s">
        <v>929</v>
      </c>
      <c r="O425" s="445" t="s">
        <v>164</v>
      </c>
    </row>
    <row r="426" spans="1:15" s="2" customFormat="1" ht="16.5" hidden="1" customHeight="1" thickTop="1" thickBot="1">
      <c r="A426" s="25" t="s">
        <v>44</v>
      </c>
      <c r="B426" s="374" t="s">
        <v>12</v>
      </c>
      <c r="C426" s="437">
        <v>44719</v>
      </c>
      <c r="D426" s="438">
        <v>18003811</v>
      </c>
      <c r="E426" s="439"/>
      <c r="F426" s="438" t="s">
        <v>26</v>
      </c>
      <c r="G426" s="438" t="s">
        <v>930</v>
      </c>
      <c r="H426" s="440">
        <v>108.6</v>
      </c>
      <c r="I426" s="440">
        <v>130.32</v>
      </c>
      <c r="J426" s="440">
        <v>130.32</v>
      </c>
      <c r="K426" s="441" t="str">
        <f>IF(OR(TAvoir2022[[#This Row],[MONTANT T.T.C]]=TAvoir2022[[#This Row],[REGLEMENT]],TAvoir2022[[#This Row],[REGLEMENT]]="-"),"",TAvoir2022[[#This Row],[REGLEMENT]]-TAvoir2022[[#This Row],[MONTANT T.T.C]])</f>
        <v/>
      </c>
      <c r="L426" s="447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26" s="443"/>
      <c r="N426" s="444" t="s">
        <v>931</v>
      </c>
      <c r="O426" s="445" t="s">
        <v>164</v>
      </c>
    </row>
    <row r="427" spans="1:15" s="2" customFormat="1" ht="16.5" hidden="1" customHeight="1" thickTop="1" thickBot="1">
      <c r="A427" s="25" t="s">
        <v>44</v>
      </c>
      <c r="B427" s="374" t="s">
        <v>12</v>
      </c>
      <c r="C427" s="437">
        <v>44719</v>
      </c>
      <c r="D427" s="438">
        <v>18003812</v>
      </c>
      <c r="E427" s="439"/>
      <c r="F427" s="438" t="s">
        <v>26</v>
      </c>
      <c r="G427" s="438" t="s">
        <v>932</v>
      </c>
      <c r="H427" s="440">
        <v>123.6</v>
      </c>
      <c r="I427" s="440">
        <v>148.32</v>
      </c>
      <c r="J427" s="440">
        <v>148.32</v>
      </c>
      <c r="K427" s="441" t="str">
        <f>IF(OR(TAvoir2022[[#This Row],[MONTANT T.T.C]]=TAvoir2022[[#This Row],[REGLEMENT]],TAvoir2022[[#This Row],[REGLEMENT]]="-"),"",TAvoir2022[[#This Row],[REGLEMENT]]-TAvoir2022[[#This Row],[MONTANT T.T.C]])</f>
        <v/>
      </c>
      <c r="L427" s="442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27" s="443"/>
      <c r="N427" s="444" t="s">
        <v>933</v>
      </c>
      <c r="O427" s="445" t="s">
        <v>164</v>
      </c>
    </row>
    <row r="428" spans="1:15" s="2" customFormat="1" ht="16.5" hidden="1" customHeight="1" thickTop="1" thickBot="1">
      <c r="A428" s="25" t="s">
        <v>44</v>
      </c>
      <c r="B428" s="374" t="s">
        <v>12</v>
      </c>
      <c r="C428" s="437">
        <v>44755</v>
      </c>
      <c r="D428" s="438">
        <v>18003814</v>
      </c>
      <c r="E428" s="439"/>
      <c r="F428" s="438" t="s">
        <v>26</v>
      </c>
      <c r="G428" s="438" t="s">
        <v>934</v>
      </c>
      <c r="H428" s="440">
        <v>1443.28</v>
      </c>
      <c r="I428" s="440">
        <f>TAvoir2022[[#This Row],[MONTANT H.T]]*1.2</f>
        <v>1731.9359999999999</v>
      </c>
      <c r="J428" s="440">
        <v>1731.94</v>
      </c>
      <c r="K428" s="441"/>
      <c r="L428" s="447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28" s="443"/>
      <c r="N428" s="444" t="s">
        <v>935</v>
      </c>
      <c r="O428" s="445" t="s">
        <v>164</v>
      </c>
    </row>
    <row r="429" spans="1:15" s="2" customFormat="1" ht="16.5" hidden="1" customHeight="1" thickTop="1" thickBot="1">
      <c r="A429" s="25" t="s">
        <v>44</v>
      </c>
      <c r="B429" s="374" t="s">
        <v>12</v>
      </c>
      <c r="C429" s="437">
        <v>44742</v>
      </c>
      <c r="D429" s="438">
        <v>18003815</v>
      </c>
      <c r="E429" s="439"/>
      <c r="F429" s="438" t="s">
        <v>26</v>
      </c>
      <c r="G429" s="438" t="s">
        <v>936</v>
      </c>
      <c r="H429" s="440">
        <v>316.47000000000003</v>
      </c>
      <c r="I429" s="440">
        <v>379.76</v>
      </c>
      <c r="J429" s="440">
        <v>379.76</v>
      </c>
      <c r="K429" s="441" t="str">
        <f>IF(OR(TAvoir2022[[#This Row],[MONTANT T.T.C]]=TAvoir2022[[#This Row],[REGLEMENT]],TAvoir2022[[#This Row],[REGLEMENT]]="-"),"",TAvoir2022[[#This Row],[REGLEMENT]]-TAvoir2022[[#This Row],[MONTANT T.T.C]])</f>
        <v/>
      </c>
      <c r="L429" s="447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29" s="443"/>
      <c r="N429" s="444" t="s">
        <v>937</v>
      </c>
      <c r="O429" s="445" t="s">
        <v>164</v>
      </c>
    </row>
    <row r="430" spans="1:15" s="2" customFormat="1" ht="16.5" hidden="1" customHeight="1" thickTop="1" thickBot="1">
      <c r="A430" s="25" t="s">
        <v>44</v>
      </c>
      <c r="B430" s="374" t="s">
        <v>12</v>
      </c>
      <c r="C430" s="437">
        <v>44727</v>
      </c>
      <c r="D430" s="438">
        <v>18003817</v>
      </c>
      <c r="E430" s="439"/>
      <c r="F430" s="438" t="s">
        <v>26</v>
      </c>
      <c r="G430" s="438" t="s">
        <v>938</v>
      </c>
      <c r="H430" s="440">
        <v>3514.1</v>
      </c>
      <c r="I430" s="440">
        <v>4216.92</v>
      </c>
      <c r="J430" s="440">
        <v>4216.92</v>
      </c>
      <c r="K430" s="441" t="str">
        <f>IF(OR(TAvoir2022[[#This Row],[MONTANT T.T.C]]=TAvoir2022[[#This Row],[REGLEMENT]],TAvoir2022[[#This Row],[REGLEMENT]]="-"),"",TAvoir2022[[#This Row],[REGLEMENT]]-TAvoir2022[[#This Row],[MONTANT T.T.C]])</f>
        <v/>
      </c>
      <c r="L430" s="447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30" s="443"/>
      <c r="N430" s="444" t="s">
        <v>939</v>
      </c>
      <c r="O430" s="445" t="s">
        <v>164</v>
      </c>
    </row>
    <row r="431" spans="1:15" s="2" customFormat="1" ht="16.5" hidden="1" customHeight="1" thickTop="1" thickBot="1">
      <c r="A431" s="25" t="s">
        <v>44</v>
      </c>
      <c r="B431" s="374" t="s">
        <v>12</v>
      </c>
      <c r="C431" s="437">
        <v>44725</v>
      </c>
      <c r="D431" s="438">
        <v>18003818</v>
      </c>
      <c r="E431" s="439"/>
      <c r="F431" s="438" t="s">
        <v>26</v>
      </c>
      <c r="G431" s="438" t="s">
        <v>940</v>
      </c>
      <c r="H431" s="440">
        <v>206.8</v>
      </c>
      <c r="I431" s="440">
        <v>248.16</v>
      </c>
      <c r="J431" s="440">
        <v>248.16</v>
      </c>
      <c r="K431" s="441" t="str">
        <f>IF(OR(TAvoir2022[[#This Row],[MONTANT T.T.C]]=TAvoir2022[[#This Row],[REGLEMENT]],TAvoir2022[[#This Row],[REGLEMENT]]="-"),"",TAvoir2022[[#This Row],[REGLEMENT]]-TAvoir2022[[#This Row],[MONTANT T.T.C]])</f>
        <v/>
      </c>
      <c r="L431" s="447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31" s="443"/>
      <c r="N431" s="444" t="s">
        <v>941</v>
      </c>
      <c r="O431" s="445" t="s">
        <v>164</v>
      </c>
    </row>
    <row r="432" spans="1:15" s="2" customFormat="1" ht="16.5" hidden="1" customHeight="1" thickTop="1" thickBot="1">
      <c r="A432" s="25" t="s">
        <v>44</v>
      </c>
      <c r="B432" s="374" t="s">
        <v>12</v>
      </c>
      <c r="C432" s="437">
        <v>44748</v>
      </c>
      <c r="D432" s="438">
        <v>18003819</v>
      </c>
      <c r="E432" s="439"/>
      <c r="F432" s="438" t="s">
        <v>26</v>
      </c>
      <c r="G432" s="438" t="s">
        <v>942</v>
      </c>
      <c r="H432" s="440">
        <v>334.4</v>
      </c>
      <c r="I432" s="440">
        <f>TAvoir2022[[#This Row],[MONTANT H.T]]*1.2</f>
        <v>401.28</v>
      </c>
      <c r="J432" s="440">
        <v>401.28</v>
      </c>
      <c r="K432" s="441" t="str">
        <f>IF(OR(TAvoir2022[[#This Row],[MONTANT T.T.C]]=TAvoir2022[[#This Row],[REGLEMENT]],TAvoir2022[[#This Row],[REGLEMENT]]="-"),"",TAvoir2022[[#This Row],[REGLEMENT]]-TAvoir2022[[#This Row],[MONTANT T.T.C]])</f>
        <v/>
      </c>
      <c r="L432" s="442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32" s="443"/>
      <c r="N432" s="444" t="s">
        <v>943</v>
      </c>
      <c r="O432" s="445" t="s">
        <v>164</v>
      </c>
    </row>
    <row r="433" spans="1:15" s="2" customFormat="1" ht="16.5" hidden="1" customHeight="1" thickTop="1" thickBot="1">
      <c r="A433" s="25" t="s">
        <v>44</v>
      </c>
      <c r="B433" s="220" t="s">
        <v>12</v>
      </c>
      <c r="C433" s="221">
        <v>44698</v>
      </c>
      <c r="D433" s="222">
        <v>18003596</v>
      </c>
      <c r="E433" s="223">
        <v>20.48</v>
      </c>
      <c r="F433" s="51" t="s">
        <v>26</v>
      </c>
      <c r="G433" s="222" t="s">
        <v>634</v>
      </c>
      <c r="H433" s="224">
        <v>5.61</v>
      </c>
      <c r="I433" s="224">
        <f>TAvoir2022[[#This Row],[MONTANT H.T]]*1.2</f>
        <v>6.7320000000000002</v>
      </c>
      <c r="J433" s="224"/>
      <c r="K433" s="197">
        <f>IF(OR(TAvoir2022[[#This Row],[MONTANT T.T.C]]=TAvoir2022[[#This Row],[REGLEMENT]],TAvoir2022[[#This Row],[REGLEMENT]]="-"),"",TAvoir2022[[#This Row],[REGLEMENT]]-TAvoir2022[[#This Row],[MONTANT T.T.C]])</f>
        <v>-6.7320000000000002</v>
      </c>
      <c r="L433" s="236">
        <f ca="1">IF(AND(TAvoir2022[[#This Row],[MONTANT H.T]]&lt;&gt;"",TAvoir2022[[#This Row],[ECART]]&lt;&gt;"",TAvoir2022[[#This Row],[RELANCE]]&lt;&gt;"non"),DATEDIF(TAvoir2022[[#This Row],[PERIODE]],TODAY(),"D"),"-")</f>
        <v>135</v>
      </c>
      <c r="M433" s="227"/>
      <c r="N433" s="228"/>
      <c r="O433" s="229"/>
    </row>
    <row r="434" spans="1:15" s="2" customFormat="1" ht="16.5" hidden="1" customHeight="1" thickTop="1" thickBot="1">
      <c r="A434" s="25" t="s">
        <v>44</v>
      </c>
      <c r="B434" s="53" t="s">
        <v>12</v>
      </c>
      <c r="C434" s="193">
        <v>44663</v>
      </c>
      <c r="D434" s="194">
        <v>18003450</v>
      </c>
      <c r="E434" s="195"/>
      <c r="F434" s="33" t="s">
        <v>27</v>
      </c>
      <c r="G434" s="194" t="s">
        <v>526</v>
      </c>
      <c r="H434" s="196">
        <v>37.35</v>
      </c>
      <c r="I434" s="196">
        <f>TAvoir2022[[#This Row],[MONTANT H.T]]*1.2</f>
        <v>44.82</v>
      </c>
      <c r="J434" s="196"/>
      <c r="K434" s="542">
        <f>IF(OR(TAvoir2022[[#This Row],[MONTANT T.T.C]]=TAvoir2022[[#This Row],[REGLEMENT]],TAvoir2022[[#This Row],[REGLEMENT]]="-"),"",TAvoir2022[[#This Row],[REGLEMENT]]-TAvoir2022[[#This Row],[MONTANT T.T.C]])</f>
        <v>-44.82</v>
      </c>
      <c r="L434" s="203">
        <f ca="1">IF(AND(TAvoir2022[[#This Row],[MONTANT H.T]]&lt;&gt;"",TAvoir2022[[#This Row],[ECART]]&lt;&gt;"",TAvoir2022[[#This Row],[RELANCE]]&lt;&gt;"non"),DATEDIF(TAvoir2022[[#This Row],[PERIODE]],TODAY(),"D"),"-")</f>
        <v>170</v>
      </c>
      <c r="M434" s="199"/>
      <c r="N434" s="200"/>
      <c r="O434" s="201"/>
    </row>
    <row r="435" spans="1:15" s="2" customFormat="1" ht="16.5" hidden="1" customHeight="1" thickTop="1" thickBot="1">
      <c r="A435" s="25" t="s">
        <v>44</v>
      </c>
      <c r="B435" s="374" t="s">
        <v>12</v>
      </c>
      <c r="C435" s="375">
        <v>44784</v>
      </c>
      <c r="D435" s="376">
        <v>18003828</v>
      </c>
      <c r="E435" s="377"/>
      <c r="F435" s="376" t="s">
        <v>27</v>
      </c>
      <c r="G435" s="376" t="s">
        <v>872</v>
      </c>
      <c r="H435" s="378">
        <v>61.31</v>
      </c>
      <c r="I435" s="378">
        <f>TAvoir2022[[#This Row],[MONTANT H.T]]*1.2</f>
        <v>73.572000000000003</v>
      </c>
      <c r="J435" s="378"/>
      <c r="K435" s="379">
        <f>IF(OR(TAvoir2022[[#This Row],[MONTANT T.T.C]]=TAvoir2022[[#This Row],[REGLEMENT]],TAvoir2022[[#This Row],[REGLEMENT]]="-"),"",TAvoir2022[[#This Row],[REGLEMENT]]-TAvoir2022[[#This Row],[MONTANT T.T.C]])</f>
        <v>-73.572000000000003</v>
      </c>
      <c r="L435" s="390">
        <f ca="1">IF(AND(TAvoir2022[[#This Row],[MONTANT H.T]]&lt;&gt;"",TAvoir2022[[#This Row],[ECART]]&lt;&gt;"",TAvoir2022[[#This Row],[RELANCE]]&lt;&gt;"non"),DATEDIF(TAvoir2022[[#This Row],[PERIODE]],TODAY(),"D"),"-")</f>
        <v>49</v>
      </c>
      <c r="M435" s="381"/>
      <c r="N435" s="382"/>
      <c r="O435" s="383"/>
    </row>
    <row r="436" spans="1:15" s="2" customFormat="1" ht="16.5" hidden="1" customHeight="1" thickTop="1" thickBot="1">
      <c r="A436" s="25" t="s">
        <v>44</v>
      </c>
      <c r="B436" s="100" t="s">
        <v>12</v>
      </c>
      <c r="C436" s="101">
        <v>44629</v>
      </c>
      <c r="D436" s="102">
        <v>18003427</v>
      </c>
      <c r="E436" s="103">
        <v>347.81</v>
      </c>
      <c r="F436" s="102" t="s">
        <v>26</v>
      </c>
      <c r="G436" s="102" t="s">
        <v>398</v>
      </c>
      <c r="H436" s="104">
        <v>80.52</v>
      </c>
      <c r="I436" s="104">
        <f>TAvoir2022[[#This Row],[MONTANT H.T]]*1.2</f>
        <v>96.623999999999995</v>
      </c>
      <c r="J436" s="104"/>
      <c r="K436" s="95">
        <f>IF(OR(TAvoir2022[[#This Row],[MONTANT T.T.C]]=TAvoir2022[[#This Row],[REGLEMENT]],TAvoir2022[[#This Row],[REGLEMENT]]="-"),"",TAvoir2022[[#This Row],[REGLEMENT]]-TAvoir2022[[#This Row],[MONTANT T.T.C]])</f>
        <v>-96.623999999999995</v>
      </c>
      <c r="L436" s="144">
        <f ca="1">IF(AND(TAvoir2022[[#This Row],[MONTANT H.T]]&lt;&gt;"",TAvoir2022[[#This Row],[ECART]]&lt;&gt;"",TAvoir2022[[#This Row],[RELANCE]]&lt;&gt;"non"),DATEDIF(TAvoir2022[[#This Row],[PERIODE]],TODAY(),"D"),"-")</f>
        <v>204</v>
      </c>
      <c r="M436" s="107"/>
      <c r="N436" s="108"/>
      <c r="O436" s="109"/>
    </row>
    <row r="437" spans="1:15" s="2" customFormat="1" ht="16.5" hidden="1" customHeight="1" thickTop="1" thickBot="1">
      <c r="A437" s="25" t="s">
        <v>44</v>
      </c>
      <c r="B437" s="55" t="s">
        <v>12</v>
      </c>
      <c r="C437" s="34">
        <v>44769</v>
      </c>
      <c r="D437" s="33">
        <v>18003761</v>
      </c>
      <c r="E437" s="35"/>
      <c r="F437" s="33" t="s">
        <v>25</v>
      </c>
      <c r="G437" s="33"/>
      <c r="H437" s="36">
        <v>217.5</v>
      </c>
      <c r="I437" s="36">
        <f>TAvoir2022[[#This Row],[MONTANT H.T]]*1.2</f>
        <v>261</v>
      </c>
      <c r="J437" s="36"/>
      <c r="K437" s="38">
        <f>IF(OR(TAvoir2022[[#This Row],[MONTANT T.T.C]]=TAvoir2022[[#This Row],[REGLEMENT]],TAvoir2022[[#This Row],[REGLEMENT]]="-"),"",TAvoir2022[[#This Row],[REGLEMENT]]-TAvoir2022[[#This Row],[MONTANT T.T.C]])</f>
        <v>-261</v>
      </c>
      <c r="L437" s="39">
        <f ca="1">IF(AND(TAvoir2022[[#This Row],[MONTANT H.T]]&lt;&gt;"",TAvoir2022[[#This Row],[ECART]]&lt;&gt;"",TAvoir2022[[#This Row],[RELANCE]]&lt;&gt;"non"),DATEDIF(TAvoir2022[[#This Row],[PERIODE]],TODAY(),"D"),"-")</f>
        <v>64</v>
      </c>
      <c r="M437" s="37"/>
      <c r="N437" s="30"/>
      <c r="O437" s="31"/>
    </row>
    <row r="438" spans="1:15" s="2" customFormat="1" ht="16.5" hidden="1" customHeight="1" thickTop="1" thickBot="1">
      <c r="A438" s="25" t="s">
        <v>44</v>
      </c>
      <c r="B438" s="220" t="s">
        <v>12</v>
      </c>
      <c r="C438" s="261">
        <v>44739</v>
      </c>
      <c r="D438" s="262">
        <v>18003658</v>
      </c>
      <c r="E438" s="263"/>
      <c r="F438" s="262"/>
      <c r="G438" s="262" t="s">
        <v>721</v>
      </c>
      <c r="H438" s="264">
        <v>300</v>
      </c>
      <c r="I438" s="264">
        <f>TAvoir2022[[#This Row],[MONTANT H.T]]*1.2</f>
        <v>360</v>
      </c>
      <c r="J438" s="264"/>
      <c r="K438" s="265">
        <f>IF(OR(TAvoir2022[[#This Row],[MONTANT T.T.C]]=TAvoir2022[[#This Row],[REGLEMENT]],TAvoir2022[[#This Row],[REGLEMENT]]="-"),"",TAvoir2022[[#This Row],[REGLEMENT]]-TAvoir2022[[#This Row],[MONTANT T.T.C]])</f>
        <v>-360</v>
      </c>
      <c r="L438" s="301">
        <f ca="1">IF(AND(TAvoir2022[[#This Row],[MONTANT H.T]]&lt;&gt;"",TAvoir2022[[#This Row],[ECART]]&lt;&gt;"",TAvoir2022[[#This Row],[RELANCE]]&lt;&gt;"non"),DATEDIF(TAvoir2022[[#This Row],[PERIODE]],TODAY(),"D"),"-")</f>
        <v>94</v>
      </c>
      <c r="M438" s="267"/>
      <c r="N438" s="268"/>
      <c r="O438" s="269"/>
    </row>
    <row r="439" spans="1:15" s="2" customFormat="1" ht="16.5" hidden="1" customHeight="1" thickTop="1" thickBot="1">
      <c r="A439" s="25" t="s">
        <v>44</v>
      </c>
      <c r="B439" s="220" t="s">
        <v>12</v>
      </c>
      <c r="C439" s="261">
        <v>44739</v>
      </c>
      <c r="D439" s="262">
        <v>18003660</v>
      </c>
      <c r="E439" s="263"/>
      <c r="F439" s="262"/>
      <c r="G439" s="262" t="s">
        <v>720</v>
      </c>
      <c r="H439" s="264">
        <v>300</v>
      </c>
      <c r="I439" s="264">
        <f>TAvoir2022[[#This Row],[MONTANT H.T]]*1.2</f>
        <v>360</v>
      </c>
      <c r="J439" s="264"/>
      <c r="K439" s="265">
        <f>IF(OR(TAvoir2022[[#This Row],[MONTANT T.T.C]]=TAvoir2022[[#This Row],[REGLEMENT]],TAvoir2022[[#This Row],[REGLEMENT]]="-"),"",TAvoir2022[[#This Row],[REGLEMENT]]-TAvoir2022[[#This Row],[MONTANT T.T.C]])</f>
        <v>-360</v>
      </c>
      <c r="L439" s="266">
        <f ca="1">IF(AND(TAvoir2022[[#This Row],[MONTANT H.T]]&lt;&gt;"",TAvoir2022[[#This Row],[ECART]]&lt;&gt;"",TAvoir2022[[#This Row],[RELANCE]]&lt;&gt;"non"),DATEDIF(TAvoir2022[[#This Row],[PERIODE]],TODAY(),"D"),"-")</f>
        <v>94</v>
      </c>
      <c r="M439" s="267"/>
      <c r="N439" s="268"/>
      <c r="O439" s="269"/>
    </row>
    <row r="440" spans="1:15" s="2" customFormat="1" ht="16.5" hidden="1" customHeight="1" thickTop="1" thickBot="1">
      <c r="A440" s="25" t="s">
        <v>44</v>
      </c>
      <c r="B440" s="355" t="s">
        <v>12</v>
      </c>
      <c r="C440" s="34">
        <v>44746</v>
      </c>
      <c r="D440" s="33">
        <v>18003676</v>
      </c>
      <c r="E440" s="35"/>
      <c r="F440" s="33" t="s">
        <v>26</v>
      </c>
      <c r="G440" s="33"/>
      <c r="H440" s="36">
        <v>300</v>
      </c>
      <c r="I440" s="36">
        <f>TAvoir2022[[#This Row],[MONTANT H.T]]*1.2</f>
        <v>360</v>
      </c>
      <c r="J440" s="36"/>
      <c r="K440" s="38">
        <f>IF(OR(TAvoir2022[[#This Row],[MONTANT T.T.C]]=TAvoir2022[[#This Row],[REGLEMENT]],TAvoir2022[[#This Row],[REGLEMENT]]="-"),"",TAvoir2022[[#This Row],[REGLEMENT]]-TAvoir2022[[#This Row],[MONTANT T.T.C]])</f>
        <v>-360</v>
      </c>
      <c r="L440" s="136">
        <f ca="1">IF(AND(TAvoir2022[[#This Row],[MONTANT H.T]]&lt;&gt;"",TAvoir2022[[#This Row],[ECART]]&lt;&gt;"",TAvoir2022[[#This Row],[RELANCE]]&lt;&gt;"non"),DATEDIF(TAvoir2022[[#This Row],[PERIODE]],TODAY(),"D"),"-")</f>
        <v>87</v>
      </c>
      <c r="M440" s="37"/>
      <c r="N440" s="30"/>
      <c r="O440" s="31"/>
    </row>
    <row r="441" spans="1:15" s="2" customFormat="1" ht="16.5" hidden="1" customHeight="1" thickTop="1" thickBot="1">
      <c r="A441" s="25" t="s">
        <v>44</v>
      </c>
      <c r="B441" s="55" t="s">
        <v>12</v>
      </c>
      <c r="C441" s="34">
        <v>44775</v>
      </c>
      <c r="D441" s="33">
        <v>18003796</v>
      </c>
      <c r="E441" s="35"/>
      <c r="F441" s="33" t="s">
        <v>25</v>
      </c>
      <c r="G441" s="33"/>
      <c r="H441" s="36">
        <v>797.5</v>
      </c>
      <c r="I441" s="36">
        <f>TAvoir2022[[#This Row],[MONTANT H.T]]*1.2</f>
        <v>957</v>
      </c>
      <c r="J441" s="36"/>
      <c r="K441" s="38">
        <f>IF(OR(TAvoir2022[[#This Row],[MONTANT T.T.C]]=TAvoir2022[[#This Row],[REGLEMENT]],TAvoir2022[[#This Row],[REGLEMENT]]="-"),"",TAvoir2022[[#This Row],[REGLEMENT]]-TAvoir2022[[#This Row],[MONTANT T.T.C]])</f>
        <v>-957</v>
      </c>
      <c r="L441" s="136">
        <f ca="1">IF(AND(TAvoir2022[[#This Row],[MONTANT H.T]]&lt;&gt;"",TAvoir2022[[#This Row],[ECART]]&lt;&gt;"",TAvoir2022[[#This Row],[RELANCE]]&lt;&gt;"non"),DATEDIF(TAvoir2022[[#This Row],[PERIODE]],TODAY(),"D"),"-")</f>
        <v>58</v>
      </c>
      <c r="M441" s="37"/>
      <c r="N441" s="30"/>
      <c r="O441" s="31"/>
    </row>
    <row r="442" spans="1:15" s="2" customFormat="1" ht="16.5" hidden="1" customHeight="1" thickTop="1" thickBot="1">
      <c r="A442" s="25" t="s">
        <v>44</v>
      </c>
      <c r="B442" s="220" t="s">
        <v>12</v>
      </c>
      <c r="C442" s="221">
        <v>44720</v>
      </c>
      <c r="D442" s="222">
        <v>18003631</v>
      </c>
      <c r="E442" s="223"/>
      <c r="F442" s="222" t="s">
        <v>33</v>
      </c>
      <c r="G442" s="222" t="s">
        <v>609</v>
      </c>
      <c r="H442" s="224">
        <v>1066.28</v>
      </c>
      <c r="I442" s="224">
        <f>TAvoir2022[[#This Row],[MONTANT H.T]]*1.2</f>
        <v>1279.5359999999998</v>
      </c>
      <c r="J442" s="224"/>
      <c r="K442" s="197">
        <f>IF(OR(TAvoir2022[[#This Row],[MONTANT T.T.C]]=TAvoir2022[[#This Row],[REGLEMENT]],TAvoir2022[[#This Row],[REGLEMENT]]="-"),"",TAvoir2022[[#This Row],[REGLEMENT]]-TAvoir2022[[#This Row],[MONTANT T.T.C]])</f>
        <v>-1279.5359999999998</v>
      </c>
      <c r="L442" s="226">
        <f ca="1">IF(AND(TAvoir2022[[#This Row],[MONTANT H.T]]&lt;&gt;"",TAvoir2022[[#This Row],[ECART]]&lt;&gt;"",TAvoir2022[[#This Row],[RELANCE]]&lt;&gt;"non"),DATEDIF(TAvoir2022[[#This Row],[PERIODE]],TODAY(),"D"),"-")</f>
        <v>113</v>
      </c>
      <c r="M442" s="227"/>
      <c r="N442" s="228"/>
      <c r="O442" s="229"/>
    </row>
    <row r="443" spans="1:15" s="2" customFormat="1" ht="16.5" hidden="1" customHeight="1" thickTop="1" thickBot="1">
      <c r="A443" s="25" t="s">
        <v>44</v>
      </c>
      <c r="B443" s="55" t="s">
        <v>12</v>
      </c>
      <c r="C443" s="34">
        <v>44776</v>
      </c>
      <c r="D443" s="33">
        <v>18003775</v>
      </c>
      <c r="E443" s="35"/>
      <c r="F443" s="33" t="s">
        <v>25</v>
      </c>
      <c r="G443" s="33"/>
      <c r="H443" s="36">
        <v>1160</v>
      </c>
      <c r="I443" s="36">
        <f>TAvoir2022[[#This Row],[MONTANT H.T]]*1.2</f>
        <v>1392</v>
      </c>
      <c r="J443" s="36"/>
      <c r="K443" s="38">
        <f>IF(OR(TAvoir2022[[#This Row],[MONTANT T.T.C]]=TAvoir2022[[#This Row],[REGLEMENT]],TAvoir2022[[#This Row],[REGLEMENT]]="-"),"",TAvoir2022[[#This Row],[REGLEMENT]]-TAvoir2022[[#This Row],[MONTANT T.T.C]])</f>
        <v>-1392</v>
      </c>
      <c r="L443" s="39">
        <f ca="1">IF(AND(TAvoir2022[[#This Row],[MONTANT H.T]]&lt;&gt;"",TAvoir2022[[#This Row],[ECART]]&lt;&gt;"",TAvoir2022[[#This Row],[RELANCE]]&lt;&gt;"non"),DATEDIF(TAvoir2022[[#This Row],[PERIODE]],TODAY(),"D"),"-")</f>
        <v>57</v>
      </c>
      <c r="M443" s="37"/>
      <c r="N443" s="30"/>
      <c r="O443" s="31"/>
    </row>
    <row r="444" spans="1:15" s="2" customFormat="1" ht="16.5" hidden="1" customHeight="1" thickTop="1" thickBot="1">
      <c r="A444" s="25" t="s">
        <v>44</v>
      </c>
      <c r="B444" s="55" t="s">
        <v>12</v>
      </c>
      <c r="C444" s="34">
        <v>44769</v>
      </c>
      <c r="D444" s="33">
        <v>18003759</v>
      </c>
      <c r="E444" s="35"/>
      <c r="F444" s="33" t="s">
        <v>25</v>
      </c>
      <c r="G444" s="33"/>
      <c r="H444" s="36">
        <v>1957.5</v>
      </c>
      <c r="I444" s="36">
        <f>TAvoir2022[[#This Row],[MONTANT H.T]]*1.2</f>
        <v>2349</v>
      </c>
      <c r="J444" s="36"/>
      <c r="K444" s="38">
        <f>IF(OR(TAvoir2022[[#This Row],[MONTANT T.T.C]]=TAvoir2022[[#This Row],[REGLEMENT]],TAvoir2022[[#This Row],[REGLEMENT]]="-"),"",TAvoir2022[[#This Row],[REGLEMENT]]-TAvoir2022[[#This Row],[MONTANT T.T.C]])</f>
        <v>-2349</v>
      </c>
      <c r="L444" s="136">
        <f ca="1">IF(AND(TAvoir2022[[#This Row],[MONTANT H.T]]&lt;&gt;"",TAvoir2022[[#This Row],[ECART]]&lt;&gt;"",TAvoir2022[[#This Row],[RELANCE]]&lt;&gt;"non"),DATEDIF(TAvoir2022[[#This Row],[PERIODE]],TODAY(),"D"),"-")</f>
        <v>64</v>
      </c>
      <c r="M444" s="37"/>
      <c r="N444" s="30"/>
      <c r="O444" s="31"/>
    </row>
    <row r="445" spans="1:15" s="2" customFormat="1" ht="16.5" hidden="1" customHeight="1" thickTop="1" thickBot="1">
      <c r="A445" s="25" t="s">
        <v>44</v>
      </c>
      <c r="B445" s="436" t="s">
        <v>12</v>
      </c>
      <c r="C445" s="437">
        <v>44732</v>
      </c>
      <c r="D445" s="438">
        <v>18003816</v>
      </c>
      <c r="E445" s="439">
        <v>17282.88</v>
      </c>
      <c r="F445" s="22" t="s">
        <v>26</v>
      </c>
      <c r="G445" s="438" t="s">
        <v>948</v>
      </c>
      <c r="H445" s="440">
        <v>2006.4</v>
      </c>
      <c r="I445" s="440">
        <f>TAvoir2022[[#This Row],[MONTANT H.T]]*1.2</f>
        <v>2407.6799999999998</v>
      </c>
      <c r="J445" s="440"/>
      <c r="K445" s="441">
        <f>IF(OR(TAvoir2022[[#This Row],[MONTANT T.T.C]]=TAvoir2022[[#This Row],[REGLEMENT]],TAvoir2022[[#This Row],[REGLEMENT]]="-"),"",TAvoir2022[[#This Row],[REGLEMENT]]-TAvoir2022[[#This Row],[MONTANT T.T.C]])</f>
        <v>-2407.6799999999998</v>
      </c>
      <c r="L445" s="447">
        <f ca="1">IF(AND(TAvoir2022[[#This Row],[MONTANT H.T]]&lt;&gt;"",TAvoir2022[[#This Row],[ECART]]&lt;&gt;"",TAvoir2022[[#This Row],[RELANCE]]&lt;&gt;"non"),DATEDIF(TAvoir2022[[#This Row],[PERIODE]],TODAY(),"D"),"-")</f>
        <v>101</v>
      </c>
      <c r="M445" s="443"/>
      <c r="N445" s="444"/>
      <c r="O445" s="445"/>
    </row>
    <row r="446" spans="1:15" s="2" customFormat="1" ht="16.5" hidden="1" customHeight="1" thickTop="1" thickBot="1">
      <c r="A446" s="25" t="s">
        <v>44</v>
      </c>
      <c r="B446" s="55" t="s">
        <v>12</v>
      </c>
      <c r="C446" s="34">
        <v>44776</v>
      </c>
      <c r="D446" s="33">
        <v>18003780</v>
      </c>
      <c r="E446" s="35"/>
      <c r="F446" s="33" t="s">
        <v>25</v>
      </c>
      <c r="G446" s="33"/>
      <c r="H446" s="36">
        <v>2175</v>
      </c>
      <c r="I446" s="36">
        <f>TAvoir2022[[#This Row],[MONTANT H.T]]*1.2</f>
        <v>2610</v>
      </c>
      <c r="J446" s="36"/>
      <c r="K446" s="38">
        <f>IF(OR(TAvoir2022[[#This Row],[MONTANT T.T.C]]=TAvoir2022[[#This Row],[REGLEMENT]],TAvoir2022[[#This Row],[REGLEMENT]]="-"),"",TAvoir2022[[#This Row],[REGLEMENT]]-TAvoir2022[[#This Row],[MONTANT T.T.C]])</f>
        <v>-2610</v>
      </c>
      <c r="L446" s="136">
        <f ca="1">IF(AND(TAvoir2022[[#This Row],[MONTANT H.T]]&lt;&gt;"",TAvoir2022[[#This Row],[ECART]]&lt;&gt;"",TAvoir2022[[#This Row],[RELANCE]]&lt;&gt;"non"),DATEDIF(TAvoir2022[[#This Row],[PERIODE]],TODAY(),"D"),"-")</f>
        <v>57</v>
      </c>
      <c r="M446" s="37"/>
      <c r="N446" s="30"/>
      <c r="O446" s="31"/>
    </row>
    <row r="447" spans="1:15" s="2" customFormat="1" ht="16.5" hidden="1" customHeight="1" thickTop="1" thickBot="1">
      <c r="A447" s="25" t="s">
        <v>44</v>
      </c>
      <c r="B447" s="55" t="s">
        <v>12</v>
      </c>
      <c r="C447" s="34">
        <v>44776</v>
      </c>
      <c r="D447" s="33">
        <v>18003779</v>
      </c>
      <c r="E447" s="35"/>
      <c r="F447" s="33" t="s">
        <v>25</v>
      </c>
      <c r="G447" s="33"/>
      <c r="H447" s="36">
        <v>3552.5</v>
      </c>
      <c r="I447" s="36">
        <f>TAvoir2022[[#This Row],[MONTANT H.T]]*1.2</f>
        <v>4263</v>
      </c>
      <c r="J447" s="36"/>
      <c r="K447" s="38">
        <f>IF(OR(TAvoir2022[[#This Row],[MONTANT T.T.C]]=TAvoir2022[[#This Row],[REGLEMENT]],TAvoir2022[[#This Row],[REGLEMENT]]="-"),"",TAvoir2022[[#This Row],[REGLEMENT]]-TAvoir2022[[#This Row],[MONTANT T.T.C]])</f>
        <v>-4263</v>
      </c>
      <c r="L447" s="136">
        <f ca="1">IF(AND(TAvoir2022[[#This Row],[MONTANT H.T]]&lt;&gt;"",TAvoir2022[[#This Row],[ECART]]&lt;&gt;"",TAvoir2022[[#This Row],[RELANCE]]&lt;&gt;"non"),DATEDIF(TAvoir2022[[#This Row],[PERIODE]],TODAY(),"D"),"-")</f>
        <v>57</v>
      </c>
      <c r="M447" s="37"/>
      <c r="N447" s="30"/>
      <c r="O447" s="31"/>
    </row>
    <row r="448" spans="1:15" s="2" customFormat="1" ht="16.5" hidden="1" customHeight="1" thickTop="1" thickBot="1">
      <c r="A448" s="25" t="s">
        <v>178</v>
      </c>
      <c r="B448" s="67" t="s">
        <v>179</v>
      </c>
      <c r="C448" s="68">
        <v>44571</v>
      </c>
      <c r="D448" s="69">
        <v>18003231</v>
      </c>
      <c r="E448" s="70"/>
      <c r="F448" s="69" t="s">
        <v>25</v>
      </c>
      <c r="G448" s="69"/>
      <c r="H448" s="71">
        <v>255</v>
      </c>
      <c r="I448" s="71">
        <v>306</v>
      </c>
      <c r="J448" s="71">
        <v>306</v>
      </c>
      <c r="K448" s="72" t="str">
        <f>IF(OR(TAvoir2022[[#This Row],[MONTANT T.T.C]]=TAvoir2022[[#This Row],[REGLEMENT]],TAvoir2022[[#This Row],[REGLEMENT]]="-"),"",TAvoir2022[[#This Row],[REGLEMENT]]-TAvoir2022[[#This Row],[MONTANT T.T.C]])</f>
        <v/>
      </c>
      <c r="L448" s="144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48" s="74"/>
      <c r="N448" s="30" t="s">
        <v>228</v>
      </c>
      <c r="O448" s="31" t="s">
        <v>164</v>
      </c>
    </row>
    <row r="449" spans="1:15" s="2" customFormat="1" ht="16.5" hidden="1" customHeight="1" thickTop="1" thickBot="1">
      <c r="A449" s="25" t="s">
        <v>178</v>
      </c>
      <c r="B449" s="67" t="s">
        <v>179</v>
      </c>
      <c r="C449" s="237">
        <v>44725</v>
      </c>
      <c r="D449" s="238">
        <v>18003640</v>
      </c>
      <c r="E449" s="239"/>
      <c r="F449" s="69" t="s">
        <v>25</v>
      </c>
      <c r="G449" s="238" t="s">
        <v>678</v>
      </c>
      <c r="H449" s="240">
        <v>42</v>
      </c>
      <c r="I449" s="240">
        <v>50.4</v>
      </c>
      <c r="J449" s="240">
        <v>50.47</v>
      </c>
      <c r="K449" s="72"/>
      <c r="L449" s="115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49" s="243"/>
      <c r="N449" s="244" t="s">
        <v>679</v>
      </c>
      <c r="O449" s="245" t="s">
        <v>164</v>
      </c>
    </row>
    <row r="450" spans="1:15" s="2" customFormat="1" ht="16.5" hidden="1" customHeight="1" thickTop="1" thickBot="1">
      <c r="A450" s="25" t="s">
        <v>369</v>
      </c>
      <c r="B450" s="99" t="s">
        <v>370</v>
      </c>
      <c r="C450" s="91">
        <v>44601</v>
      </c>
      <c r="D450" s="92">
        <v>18003432</v>
      </c>
      <c r="E450" s="93"/>
      <c r="F450" s="150" t="s">
        <v>26</v>
      </c>
      <c r="G450" s="92" t="s">
        <v>371</v>
      </c>
      <c r="H450" s="94">
        <v>60</v>
      </c>
      <c r="I450" s="94">
        <f>TAvoir2022[[#This Row],[MONTANT H.T]]*1.2</f>
        <v>72</v>
      </c>
      <c r="J450" s="94">
        <v>144</v>
      </c>
      <c r="K450" s="95">
        <f>IF(OR(TAvoir2022[[#This Row],[MONTANT T.T.C]]=TAvoir2022[[#This Row],[REGLEMENT]],TAvoir2022[[#This Row],[REGLEMENT]]="-"),"",TAvoir2022[[#This Row],[REGLEMENT]]-TAvoir2022[[#This Row],[MONTANT T.T.C]])</f>
        <v>72</v>
      </c>
      <c r="L450" s="115">
        <f ca="1">IF(AND(TAvoir2022[[#This Row],[MONTANT H.T]]&lt;&gt;"",TAvoir2022[[#This Row],[ECART]]&lt;&gt;"",TAvoir2022[[#This Row],[RELANCE]]&lt;&gt;"non"),DATEDIF(TAvoir2022[[#This Row],[PERIODE]],TODAY(),"D"),"-")</f>
        <v>232</v>
      </c>
      <c r="M450" s="96"/>
      <c r="N450" s="97" t="s">
        <v>372</v>
      </c>
      <c r="O450" s="98" t="s">
        <v>164</v>
      </c>
    </row>
    <row r="451" spans="1:15" s="2" customFormat="1" ht="16.5" hidden="1" customHeight="1" thickTop="1" thickBot="1">
      <c r="A451" s="25" t="s">
        <v>369</v>
      </c>
      <c r="B451" s="55" t="s">
        <v>370</v>
      </c>
      <c r="C451" s="34">
        <v>44662</v>
      </c>
      <c r="D451" s="33">
        <v>18003458</v>
      </c>
      <c r="E451" s="35"/>
      <c r="F451" s="22" t="s">
        <v>26</v>
      </c>
      <c r="G451" s="33" t="s">
        <v>447</v>
      </c>
      <c r="H451" s="36">
        <v>4207.5</v>
      </c>
      <c r="I451" s="36">
        <v>5049</v>
      </c>
      <c r="J451" s="36">
        <v>5049</v>
      </c>
      <c r="K451" s="38" t="str">
        <f>IF(OR(TAvoir2022[[#This Row],[MONTANT T.T.C]]=TAvoir2022[[#This Row],[REGLEMENT]],TAvoir2022[[#This Row],[REGLEMENT]]="-"),"",TAvoir2022[[#This Row],[REGLEMENT]]-TAvoir2022[[#This Row],[MONTANT T.T.C]])</f>
        <v/>
      </c>
      <c r="L451" s="13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51" s="37"/>
      <c r="N451" s="30" t="s">
        <v>573</v>
      </c>
      <c r="O451" s="31" t="s">
        <v>164</v>
      </c>
    </row>
    <row r="452" spans="1:15" s="2" customFormat="1" ht="16.5" hidden="1" customHeight="1" thickTop="1" thickBot="1">
      <c r="A452" s="25" t="s">
        <v>369</v>
      </c>
      <c r="B452" s="55" t="s">
        <v>370</v>
      </c>
      <c r="C452" s="193">
        <v>44658</v>
      </c>
      <c r="D452" s="194">
        <v>18003456</v>
      </c>
      <c r="E452" s="195"/>
      <c r="F452" s="194" t="s">
        <v>527</v>
      </c>
      <c r="G452" s="194" t="s">
        <v>528</v>
      </c>
      <c r="H452" s="196">
        <v>3555</v>
      </c>
      <c r="I452" s="196">
        <f>TAvoir2022[[#This Row],[MONTANT H.T]]*1.2</f>
        <v>4266</v>
      </c>
      <c r="J452" s="196">
        <v>4266</v>
      </c>
      <c r="K452" s="197" t="str">
        <f>IF(OR(TAvoir2022[[#This Row],[MONTANT T.T.C]]=TAvoir2022[[#This Row],[REGLEMENT]],TAvoir2022[[#This Row],[REGLEMENT]]="-"),"",TAvoir2022[[#This Row],[REGLEMENT]]-TAvoir2022[[#This Row],[MONTANT T.T.C]])</f>
        <v/>
      </c>
      <c r="L452" s="198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52" s="199"/>
      <c r="N452" s="30" t="s">
        <v>763</v>
      </c>
      <c r="O452" s="31" t="s">
        <v>164</v>
      </c>
    </row>
    <row r="453" spans="1:15" s="2" customFormat="1" ht="16.5" hidden="1" customHeight="1" thickTop="1" thickBot="1">
      <c r="A453" s="25" t="s">
        <v>620</v>
      </c>
      <c r="B453" s="220" t="s">
        <v>621</v>
      </c>
      <c r="C453" s="221">
        <v>44671</v>
      </c>
      <c r="D453" s="222">
        <v>18003615</v>
      </c>
      <c r="E453" s="223">
        <v>1627.88</v>
      </c>
      <c r="F453" s="51" t="s">
        <v>26</v>
      </c>
      <c r="G453" s="222" t="s">
        <v>622</v>
      </c>
      <c r="H453" s="224">
        <v>186.24</v>
      </c>
      <c r="I453" s="224">
        <f>TAvoir2022[[#This Row],[MONTANT H.T]]*1.2</f>
        <v>223.488</v>
      </c>
      <c r="J453" s="224"/>
      <c r="K453" s="225">
        <f>IF(OR(TAvoir2022[[#This Row],[MONTANT T.T.C]]=TAvoir2022[[#This Row],[REGLEMENT]],TAvoir2022[[#This Row],[REGLEMENT]]="-"),"",TAvoir2022[[#This Row],[REGLEMENT]]-TAvoir2022[[#This Row],[MONTANT T.T.C]])</f>
        <v>-223.488</v>
      </c>
      <c r="L453" s="226">
        <f ca="1">IF(AND(TAvoir2022[[#This Row],[MONTANT H.T]]&lt;&gt;"",TAvoir2022[[#This Row],[ECART]]&lt;&gt;"",TAvoir2022[[#This Row],[RELANCE]]&lt;&gt;"non"),DATEDIF(TAvoir2022[[#This Row],[PERIODE]],TODAY(),"D"),"-")</f>
        <v>162</v>
      </c>
      <c r="M453" s="227"/>
      <c r="N453" s="30" t="s">
        <v>910</v>
      </c>
      <c r="O453" s="31" t="s">
        <v>164</v>
      </c>
    </row>
    <row r="454" spans="1:15" s="2" customFormat="1" ht="16.5" hidden="1" customHeight="1" thickTop="1" thickBot="1">
      <c r="A454" s="25" t="s">
        <v>104</v>
      </c>
      <c r="B454" s="53" t="s">
        <v>105</v>
      </c>
      <c r="C454" s="68">
        <v>44579</v>
      </c>
      <c r="D454" s="69">
        <v>18003263</v>
      </c>
      <c r="E454" s="70"/>
      <c r="F454" s="69" t="s">
        <v>21</v>
      </c>
      <c r="G454" s="69" t="s">
        <v>224</v>
      </c>
      <c r="H454" s="71">
        <v>2367.36</v>
      </c>
      <c r="I454" s="71">
        <f>TAvoir2022[[#This Row],[MONTANT H.T]]*1.2</f>
        <v>2840.8319999999999</v>
      </c>
      <c r="J454" s="71">
        <v>2845.08</v>
      </c>
      <c r="K454" s="72">
        <f>IF(OR(TAvoir2022[[#This Row],[MONTANT T.T.C]]=TAvoir2022[[#This Row],[REGLEMENT]],TAvoir2022[[#This Row],[REGLEMENT]]="-"),"",TAvoir2022[[#This Row],[REGLEMENT]]-TAvoir2022[[#This Row],[MONTANT T.T.C]])</f>
        <v>4.2480000000000473</v>
      </c>
      <c r="L454" s="115">
        <f ca="1">IF(AND(TAvoir2022[[#This Row],[MONTANT H.T]]&lt;&gt;"",TAvoir2022[[#This Row],[ECART]]&lt;&gt;"",TAvoir2022[[#This Row],[RELANCE]]&lt;&gt;"non"),DATEDIF(TAvoir2022[[#This Row],[PERIODE]],TODAY(),"D"),"-")</f>
        <v>254</v>
      </c>
      <c r="M454" s="74"/>
      <c r="N454" s="75" t="s">
        <v>225</v>
      </c>
      <c r="O454" s="76" t="s">
        <v>164</v>
      </c>
    </row>
    <row r="455" spans="1:15" s="2" customFormat="1" ht="16.5" hidden="1" customHeight="1" thickTop="1" thickBot="1">
      <c r="A455" s="25" t="s">
        <v>104</v>
      </c>
      <c r="B455" s="355" t="s">
        <v>105</v>
      </c>
      <c r="C455" s="346">
        <v>44741</v>
      </c>
      <c r="D455" s="347">
        <v>18003789</v>
      </c>
      <c r="E455" s="348"/>
      <c r="F455" s="347" t="s">
        <v>26</v>
      </c>
      <c r="G455" s="347" t="s">
        <v>793</v>
      </c>
      <c r="H455" s="349">
        <v>963.84</v>
      </c>
      <c r="I455" s="349">
        <v>1156.6099999999999</v>
      </c>
      <c r="J455" s="349">
        <v>1156.6099999999999</v>
      </c>
      <c r="K455" s="350" t="str">
        <f>IF(OR(TAvoir2022[[#This Row],[MONTANT T.T.C]]=TAvoir2022[[#This Row],[REGLEMENT]],TAvoir2022[[#This Row],[REGLEMENT]]="-"),"",TAvoir2022[[#This Row],[REGLEMENT]]-TAvoir2022[[#This Row],[MONTANT T.T.C]])</f>
        <v/>
      </c>
      <c r="L455" s="35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55" s="352"/>
      <c r="N455" s="353" t="s">
        <v>794</v>
      </c>
      <c r="O455" s="354" t="s">
        <v>164</v>
      </c>
    </row>
    <row r="456" spans="1:15" s="2" customFormat="1" ht="16.5" hidden="1" customHeight="1" thickTop="1" thickBot="1">
      <c r="A456" s="25" t="s">
        <v>104</v>
      </c>
      <c r="B456" s="53" t="s">
        <v>105</v>
      </c>
      <c r="C456" s="68">
        <v>44564</v>
      </c>
      <c r="D456" s="69">
        <v>18003233</v>
      </c>
      <c r="E456" s="70"/>
      <c r="F456" s="69" t="s">
        <v>21</v>
      </c>
      <c r="G456" s="69" t="s">
        <v>196</v>
      </c>
      <c r="H456" s="71">
        <v>171.84</v>
      </c>
      <c r="I456" s="71">
        <f>TAvoir2022[[#This Row],[MONTANT H.T]]*1.2</f>
        <v>206.208</v>
      </c>
      <c r="J456" s="71">
        <v>205.82</v>
      </c>
      <c r="K456" s="72"/>
      <c r="L456" s="115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56" s="74"/>
      <c r="N456" s="75" t="s">
        <v>197</v>
      </c>
      <c r="O456" s="76" t="s">
        <v>164</v>
      </c>
    </row>
    <row r="457" spans="1:15" s="2" customFormat="1" ht="16.5" hidden="1" customHeight="1" thickTop="1" thickBot="1">
      <c r="A457" s="25" t="s">
        <v>104</v>
      </c>
      <c r="B457" s="53" t="s">
        <v>105</v>
      </c>
      <c r="C457" s="68">
        <v>44585</v>
      </c>
      <c r="D457" s="69">
        <v>18003261</v>
      </c>
      <c r="E457" s="70"/>
      <c r="F457" s="69" t="s">
        <v>21</v>
      </c>
      <c r="G457" s="69" t="s">
        <v>222</v>
      </c>
      <c r="H457" s="71">
        <v>2676.8</v>
      </c>
      <c r="I457" s="71">
        <f>TAvoir2022[[#This Row],[MONTANT H.T]]*1.2</f>
        <v>3212.1600000000003</v>
      </c>
      <c r="J457" s="71">
        <v>3212.16</v>
      </c>
      <c r="K457" s="72" t="str">
        <f>IF(OR(TAvoir2022[[#This Row],[MONTANT T.T.C]]=TAvoir2022[[#This Row],[REGLEMENT]],TAvoir2022[[#This Row],[REGLEMENT]]="-"),"",TAvoir2022[[#This Row],[REGLEMENT]]-TAvoir2022[[#This Row],[MONTANT T.T.C]])</f>
        <v/>
      </c>
      <c r="L457" s="115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57" s="74"/>
      <c r="N457" s="75" t="s">
        <v>223</v>
      </c>
      <c r="O457" s="76" t="s">
        <v>164</v>
      </c>
    </row>
    <row r="458" spans="1:15" s="2" customFormat="1" ht="16.5" hidden="1" customHeight="1" thickTop="1" thickBot="1">
      <c r="A458" s="25" t="s">
        <v>104</v>
      </c>
      <c r="B458" s="53" t="s">
        <v>105</v>
      </c>
      <c r="C458" s="68">
        <v>44572</v>
      </c>
      <c r="D458" s="69">
        <v>18003262</v>
      </c>
      <c r="E458" s="70"/>
      <c r="F458" s="69" t="s">
        <v>21</v>
      </c>
      <c r="G458" s="69" t="s">
        <v>226</v>
      </c>
      <c r="H458" s="71">
        <v>1336.32</v>
      </c>
      <c r="I458" s="71">
        <f>TAvoir2022[[#This Row],[MONTANT H.T]]*1.2</f>
        <v>1603.5839999999998</v>
      </c>
      <c r="J458" s="71">
        <v>1603.58</v>
      </c>
      <c r="K458" s="72"/>
      <c r="L458" s="115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58" s="74"/>
      <c r="N458" s="75" t="s">
        <v>227</v>
      </c>
      <c r="O458" s="76" t="s">
        <v>164</v>
      </c>
    </row>
    <row r="459" spans="1:15" s="2" customFormat="1" ht="16.5" hidden="1" customHeight="1" thickTop="1" thickBot="1">
      <c r="A459" s="25" t="s">
        <v>104</v>
      </c>
      <c r="B459" s="53" t="s">
        <v>105</v>
      </c>
      <c r="C459" s="68">
        <v>44615</v>
      </c>
      <c r="D459" s="69">
        <v>18003330</v>
      </c>
      <c r="E459" s="70"/>
      <c r="F459" s="69"/>
      <c r="G459" s="69" t="s">
        <v>324</v>
      </c>
      <c r="H459" s="71">
        <v>1461.56</v>
      </c>
      <c r="I459" s="71">
        <f>TAvoir2022[[#This Row],[MONTANT H.T]]*1.2</f>
        <v>1753.8719999999998</v>
      </c>
      <c r="J459" s="71">
        <v>1753.11</v>
      </c>
      <c r="K459" s="72"/>
      <c r="L459" s="115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59" s="74"/>
      <c r="N459" s="75" t="s">
        <v>325</v>
      </c>
      <c r="O459" s="76" t="s">
        <v>164</v>
      </c>
    </row>
    <row r="460" spans="1:15" s="2" customFormat="1" ht="16.5" hidden="1" customHeight="1" thickTop="1" thickBot="1">
      <c r="A460" s="25" t="s">
        <v>104</v>
      </c>
      <c r="B460" s="53" t="s">
        <v>105</v>
      </c>
      <c r="C460" s="68">
        <v>44601</v>
      </c>
      <c r="D460" s="69">
        <v>18003337</v>
      </c>
      <c r="E460" s="70"/>
      <c r="F460" s="69" t="s">
        <v>291</v>
      </c>
      <c r="G460" s="69" t="s">
        <v>292</v>
      </c>
      <c r="H460" s="71">
        <v>104.21</v>
      </c>
      <c r="I460" s="71">
        <f>TAvoir2022[[#This Row],[MONTANT H.T]]*1.2</f>
        <v>125.05199999999999</v>
      </c>
      <c r="J460" s="71">
        <v>125.05</v>
      </c>
      <c r="K460" s="72"/>
      <c r="L460" s="115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60" s="74"/>
      <c r="N460" s="75" t="s">
        <v>293</v>
      </c>
      <c r="O460" s="76" t="s">
        <v>164</v>
      </c>
    </row>
    <row r="461" spans="1:15" s="2" customFormat="1" ht="16.5" hidden="1" customHeight="1" thickTop="1" thickBot="1">
      <c r="A461" s="25" t="s">
        <v>104</v>
      </c>
      <c r="B461" s="55" t="s">
        <v>105</v>
      </c>
      <c r="C461" s="34">
        <v>44739</v>
      </c>
      <c r="D461" s="33">
        <v>18003690</v>
      </c>
      <c r="E461" s="35"/>
      <c r="F461" s="33" t="s">
        <v>21</v>
      </c>
      <c r="G461" s="33" t="s">
        <v>744</v>
      </c>
      <c r="H461" s="36">
        <v>3235.68</v>
      </c>
      <c r="I461" s="36">
        <f>TAvoir2022[[#This Row],[MONTANT H.T]]*1.2</f>
        <v>3882.8159999999998</v>
      </c>
      <c r="J461" s="36">
        <v>3882.82</v>
      </c>
      <c r="K461" s="38"/>
      <c r="L461" s="39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61" s="37"/>
      <c r="N461" s="30" t="s">
        <v>745</v>
      </c>
      <c r="O461" s="31" t="s">
        <v>164</v>
      </c>
    </row>
    <row r="462" spans="1:15" s="2" customFormat="1" ht="16.5" hidden="1" customHeight="1" thickTop="1" thickBot="1">
      <c r="A462" s="25" t="s">
        <v>46</v>
      </c>
      <c r="B462" s="55" t="s">
        <v>31</v>
      </c>
      <c r="C462" s="34">
        <v>44735</v>
      </c>
      <c r="D462" s="33">
        <v>18003741</v>
      </c>
      <c r="E462" s="33">
        <v>6341.83</v>
      </c>
      <c r="F462" s="33" t="s">
        <v>26</v>
      </c>
      <c r="G462" s="33" t="s">
        <v>819</v>
      </c>
      <c r="H462" s="36">
        <v>6</v>
      </c>
      <c r="I462" s="36">
        <f>TAvoir2022[[#This Row],[MONTANT H.T]]*1.2</f>
        <v>7.1999999999999993</v>
      </c>
      <c r="J462" s="36"/>
      <c r="K462" s="38">
        <f>IF(OR(TAvoir2022[[#This Row],[MONTANT T.T.C]]=TAvoir2022[[#This Row],[REGLEMENT]],TAvoir2022[[#This Row],[REGLEMENT]]="-"),"",TAvoir2022[[#This Row],[REGLEMENT]]-TAvoir2022[[#This Row],[MONTANT T.T.C]])</f>
        <v>-7.1999999999999993</v>
      </c>
      <c r="L462" s="39">
        <f ca="1">IF(AND(TAvoir2022[[#This Row],[MONTANT H.T]]&lt;&gt;"",TAvoir2022[[#This Row],[ECART]]&lt;&gt;"",TAvoir2022[[#This Row],[RELANCE]]&lt;&gt;"non"),DATEDIF(TAvoir2022[[#This Row],[PERIODE]],TODAY(),"D"),"-")</f>
        <v>98</v>
      </c>
      <c r="M462" s="37"/>
      <c r="N462" s="30" t="s">
        <v>920</v>
      </c>
      <c r="O462" s="31" t="s">
        <v>164</v>
      </c>
    </row>
    <row r="463" spans="1:15" s="2" customFormat="1" ht="16.5" hidden="1" customHeight="1" thickTop="1" thickBot="1">
      <c r="A463" s="25" t="s">
        <v>46</v>
      </c>
      <c r="B463" s="55" t="s">
        <v>31</v>
      </c>
      <c r="C463" s="34">
        <v>44735</v>
      </c>
      <c r="D463" s="33">
        <v>18003742</v>
      </c>
      <c r="E463" s="35">
        <v>4848</v>
      </c>
      <c r="F463" s="33" t="s">
        <v>812</v>
      </c>
      <c r="G463" s="33" t="s">
        <v>818</v>
      </c>
      <c r="H463" s="36">
        <v>89.6</v>
      </c>
      <c r="I463" s="36">
        <f>TAvoir2022[[#This Row],[MONTANT H.T]]*1.2</f>
        <v>107.52</v>
      </c>
      <c r="J463" s="36"/>
      <c r="K463" s="38">
        <f>IF(OR(TAvoir2022[[#This Row],[MONTANT T.T.C]]=TAvoir2022[[#This Row],[REGLEMENT]],TAvoir2022[[#This Row],[REGLEMENT]]="-"),"",TAvoir2022[[#This Row],[REGLEMENT]]-TAvoir2022[[#This Row],[MONTANT T.T.C]])</f>
        <v>-107.52</v>
      </c>
      <c r="L463" s="136">
        <f ca="1">IF(AND(TAvoir2022[[#This Row],[MONTANT H.T]]&lt;&gt;"",TAvoir2022[[#This Row],[ECART]]&lt;&gt;"",TAvoir2022[[#This Row],[RELANCE]]&lt;&gt;"non"),DATEDIF(TAvoir2022[[#This Row],[PERIODE]],TODAY(),"D"),"-")</f>
        <v>98</v>
      </c>
      <c r="M463" s="37"/>
      <c r="N463" s="30" t="s">
        <v>921</v>
      </c>
      <c r="O463" s="31" t="s">
        <v>164</v>
      </c>
    </row>
    <row r="464" spans="1:15" s="2" customFormat="1" ht="16.5" hidden="1" customHeight="1" thickTop="1" thickBot="1">
      <c r="A464" s="25" t="s">
        <v>46</v>
      </c>
      <c r="B464" s="162" t="s">
        <v>31</v>
      </c>
      <c r="C464" s="473">
        <v>44738</v>
      </c>
      <c r="D464" s="248">
        <v>18003740</v>
      </c>
      <c r="E464" s="483">
        <v>353.5</v>
      </c>
      <c r="F464" s="248"/>
      <c r="G464" s="248" t="s">
        <v>814</v>
      </c>
      <c r="H464" s="282">
        <v>241.02</v>
      </c>
      <c r="I464" s="282">
        <f>TAvoir2022[[#This Row],[MONTANT H.T]]*1.2</f>
        <v>289.22399999999999</v>
      </c>
      <c r="J464" s="282"/>
      <c r="K464" s="270">
        <f>IF(OR(TAvoir2022[[#This Row],[MONTANT T.T.C]]=TAvoir2022[[#This Row],[REGLEMENT]],TAvoir2022[[#This Row],[REGLEMENT]]="-"),"",TAvoir2022[[#This Row],[REGLEMENT]]-TAvoir2022[[#This Row],[MONTANT T.T.C]])</f>
        <v>-289.22399999999999</v>
      </c>
      <c r="L464" s="136">
        <f ca="1">IF(AND(TAvoir2022[[#This Row],[MONTANT H.T]]&lt;&gt;"",TAvoir2022[[#This Row],[ECART]]&lt;&gt;"",TAvoir2022[[#This Row],[RELANCE]]&lt;&gt;"non"),DATEDIF(TAvoir2022[[#This Row],[PERIODE]],TODAY(),"D"),"-")</f>
        <v>95</v>
      </c>
      <c r="M464" s="37"/>
      <c r="N464" s="30" t="s">
        <v>922</v>
      </c>
      <c r="O464" s="31" t="s">
        <v>164</v>
      </c>
    </row>
    <row r="465" spans="1:15" s="2" customFormat="1" ht="16.5" hidden="1" customHeight="1" thickTop="1" thickBot="1">
      <c r="A465" s="25" t="s">
        <v>46</v>
      </c>
      <c r="B465" s="392" t="s">
        <v>31</v>
      </c>
      <c r="C465" s="366">
        <v>44727</v>
      </c>
      <c r="D465" s="367">
        <v>18003739</v>
      </c>
      <c r="E465" s="368">
        <v>567.07000000000005</v>
      </c>
      <c r="F465" s="367" t="s">
        <v>33</v>
      </c>
      <c r="G465" s="367" t="s">
        <v>787</v>
      </c>
      <c r="H465" s="369">
        <v>934.92</v>
      </c>
      <c r="I465" s="369">
        <f>TAvoir2022[[#This Row],[MONTANT H.T]]*1.2</f>
        <v>1121.904</v>
      </c>
      <c r="J465" s="369">
        <v>1121.9000000000001</v>
      </c>
      <c r="K465" s="370"/>
      <c r="L465" s="37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65" s="352"/>
      <c r="N465" s="353" t="s">
        <v>788</v>
      </c>
      <c r="O465" s="354" t="s">
        <v>164</v>
      </c>
    </row>
    <row r="466" spans="1:15" s="2" customFormat="1" ht="16.5" hidden="1" customHeight="1" thickTop="1" thickBot="1">
      <c r="A466" s="25" t="s">
        <v>46</v>
      </c>
      <c r="B466" s="392" t="s">
        <v>31</v>
      </c>
      <c r="C466" s="346">
        <v>44726</v>
      </c>
      <c r="D466" s="347">
        <v>18003749</v>
      </c>
      <c r="E466" s="348"/>
      <c r="F466" s="409" t="s">
        <v>33</v>
      </c>
      <c r="G466" s="347" t="s">
        <v>789</v>
      </c>
      <c r="H466" s="349">
        <v>583.1</v>
      </c>
      <c r="I466" s="349">
        <f>TAvoir2022[[#This Row],[MONTANT H.T]]*1.2</f>
        <v>699.72</v>
      </c>
      <c r="J466" s="349">
        <v>699.72</v>
      </c>
      <c r="K466" s="350" t="str">
        <f>IF(OR(TAvoir2022[[#This Row],[MONTANT T.T.C]]=TAvoir2022[[#This Row],[REGLEMENT]],TAvoir2022[[#This Row],[REGLEMENT]]="-"),"",TAvoir2022[[#This Row],[REGLEMENT]]-TAvoir2022[[#This Row],[MONTANT T.T.C]])</f>
        <v/>
      </c>
      <c r="L466" s="35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66" s="352"/>
      <c r="N466" s="353" t="s">
        <v>790</v>
      </c>
      <c r="O466" s="354" t="s">
        <v>164</v>
      </c>
    </row>
    <row r="467" spans="1:15" s="2" customFormat="1" ht="16.5" hidden="1" customHeight="1" thickTop="1" thickBot="1">
      <c r="A467" s="25" t="s">
        <v>46</v>
      </c>
      <c r="B467" s="147" t="s">
        <v>31</v>
      </c>
      <c r="C467" s="34">
        <v>44754</v>
      </c>
      <c r="D467" s="33">
        <v>18003793</v>
      </c>
      <c r="E467" s="35"/>
      <c r="F467" s="248" t="s">
        <v>812</v>
      </c>
      <c r="G467" s="33" t="s">
        <v>816</v>
      </c>
      <c r="H467" s="36">
        <v>36.479999999999997</v>
      </c>
      <c r="I467" s="36">
        <f>TAvoir2022[[#This Row],[MONTANT H.T]]*1.2</f>
        <v>43.775999999999996</v>
      </c>
      <c r="J467" s="36"/>
      <c r="K467" s="38">
        <f>IF(OR(TAvoir2022[[#This Row],[MONTANT T.T.C]]=TAvoir2022[[#This Row],[REGLEMENT]],TAvoir2022[[#This Row],[REGLEMENT]]="-"),"",TAvoir2022[[#This Row],[REGLEMENT]]-TAvoir2022[[#This Row],[MONTANT T.T.C]])</f>
        <v>-43.775999999999996</v>
      </c>
      <c r="L467" s="39">
        <f ca="1">IF(AND(TAvoir2022[[#This Row],[MONTANT H.T]]&lt;&gt;"",TAvoir2022[[#This Row],[ECART]]&lt;&gt;"",TAvoir2022[[#This Row],[RELANCE]]&lt;&gt;"non"),DATEDIF(TAvoir2022[[#This Row],[PERIODE]],TODAY(),"D"),"-")</f>
        <v>79</v>
      </c>
      <c r="M467" s="37"/>
      <c r="N467" s="30" t="s">
        <v>923</v>
      </c>
      <c r="O467" s="31" t="s">
        <v>164</v>
      </c>
    </row>
    <row r="468" spans="1:15" s="2" customFormat="1" ht="16.5" hidden="1" customHeight="1" thickTop="1" thickBot="1">
      <c r="A468" s="25" t="s">
        <v>46</v>
      </c>
      <c r="B468" s="147" t="s">
        <v>31</v>
      </c>
      <c r="C468" s="58">
        <v>44510</v>
      </c>
      <c r="D468" s="59">
        <v>18003185</v>
      </c>
      <c r="E468" s="60">
        <v>25284.55</v>
      </c>
      <c r="F468" s="213" t="s">
        <v>26</v>
      </c>
      <c r="G468" s="59" t="s">
        <v>147</v>
      </c>
      <c r="H468" s="61">
        <v>74.64</v>
      </c>
      <c r="I468" s="61">
        <f>TAvoir2022[[#This Row],[MONTANT H.T]]*1.2</f>
        <v>89.567999999999998</v>
      </c>
      <c r="J468" s="61">
        <v>89.57</v>
      </c>
      <c r="K468" s="62"/>
      <c r="L468" s="115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68" s="63"/>
      <c r="N468" s="30" t="s">
        <v>247</v>
      </c>
      <c r="O468" s="31" t="s">
        <v>164</v>
      </c>
    </row>
    <row r="469" spans="1:15" s="2" customFormat="1" ht="16.5" hidden="1" customHeight="1" thickTop="1" thickBot="1">
      <c r="A469" s="25" t="s">
        <v>46</v>
      </c>
      <c r="B469" s="55" t="s">
        <v>31</v>
      </c>
      <c r="C469" s="68">
        <v>44589</v>
      </c>
      <c r="D469" s="69">
        <v>18003268</v>
      </c>
      <c r="E469" s="70"/>
      <c r="F469" s="69" t="s">
        <v>33</v>
      </c>
      <c r="G469" s="69" t="s">
        <v>245</v>
      </c>
      <c r="H469" s="71">
        <v>214.6</v>
      </c>
      <c r="I469" s="71">
        <f>TAvoir2022[[#This Row],[MONTANT H.T]]*1.2</f>
        <v>257.52</v>
      </c>
      <c r="J469" s="71">
        <v>257.52</v>
      </c>
      <c r="K469" s="72"/>
      <c r="L469" s="115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69" s="74"/>
      <c r="N469" s="75" t="s">
        <v>246</v>
      </c>
      <c r="O469" s="76" t="s">
        <v>164</v>
      </c>
    </row>
    <row r="470" spans="1:15" s="2" customFormat="1" ht="16.5" hidden="1" customHeight="1" thickTop="1" thickBot="1">
      <c r="A470" s="25" t="s">
        <v>46</v>
      </c>
      <c r="B470" s="55" t="s">
        <v>31</v>
      </c>
      <c r="C470" s="68">
        <v>44579</v>
      </c>
      <c r="D470" s="69">
        <v>18003300</v>
      </c>
      <c r="E470" s="70"/>
      <c r="F470" s="69" t="s">
        <v>248</v>
      </c>
      <c r="G470" s="69" t="s">
        <v>249</v>
      </c>
      <c r="H470" s="71">
        <v>91.92</v>
      </c>
      <c r="I470" s="71">
        <f>TAvoir2022[[#This Row],[MONTANT H.T]]*1.2</f>
        <v>110.304</v>
      </c>
      <c r="J470" s="71">
        <v>110.3</v>
      </c>
      <c r="K470" s="72"/>
      <c r="L470" s="115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70" s="74"/>
      <c r="N470" s="75" t="s">
        <v>250</v>
      </c>
      <c r="O470" s="76" t="s">
        <v>164</v>
      </c>
    </row>
    <row r="471" spans="1:15" s="2" customFormat="1" ht="16.5" hidden="1" customHeight="1" thickTop="1" thickBot="1">
      <c r="A471" s="25" t="s">
        <v>46</v>
      </c>
      <c r="B471" s="147" t="s">
        <v>31</v>
      </c>
      <c r="C471" s="137">
        <v>44606</v>
      </c>
      <c r="D471" s="138">
        <v>18003313</v>
      </c>
      <c r="E471" s="139"/>
      <c r="F471" s="138" t="s">
        <v>33</v>
      </c>
      <c r="G471" s="138" t="s">
        <v>334</v>
      </c>
      <c r="H471" s="140">
        <v>76.83</v>
      </c>
      <c r="I471" s="140">
        <f>TAvoir2022[[#This Row],[MONTANT H.T]]*1.2</f>
        <v>92.195999999999998</v>
      </c>
      <c r="J471" s="140">
        <v>92.2</v>
      </c>
      <c r="K471" s="141"/>
      <c r="L471" s="144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71" s="74"/>
      <c r="N471" s="75" t="s">
        <v>336</v>
      </c>
      <c r="O471" s="76" t="s">
        <v>164</v>
      </c>
    </row>
    <row r="472" spans="1:15" s="2" customFormat="1" ht="16.5" hidden="1" customHeight="1" thickTop="1" thickBot="1">
      <c r="A472" s="25" t="s">
        <v>46</v>
      </c>
      <c r="B472" s="147" t="s">
        <v>31</v>
      </c>
      <c r="C472" s="137">
        <v>44600</v>
      </c>
      <c r="D472" s="138">
        <v>18003382</v>
      </c>
      <c r="E472" s="139"/>
      <c r="F472" s="150" t="s">
        <v>26</v>
      </c>
      <c r="G472" s="138" t="s">
        <v>330</v>
      </c>
      <c r="H472" s="140">
        <v>80.239999999999995</v>
      </c>
      <c r="I472" s="140">
        <f>TAvoir2022[[#This Row],[MONTANT H.T]]*1.2</f>
        <v>96.287999999999997</v>
      </c>
      <c r="J472" s="140">
        <v>96.29</v>
      </c>
      <c r="K472" s="141"/>
      <c r="L472" s="144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72" s="74"/>
      <c r="N472" s="75" t="s">
        <v>331</v>
      </c>
      <c r="O472" s="76" t="s">
        <v>164</v>
      </c>
    </row>
    <row r="473" spans="1:15" s="2" customFormat="1" ht="16.5" hidden="1" customHeight="1" thickTop="1" thickBot="1">
      <c r="A473" s="25" t="s">
        <v>46</v>
      </c>
      <c r="B473" s="147" t="s">
        <v>31</v>
      </c>
      <c r="C473" s="137">
        <v>44600</v>
      </c>
      <c r="D473" s="138">
        <v>18003383</v>
      </c>
      <c r="E473" s="139"/>
      <c r="F473" s="150" t="s">
        <v>26</v>
      </c>
      <c r="G473" s="138" t="s">
        <v>332</v>
      </c>
      <c r="H473" s="140">
        <v>13.4</v>
      </c>
      <c r="I473" s="140">
        <f>TAvoir2022[[#This Row],[MONTANT H.T]]*1.2</f>
        <v>16.079999999999998</v>
      </c>
      <c r="J473" s="140">
        <v>16.079999999999998</v>
      </c>
      <c r="K473" s="141"/>
      <c r="L473" s="144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73" s="74"/>
      <c r="N473" s="75" t="s">
        <v>333</v>
      </c>
      <c r="O473" s="76" t="s">
        <v>164</v>
      </c>
    </row>
    <row r="474" spans="1:15" s="2" customFormat="1" ht="16.5" hidden="1" customHeight="1" thickTop="1" thickBot="1">
      <c r="A474" s="25" t="s">
        <v>46</v>
      </c>
      <c r="B474" s="147" t="s">
        <v>31</v>
      </c>
      <c r="C474" s="68">
        <v>44606</v>
      </c>
      <c r="D474" s="69">
        <v>18003384</v>
      </c>
      <c r="E474" s="70"/>
      <c r="F474" s="22" t="s">
        <v>26</v>
      </c>
      <c r="G474" s="69" t="s">
        <v>334</v>
      </c>
      <c r="H474" s="71">
        <v>64.66</v>
      </c>
      <c r="I474" s="71">
        <f>TAvoir2022[[#This Row],[MONTANT H.T]]*1.2</f>
        <v>77.591999999999999</v>
      </c>
      <c r="J474" s="71">
        <v>77.59</v>
      </c>
      <c r="K474" s="72"/>
      <c r="L474" s="144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74" s="74"/>
      <c r="N474" s="75" t="s">
        <v>335</v>
      </c>
      <c r="O474" s="76" t="s">
        <v>164</v>
      </c>
    </row>
    <row r="475" spans="1:15" s="2" customFormat="1" ht="16.5" hidden="1" customHeight="1" thickTop="1" thickBot="1">
      <c r="A475" s="25" t="s">
        <v>46</v>
      </c>
      <c r="B475" s="147" t="s">
        <v>31</v>
      </c>
      <c r="C475" s="137">
        <v>44579</v>
      </c>
      <c r="D475" s="138">
        <v>18003385</v>
      </c>
      <c r="E475" s="139"/>
      <c r="F475" s="150" t="s">
        <v>26</v>
      </c>
      <c r="G475" s="138" t="s">
        <v>249</v>
      </c>
      <c r="H475" s="140">
        <v>266.64</v>
      </c>
      <c r="I475" s="140">
        <f>TAvoir2022[[#This Row],[MONTANT H.T]]*1.2</f>
        <v>319.96799999999996</v>
      </c>
      <c r="J475" s="140">
        <v>319.97000000000003</v>
      </c>
      <c r="K475" s="141"/>
      <c r="L475" s="144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75" s="74"/>
      <c r="N475" s="75" t="s">
        <v>337</v>
      </c>
      <c r="O475" s="76" t="s">
        <v>164</v>
      </c>
    </row>
    <row r="476" spans="1:15" s="2" customFormat="1" ht="16.5" hidden="1" customHeight="1" thickTop="1" thickBot="1">
      <c r="A476" s="25" t="s">
        <v>46</v>
      </c>
      <c r="B476" s="147" t="s">
        <v>31</v>
      </c>
      <c r="C476" s="68">
        <v>44602</v>
      </c>
      <c r="D476" s="69">
        <v>18003386</v>
      </c>
      <c r="E476" s="70">
        <v>84920.16</v>
      </c>
      <c r="F476" s="22" t="s">
        <v>26</v>
      </c>
      <c r="G476" s="69" t="s">
        <v>338</v>
      </c>
      <c r="H476" s="71">
        <v>90.72</v>
      </c>
      <c r="I476" s="71">
        <f>TAvoir2022[[#This Row],[MONTANT H.T]]*1.2</f>
        <v>108.86399999999999</v>
      </c>
      <c r="J476" s="71">
        <v>108.86</v>
      </c>
      <c r="K476" s="72"/>
      <c r="L476" s="115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76" s="74"/>
      <c r="N476" s="75" t="s">
        <v>339</v>
      </c>
      <c r="O476" s="76" t="s">
        <v>164</v>
      </c>
    </row>
    <row r="477" spans="1:15" s="2" customFormat="1" ht="16.5" hidden="1" customHeight="1" thickTop="1" thickBot="1">
      <c r="A477" s="25" t="s">
        <v>46</v>
      </c>
      <c r="B477" s="55" t="s">
        <v>31</v>
      </c>
      <c r="C477" s="34">
        <v>44676</v>
      </c>
      <c r="D477" s="33">
        <v>18003481</v>
      </c>
      <c r="E477" s="35">
        <v>1956.8</v>
      </c>
      <c r="F477" s="33" t="s">
        <v>409</v>
      </c>
      <c r="G477" s="33" t="s">
        <v>746</v>
      </c>
      <c r="H477" s="36">
        <v>63</v>
      </c>
      <c r="I477" s="36">
        <f>TAvoir2022[[#This Row],[MONTANT H.T]]*1.2</f>
        <v>75.599999999999994</v>
      </c>
      <c r="J477" s="36">
        <v>75.599999999999994</v>
      </c>
      <c r="K477" s="38" t="str">
        <f>IF(OR(TAvoir2022[[#This Row],[MONTANT T.T.C]]=TAvoir2022[[#This Row],[REGLEMENT]],TAvoir2022[[#This Row],[REGLEMENT]]="-"),"",TAvoir2022[[#This Row],[REGLEMENT]]-TAvoir2022[[#This Row],[MONTANT T.T.C]])</f>
        <v/>
      </c>
      <c r="L477" s="39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77" s="37"/>
      <c r="N477" s="30" t="s">
        <v>747</v>
      </c>
      <c r="O477" s="31" t="s">
        <v>164</v>
      </c>
    </row>
    <row r="478" spans="1:15" s="2" customFormat="1" ht="16.5" hidden="1" customHeight="1" thickTop="1" thickBot="1">
      <c r="A478" s="25" t="s">
        <v>46</v>
      </c>
      <c r="B478" s="356" t="s">
        <v>31</v>
      </c>
      <c r="C478" s="396">
        <v>44701</v>
      </c>
      <c r="D478" s="403">
        <v>18003572</v>
      </c>
      <c r="E478" s="411"/>
      <c r="F478" s="403" t="s">
        <v>27</v>
      </c>
      <c r="G478" s="403" t="s">
        <v>531</v>
      </c>
      <c r="H478" s="420">
        <v>145.44</v>
      </c>
      <c r="I478" s="420">
        <v>174.53</v>
      </c>
      <c r="J478" s="420">
        <v>174.53</v>
      </c>
      <c r="K478" s="426" t="str">
        <f>IF(OR(TAvoir2022[[#This Row],[MONTANT T.T.C]]=TAvoir2022[[#This Row],[REGLEMENT]],TAvoir2022[[#This Row],[REGLEMENT]]="-"),"",TAvoir2022[[#This Row],[REGLEMENT]]-TAvoir2022[[#This Row],[MONTANT T.T.C]])</f>
        <v/>
      </c>
      <c r="L478" s="203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78" s="199"/>
      <c r="N478" s="30" t="s">
        <v>668</v>
      </c>
      <c r="O478" s="31" t="s">
        <v>164</v>
      </c>
    </row>
    <row r="479" spans="1:15" s="2" customFormat="1" ht="16.5" hidden="1" customHeight="1" thickTop="1" thickBot="1">
      <c r="A479" s="25" t="s">
        <v>46</v>
      </c>
      <c r="B479" s="220" t="s">
        <v>31</v>
      </c>
      <c r="C479" s="221">
        <v>44692</v>
      </c>
      <c r="D479" s="222">
        <v>18003611</v>
      </c>
      <c r="E479" s="223">
        <v>1537.38</v>
      </c>
      <c r="F479" s="51" t="s">
        <v>26</v>
      </c>
      <c r="G479" s="222" t="s">
        <v>623</v>
      </c>
      <c r="H479" s="224">
        <v>84.24</v>
      </c>
      <c r="I479" s="224">
        <f>TAvoir2022[[#This Row],[MONTANT H.T]]*1.2</f>
        <v>101.08799999999999</v>
      </c>
      <c r="J479" s="224">
        <v>101.09</v>
      </c>
      <c r="K479" s="225"/>
      <c r="L479" s="23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79" s="227"/>
      <c r="N479" s="30" t="s">
        <v>669</v>
      </c>
      <c r="O479" s="31" t="s">
        <v>164</v>
      </c>
    </row>
    <row r="480" spans="1:15" s="2" customFormat="1" ht="16.5" hidden="1" customHeight="1" thickTop="1" thickBot="1">
      <c r="A480" s="25" t="s">
        <v>46</v>
      </c>
      <c r="B480" s="220" t="s">
        <v>31</v>
      </c>
      <c r="C480" s="221">
        <v>44679</v>
      </c>
      <c r="D480" s="222">
        <v>18003612</v>
      </c>
      <c r="E480" s="223">
        <v>48535.08</v>
      </c>
      <c r="F480" s="51" t="s">
        <v>26</v>
      </c>
      <c r="G480" s="222" t="s">
        <v>624</v>
      </c>
      <c r="H480" s="224">
        <v>231.84</v>
      </c>
      <c r="I480" s="224">
        <f>TAvoir2022[[#This Row],[MONTANT H.T]]*1.2</f>
        <v>278.20799999999997</v>
      </c>
      <c r="J480" s="224">
        <v>278.20999999999998</v>
      </c>
      <c r="K480" s="225"/>
      <c r="L480" s="22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80" s="227"/>
      <c r="N480" s="30" t="s">
        <v>670</v>
      </c>
      <c r="O480" s="31" t="s">
        <v>164</v>
      </c>
    </row>
    <row r="481" spans="1:15" s="2" customFormat="1" ht="16.5" hidden="1" customHeight="1" thickTop="1" thickBot="1">
      <c r="A481" s="25" t="s">
        <v>46</v>
      </c>
      <c r="B481" s="220" t="s">
        <v>31</v>
      </c>
      <c r="C481" s="221">
        <v>44679</v>
      </c>
      <c r="D481" s="222">
        <v>18003613</v>
      </c>
      <c r="E481" s="223">
        <v>48535.08</v>
      </c>
      <c r="F481" s="51" t="s">
        <v>26</v>
      </c>
      <c r="G481" s="222" t="s">
        <v>624</v>
      </c>
      <c r="H481" s="224">
        <v>203.04</v>
      </c>
      <c r="I481" s="224">
        <f>TAvoir2022[[#This Row],[MONTANT H.T]]*1.2</f>
        <v>243.64799999999997</v>
      </c>
      <c r="J481" s="224">
        <v>243.65</v>
      </c>
      <c r="K481" s="225"/>
      <c r="L481" s="22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81" s="227"/>
      <c r="N481" s="30" t="s">
        <v>670</v>
      </c>
      <c r="O481" s="31" t="s">
        <v>164</v>
      </c>
    </row>
    <row r="482" spans="1:15" s="2" customFormat="1" ht="16.5" hidden="1" customHeight="1" thickTop="1" thickBot="1">
      <c r="A482" s="25" t="s">
        <v>46</v>
      </c>
      <c r="B482" s="55" t="s">
        <v>31</v>
      </c>
      <c r="C482" s="193">
        <v>44679</v>
      </c>
      <c r="D482" s="194">
        <v>18003525</v>
      </c>
      <c r="E482" s="195"/>
      <c r="F482" s="194" t="s">
        <v>27</v>
      </c>
      <c r="G482" s="194" t="s">
        <v>530</v>
      </c>
      <c r="H482" s="196">
        <v>5204.8599999999997</v>
      </c>
      <c r="I482" s="196">
        <f>TAvoir2022[[#This Row],[MONTANT H.T]]*1.2</f>
        <v>6245.8319999999994</v>
      </c>
      <c r="J482" s="196">
        <v>6245.83</v>
      </c>
      <c r="K482" s="197"/>
      <c r="L482" s="203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82" s="199"/>
      <c r="N482" s="30" t="s">
        <v>749</v>
      </c>
      <c r="O482" s="31" t="s">
        <v>164</v>
      </c>
    </row>
    <row r="483" spans="1:15" s="2" customFormat="1" ht="16.5" hidden="1" customHeight="1" thickTop="1" thickBot="1">
      <c r="A483" s="25" t="s">
        <v>46</v>
      </c>
      <c r="B483" s="385" t="s">
        <v>31</v>
      </c>
      <c r="C483" s="399">
        <v>44699</v>
      </c>
      <c r="D483" s="373">
        <v>18003632</v>
      </c>
      <c r="E483" s="414">
        <v>5656.94</v>
      </c>
      <c r="F483" s="361" t="s">
        <v>26</v>
      </c>
      <c r="G483" s="373" t="s">
        <v>608</v>
      </c>
      <c r="H483" s="422">
        <v>93.6</v>
      </c>
      <c r="I483" s="422">
        <f>TAvoir2022[[#This Row],[MONTANT H.T]]*1.2</f>
        <v>112.32</v>
      </c>
      <c r="J483" s="422">
        <v>112.32</v>
      </c>
      <c r="K483" s="427" t="str">
        <f>IF(OR(TAvoir2022[[#This Row],[MONTANT T.T.C]]=TAvoir2022[[#This Row],[REGLEMENT]],TAvoir2022[[#This Row],[REGLEMENT]]="-"),"",TAvoir2022[[#This Row],[REGLEMENT]]-TAvoir2022[[#This Row],[MONTANT T.T.C]])</f>
        <v/>
      </c>
      <c r="L483" s="23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83" s="227"/>
      <c r="N483" s="30" t="s">
        <v>667</v>
      </c>
      <c r="O483" s="31" t="s">
        <v>164</v>
      </c>
    </row>
    <row r="484" spans="1:15" s="2" customFormat="1" ht="16.5" hidden="1" customHeight="1" thickTop="1" thickBot="1">
      <c r="A484" s="25" t="s">
        <v>46</v>
      </c>
      <c r="B484" s="436" t="s">
        <v>31</v>
      </c>
      <c r="C484" s="437">
        <v>44775</v>
      </c>
      <c r="D484" s="438">
        <v>18003827</v>
      </c>
      <c r="E484" s="439">
        <v>13111.64</v>
      </c>
      <c r="F484" s="150" t="s">
        <v>26</v>
      </c>
      <c r="G484" s="438" t="s">
        <v>949</v>
      </c>
      <c r="H484" s="440">
        <v>79.2</v>
      </c>
      <c r="I484" s="440">
        <f>TAvoir2022[[#This Row],[MONTANT H.T]]*1.2</f>
        <v>95.04</v>
      </c>
      <c r="J484" s="440">
        <v>95.04</v>
      </c>
      <c r="K484" s="441" t="str">
        <f>IF(OR(TAvoir2022[[#This Row],[MONTANT T.T.C]]=TAvoir2022[[#This Row],[REGLEMENT]],TAvoir2022[[#This Row],[REGLEMENT]]="-"),"",TAvoir2022[[#This Row],[REGLEMENT]]-TAvoir2022[[#This Row],[MONTANT T.T.C]])</f>
        <v/>
      </c>
      <c r="L484" s="442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84" s="443"/>
      <c r="N484" s="444" t="s">
        <v>966</v>
      </c>
      <c r="O484" s="445" t="s">
        <v>164</v>
      </c>
    </row>
    <row r="485" spans="1:15" s="2" customFormat="1" ht="16.5" hidden="1" customHeight="1" thickTop="1" thickBot="1">
      <c r="A485" s="25" t="s">
        <v>46</v>
      </c>
      <c r="B485" s="147" t="s">
        <v>31</v>
      </c>
      <c r="C485" s="131">
        <v>44776</v>
      </c>
      <c r="D485" s="132">
        <v>18003785</v>
      </c>
      <c r="E485" s="133"/>
      <c r="F485" s="132" t="s">
        <v>812</v>
      </c>
      <c r="G485" s="132" t="s">
        <v>815</v>
      </c>
      <c r="H485" s="134">
        <v>232.8</v>
      </c>
      <c r="I485" s="134">
        <f>TAvoir2022[[#This Row],[MONTANT H.T]]*1.2</f>
        <v>279.36</v>
      </c>
      <c r="J485" s="134">
        <v>279.36</v>
      </c>
      <c r="K485" s="135" t="str">
        <f>IF(OR(TAvoir2022[[#This Row],[MONTANT T.T.C]]=TAvoir2022[[#This Row],[REGLEMENT]],TAvoir2022[[#This Row],[REGLEMENT]]="-"),"",TAvoir2022[[#This Row],[REGLEMENT]]-TAvoir2022[[#This Row],[MONTANT T.T.C]])</f>
        <v/>
      </c>
      <c r="L485" s="13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85" s="37"/>
      <c r="N485" s="30" t="s">
        <v>973</v>
      </c>
      <c r="O485" s="31" t="s">
        <v>164</v>
      </c>
    </row>
    <row r="486" spans="1:15" s="2" customFormat="1" ht="16.5" hidden="1" customHeight="1" thickTop="1" thickBot="1">
      <c r="A486" s="25" t="s">
        <v>46</v>
      </c>
      <c r="B486" s="147" t="s">
        <v>31</v>
      </c>
      <c r="C486" s="131">
        <v>44776</v>
      </c>
      <c r="D486" s="132">
        <v>18003788</v>
      </c>
      <c r="E486" s="133"/>
      <c r="F486" s="132" t="s">
        <v>33</v>
      </c>
      <c r="G486" s="132" t="s">
        <v>817</v>
      </c>
      <c r="H486" s="134">
        <v>731</v>
      </c>
      <c r="I486" s="134">
        <f>TAvoir2022[[#This Row],[MONTANT H.T]]*1.2</f>
        <v>877.19999999999993</v>
      </c>
      <c r="J486" s="134">
        <v>877.2</v>
      </c>
      <c r="K486" s="135" t="str">
        <f>IF(OR(TAvoir2022[[#This Row],[MONTANT T.T.C]]=TAvoir2022[[#This Row],[REGLEMENT]],TAvoir2022[[#This Row],[REGLEMENT]]="-"),"",TAvoir2022[[#This Row],[REGLEMENT]]-TAvoir2022[[#This Row],[MONTANT T.T.C]])</f>
        <v/>
      </c>
      <c r="L486" s="39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86" s="37"/>
      <c r="N486" s="30" t="s">
        <v>971</v>
      </c>
      <c r="O486" s="31" t="s">
        <v>164</v>
      </c>
    </row>
    <row r="487" spans="1:15" s="2" customFormat="1" ht="16.5" hidden="1" customHeight="1" thickTop="1" thickBot="1">
      <c r="A487" s="25" t="s">
        <v>46</v>
      </c>
      <c r="B487" s="147" t="s">
        <v>31</v>
      </c>
      <c r="C487" s="131">
        <v>44776</v>
      </c>
      <c r="D487" s="132">
        <v>18003872</v>
      </c>
      <c r="E487" s="133"/>
      <c r="F487" s="132" t="s">
        <v>812</v>
      </c>
      <c r="G487" s="132" t="s">
        <v>817</v>
      </c>
      <c r="H487" s="134">
        <v>2236.08</v>
      </c>
      <c r="I487" s="134">
        <f>TAvoir2022[[#This Row],[MONTANT H.T]]*1.2</f>
        <v>2683.2959999999998</v>
      </c>
      <c r="J487" s="134">
        <v>2683.3</v>
      </c>
      <c r="K487" s="66">
        <f>IF(OR(TAvoir2022[[#This Row],[MONTANT T.T.C]]=TAvoir2022[[#This Row],[REGLEMENT]],TAvoir2022[[#This Row],[REGLEMENT]]="-"),"",TAvoir2022[[#This Row],[REGLEMENT]]-TAvoir2022[[#This Row],[MONTANT T.T.C]])</f>
        <v>4.0000000003601599E-3</v>
      </c>
      <c r="L487" s="39">
        <f ca="1">IF(AND(TAvoir2022[[#This Row],[MONTANT H.T]]&lt;&gt;"",TAvoir2022[[#This Row],[ECART]]&lt;&gt;"",TAvoir2022[[#This Row],[RELANCE]]&lt;&gt;"non"),DATEDIF(TAvoir2022[[#This Row],[PERIODE]],TODAY(),"D"),"-")</f>
        <v>57</v>
      </c>
      <c r="M487" s="37"/>
      <c r="N487" s="30" t="s">
        <v>972</v>
      </c>
      <c r="O487" s="31" t="s">
        <v>164</v>
      </c>
    </row>
    <row r="488" spans="1:15" s="2" customFormat="1" ht="16.5" hidden="1" customHeight="1" thickTop="1" thickBot="1">
      <c r="A488" s="25" t="s">
        <v>46</v>
      </c>
      <c r="B488" s="460" t="s">
        <v>31</v>
      </c>
      <c r="C488" s="462">
        <v>44809</v>
      </c>
      <c r="D488" s="464">
        <v>18003853</v>
      </c>
      <c r="E488" s="466"/>
      <c r="F488" s="464" t="s">
        <v>959</v>
      </c>
      <c r="G488" s="464" t="s">
        <v>960</v>
      </c>
      <c r="H488" s="468">
        <v>1945.8</v>
      </c>
      <c r="I488" s="468">
        <f>TAvoir2022[[#This Row],[MONTANT H.T]]*1.2</f>
        <v>2334.96</v>
      </c>
      <c r="J488" s="468"/>
      <c r="K488" s="446">
        <f>IF(OR(TAvoir2022[[#This Row],[MONTANT T.T.C]]=TAvoir2022[[#This Row],[REGLEMENT]],TAvoir2022[[#This Row],[REGLEMENT]]="-"),"",TAvoir2022[[#This Row],[REGLEMENT]]-TAvoir2022[[#This Row],[MONTANT T.T.C]])</f>
        <v>-2334.96</v>
      </c>
      <c r="L488" s="442">
        <f ca="1">IF(AND(TAvoir2022[[#This Row],[MONTANT H.T]]&lt;&gt;"",TAvoir2022[[#This Row],[ECART]]&lt;&gt;"",TAvoir2022[[#This Row],[RELANCE]]&lt;&gt;"non"),DATEDIF(TAvoir2022[[#This Row],[PERIODE]],TODAY(),"D"),"-")</f>
        <v>24</v>
      </c>
      <c r="M488" s="443"/>
      <c r="N488" s="444"/>
      <c r="O488" s="445"/>
    </row>
    <row r="489" spans="1:15" s="2" customFormat="1" ht="16.5" hidden="1" customHeight="1" thickTop="1" thickBot="1">
      <c r="A489" s="25" t="s">
        <v>46</v>
      </c>
      <c r="B489" s="147" t="s">
        <v>31</v>
      </c>
      <c r="C489" s="131">
        <v>44776</v>
      </c>
      <c r="D489" s="132">
        <v>18003784</v>
      </c>
      <c r="E489" s="133"/>
      <c r="F489" s="132" t="s">
        <v>812</v>
      </c>
      <c r="G489" s="132" t="s">
        <v>815</v>
      </c>
      <c r="H489" s="134">
        <v>539</v>
      </c>
      <c r="I489" s="134">
        <f>TAvoir2022[[#This Row],[MONTANT H.T]]*1.2</f>
        <v>646.79999999999995</v>
      </c>
      <c r="J489" s="134"/>
      <c r="K489" s="135">
        <f>IF(OR(TAvoir2022[[#This Row],[MONTANT T.T.C]]=TAvoir2022[[#This Row],[REGLEMENT]],TAvoir2022[[#This Row],[REGLEMENT]]="-"),"",TAvoir2022[[#This Row],[REGLEMENT]]-TAvoir2022[[#This Row],[MONTANT T.T.C]])</f>
        <v>-646.79999999999995</v>
      </c>
      <c r="L489" s="39">
        <f ca="1">IF(AND(TAvoir2022[[#This Row],[MONTANT H.T]]&lt;&gt;"",TAvoir2022[[#This Row],[ECART]]&lt;&gt;"",TAvoir2022[[#This Row],[RELANCE]]&lt;&gt;"non"),DATEDIF(TAvoir2022[[#This Row],[PERIODE]],TODAY(),"D"),"-")</f>
        <v>57</v>
      </c>
      <c r="M489" s="37"/>
      <c r="N489" s="30"/>
      <c r="O489" s="31"/>
    </row>
    <row r="490" spans="1:15" s="2" customFormat="1" ht="16.5" hidden="1" customHeight="1" thickTop="1" thickBot="1">
      <c r="A490" s="25" t="s">
        <v>45</v>
      </c>
      <c r="B490" s="460" t="s">
        <v>13</v>
      </c>
      <c r="C490" s="462">
        <v>44784</v>
      </c>
      <c r="D490" s="438">
        <v>18003876</v>
      </c>
      <c r="E490" s="439"/>
      <c r="F490" s="438" t="s">
        <v>135</v>
      </c>
      <c r="G490" s="438" t="s">
        <v>974</v>
      </c>
      <c r="H490" s="440">
        <v>370.56</v>
      </c>
      <c r="I490" s="440">
        <f>TAvoir2022[[#This Row],[MONTANT H.T]]*1.2</f>
        <v>444.67199999999997</v>
      </c>
      <c r="J490" s="440">
        <v>444.67</v>
      </c>
      <c r="K490" s="441">
        <f>IF(OR(TAvoir2022[[#This Row],[MONTANT T.T.C]]=TAvoir2022[[#This Row],[REGLEMENT]],TAvoir2022[[#This Row],[REGLEMENT]]="-"),"",TAvoir2022[[#This Row],[REGLEMENT]]-TAvoir2022[[#This Row],[MONTANT T.T.C]])</f>
        <v>-1.9999999999527063E-3</v>
      </c>
      <c r="L490" s="442">
        <f ca="1">IF(AND(TAvoir2022[[#This Row],[MONTANT H.T]]&lt;&gt;"",TAvoir2022[[#This Row],[ECART]]&lt;&gt;"",TAvoir2022[[#This Row],[RELANCE]]&lt;&gt;"non"),DATEDIF(TAvoir2022[[#This Row],[PERIODE]],TODAY(),"D"),"-")</f>
        <v>49</v>
      </c>
      <c r="M490" s="443"/>
      <c r="N490" s="444" t="s">
        <v>975</v>
      </c>
      <c r="O490" s="445" t="s">
        <v>164</v>
      </c>
    </row>
    <row r="491" spans="1:15" s="2" customFormat="1" ht="16.5" hidden="1" customHeight="1" thickTop="1" thickBot="1">
      <c r="A491" s="25" t="s">
        <v>45</v>
      </c>
      <c r="B491" s="130" t="s">
        <v>13</v>
      </c>
      <c r="C491" s="400">
        <v>44228</v>
      </c>
      <c r="D491" s="407">
        <v>18002451</v>
      </c>
      <c r="E491" s="415">
        <v>2447.42</v>
      </c>
      <c r="F491" s="150" t="s">
        <v>26</v>
      </c>
      <c r="G491" s="419" t="s">
        <v>76</v>
      </c>
      <c r="H491" s="423">
        <v>13.84</v>
      </c>
      <c r="I491" s="423">
        <f>TAvoir2022[[#This Row],[MONTANT H.T]]*1.2</f>
        <v>16.608000000000001</v>
      </c>
      <c r="J491" s="423">
        <v>16.61</v>
      </c>
      <c r="K491" s="428"/>
      <c r="L491" s="4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91" s="500"/>
      <c r="N491" s="30" t="s">
        <v>563</v>
      </c>
      <c r="O491" s="31" t="s">
        <v>164</v>
      </c>
    </row>
    <row r="492" spans="1:15" s="2" customFormat="1" ht="16.5" hidden="1" customHeight="1" thickTop="1" thickBot="1">
      <c r="A492" s="25" t="s">
        <v>45</v>
      </c>
      <c r="B492" s="130" t="s">
        <v>13</v>
      </c>
      <c r="C492" s="472">
        <v>44228</v>
      </c>
      <c r="D492" s="477">
        <v>18002452</v>
      </c>
      <c r="E492" s="482">
        <v>2329.13</v>
      </c>
      <c r="F492" s="22" t="s">
        <v>26</v>
      </c>
      <c r="G492" s="487" t="s">
        <v>77</v>
      </c>
      <c r="H492" s="491">
        <v>2.68</v>
      </c>
      <c r="I492" s="491">
        <f>TAvoir2022[[#This Row],[MONTANT H.T]]*1.2</f>
        <v>3.2160000000000002</v>
      </c>
      <c r="J492" s="491">
        <v>3.22</v>
      </c>
      <c r="K492" s="497"/>
      <c r="L492" s="4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92" s="500"/>
      <c r="N492" s="30" t="s">
        <v>563</v>
      </c>
      <c r="O492" s="31" t="s">
        <v>164</v>
      </c>
    </row>
    <row r="493" spans="1:15" s="2" customFormat="1" ht="16.5" hidden="1" customHeight="1" thickTop="1" thickBot="1">
      <c r="A493" s="25" t="s">
        <v>45</v>
      </c>
      <c r="B493" s="130" t="s">
        <v>13</v>
      </c>
      <c r="C493" s="322">
        <v>44270</v>
      </c>
      <c r="D493" s="296">
        <v>18002638</v>
      </c>
      <c r="E493" s="328"/>
      <c r="F493" s="150" t="s">
        <v>26</v>
      </c>
      <c r="G493" s="331" t="s">
        <v>80</v>
      </c>
      <c r="H493" s="299">
        <v>2.4</v>
      </c>
      <c r="I493" s="299">
        <f>TAvoir2022[[#This Row],[MONTANT H.T]]*1.2</f>
        <v>2.88</v>
      </c>
      <c r="J493" s="299">
        <v>2.88</v>
      </c>
      <c r="K493" s="151" t="str">
        <f>IF(OR(TAvoir2022[[#This Row],[MONTANT T.T.C]]=TAvoir2022[[#This Row],[REGLEMENT]],TAvoir2022[[#This Row],[REGLEMENT]]="-"),"",TAvoir2022[[#This Row],[REGLEMENT]]-TAvoir2022[[#This Row],[MONTANT T.T.C]])</f>
        <v/>
      </c>
      <c r="L493" s="4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93" s="502"/>
      <c r="N493" s="30" t="s">
        <v>562</v>
      </c>
      <c r="O493" s="31" t="s">
        <v>164</v>
      </c>
    </row>
    <row r="494" spans="1:15" s="2" customFormat="1" ht="16.5" hidden="1" customHeight="1" thickTop="1" thickBot="1">
      <c r="A494" s="25" t="s">
        <v>45</v>
      </c>
      <c r="B494" s="130" t="s">
        <v>13</v>
      </c>
      <c r="C494" s="474">
        <v>44326</v>
      </c>
      <c r="D494" s="480">
        <v>18002644</v>
      </c>
      <c r="E494" s="484"/>
      <c r="F494" s="532" t="s">
        <v>21</v>
      </c>
      <c r="G494" s="489" t="s">
        <v>81</v>
      </c>
      <c r="H494" s="492">
        <v>1304.76</v>
      </c>
      <c r="I494" s="492">
        <f>TAvoir2022[[#This Row],[MONTANT H.T]]*1.2</f>
        <v>1565.712</v>
      </c>
      <c r="J494" s="492">
        <v>1565.71</v>
      </c>
      <c r="K494" s="40"/>
      <c r="L494" s="198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94" s="502"/>
      <c r="N494" s="30" t="s">
        <v>491</v>
      </c>
      <c r="O494" s="31" t="s">
        <v>164</v>
      </c>
    </row>
    <row r="495" spans="1:15" s="2" customFormat="1" ht="16.5" hidden="1" customHeight="1" thickTop="1" thickBot="1">
      <c r="A495" s="25" t="s">
        <v>45</v>
      </c>
      <c r="B495" s="130" t="s">
        <v>13</v>
      </c>
      <c r="C495" s="34">
        <v>44396</v>
      </c>
      <c r="D495" s="52">
        <v>18002887</v>
      </c>
      <c r="E495" s="35">
        <v>1403.59</v>
      </c>
      <c r="F495" s="150" t="s">
        <v>26</v>
      </c>
      <c r="G495" s="33" t="s">
        <v>100</v>
      </c>
      <c r="H495" s="36">
        <v>257.13</v>
      </c>
      <c r="I495" s="36">
        <f>TAvoir2022[[#This Row],[MONTANT H.T]]*1.2</f>
        <v>308.55599999999998</v>
      </c>
      <c r="J495" s="36">
        <v>308.56</v>
      </c>
      <c r="K495" s="38"/>
      <c r="L495" s="4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95" s="37"/>
      <c r="N495" s="30" t="s">
        <v>569</v>
      </c>
      <c r="O495" s="31" t="s">
        <v>164</v>
      </c>
    </row>
    <row r="496" spans="1:15" s="2" customFormat="1" ht="16.5" hidden="1" customHeight="1" thickTop="1" thickBot="1">
      <c r="A496" s="25" t="s">
        <v>45</v>
      </c>
      <c r="B496" s="130" t="s">
        <v>13</v>
      </c>
      <c r="C496" s="34">
        <v>44456</v>
      </c>
      <c r="D496" s="33">
        <v>18003011</v>
      </c>
      <c r="E496" s="35">
        <v>1911.42</v>
      </c>
      <c r="F496" s="22" t="s">
        <v>26</v>
      </c>
      <c r="G496" s="33" t="s">
        <v>109</v>
      </c>
      <c r="H496" s="36">
        <v>57.96</v>
      </c>
      <c r="I496" s="36">
        <f>TAvoir2022[[#This Row],[MONTANT H.T]]*1.2</f>
        <v>69.551999999999992</v>
      </c>
      <c r="J496" s="36">
        <v>69.55</v>
      </c>
      <c r="K496" s="38"/>
      <c r="L496" s="4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96" s="37"/>
      <c r="N496" s="30" t="s">
        <v>193</v>
      </c>
      <c r="O496" s="31" t="s">
        <v>164</v>
      </c>
    </row>
    <row r="497" spans="1:15" s="2" customFormat="1" ht="16.5" hidden="1" customHeight="1" thickTop="1" thickBot="1">
      <c r="A497" s="25" t="s">
        <v>45</v>
      </c>
      <c r="B497" s="130" t="s">
        <v>13</v>
      </c>
      <c r="C497" s="34">
        <v>44505</v>
      </c>
      <c r="D497" s="33">
        <v>18003097</v>
      </c>
      <c r="E497" s="35"/>
      <c r="F497" s="33" t="s">
        <v>135</v>
      </c>
      <c r="G497" s="33" t="s">
        <v>136</v>
      </c>
      <c r="H497" s="36">
        <v>2978.4</v>
      </c>
      <c r="I497" s="36">
        <f>TAvoir2022[[#This Row],[MONTANT H.T]]*1.2</f>
        <v>3574.08</v>
      </c>
      <c r="J497" s="36">
        <v>3574.08</v>
      </c>
      <c r="K497" s="38" t="str">
        <f>IF(OR(TAvoir2022[[#This Row],[MONTANT T.T.C]]=TAvoir2022[[#This Row],[REGLEMENT]],TAvoir2022[[#This Row],[REGLEMENT]]="-"),"",TAvoir2022[[#This Row],[REGLEMENT]]-TAvoir2022[[#This Row],[MONTANT T.T.C]])</f>
        <v/>
      </c>
      <c r="L497" s="4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97" s="37"/>
      <c r="N497" s="30" t="s">
        <v>167</v>
      </c>
      <c r="O497" s="31" t="s">
        <v>164</v>
      </c>
    </row>
    <row r="498" spans="1:15" s="2" customFormat="1" ht="16.5" hidden="1" customHeight="1" thickTop="1" thickBot="1">
      <c r="A498" s="25" t="s">
        <v>45</v>
      </c>
      <c r="B498" s="512" t="s">
        <v>13</v>
      </c>
      <c r="C498" s="517">
        <v>44537</v>
      </c>
      <c r="D498" s="523">
        <v>18003152</v>
      </c>
      <c r="E498" s="527">
        <v>1564.88</v>
      </c>
      <c r="F498" s="150" t="s">
        <v>26</v>
      </c>
      <c r="G498" s="523" t="s">
        <v>137</v>
      </c>
      <c r="H498" s="536">
        <v>43.3</v>
      </c>
      <c r="I498" s="536">
        <f>TAvoir2022[[#This Row],[MONTANT H.T]]*1.2</f>
        <v>51.959999999999994</v>
      </c>
      <c r="J498" s="536">
        <v>51.96</v>
      </c>
      <c r="K498" s="545" t="str">
        <f>IF(OR(TAvoir2022[[#This Row],[MONTANT T.T.C]]=TAvoir2022[[#This Row],[REGLEMENT]],TAvoir2022[[#This Row],[REGLEMENT]]="-"),"",TAvoir2022[[#This Row],[REGLEMENT]]-TAvoir2022[[#This Row],[MONTANT T.T.C]])</f>
        <v/>
      </c>
      <c r="L498" s="4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98" s="615"/>
      <c r="N498" s="30" t="s">
        <v>565</v>
      </c>
      <c r="O498" s="31" t="s">
        <v>164</v>
      </c>
    </row>
    <row r="499" spans="1:15" s="2" customFormat="1" ht="16.5" hidden="1" customHeight="1" thickTop="1" thickBot="1">
      <c r="A499" s="25" t="s">
        <v>45</v>
      </c>
      <c r="B499" s="512" t="s">
        <v>13</v>
      </c>
      <c r="C499" s="68">
        <v>44565</v>
      </c>
      <c r="D499" s="69">
        <v>18003246</v>
      </c>
      <c r="E499" s="70"/>
      <c r="F499" s="138" t="s">
        <v>194</v>
      </c>
      <c r="G499" s="69" t="s">
        <v>195</v>
      </c>
      <c r="H499" s="71">
        <v>315.19</v>
      </c>
      <c r="I499" s="71">
        <f>TAvoir2022[[#This Row],[MONTANT H.T]]*1.2</f>
        <v>378.22800000000001</v>
      </c>
      <c r="J499" s="71">
        <v>378.23</v>
      </c>
      <c r="K499" s="72"/>
      <c r="L499" s="4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499" s="74"/>
      <c r="N499" s="30" t="s">
        <v>492</v>
      </c>
      <c r="O499" s="31" t="s">
        <v>164</v>
      </c>
    </row>
    <row r="500" spans="1:15" s="2" customFormat="1" ht="16.5" hidden="1" customHeight="1" thickTop="1" thickBot="1">
      <c r="A500" s="25" t="s">
        <v>45</v>
      </c>
      <c r="B500" s="166" t="s">
        <v>13</v>
      </c>
      <c r="C500" s="79">
        <v>44565</v>
      </c>
      <c r="D500" s="80">
        <v>18003247</v>
      </c>
      <c r="E500" s="81">
        <v>390.67</v>
      </c>
      <c r="F500" s="80" t="s">
        <v>26</v>
      </c>
      <c r="G500" s="80" t="s">
        <v>271</v>
      </c>
      <c r="H500" s="82">
        <v>10.37</v>
      </c>
      <c r="I500" s="82">
        <f>TAvoir2022[[#This Row],[MONTANT H.T]]*1.2</f>
        <v>12.443999999999999</v>
      </c>
      <c r="J500" s="82">
        <v>12.44</v>
      </c>
      <c r="K500" s="83"/>
      <c r="L500" s="4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00" s="84"/>
      <c r="N500" s="87" t="s">
        <v>356</v>
      </c>
      <c r="O500" s="88" t="s">
        <v>164</v>
      </c>
    </row>
    <row r="501" spans="1:15" s="2" customFormat="1" ht="16.5" hidden="1" customHeight="1" thickTop="1" thickBot="1">
      <c r="A501" s="25" t="s">
        <v>45</v>
      </c>
      <c r="B501" s="78" t="s">
        <v>13</v>
      </c>
      <c r="C501" s="79">
        <v>44537</v>
      </c>
      <c r="D501" s="80">
        <v>18003264</v>
      </c>
      <c r="E501" s="81"/>
      <c r="F501" s="80" t="s">
        <v>26</v>
      </c>
      <c r="G501" s="80" t="s">
        <v>272</v>
      </c>
      <c r="H501" s="82">
        <v>266.39999999999998</v>
      </c>
      <c r="I501" s="82">
        <f>TAvoir2022[[#This Row],[MONTANT H.T]]*1.2</f>
        <v>319.67999999999995</v>
      </c>
      <c r="J501" s="82">
        <v>319.68</v>
      </c>
      <c r="K501" s="83" t="str">
        <f>IF(OR(TAvoir2022[[#This Row],[MONTANT T.T.C]]=TAvoir2022[[#This Row],[REGLEMENT]],TAvoir2022[[#This Row],[REGLEMENT]]="-"),"",TAvoir2022[[#This Row],[REGLEMENT]]-TAvoir2022[[#This Row],[MONTANT T.T.C]])</f>
        <v/>
      </c>
      <c r="L501" s="4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01" s="84"/>
      <c r="N501" s="87" t="s">
        <v>570</v>
      </c>
      <c r="O501" s="88" t="s">
        <v>164</v>
      </c>
    </row>
    <row r="502" spans="1:15" s="2" customFormat="1" ht="16.5" hidden="1" customHeight="1" thickTop="1" thickBot="1">
      <c r="A502" s="25" t="s">
        <v>45</v>
      </c>
      <c r="B502" s="78" t="s">
        <v>13</v>
      </c>
      <c r="C502" s="68">
        <v>44588</v>
      </c>
      <c r="D502" s="69">
        <v>18003265</v>
      </c>
      <c r="E502" s="70"/>
      <c r="F502" s="80" t="s">
        <v>220</v>
      </c>
      <c r="G502" s="69" t="s">
        <v>273</v>
      </c>
      <c r="H502" s="71">
        <v>700.8</v>
      </c>
      <c r="I502" s="71">
        <f>TAvoir2022[[#This Row],[MONTANT H.T]]*1.2</f>
        <v>840.95999999999992</v>
      </c>
      <c r="J502" s="71">
        <v>840.96</v>
      </c>
      <c r="K502" s="72" t="str">
        <f>IF(OR(TAvoir2022[[#This Row],[MONTANT T.T.C]]=TAvoir2022[[#This Row],[REGLEMENT]],TAvoir2022[[#This Row],[REGLEMENT]]="-"),"",TAvoir2022[[#This Row],[REGLEMENT]]-TAvoir2022[[#This Row],[MONTANT T.T.C]])</f>
        <v/>
      </c>
      <c r="L502" s="4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02" s="74"/>
      <c r="N502" s="30" t="s">
        <v>355</v>
      </c>
      <c r="O502" s="31" t="s">
        <v>164</v>
      </c>
    </row>
    <row r="503" spans="1:15" s="2" customFormat="1" ht="16.5" hidden="1" customHeight="1" thickTop="1" thickBot="1">
      <c r="A503" s="25" t="s">
        <v>45</v>
      </c>
      <c r="B503" s="166" t="s">
        <v>13</v>
      </c>
      <c r="C503" s="34">
        <v>44586</v>
      </c>
      <c r="D503" s="33">
        <v>18003334</v>
      </c>
      <c r="E503" s="35">
        <v>346.2</v>
      </c>
      <c r="F503" s="80" t="s">
        <v>26</v>
      </c>
      <c r="G503" s="33" t="s">
        <v>353</v>
      </c>
      <c r="H503" s="36">
        <v>116.35</v>
      </c>
      <c r="I503" s="36">
        <f>TAvoir2022[[#This Row],[MONTANT H.T]]*1.2</f>
        <v>139.61999999999998</v>
      </c>
      <c r="J503" s="36">
        <v>139.62</v>
      </c>
      <c r="K503" s="38" t="str">
        <f>IF(OR(TAvoir2022[[#This Row],[MONTANT T.T.C]]=TAvoir2022[[#This Row],[REGLEMENT]],TAvoir2022[[#This Row],[REGLEMENT]]="-"),"",TAvoir2022[[#This Row],[REGLEMENT]]-TAvoir2022[[#This Row],[MONTANT T.T.C]])</f>
        <v/>
      </c>
      <c r="L503" s="4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03" s="37"/>
      <c r="N503" s="30" t="s">
        <v>354</v>
      </c>
      <c r="O503" s="31" t="s">
        <v>164</v>
      </c>
    </row>
    <row r="504" spans="1:15" s="2" customFormat="1" ht="16.5" hidden="1" customHeight="1" thickTop="1" thickBot="1">
      <c r="A504" s="25" t="s">
        <v>45</v>
      </c>
      <c r="B504" s="512" t="s">
        <v>13</v>
      </c>
      <c r="C504" s="34">
        <v>44227</v>
      </c>
      <c r="D504" s="33">
        <v>18003335</v>
      </c>
      <c r="E504" s="35">
        <v>1520.47</v>
      </c>
      <c r="F504" s="22" t="s">
        <v>26</v>
      </c>
      <c r="G504" s="33" t="s">
        <v>357</v>
      </c>
      <c r="H504" s="36">
        <v>273.60000000000002</v>
      </c>
      <c r="I504" s="36">
        <f>TAvoir2022[[#This Row],[MONTANT H.T]]*1.2</f>
        <v>328.32</v>
      </c>
      <c r="J504" s="36">
        <v>328.32</v>
      </c>
      <c r="K504" s="38" t="str">
        <f>IF(OR(TAvoir2022[[#This Row],[MONTANT T.T.C]]=TAvoir2022[[#This Row],[REGLEMENT]],TAvoir2022[[#This Row],[REGLEMENT]]="-"),"",TAvoir2022[[#This Row],[REGLEMENT]]-TAvoir2022[[#This Row],[MONTANT T.T.C]])</f>
        <v/>
      </c>
      <c r="L504" s="4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04" s="37"/>
      <c r="N504" s="30" t="s">
        <v>358</v>
      </c>
      <c r="O504" s="31" t="s">
        <v>164</v>
      </c>
    </row>
    <row r="505" spans="1:15" s="2" customFormat="1" ht="16.5" hidden="1" customHeight="1" thickTop="1" thickBot="1">
      <c r="A505" s="25" t="s">
        <v>45</v>
      </c>
      <c r="B505" s="130" t="s">
        <v>13</v>
      </c>
      <c r="C505" s="68">
        <v>44585</v>
      </c>
      <c r="D505" s="69">
        <v>18003338</v>
      </c>
      <c r="E505" s="70"/>
      <c r="F505" s="69" t="s">
        <v>33</v>
      </c>
      <c r="G505" s="69" t="s">
        <v>294</v>
      </c>
      <c r="H505" s="71">
        <v>422.64</v>
      </c>
      <c r="I505" s="71">
        <f>TAvoir2022[[#This Row],[MONTANT H.T]]*1.2</f>
        <v>507.16799999999995</v>
      </c>
      <c r="J505" s="71">
        <v>507.17</v>
      </c>
      <c r="K505" s="72"/>
      <c r="L505" s="4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05" s="74"/>
      <c r="N505" s="75" t="s">
        <v>295</v>
      </c>
      <c r="O505" s="76" t="s">
        <v>164</v>
      </c>
    </row>
    <row r="506" spans="1:15" s="2" customFormat="1" ht="16.5" hidden="1" customHeight="1" thickTop="1" thickBot="1">
      <c r="A506" s="25" t="s">
        <v>45</v>
      </c>
      <c r="B506" s="130" t="s">
        <v>13</v>
      </c>
      <c r="C506" s="91">
        <v>44593</v>
      </c>
      <c r="D506" s="92">
        <v>18003400</v>
      </c>
      <c r="E506" s="93">
        <v>4059.79</v>
      </c>
      <c r="F506" s="150" t="s">
        <v>26</v>
      </c>
      <c r="G506" s="92" t="s">
        <v>365</v>
      </c>
      <c r="H506" s="94">
        <v>3.66</v>
      </c>
      <c r="I506" s="36">
        <f>TAvoir2022[[#This Row],[MONTANT H.T]]*1.2</f>
        <v>4.3920000000000003</v>
      </c>
      <c r="J506" s="94">
        <v>4.3899999999999997</v>
      </c>
      <c r="K506" s="95"/>
      <c r="L506" s="198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06" s="96"/>
      <c r="N506" s="97" t="s">
        <v>366</v>
      </c>
      <c r="O506" s="98" t="s">
        <v>164</v>
      </c>
    </row>
    <row r="507" spans="1:15" s="2" customFormat="1" ht="16.5" hidden="1" customHeight="1" thickTop="1" thickBot="1">
      <c r="A507" s="25" t="s">
        <v>45</v>
      </c>
      <c r="B507" s="130" t="s">
        <v>13</v>
      </c>
      <c r="C507" s="320">
        <v>44606</v>
      </c>
      <c r="D507" s="247">
        <v>18003402</v>
      </c>
      <c r="E507" s="326">
        <v>970.7</v>
      </c>
      <c r="F507" s="150" t="s">
        <v>26</v>
      </c>
      <c r="G507" s="247" t="s">
        <v>367</v>
      </c>
      <c r="H507" s="332">
        <v>31.68</v>
      </c>
      <c r="I507" s="332">
        <f>TAvoir2022[[#This Row],[MONTANT H.T]]*1.2</f>
        <v>38.015999999999998</v>
      </c>
      <c r="J507" s="332">
        <v>38.020000000000003</v>
      </c>
      <c r="K507" s="335"/>
      <c r="L507" s="4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07" s="96"/>
      <c r="N507" s="97" t="s">
        <v>368</v>
      </c>
      <c r="O507" s="98" t="s">
        <v>164</v>
      </c>
    </row>
    <row r="508" spans="1:15" s="2" customFormat="1" ht="16.5" hidden="1" customHeight="1" thickTop="1" thickBot="1">
      <c r="A508" s="25" t="s">
        <v>45</v>
      </c>
      <c r="B508" s="155" t="s">
        <v>13</v>
      </c>
      <c r="C508" s="323">
        <v>44635</v>
      </c>
      <c r="D508" s="156">
        <v>18003424</v>
      </c>
      <c r="E508" s="329">
        <v>2373.92</v>
      </c>
      <c r="F508" s="156" t="s">
        <v>26</v>
      </c>
      <c r="G508" s="156" t="s">
        <v>378</v>
      </c>
      <c r="H508" s="333">
        <v>28.54</v>
      </c>
      <c r="I508" s="333">
        <f>TAvoir2022[[#This Row],[MONTANT H.T]]*1.2</f>
        <v>34.247999999999998</v>
      </c>
      <c r="J508" s="333">
        <v>34.25</v>
      </c>
      <c r="K508" s="336"/>
      <c r="L508" s="4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08" s="107"/>
      <c r="N508" s="87" t="s">
        <v>564</v>
      </c>
      <c r="O508" s="88" t="s">
        <v>164</v>
      </c>
    </row>
    <row r="509" spans="1:15" s="2" customFormat="1" ht="16.5" hidden="1" customHeight="1" thickTop="1" thickBot="1">
      <c r="A509" s="25" t="s">
        <v>45</v>
      </c>
      <c r="B509" s="155" t="s">
        <v>13</v>
      </c>
      <c r="C509" s="101">
        <v>44636</v>
      </c>
      <c r="D509" s="102">
        <v>18003425</v>
      </c>
      <c r="E509" s="103">
        <v>882.46</v>
      </c>
      <c r="F509" s="156" t="s">
        <v>26</v>
      </c>
      <c r="G509" s="102" t="s">
        <v>379</v>
      </c>
      <c r="H509" s="104">
        <v>115.86</v>
      </c>
      <c r="I509" s="104">
        <f>TAvoir2022[[#This Row],[MONTANT H.T]]*1.2</f>
        <v>139.03199999999998</v>
      </c>
      <c r="J509" s="104">
        <v>139.03</v>
      </c>
      <c r="K509" s="105"/>
      <c r="L509" s="4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09" s="107"/>
      <c r="N509" s="87" t="s">
        <v>567</v>
      </c>
      <c r="O509" s="88" t="s">
        <v>164</v>
      </c>
    </row>
    <row r="510" spans="1:15" s="2" customFormat="1" ht="16.5" hidden="1" customHeight="1" thickTop="1" thickBot="1">
      <c r="A510" s="25" t="s">
        <v>45</v>
      </c>
      <c r="B510" s="166" t="s">
        <v>13</v>
      </c>
      <c r="C510" s="137">
        <v>44644</v>
      </c>
      <c r="D510" s="138">
        <v>18003464</v>
      </c>
      <c r="E510" s="139">
        <v>4621.38</v>
      </c>
      <c r="F510" s="372" t="s">
        <v>26</v>
      </c>
      <c r="G510" s="132" t="s">
        <v>418</v>
      </c>
      <c r="H510" s="140">
        <v>35.53</v>
      </c>
      <c r="I510" s="140">
        <f>TAvoir2022[[#This Row],[MONTANT H.T]]*1.2</f>
        <v>42.636000000000003</v>
      </c>
      <c r="J510" s="140">
        <v>42.64</v>
      </c>
      <c r="K510" s="141"/>
      <c r="L510" s="4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10" s="74"/>
      <c r="N510" s="30" t="s">
        <v>563</v>
      </c>
      <c r="O510" s="31" t="s">
        <v>164</v>
      </c>
    </row>
    <row r="511" spans="1:15" s="2" customFormat="1" ht="16.5" hidden="1" customHeight="1" thickTop="1" thickBot="1">
      <c r="A511" s="25" t="s">
        <v>45</v>
      </c>
      <c r="B511" s="166" t="s">
        <v>13</v>
      </c>
      <c r="C511" s="193">
        <v>44680</v>
      </c>
      <c r="D511" s="194">
        <v>18003508</v>
      </c>
      <c r="E511" s="195"/>
      <c r="F511" s="69" t="s">
        <v>194</v>
      </c>
      <c r="G511" s="194" t="s">
        <v>493</v>
      </c>
      <c r="H511" s="196">
        <v>726.39</v>
      </c>
      <c r="I511" s="196">
        <f>TAvoir2022[[#This Row],[MONTANT H.T]]*1.2</f>
        <v>871.66800000000001</v>
      </c>
      <c r="J511" s="196">
        <v>871.67</v>
      </c>
      <c r="K511" s="197"/>
      <c r="L511" s="198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11" s="199"/>
      <c r="N511" s="200" t="s">
        <v>571</v>
      </c>
      <c r="O511" s="201" t="s">
        <v>164</v>
      </c>
    </row>
    <row r="512" spans="1:15" s="2" customFormat="1" ht="16.5" hidden="1" customHeight="1" thickTop="1" thickBot="1">
      <c r="A512" s="25" t="s">
        <v>45</v>
      </c>
      <c r="B512" s="130" t="s">
        <v>13</v>
      </c>
      <c r="C512" s="204">
        <v>44698</v>
      </c>
      <c r="D512" s="202">
        <v>18003545</v>
      </c>
      <c r="E512" s="205">
        <v>1050.71</v>
      </c>
      <c r="F512" s="157" t="s">
        <v>26</v>
      </c>
      <c r="G512" s="202" t="s">
        <v>489</v>
      </c>
      <c r="H512" s="206">
        <v>120</v>
      </c>
      <c r="I512" s="206">
        <f>TAvoir2022[[#This Row],[MONTANT H.T]]*1.2</f>
        <v>144</v>
      </c>
      <c r="J512" s="206">
        <v>144</v>
      </c>
      <c r="K512" s="212" t="str">
        <f>IF(OR(TAvoir2022[[#This Row],[MONTANT T.T.C]]=TAvoir2022[[#This Row],[REGLEMENT]],TAvoir2022[[#This Row],[REGLEMENT]]="-"),"",TAvoir2022[[#This Row],[REGLEMENT]]-TAvoir2022[[#This Row],[MONTANT T.T.C]])</f>
        <v/>
      </c>
      <c r="L512" s="198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12" s="199"/>
      <c r="N512" s="200" t="s">
        <v>568</v>
      </c>
      <c r="O512" s="201" t="s">
        <v>164</v>
      </c>
    </row>
    <row r="513" spans="1:15" s="2" customFormat="1" ht="16.5" hidden="1" customHeight="1" thickTop="1" thickBot="1">
      <c r="A513" s="25" t="s">
        <v>45</v>
      </c>
      <c r="B513" s="166" t="s">
        <v>13</v>
      </c>
      <c r="C513" s="204">
        <v>44649</v>
      </c>
      <c r="D513" s="202">
        <v>18003554</v>
      </c>
      <c r="E513" s="205">
        <v>494.76</v>
      </c>
      <c r="F513" s="156" t="s">
        <v>26</v>
      </c>
      <c r="G513" s="202" t="s">
        <v>514</v>
      </c>
      <c r="H513" s="206">
        <v>108.49</v>
      </c>
      <c r="I513" s="206">
        <f>TAvoir2022[[#This Row],[MONTANT H.T]]*1.2</f>
        <v>130.18799999999999</v>
      </c>
      <c r="J513" s="206">
        <v>130.19</v>
      </c>
      <c r="K513" s="212"/>
      <c r="L513" s="198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13" s="199"/>
      <c r="N513" s="200" t="s">
        <v>566</v>
      </c>
      <c r="O513" s="201" t="s">
        <v>164</v>
      </c>
    </row>
    <row r="514" spans="1:15" s="2" customFormat="1" ht="16.5" hidden="1" customHeight="1" thickTop="1" thickBot="1">
      <c r="A514" s="25" t="s">
        <v>45</v>
      </c>
      <c r="B514" s="130" t="s">
        <v>13</v>
      </c>
      <c r="C514" s="204">
        <v>44683</v>
      </c>
      <c r="D514" s="202">
        <v>18003555</v>
      </c>
      <c r="E514" s="205">
        <v>3237.68</v>
      </c>
      <c r="F514" s="150" t="s">
        <v>26</v>
      </c>
      <c r="G514" s="202" t="s">
        <v>515</v>
      </c>
      <c r="H514" s="206">
        <v>5.12</v>
      </c>
      <c r="I514" s="206">
        <f>TAvoir2022[[#This Row],[MONTANT H.T]]*1.2</f>
        <v>6.1440000000000001</v>
      </c>
      <c r="J514" s="206">
        <v>6.14</v>
      </c>
      <c r="K514" s="212"/>
      <c r="L514" s="198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14" s="199"/>
      <c r="N514" s="200" t="s">
        <v>516</v>
      </c>
      <c r="O514" s="201" t="s">
        <v>164</v>
      </c>
    </row>
    <row r="515" spans="1:15" s="2" customFormat="1" ht="16.5" hidden="1" customHeight="1" thickTop="1" thickBot="1">
      <c r="A515" s="25" t="s">
        <v>45</v>
      </c>
      <c r="B515" s="393" t="s">
        <v>13</v>
      </c>
      <c r="C515" s="471">
        <v>44712</v>
      </c>
      <c r="D515" s="476">
        <v>18003599</v>
      </c>
      <c r="E515" s="481">
        <v>312.22000000000003</v>
      </c>
      <c r="F515" s="486" t="s">
        <v>26</v>
      </c>
      <c r="G515" s="476" t="s">
        <v>632</v>
      </c>
      <c r="H515" s="490">
        <v>120</v>
      </c>
      <c r="I515" s="490">
        <f>TAvoir2022[[#This Row],[MONTANT H.T]]*1.2</f>
        <v>144</v>
      </c>
      <c r="J515" s="490">
        <v>144</v>
      </c>
      <c r="K515" s="495" t="str">
        <f>IF(OR(TAvoir2022[[#This Row],[MONTANT T.T.C]]=TAvoir2022[[#This Row],[REGLEMENT]],TAvoir2022[[#This Row],[REGLEMENT]]="-"),"",TAvoir2022[[#This Row],[REGLEMENT]]-TAvoir2022[[#This Row],[MONTANT T.T.C]])</f>
        <v/>
      </c>
      <c r="L515" s="22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15" s="227"/>
      <c r="N515" s="228" t="s">
        <v>637</v>
      </c>
      <c r="O515" s="229" t="s">
        <v>164</v>
      </c>
    </row>
    <row r="516" spans="1:15" s="2" customFormat="1" ht="16.5" hidden="1" customHeight="1" thickTop="1" thickBot="1">
      <c r="A516" s="25" t="s">
        <v>45</v>
      </c>
      <c r="B516" s="123" t="s">
        <v>13</v>
      </c>
      <c r="C516" s="402">
        <v>44606</v>
      </c>
      <c r="D516" s="408">
        <v>18003401</v>
      </c>
      <c r="E516" s="417">
        <v>2231.04</v>
      </c>
      <c r="F516" s="163" t="s">
        <v>26</v>
      </c>
      <c r="G516" s="408" t="s">
        <v>765</v>
      </c>
      <c r="H516" s="425">
        <v>107.52</v>
      </c>
      <c r="I516" s="425">
        <f>TAvoir2022[[#This Row],[MONTANT H.T]]*1.2</f>
        <v>129.024</v>
      </c>
      <c r="J516" s="425">
        <v>129.02000000000001</v>
      </c>
      <c r="K516" s="429"/>
      <c r="L516" s="313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16" s="314"/>
      <c r="N516" s="315" t="s">
        <v>766</v>
      </c>
      <c r="O516" s="316" t="s">
        <v>164</v>
      </c>
    </row>
    <row r="517" spans="1:15" s="2" customFormat="1" ht="16.5" hidden="1" customHeight="1" thickTop="1" thickBot="1">
      <c r="A517" s="25" t="s">
        <v>45</v>
      </c>
      <c r="B517" s="123" t="s">
        <v>13</v>
      </c>
      <c r="C517" s="237">
        <v>44732</v>
      </c>
      <c r="D517" s="238">
        <v>18003650</v>
      </c>
      <c r="E517" s="239">
        <v>1709.35</v>
      </c>
      <c r="F517" s="150" t="s">
        <v>26</v>
      </c>
      <c r="G517" s="238" t="s">
        <v>680</v>
      </c>
      <c r="H517" s="240">
        <v>7.2</v>
      </c>
      <c r="I517" s="240">
        <f>TAvoir2022[[#This Row],[MONTANT H.T]]*1.2</f>
        <v>8.64</v>
      </c>
      <c r="J517" s="240">
        <v>8.64</v>
      </c>
      <c r="K517" s="241" t="str">
        <f>IF(OR(TAvoir2022[[#This Row],[MONTANT T.T.C]]=TAvoir2022[[#This Row],[REGLEMENT]],TAvoir2022[[#This Row],[REGLEMENT]]="-"),"",TAvoir2022[[#This Row],[REGLEMENT]]-TAvoir2022[[#This Row],[MONTANT T.T.C]])</f>
        <v/>
      </c>
      <c r="L517" s="242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17" s="243"/>
      <c r="N517" s="30" t="s">
        <v>764</v>
      </c>
      <c r="O517" s="31" t="s">
        <v>164</v>
      </c>
    </row>
    <row r="518" spans="1:15" s="2" customFormat="1" ht="16.5" hidden="1" customHeight="1" thickTop="1" thickBot="1">
      <c r="A518" s="25" t="s">
        <v>45</v>
      </c>
      <c r="B518" s="55" t="s">
        <v>13</v>
      </c>
      <c r="C518" s="34">
        <v>44764</v>
      </c>
      <c r="D518" s="33">
        <v>18003763</v>
      </c>
      <c r="E518" s="35">
        <v>1766.95</v>
      </c>
      <c r="F518" s="33" t="s">
        <v>26</v>
      </c>
      <c r="G518" s="33" t="s">
        <v>811</v>
      </c>
      <c r="H518" s="36">
        <v>19.2</v>
      </c>
      <c r="I518" s="36">
        <f>TAvoir2022[[#This Row],[MONTANT H.T]]*1.2</f>
        <v>23.04</v>
      </c>
      <c r="J518" s="36"/>
      <c r="K518" s="38">
        <f>IF(OR(TAvoir2022[[#This Row],[MONTANT T.T.C]]=TAvoir2022[[#This Row],[REGLEMENT]],TAvoir2022[[#This Row],[REGLEMENT]]="-"),"",TAvoir2022[[#This Row],[REGLEMENT]]-TAvoir2022[[#This Row],[MONTANT T.T.C]])</f>
        <v>-23.04</v>
      </c>
      <c r="L518" s="39">
        <f ca="1">IF(AND(TAvoir2022[[#This Row],[MONTANT H.T]]&lt;&gt;"",TAvoir2022[[#This Row],[ECART]]&lt;&gt;"",TAvoir2022[[#This Row],[RELANCE]]&lt;&gt;"non"),DATEDIF(TAvoir2022[[#This Row],[PERIODE]],TODAY(),"D"),"-")</f>
        <v>69</v>
      </c>
      <c r="M518" s="37"/>
      <c r="N518" s="30"/>
      <c r="O518" s="31"/>
    </row>
    <row r="519" spans="1:15" s="2" customFormat="1" ht="16.5" hidden="1" customHeight="1" thickTop="1" thickBot="1">
      <c r="A519" s="25" t="s">
        <v>45</v>
      </c>
      <c r="B519" s="55" t="s">
        <v>13</v>
      </c>
      <c r="C519" s="34">
        <v>44771</v>
      </c>
      <c r="D519" s="33">
        <v>18003782</v>
      </c>
      <c r="E519" s="35">
        <v>1144.8</v>
      </c>
      <c r="F519" s="33" t="s">
        <v>26</v>
      </c>
      <c r="G519" s="33" t="s">
        <v>809</v>
      </c>
      <c r="H519" s="36">
        <v>47.52</v>
      </c>
      <c r="I519" s="36">
        <f>TAvoir2022[[#This Row],[MONTANT H.T]]*1.2</f>
        <v>57.024000000000001</v>
      </c>
      <c r="J519" s="36"/>
      <c r="K519" s="38">
        <f>IF(OR(TAvoir2022[[#This Row],[MONTANT T.T.C]]=TAvoir2022[[#This Row],[REGLEMENT]],TAvoir2022[[#This Row],[REGLEMENT]]="-"),"",TAvoir2022[[#This Row],[REGLEMENT]]-TAvoir2022[[#This Row],[MONTANT T.T.C]])</f>
        <v>-57.024000000000001</v>
      </c>
      <c r="L519" s="39">
        <f ca="1">IF(AND(TAvoir2022[[#This Row],[MONTANT H.T]]&lt;&gt;"",TAvoir2022[[#This Row],[ECART]]&lt;&gt;"",TAvoir2022[[#This Row],[RELANCE]]&lt;&gt;"non"),DATEDIF(TAvoir2022[[#This Row],[PERIODE]],TODAY(),"D"),"-")</f>
        <v>62</v>
      </c>
      <c r="M519" s="37"/>
      <c r="N519" s="30"/>
      <c r="O519" s="31"/>
    </row>
    <row r="520" spans="1:15" s="2" customFormat="1" ht="16.5" hidden="1" customHeight="1" thickTop="1" thickBot="1">
      <c r="A520" s="25" t="s">
        <v>45</v>
      </c>
      <c r="B520" s="55" t="s">
        <v>13</v>
      </c>
      <c r="C520" s="34">
        <v>44732</v>
      </c>
      <c r="D520" s="33">
        <v>18003674</v>
      </c>
      <c r="E520" s="35">
        <v>1162.18</v>
      </c>
      <c r="F520" s="33" t="s">
        <v>26</v>
      </c>
      <c r="G520" s="33" t="s">
        <v>810</v>
      </c>
      <c r="H520" s="36">
        <v>63.2</v>
      </c>
      <c r="I520" s="36">
        <f>TAvoir2022[[#This Row],[MONTANT H.T]]*1.2</f>
        <v>75.84</v>
      </c>
      <c r="J520" s="36"/>
      <c r="K520" s="38">
        <f>IF(OR(TAvoir2022[[#This Row],[MONTANT T.T.C]]=TAvoir2022[[#This Row],[REGLEMENT]],TAvoir2022[[#This Row],[REGLEMENT]]="-"),"",TAvoir2022[[#This Row],[REGLEMENT]]-TAvoir2022[[#This Row],[MONTANT T.T.C]])</f>
        <v>-75.84</v>
      </c>
      <c r="L520" s="39">
        <f ca="1">IF(AND(TAvoir2022[[#This Row],[MONTANT H.T]]&lt;&gt;"",TAvoir2022[[#This Row],[ECART]]&lt;&gt;"",TAvoir2022[[#This Row],[RELANCE]]&lt;&gt;"non"),DATEDIF(TAvoir2022[[#This Row],[PERIODE]],TODAY(),"D"),"-")</f>
        <v>101</v>
      </c>
      <c r="M520" s="37"/>
      <c r="N520" s="30"/>
      <c r="O520" s="31"/>
    </row>
    <row r="521" spans="1:15" s="2" customFormat="1" ht="16.5" hidden="1" customHeight="1" thickTop="1" thickBot="1">
      <c r="A521" s="25" t="s">
        <v>45</v>
      </c>
      <c r="B521" s="55" t="s">
        <v>13</v>
      </c>
      <c r="C521" s="34">
        <v>44754</v>
      </c>
      <c r="D521" s="33">
        <v>18003712</v>
      </c>
      <c r="E521" s="35">
        <v>2623.02</v>
      </c>
      <c r="F521" s="33" t="s">
        <v>26</v>
      </c>
      <c r="G521" s="33" t="s">
        <v>944</v>
      </c>
      <c r="H521" s="36">
        <v>105.27</v>
      </c>
      <c r="I521" s="36">
        <f>TAvoir2022[[#This Row],[MONTANT H.T]]*1.2</f>
        <v>126.32399999999998</v>
      </c>
      <c r="J521" s="36"/>
      <c r="K521" s="38">
        <f>IF(OR(TAvoir2022[[#This Row],[MONTANT T.T.C]]=TAvoir2022[[#This Row],[REGLEMENT]],TAvoir2022[[#This Row],[REGLEMENT]]="-"),"",TAvoir2022[[#This Row],[REGLEMENT]]-TAvoir2022[[#This Row],[MONTANT T.T.C]])</f>
        <v>-126.32399999999998</v>
      </c>
      <c r="L521" s="39">
        <f ca="1">IF(AND(TAvoir2022[[#This Row],[MONTANT H.T]]&lt;&gt;"",TAvoir2022[[#This Row],[ECART]]&lt;&gt;"",TAvoir2022[[#This Row],[RELANCE]]&lt;&gt;"non"),DATEDIF(TAvoir2022[[#This Row],[PERIODE]],TODAY(),"D"),"-")</f>
        <v>79</v>
      </c>
      <c r="M521" s="37"/>
      <c r="N521" s="30"/>
      <c r="O521" s="31"/>
    </row>
    <row r="522" spans="1:15" s="2" customFormat="1" ht="16.5" hidden="1" customHeight="1" thickTop="1" thickBot="1">
      <c r="A522" s="25" t="s">
        <v>698</v>
      </c>
      <c r="B522" s="53" t="s">
        <v>13</v>
      </c>
      <c r="C522" s="250">
        <v>44734</v>
      </c>
      <c r="D522" s="251">
        <v>18003667</v>
      </c>
      <c r="E522" s="252">
        <v>2392.52</v>
      </c>
      <c r="F522" s="80" t="s">
        <v>26</v>
      </c>
      <c r="G522" s="251" t="s">
        <v>699</v>
      </c>
      <c r="H522" s="253">
        <v>11.4</v>
      </c>
      <c r="I522" s="253">
        <v>13.68</v>
      </c>
      <c r="J522" s="253">
        <v>13.68</v>
      </c>
      <c r="K522" s="254" t="str">
        <f>IF(OR(TAvoir2022[[#This Row],[MONTANT T.T.C]]=TAvoir2022[[#This Row],[REGLEMENT]],TAvoir2022[[#This Row],[REGLEMENT]]="-"),"",TAvoir2022[[#This Row],[REGLEMENT]]-TAvoir2022[[#This Row],[MONTANT T.T.C]])</f>
        <v/>
      </c>
      <c r="L522" s="255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22" s="256"/>
      <c r="N522" s="30" t="s">
        <v>768</v>
      </c>
      <c r="O522" s="31" t="s">
        <v>164</v>
      </c>
    </row>
    <row r="523" spans="1:15" s="2" customFormat="1" ht="16.5" hidden="1" customHeight="1" thickTop="1" thickBot="1">
      <c r="A523" s="25" t="s">
        <v>49</v>
      </c>
      <c r="B523" s="55" t="s">
        <v>20</v>
      </c>
      <c r="C523" s="34">
        <v>44746</v>
      </c>
      <c r="D523" s="33">
        <v>18003762</v>
      </c>
      <c r="E523" s="35"/>
      <c r="F523" s="33" t="s">
        <v>826</v>
      </c>
      <c r="G523" s="33" t="s">
        <v>795</v>
      </c>
      <c r="H523" s="36">
        <v>54.7</v>
      </c>
      <c r="I523" s="36">
        <f>TAvoir2022[[#This Row],[MONTANT H.T]]*1.2</f>
        <v>65.64</v>
      </c>
      <c r="J523" s="36"/>
      <c r="K523" s="38">
        <f>IF(OR(TAvoir2022[[#This Row],[MONTANT T.T.C]]=TAvoir2022[[#This Row],[REGLEMENT]],TAvoir2022[[#This Row],[REGLEMENT]]="-"),"",TAvoir2022[[#This Row],[REGLEMENT]]-TAvoir2022[[#This Row],[MONTANT T.T.C]])</f>
        <v>-65.64</v>
      </c>
      <c r="L523" s="39">
        <f ca="1">IF(AND(TAvoir2022[[#This Row],[MONTANT H.T]]&lt;&gt;"",TAvoir2022[[#This Row],[ECART]]&lt;&gt;"",TAvoir2022[[#This Row],[RELANCE]]&lt;&gt;"non"),DATEDIF(TAvoir2022[[#This Row],[PERIODE]],TODAY(),"D"),"-")</f>
        <v>87</v>
      </c>
      <c r="M523" s="37"/>
      <c r="N523" s="30" t="s">
        <v>796</v>
      </c>
      <c r="O523" s="31" t="s">
        <v>164</v>
      </c>
    </row>
    <row r="524" spans="1:15" s="2" customFormat="1" ht="16.5" hidden="1" customHeight="1" thickTop="1" thickBot="1">
      <c r="A524" s="25" t="s">
        <v>49</v>
      </c>
      <c r="B524" s="53" t="s">
        <v>20</v>
      </c>
      <c r="C524" s="43">
        <v>44347</v>
      </c>
      <c r="D524" s="44">
        <v>18002750</v>
      </c>
      <c r="E524" s="45">
        <v>4568.3599999999997</v>
      </c>
      <c r="F524" s="22" t="s">
        <v>26</v>
      </c>
      <c r="G524" s="44" t="s">
        <v>94</v>
      </c>
      <c r="H524" s="46">
        <v>595.20000000000005</v>
      </c>
      <c r="I524" s="46">
        <f>TAvoir2022[[#This Row],[MONTANT H.T]]*1.2</f>
        <v>714.24</v>
      </c>
      <c r="J524" s="46">
        <v>714.24</v>
      </c>
      <c r="K524" s="47"/>
      <c r="L524" s="4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24" s="48"/>
      <c r="N524" s="30" t="s">
        <v>163</v>
      </c>
      <c r="O524" s="31" t="s">
        <v>164</v>
      </c>
    </row>
    <row r="525" spans="1:15" s="2" customFormat="1" ht="16.5" hidden="1" customHeight="1" thickTop="1" thickBot="1">
      <c r="A525" s="25" t="s">
        <v>49</v>
      </c>
      <c r="B525" s="67" t="s">
        <v>20</v>
      </c>
      <c r="C525" s="68">
        <v>44418</v>
      </c>
      <c r="D525" s="69">
        <v>18003248</v>
      </c>
      <c r="E525" s="70"/>
      <c r="F525" s="22" t="s">
        <v>26</v>
      </c>
      <c r="G525" s="69" t="s">
        <v>198</v>
      </c>
      <c r="H525" s="71">
        <v>1093.44</v>
      </c>
      <c r="I525" s="71">
        <f>TAvoir2022[[#This Row],[MONTANT H.T]]*1.2</f>
        <v>1312.1279999999999</v>
      </c>
      <c r="J525" s="71">
        <v>1312.13</v>
      </c>
      <c r="K525" s="72"/>
      <c r="L525" s="4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25" s="74"/>
      <c r="N525" s="75" t="s">
        <v>199</v>
      </c>
      <c r="O525" s="76" t="s">
        <v>164</v>
      </c>
    </row>
    <row r="526" spans="1:15" s="2" customFormat="1" ht="16.5" hidden="1" customHeight="1" thickTop="1" thickBot="1">
      <c r="A526" s="25" t="s">
        <v>49</v>
      </c>
      <c r="B526" s="67" t="s">
        <v>20</v>
      </c>
      <c r="C526" s="68">
        <v>44581</v>
      </c>
      <c r="D526" s="69">
        <v>18003249</v>
      </c>
      <c r="E526" s="70"/>
      <c r="F526" s="22" t="s">
        <v>26</v>
      </c>
      <c r="G526" s="69" t="s">
        <v>200</v>
      </c>
      <c r="H526" s="71">
        <v>778.24</v>
      </c>
      <c r="I526" s="71">
        <f>TAvoir2022[[#This Row],[MONTANT H.T]]*1.2</f>
        <v>933.88799999999992</v>
      </c>
      <c r="J526" s="71">
        <v>933.89</v>
      </c>
      <c r="K526" s="72"/>
      <c r="L526" s="4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26" s="74"/>
      <c r="N526" s="75" t="s">
        <v>199</v>
      </c>
      <c r="O526" s="76" t="s">
        <v>164</v>
      </c>
    </row>
    <row r="527" spans="1:15" s="2" customFormat="1" ht="16.5" hidden="1" customHeight="1" thickTop="1" thickBot="1">
      <c r="A527" s="25" t="s">
        <v>49</v>
      </c>
      <c r="B527" s="55" t="s">
        <v>20</v>
      </c>
      <c r="C527" s="34">
        <v>44539</v>
      </c>
      <c r="D527" s="33">
        <v>18003305</v>
      </c>
      <c r="E527" s="35"/>
      <c r="F527" s="33" t="s">
        <v>21</v>
      </c>
      <c r="G527" s="33"/>
      <c r="H527" s="36">
        <v>291.83999999999997</v>
      </c>
      <c r="I527" s="36">
        <f>TAvoir2022[[#This Row],[MONTANT H.T]]*1.2</f>
        <v>350.20799999999997</v>
      </c>
      <c r="J527" s="36">
        <v>350.21</v>
      </c>
      <c r="K527" s="38"/>
      <c r="L527" s="4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27" s="37"/>
      <c r="N527" s="30" t="s">
        <v>263</v>
      </c>
      <c r="O527" s="31" t="s">
        <v>164</v>
      </c>
    </row>
    <row r="528" spans="1:15" s="2" customFormat="1" ht="16.5" hidden="1" customHeight="1" thickTop="1" thickBot="1">
      <c r="A528" s="25" t="s">
        <v>49</v>
      </c>
      <c r="B528" s="55" t="s">
        <v>20</v>
      </c>
      <c r="C528" s="34">
        <v>44539</v>
      </c>
      <c r="D528" s="33">
        <v>18003306</v>
      </c>
      <c r="E528" s="35"/>
      <c r="F528" s="33" t="s">
        <v>21</v>
      </c>
      <c r="G528" s="33"/>
      <c r="H528" s="36">
        <v>291.83999999999997</v>
      </c>
      <c r="I528" s="36">
        <f>TAvoir2022[[#This Row],[MONTANT H.T]]*1.2</f>
        <v>350.20799999999997</v>
      </c>
      <c r="J528" s="36">
        <v>350.21</v>
      </c>
      <c r="K528" s="38"/>
      <c r="L528" s="4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28" s="37"/>
      <c r="N528" s="30" t="s">
        <v>264</v>
      </c>
      <c r="O528" s="31" t="s">
        <v>164</v>
      </c>
    </row>
    <row r="529" spans="1:15" s="2" customFormat="1" ht="16.5" hidden="1" customHeight="1" thickTop="1" thickBot="1">
      <c r="A529" s="25" t="s">
        <v>49</v>
      </c>
      <c r="B529" s="55" t="s">
        <v>20</v>
      </c>
      <c r="C529" s="68">
        <v>44603</v>
      </c>
      <c r="D529" s="69">
        <v>18003324</v>
      </c>
      <c r="E529" s="70"/>
      <c r="F529" s="33" t="s">
        <v>21</v>
      </c>
      <c r="G529" s="69" t="s">
        <v>340</v>
      </c>
      <c r="H529" s="71">
        <v>799.20299999999997</v>
      </c>
      <c r="I529" s="71">
        <f>TAvoir2022[[#This Row],[MONTANT H.T]]*1.2</f>
        <v>959.04359999999997</v>
      </c>
      <c r="J529" s="71">
        <v>959.04</v>
      </c>
      <c r="K529" s="72"/>
      <c r="L529" s="4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29" s="74"/>
      <c r="N529" s="75" t="s">
        <v>341</v>
      </c>
      <c r="O529" s="76" t="s">
        <v>164</v>
      </c>
    </row>
    <row r="530" spans="1:15" s="2" customFormat="1" ht="16.5" hidden="1" customHeight="1" thickTop="1" thickBot="1">
      <c r="A530" s="25" t="s">
        <v>49</v>
      </c>
      <c r="B530" s="55" t="s">
        <v>20</v>
      </c>
      <c r="C530" s="68">
        <v>44606</v>
      </c>
      <c r="D530" s="69">
        <v>18003518</v>
      </c>
      <c r="E530" s="70"/>
      <c r="F530" s="33" t="s">
        <v>21</v>
      </c>
      <c r="G530" s="33" t="s">
        <v>458</v>
      </c>
      <c r="H530" s="71">
        <v>805.1</v>
      </c>
      <c r="I530" s="71">
        <v>966.12</v>
      </c>
      <c r="J530" s="71">
        <v>966.12</v>
      </c>
      <c r="K530" s="72"/>
      <c r="L530" s="41"/>
      <c r="M530" s="74"/>
      <c r="N530" s="30" t="s">
        <v>581</v>
      </c>
      <c r="O530" s="76" t="s">
        <v>164</v>
      </c>
    </row>
    <row r="531" spans="1:15" s="2" customFormat="1" ht="16.5" hidden="1" customHeight="1" thickTop="1" thickBot="1">
      <c r="A531" s="25" t="s">
        <v>49</v>
      </c>
      <c r="B531" s="55" t="s">
        <v>20</v>
      </c>
      <c r="C531" s="34">
        <v>44656</v>
      </c>
      <c r="D531" s="33">
        <v>18003537</v>
      </c>
      <c r="E531" s="35"/>
      <c r="F531" s="33" t="s">
        <v>26</v>
      </c>
      <c r="G531" s="33" t="s">
        <v>475</v>
      </c>
      <c r="H531" s="36">
        <v>112.2</v>
      </c>
      <c r="I531" s="36">
        <f>TAvoir2022[[#This Row],[MONTANT H.T]]*1.2</f>
        <v>134.63999999999999</v>
      </c>
      <c r="J531" s="36">
        <v>134.63999999999999</v>
      </c>
      <c r="K531" s="38"/>
      <c r="L531" s="39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31" s="37"/>
      <c r="N531" s="30" t="s">
        <v>476</v>
      </c>
      <c r="O531" s="31" t="s">
        <v>164</v>
      </c>
    </row>
    <row r="532" spans="1:15" s="2" customFormat="1" ht="16.5" hidden="1" customHeight="1" thickTop="1" thickBot="1">
      <c r="A532" s="25" t="s">
        <v>49</v>
      </c>
      <c r="B532" s="55" t="s">
        <v>20</v>
      </c>
      <c r="C532" s="346">
        <v>44746</v>
      </c>
      <c r="D532" s="347">
        <v>18003762</v>
      </c>
      <c r="E532" s="348"/>
      <c r="F532" s="33" t="s">
        <v>26</v>
      </c>
      <c r="G532" s="347" t="s">
        <v>795</v>
      </c>
      <c r="H532" s="349">
        <v>54.7</v>
      </c>
      <c r="I532" s="349">
        <f>TAvoir2022[[#This Row],[MONTANT H.T]]*1.2</f>
        <v>65.64</v>
      </c>
      <c r="J532" s="349">
        <v>65.64</v>
      </c>
      <c r="K532" s="350" t="str">
        <f>IF(OR(TAvoir2022[[#This Row],[MONTANT T.T.C]]=TAvoir2022[[#This Row],[REGLEMENT]],TAvoir2022[[#This Row],[REGLEMENT]]="-"),"",TAvoir2022[[#This Row],[REGLEMENT]]-TAvoir2022[[#This Row],[MONTANT T.T.C]])</f>
        <v/>
      </c>
      <c r="L532" s="35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32" s="352"/>
      <c r="N532" s="353" t="s">
        <v>796</v>
      </c>
      <c r="O532" s="354" t="s">
        <v>164</v>
      </c>
    </row>
    <row r="533" spans="1:15" s="2" customFormat="1" ht="16.5" hidden="1" customHeight="1" thickTop="1" thickBot="1">
      <c r="A533" s="25" t="s">
        <v>49</v>
      </c>
      <c r="B533" s="55" t="s">
        <v>20</v>
      </c>
      <c r="C533" s="34">
        <v>44687</v>
      </c>
      <c r="D533" s="33">
        <v>18003684</v>
      </c>
      <c r="E533" s="35"/>
      <c r="F533" s="102" t="s">
        <v>26</v>
      </c>
      <c r="G533" s="33" t="s">
        <v>733</v>
      </c>
      <c r="H533" s="36">
        <v>435.12</v>
      </c>
      <c r="I533" s="36">
        <f>TAvoir2022[[#This Row],[MONTANT H.T]]*1.2</f>
        <v>522.14400000000001</v>
      </c>
      <c r="J533" s="36">
        <v>522.14</v>
      </c>
      <c r="K533" s="38"/>
      <c r="L533" s="39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33" s="37"/>
      <c r="N533" s="30" t="s">
        <v>734</v>
      </c>
      <c r="O533" s="31" t="s">
        <v>164</v>
      </c>
    </row>
    <row r="534" spans="1:15" s="2" customFormat="1" ht="16.5" hidden="1" customHeight="1" thickTop="1" thickBot="1">
      <c r="A534" s="25" t="s">
        <v>799</v>
      </c>
      <c r="B534" s="55" t="s">
        <v>800</v>
      </c>
      <c r="C534" s="437">
        <v>44743</v>
      </c>
      <c r="D534" s="438">
        <v>18003844</v>
      </c>
      <c r="E534" s="439"/>
      <c r="F534" s="22" t="s">
        <v>26</v>
      </c>
      <c r="G534" s="438" t="s">
        <v>969</v>
      </c>
      <c r="H534" s="440">
        <v>256.48</v>
      </c>
      <c r="I534" s="440">
        <v>256.48</v>
      </c>
      <c r="J534" s="440">
        <v>256.48</v>
      </c>
      <c r="K534" s="441" t="str">
        <f>IF(OR(TAvoir2022[[#This Row],[MONTANT T.T.C]]=TAvoir2022[[#This Row],[REGLEMENT]],TAvoir2022[[#This Row],[REGLEMENT]]="-"),"",TAvoir2022[[#This Row],[REGLEMENT]]-TAvoir2022[[#This Row],[MONTANT T.T.C]])</f>
        <v/>
      </c>
      <c r="L534" s="442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34" s="443"/>
      <c r="N534" s="444" t="s">
        <v>970</v>
      </c>
      <c r="O534" s="445" t="s">
        <v>164</v>
      </c>
    </row>
    <row r="535" spans="1:15" s="2" customFormat="1" ht="16.5" hidden="1" customHeight="1" thickTop="1" thickBot="1">
      <c r="A535" s="25" t="s">
        <v>799</v>
      </c>
      <c r="B535" s="55" t="s">
        <v>800</v>
      </c>
      <c r="C535" s="34">
        <v>44741</v>
      </c>
      <c r="D535" s="33">
        <v>18003754</v>
      </c>
      <c r="E535" s="35"/>
      <c r="F535" s="22" t="s">
        <v>26</v>
      </c>
      <c r="G535" s="33" t="s">
        <v>801</v>
      </c>
      <c r="H535" s="36">
        <v>594.73</v>
      </c>
      <c r="I535" s="36">
        <v>594.73</v>
      </c>
      <c r="J535" s="36"/>
      <c r="K535" s="38">
        <f>IF(OR(TAvoir2022[[#This Row],[MONTANT T.T.C]]=TAvoir2022[[#This Row],[REGLEMENT]],TAvoir2022[[#This Row],[REGLEMENT]]="-"),"",TAvoir2022[[#This Row],[REGLEMENT]]-TAvoir2022[[#This Row],[MONTANT T.T.C]])</f>
        <v>-594.73</v>
      </c>
      <c r="L535" s="39">
        <f ca="1">IF(AND(TAvoir2022[[#This Row],[MONTANT H.T]]&lt;&gt;"",TAvoir2022[[#This Row],[ECART]]&lt;&gt;"",TAvoir2022[[#This Row],[RELANCE]]&lt;&gt;"non"),DATEDIF(TAvoir2022[[#This Row],[PERIODE]],TODAY(),"D"),"-")</f>
        <v>92</v>
      </c>
      <c r="M535" s="37"/>
      <c r="N535" s="30"/>
      <c r="O535" s="31"/>
    </row>
    <row r="536" spans="1:15" s="2" customFormat="1" ht="16.5" hidden="1" customHeight="1" thickTop="1" thickBot="1">
      <c r="A536" s="25" t="s">
        <v>50</v>
      </c>
      <c r="B536" s="436" t="s">
        <v>740</v>
      </c>
      <c r="C536" s="437">
        <v>44795</v>
      </c>
      <c r="D536" s="438">
        <v>18003832</v>
      </c>
      <c r="E536" s="439"/>
      <c r="F536" s="438" t="s">
        <v>25</v>
      </c>
      <c r="G536" s="438"/>
      <c r="H536" s="440">
        <v>448</v>
      </c>
      <c r="I536" s="440">
        <f>TAvoir2022[[#This Row],[MONTANT H.T]]*1.2</f>
        <v>537.6</v>
      </c>
      <c r="J536" s="440">
        <v>537.6</v>
      </c>
      <c r="K536" s="441" t="str">
        <f>IF(OR(TAvoir2022[[#This Row],[MONTANT T.T.C]]=TAvoir2022[[#This Row],[REGLEMENT]],TAvoir2022[[#This Row],[REGLEMENT]]="-"),"",TAvoir2022[[#This Row],[REGLEMENT]]-TAvoir2022[[#This Row],[MONTANT T.T.C]])</f>
        <v/>
      </c>
      <c r="L536" s="442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36" s="443"/>
      <c r="N536" s="444" t="s">
        <v>893</v>
      </c>
      <c r="O536" s="445" t="s">
        <v>164</v>
      </c>
    </row>
    <row r="537" spans="1:15" s="2" customFormat="1" ht="16.5" hidden="1" customHeight="1" thickTop="1" thickBot="1">
      <c r="A537" s="25" t="s">
        <v>50</v>
      </c>
      <c r="B537" s="53" t="s">
        <v>24</v>
      </c>
      <c r="C537" s="34">
        <v>44363</v>
      </c>
      <c r="D537" s="52">
        <v>18002902</v>
      </c>
      <c r="E537" s="35">
        <v>1647.94</v>
      </c>
      <c r="F537" s="33" t="s">
        <v>33</v>
      </c>
      <c r="G537" s="33" t="s">
        <v>97</v>
      </c>
      <c r="H537" s="36">
        <v>32</v>
      </c>
      <c r="I537" s="36">
        <f>TAvoir2022[[#This Row],[MONTANT H.T]]*1.2</f>
        <v>38.4</v>
      </c>
      <c r="J537" s="36"/>
      <c r="K537" s="38">
        <f>IF(OR(TAvoir2022[[#This Row],[MONTANT T.T.C]]=TAvoir2022[[#This Row],[REGLEMENT]],TAvoir2022[[#This Row],[REGLEMENT]]="-"),"",TAvoir2022[[#This Row],[REGLEMENT]]-TAvoir2022[[#This Row],[MONTANT T.T.C]])</f>
        <v>-38.4</v>
      </c>
      <c r="L537" s="41">
        <f ca="1">IF(AND(TAvoir2022[[#This Row],[MONTANT H.T]]&lt;&gt;"",TAvoir2022[[#This Row],[ECART]]&lt;&gt;"",TAvoir2022[[#This Row],[RELANCE]]&lt;&gt;"non"),DATEDIF(TAvoir2022[[#This Row],[PERIODE]],TODAY(),"D"),"-")</f>
        <v>470</v>
      </c>
      <c r="M537" s="37"/>
      <c r="N537" s="30" t="s">
        <v>889</v>
      </c>
      <c r="O537" s="31" t="s">
        <v>164</v>
      </c>
    </row>
    <row r="538" spans="1:15" s="2" customFormat="1" ht="16.5" hidden="1" customHeight="1" thickTop="1" thickBot="1">
      <c r="A538" s="25" t="s">
        <v>50</v>
      </c>
      <c r="B538" s="53" t="s">
        <v>24</v>
      </c>
      <c r="C538" s="68">
        <v>44207</v>
      </c>
      <c r="D538" s="69">
        <v>18003235</v>
      </c>
      <c r="E538" s="70"/>
      <c r="F538" s="69" t="s">
        <v>25</v>
      </c>
      <c r="G538" s="69"/>
      <c r="H538" s="71">
        <v>1260</v>
      </c>
      <c r="I538" s="71">
        <f>TAvoir2022[[#This Row],[MONTANT H.T]]*1.2</f>
        <v>1512</v>
      </c>
      <c r="J538" s="71">
        <v>1512</v>
      </c>
      <c r="K538" s="72" t="str">
        <f>IF(OR(TAvoir2022[[#This Row],[MONTANT T.T.C]]=TAvoir2022[[#This Row],[REGLEMENT]],TAvoir2022[[#This Row],[REGLEMENT]]="-"),"",TAvoir2022[[#This Row],[REGLEMENT]]-TAvoir2022[[#This Row],[MONTANT T.T.C]])</f>
        <v/>
      </c>
      <c r="L538" s="4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38" s="74"/>
      <c r="N538" s="75" t="s">
        <v>217</v>
      </c>
      <c r="O538" s="76" t="s">
        <v>164</v>
      </c>
    </row>
    <row r="539" spans="1:15" s="2" customFormat="1" ht="16.5" hidden="1" customHeight="1" thickTop="1" thickBot="1">
      <c r="A539" s="25" t="s">
        <v>50</v>
      </c>
      <c r="B539" s="53" t="s">
        <v>24</v>
      </c>
      <c r="C539" s="91">
        <v>44630</v>
      </c>
      <c r="D539" s="92">
        <v>18003363</v>
      </c>
      <c r="E539" s="93"/>
      <c r="F539" s="92" t="s">
        <v>25</v>
      </c>
      <c r="G539" s="92"/>
      <c r="H539" s="94">
        <v>784</v>
      </c>
      <c r="I539" s="94">
        <f>TAvoir2022[[#This Row],[MONTANT H.T]]*1.2</f>
        <v>940.8</v>
      </c>
      <c r="J539" s="94">
        <v>940.8</v>
      </c>
      <c r="K539" s="95" t="str">
        <f>IF(OR(TAvoir2022[[#This Row],[MONTANT T.T.C]]=TAvoir2022[[#This Row],[REGLEMENT]],TAvoir2022[[#This Row],[REGLEMENT]]="-"),"",TAvoir2022[[#This Row],[REGLEMENT]]-TAvoir2022[[#This Row],[MONTANT T.T.C]])</f>
        <v/>
      </c>
      <c r="L539" s="4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39" s="96"/>
      <c r="N539" s="97" t="s">
        <v>362</v>
      </c>
      <c r="O539" s="98" t="s">
        <v>164</v>
      </c>
    </row>
    <row r="540" spans="1:15" s="2" customFormat="1" ht="16.5" hidden="1" customHeight="1" thickTop="1" thickBot="1">
      <c r="A540" s="25" t="s">
        <v>50</v>
      </c>
      <c r="B540" s="55" t="s">
        <v>740</v>
      </c>
      <c r="C540" s="34">
        <v>44715</v>
      </c>
      <c r="D540" s="33">
        <v>18003688</v>
      </c>
      <c r="E540" s="35"/>
      <c r="F540" s="33" t="s">
        <v>25</v>
      </c>
      <c r="G540" s="33"/>
      <c r="H540" s="36">
        <v>840</v>
      </c>
      <c r="I540" s="36">
        <f>TAvoir2022[[#This Row],[MONTANT H.T]]*1.2</f>
        <v>1008</v>
      </c>
      <c r="J540" s="36">
        <v>1008</v>
      </c>
      <c r="K540" s="38" t="str">
        <f>IF(OR(TAvoir2022[[#This Row],[MONTANT T.T.C]]=TAvoir2022[[#This Row],[REGLEMENT]],TAvoir2022[[#This Row],[REGLEMENT]]="-"),"",TAvoir2022[[#This Row],[REGLEMENT]]-TAvoir2022[[#This Row],[MONTANT T.T.C]])</f>
        <v/>
      </c>
      <c r="L540" s="39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40" s="37"/>
      <c r="N540" s="30" t="s">
        <v>741</v>
      </c>
      <c r="O540" s="31" t="s">
        <v>164</v>
      </c>
    </row>
    <row r="541" spans="1:15" s="2" customFormat="1" ht="16.5" hidden="1" customHeight="1" thickTop="1" thickBot="1">
      <c r="A541" s="25" t="s">
        <v>268</v>
      </c>
      <c r="B541" s="355" t="s">
        <v>269</v>
      </c>
      <c r="C541" s="346">
        <v>44756</v>
      </c>
      <c r="D541" s="347">
        <v>18003750</v>
      </c>
      <c r="E541" s="348"/>
      <c r="F541" s="347" t="s">
        <v>25</v>
      </c>
      <c r="G541" s="347"/>
      <c r="H541" s="349">
        <v>292.5</v>
      </c>
      <c r="I541" s="349">
        <f>TAvoir2022[[#This Row],[MONTANT H.T]]*1.2</f>
        <v>351</v>
      </c>
      <c r="J541" s="349">
        <v>351</v>
      </c>
      <c r="K541" s="350" t="str">
        <f>IF(OR(TAvoir2022[[#This Row],[MONTANT T.T.C]]=TAvoir2022[[#This Row],[REGLEMENT]],TAvoir2022[[#This Row],[REGLEMENT]]="-"),"",TAvoir2022[[#This Row],[REGLEMENT]]-TAvoir2022[[#This Row],[MONTANT T.T.C]])</f>
        <v/>
      </c>
      <c r="L541" s="35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41" s="352"/>
      <c r="N541" s="353" t="s">
        <v>791</v>
      </c>
      <c r="O541" s="354" t="s">
        <v>164</v>
      </c>
    </row>
    <row r="542" spans="1:15" s="2" customFormat="1" ht="16.5" hidden="1" customHeight="1" thickTop="1" thickBot="1">
      <c r="A542" s="25" t="s">
        <v>268</v>
      </c>
      <c r="B542" s="78" t="s">
        <v>269</v>
      </c>
      <c r="C542" s="346">
        <v>44750</v>
      </c>
      <c r="D542" s="347">
        <v>18003683</v>
      </c>
      <c r="E542" s="348"/>
      <c r="F542" s="33" t="s">
        <v>21</v>
      </c>
      <c r="G542" s="348" t="s">
        <v>769</v>
      </c>
      <c r="H542" s="349">
        <v>650.16</v>
      </c>
      <c r="I542" s="349">
        <v>780.19</v>
      </c>
      <c r="J542" s="349">
        <v>780.19</v>
      </c>
      <c r="K542" s="350" t="str">
        <f>IF(OR(TAvoir2022[[#This Row],[MONTANT T.T.C]]=TAvoir2022[[#This Row],[REGLEMENT]],TAvoir2022[[#This Row],[REGLEMENT]]="-"),"",TAvoir2022[[#This Row],[REGLEMENT]]-TAvoir2022[[#This Row],[MONTANT T.T.C]])</f>
        <v/>
      </c>
      <c r="L542" s="35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42" s="352"/>
      <c r="N542" s="353" t="s">
        <v>770</v>
      </c>
      <c r="O542" s="354" t="s">
        <v>164</v>
      </c>
    </row>
    <row r="543" spans="1:15" s="2" customFormat="1" ht="16.5" hidden="1" customHeight="1" thickTop="1" thickBot="1">
      <c r="A543" s="25" t="s">
        <v>268</v>
      </c>
      <c r="B543" s="78" t="s">
        <v>269</v>
      </c>
      <c r="C543" s="79">
        <v>44599</v>
      </c>
      <c r="D543" s="80">
        <v>18003293</v>
      </c>
      <c r="E543" s="81"/>
      <c r="F543" s="80" t="s">
        <v>25</v>
      </c>
      <c r="G543" s="80"/>
      <c r="H543" s="82">
        <v>117</v>
      </c>
      <c r="I543" s="82">
        <f>TAvoir2022[[#This Row],[MONTANT H.T]]*1.2</f>
        <v>140.4</v>
      </c>
      <c r="J543" s="82">
        <v>140.4</v>
      </c>
      <c r="K543" s="83" t="str">
        <f>IF(OR(TAvoir2022[[#This Row],[MONTANT T.T.C]]=TAvoir2022[[#This Row],[REGLEMENT]],TAvoir2022[[#This Row],[REGLEMENT]]="-"),"",TAvoir2022[[#This Row],[REGLEMENT]]-TAvoir2022[[#This Row],[MONTANT T.T.C]])</f>
        <v/>
      </c>
      <c r="L543" s="4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43" s="84"/>
      <c r="N543" s="85" t="s">
        <v>283</v>
      </c>
      <c r="O543" s="88" t="s">
        <v>164</v>
      </c>
    </row>
    <row r="544" spans="1:15" s="2" customFormat="1" ht="16.5" hidden="1" customHeight="1" thickTop="1" thickBot="1">
      <c r="A544" s="25" t="s">
        <v>268</v>
      </c>
      <c r="B544" s="436" t="s">
        <v>863</v>
      </c>
      <c r="C544" s="437">
        <v>44810</v>
      </c>
      <c r="D544" s="438">
        <v>18003840</v>
      </c>
      <c r="E544" s="439"/>
      <c r="F544" s="438" t="s">
        <v>959</v>
      </c>
      <c r="G544" s="438" t="s">
        <v>958</v>
      </c>
      <c r="H544" s="440">
        <v>254.77</v>
      </c>
      <c r="I544" s="440">
        <f>TAvoir2022[[#This Row],[MONTANT H.T]]*1.2</f>
        <v>305.72399999999999</v>
      </c>
      <c r="J544" s="440"/>
      <c r="K544" s="441">
        <f>IF(OR(TAvoir2022[[#This Row],[MONTANT T.T.C]]=TAvoir2022[[#This Row],[REGLEMENT]],TAvoir2022[[#This Row],[REGLEMENT]]="-"),"",TAvoir2022[[#This Row],[REGLEMENT]]-TAvoir2022[[#This Row],[MONTANT T.T.C]])</f>
        <v>-305.72399999999999</v>
      </c>
      <c r="L544" s="442">
        <f ca="1">IF(AND(TAvoir2022[[#This Row],[MONTANT H.T]]&lt;&gt;"",TAvoir2022[[#This Row],[ECART]]&lt;&gt;"",TAvoir2022[[#This Row],[RELANCE]]&lt;&gt;"non"),DATEDIF(TAvoir2022[[#This Row],[PERIODE]],TODAY(),"D"),"-")</f>
        <v>23</v>
      </c>
      <c r="M544" s="443"/>
      <c r="N544" s="444"/>
      <c r="O544" s="445"/>
    </row>
    <row r="545" spans="1:15" s="2" customFormat="1" ht="16.5" hidden="1" customHeight="1" thickTop="1" thickBot="1">
      <c r="A545" s="25" t="s">
        <v>268</v>
      </c>
      <c r="B545" s="55" t="s">
        <v>863</v>
      </c>
      <c r="C545" s="34">
        <v>44775</v>
      </c>
      <c r="D545" s="33">
        <v>18003768</v>
      </c>
      <c r="E545" s="35"/>
      <c r="F545" s="33" t="s">
        <v>25</v>
      </c>
      <c r="G545" s="33"/>
      <c r="H545" s="36">
        <v>342</v>
      </c>
      <c r="I545" s="36">
        <f>TAvoir2022[[#This Row],[MONTANT H.T]]*1.2</f>
        <v>410.4</v>
      </c>
      <c r="J545" s="36"/>
      <c r="K545" s="38">
        <f>IF(OR(TAvoir2022[[#This Row],[MONTANT T.T.C]]=TAvoir2022[[#This Row],[REGLEMENT]],TAvoir2022[[#This Row],[REGLEMENT]]="-"),"",TAvoir2022[[#This Row],[REGLEMENT]]-TAvoir2022[[#This Row],[MONTANT T.T.C]])</f>
        <v>-410.4</v>
      </c>
      <c r="L545" s="39">
        <f ca="1">IF(AND(TAvoir2022[[#This Row],[MONTANT H.T]]&lt;&gt;"",TAvoir2022[[#This Row],[ECART]]&lt;&gt;"",TAvoir2022[[#This Row],[RELANCE]]&lt;&gt;"non"),DATEDIF(TAvoir2022[[#This Row],[PERIODE]],TODAY(),"D"),"-")</f>
        <v>58</v>
      </c>
      <c r="M545" s="37"/>
      <c r="N545" s="30"/>
      <c r="O545" s="31"/>
    </row>
    <row r="546" spans="1:15" s="2" customFormat="1" ht="16.5" hidden="1" customHeight="1" thickTop="1" thickBot="1">
      <c r="A546" s="25" t="s">
        <v>255</v>
      </c>
      <c r="B546" s="55" t="s">
        <v>256</v>
      </c>
      <c r="C546" s="34">
        <v>44592</v>
      </c>
      <c r="D546" s="33">
        <v>18003304</v>
      </c>
      <c r="E546" s="35"/>
      <c r="F546" s="33" t="s">
        <v>258</v>
      </c>
      <c r="G546" s="33"/>
      <c r="H546" s="36">
        <v>1117.21</v>
      </c>
      <c r="I546" s="36">
        <f>TAvoir2022[[#This Row],[MONTANT H.T]]*1.2</f>
        <v>1340.652</v>
      </c>
      <c r="J546" s="36">
        <v>1340.65</v>
      </c>
      <c r="K546" s="38"/>
      <c r="L546" s="4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46" s="37"/>
      <c r="N546" s="30" t="s">
        <v>260</v>
      </c>
      <c r="O546" s="31" t="s">
        <v>164</v>
      </c>
    </row>
    <row r="547" spans="1:15" s="2" customFormat="1" ht="16.5" hidden="1" customHeight="1" thickTop="1" thickBot="1">
      <c r="A547" s="25" t="s">
        <v>257</v>
      </c>
      <c r="B547" s="55" t="s">
        <v>256</v>
      </c>
      <c r="C547" s="34">
        <v>44562</v>
      </c>
      <c r="D547" s="33">
        <v>18003303</v>
      </c>
      <c r="E547" s="35"/>
      <c r="F547" s="33" t="s">
        <v>258</v>
      </c>
      <c r="G547" s="33"/>
      <c r="H547" s="36">
        <v>2985.21</v>
      </c>
      <c r="I547" s="36">
        <f>TAvoir2022[[#This Row],[MONTANT H.T]]*1.2</f>
        <v>3582.252</v>
      </c>
      <c r="J547" s="36">
        <v>3582.25</v>
      </c>
      <c r="K547" s="38"/>
      <c r="L547" s="4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47" s="37"/>
      <c r="N547" s="30" t="s">
        <v>259</v>
      </c>
      <c r="O547" s="31" t="s">
        <v>164</v>
      </c>
    </row>
    <row r="548" spans="1:15" s="2" customFormat="1" ht="16.5" hidden="1" customHeight="1" thickTop="1" thickBot="1">
      <c r="A548" s="25" t="s">
        <v>257</v>
      </c>
      <c r="B548" s="55" t="s">
        <v>256</v>
      </c>
      <c r="C548" s="193">
        <v>44664</v>
      </c>
      <c r="D548" s="194">
        <v>18003467</v>
      </c>
      <c r="E548" s="195"/>
      <c r="F548" s="194" t="s">
        <v>27</v>
      </c>
      <c r="G548" s="194" t="s">
        <v>529</v>
      </c>
      <c r="H548" s="196">
        <v>121.72</v>
      </c>
      <c r="I548" s="196">
        <f>TAvoir2022[[#This Row],[MONTANT H.T]]*1.2</f>
        <v>146.06399999999999</v>
      </c>
      <c r="J548" s="196">
        <v>146.06</v>
      </c>
      <c r="K548" s="197"/>
      <c r="L548" s="198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48" s="199"/>
      <c r="N548" s="30" t="s">
        <v>767</v>
      </c>
      <c r="O548" s="31" t="s">
        <v>164</v>
      </c>
    </row>
    <row r="549" spans="1:15" s="2" customFormat="1" ht="16.5" hidden="1" customHeight="1" thickTop="1" thickBot="1">
      <c r="A549" s="25" t="s">
        <v>102</v>
      </c>
      <c r="B549" s="53" t="s">
        <v>103</v>
      </c>
      <c r="C549" s="34">
        <v>44468</v>
      </c>
      <c r="D549" s="52">
        <v>18003044</v>
      </c>
      <c r="E549" s="35">
        <v>1800.61</v>
      </c>
      <c r="F549" s="22" t="s">
        <v>26</v>
      </c>
      <c r="G549" s="33" t="s">
        <v>115</v>
      </c>
      <c r="H549" s="36">
        <v>46.85</v>
      </c>
      <c r="I549" s="36">
        <f>TAvoir2022[[#This Row],[MONTANT H.T]]*1.2</f>
        <v>56.22</v>
      </c>
      <c r="J549" s="36"/>
      <c r="K549" s="38">
        <f>IF(OR(TAvoir2022[[#This Row],[MONTANT T.T.C]]=TAvoir2022[[#This Row],[REGLEMENT]],TAvoir2022[[#This Row],[REGLEMENT]]="-"),"",TAvoir2022[[#This Row],[REGLEMENT]]-TAvoir2022[[#This Row],[MONTANT T.T.C]])</f>
        <v>-56.22</v>
      </c>
      <c r="L549" s="41">
        <f ca="1">IF(AND(TAvoir2022[[#This Row],[MONTANT H.T]]&lt;&gt;"",TAvoir2022[[#This Row],[ECART]]&lt;&gt;"",TAvoir2022[[#This Row],[RELANCE]]&lt;&gt;"non"),DATEDIF(TAvoir2022[[#This Row],[PERIODE]],TODAY(),"D"),"-")</f>
        <v>365</v>
      </c>
      <c r="M549" s="37"/>
      <c r="N549" s="30" t="s">
        <v>945</v>
      </c>
      <c r="O549" s="31" t="s">
        <v>164</v>
      </c>
    </row>
    <row r="550" spans="1:15" s="2" customFormat="1" ht="16.5" hidden="1" customHeight="1" thickTop="1" thickBot="1">
      <c r="A550" s="25" t="s">
        <v>183</v>
      </c>
      <c r="B550" s="53" t="s">
        <v>184</v>
      </c>
      <c r="C550" s="68">
        <v>44553</v>
      </c>
      <c r="D550" s="69">
        <v>18003207</v>
      </c>
      <c r="E550" s="70"/>
      <c r="F550" s="69" t="s">
        <v>25</v>
      </c>
      <c r="G550" s="69"/>
      <c r="H550" s="71">
        <v>360</v>
      </c>
      <c r="I550" s="71">
        <f>TAvoir2022[[#This Row],[MONTANT H.T]]*1.2</f>
        <v>432</v>
      </c>
      <c r="J550" s="71">
        <v>432</v>
      </c>
      <c r="K550" s="72" t="str">
        <f>IF(OR(TAvoir2022[[#This Row],[MONTANT T.T.C]]=TAvoir2022[[#This Row],[REGLEMENT]],TAvoir2022[[#This Row],[REGLEMENT]]="-"),"",TAvoir2022[[#This Row],[REGLEMENT]]-TAvoir2022[[#This Row],[MONTANT T.T.C]])</f>
        <v/>
      </c>
      <c r="L550" s="4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50" s="74"/>
      <c r="N550" s="75" t="s">
        <v>201</v>
      </c>
      <c r="O550" s="76" t="s">
        <v>164</v>
      </c>
    </row>
    <row r="551" spans="1:15" s="2" customFormat="1" ht="16.5" hidden="1" customHeight="1" thickTop="1" thickBot="1">
      <c r="A551" s="25" t="s">
        <v>183</v>
      </c>
      <c r="B551" s="53" t="s">
        <v>184</v>
      </c>
      <c r="C551" s="68">
        <v>44599</v>
      </c>
      <c r="D551" s="69">
        <v>18003291</v>
      </c>
      <c r="E551" s="70"/>
      <c r="F551" s="69" t="s">
        <v>25</v>
      </c>
      <c r="G551" s="69"/>
      <c r="H551" s="71">
        <v>720</v>
      </c>
      <c r="I551" s="71">
        <f>TAvoir2022[[#This Row],[MONTANT H.T]]*1.2</f>
        <v>864</v>
      </c>
      <c r="J551" s="71">
        <v>864</v>
      </c>
      <c r="K551" s="72" t="str">
        <f>IF(OR(TAvoir2022[[#This Row],[MONTANT T.T.C]]=TAvoir2022[[#This Row],[REGLEMENT]],TAvoir2022[[#This Row],[REGLEMENT]]="-"),"",TAvoir2022[[#This Row],[REGLEMENT]]-TAvoir2022[[#This Row],[MONTANT T.T.C]])</f>
        <v/>
      </c>
      <c r="L551" s="4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51" s="74"/>
      <c r="N551" s="75" t="s">
        <v>299</v>
      </c>
      <c r="O551" s="76" t="s">
        <v>164</v>
      </c>
    </row>
    <row r="552" spans="1:15" s="2" customFormat="1" ht="16.5" hidden="1" customHeight="1" thickTop="1" thickBot="1">
      <c r="A552" s="25" t="s">
        <v>183</v>
      </c>
      <c r="B552" s="53" t="s">
        <v>184</v>
      </c>
      <c r="C552" s="184">
        <v>44677</v>
      </c>
      <c r="D552" s="185">
        <v>18003484</v>
      </c>
      <c r="E552" s="186"/>
      <c r="F552" s="69" t="s">
        <v>25</v>
      </c>
      <c r="G552" s="185"/>
      <c r="H552" s="187">
        <v>588</v>
      </c>
      <c r="I552" s="187">
        <v>705.6</v>
      </c>
      <c r="J552" s="187">
        <v>705.6</v>
      </c>
      <c r="K552" s="188" t="str">
        <f>IF(OR(TAvoir2022[[#This Row],[MONTANT T.T.C]]=TAvoir2022[[#This Row],[REGLEMENT]],TAvoir2022[[#This Row],[REGLEMENT]]="-"),"",TAvoir2022[[#This Row],[REGLEMENT]]-TAvoir2022[[#This Row],[MONTANT T.T.C]])</f>
        <v/>
      </c>
      <c r="L552" s="189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52" s="190"/>
      <c r="N552" s="30" t="s">
        <v>547</v>
      </c>
      <c r="O552" s="192" t="s">
        <v>164</v>
      </c>
    </row>
    <row r="553" spans="1:15" s="2" customFormat="1" ht="16.5" hidden="1" customHeight="1" thickTop="1" thickBot="1">
      <c r="A553" s="25" t="s">
        <v>183</v>
      </c>
      <c r="B553" s="53" t="s">
        <v>184</v>
      </c>
      <c r="C553" s="346">
        <v>44770</v>
      </c>
      <c r="D553" s="347">
        <v>18003765</v>
      </c>
      <c r="E553" s="348"/>
      <c r="F553" s="69" t="s">
        <v>25</v>
      </c>
      <c r="G553" s="347"/>
      <c r="H553" s="349">
        <v>684</v>
      </c>
      <c r="I553" s="349">
        <v>820.8</v>
      </c>
      <c r="J553" s="349">
        <v>820.8</v>
      </c>
      <c r="K553" s="350" t="str">
        <f>IF(OR(TAvoir2022[[#This Row],[MONTANT T.T.C]]=TAvoir2022[[#This Row],[REGLEMENT]],TAvoir2022[[#This Row],[REGLEMENT]]="-"),"",TAvoir2022[[#This Row],[REGLEMENT]]-TAvoir2022[[#This Row],[MONTANT T.T.C]])</f>
        <v/>
      </c>
      <c r="L553" s="35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53" s="352"/>
      <c r="N553" s="353" t="s">
        <v>798</v>
      </c>
      <c r="O553" s="354" t="s">
        <v>164</v>
      </c>
    </row>
    <row r="554" spans="1:15" s="2" customFormat="1" ht="16.5" hidden="1" customHeight="1" thickTop="1" thickBot="1">
      <c r="A554" s="25" t="s">
        <v>183</v>
      </c>
      <c r="B554" s="53" t="s">
        <v>184</v>
      </c>
      <c r="C554" s="193">
        <v>44711</v>
      </c>
      <c r="D554" s="194">
        <v>18003575</v>
      </c>
      <c r="E554" s="195"/>
      <c r="F554" s="69" t="s">
        <v>25</v>
      </c>
      <c r="G554" s="194"/>
      <c r="H554" s="196">
        <v>360</v>
      </c>
      <c r="I554" s="196">
        <v>432</v>
      </c>
      <c r="J554" s="196">
        <v>432</v>
      </c>
      <c r="K554" s="197" t="str">
        <f>IF(OR(TAvoir2022[[#This Row],[MONTANT T.T.C]]=TAvoir2022[[#This Row],[REGLEMENT]],TAvoir2022[[#This Row],[REGLEMENT]]="-"),"",TAvoir2022[[#This Row],[REGLEMENT]]-TAvoir2022[[#This Row],[MONTANT T.T.C]])</f>
        <v/>
      </c>
      <c r="L554" s="198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54" s="199"/>
      <c r="N554" s="30" t="s">
        <v>603</v>
      </c>
      <c r="O554" s="31" t="s">
        <v>164</v>
      </c>
    </row>
    <row r="555" spans="1:15" s="2" customFormat="1" ht="16.5" hidden="1" customHeight="1" thickTop="1" thickBot="1">
      <c r="A555" s="25" t="s">
        <v>314</v>
      </c>
      <c r="B555" s="53" t="s">
        <v>184</v>
      </c>
      <c r="C555" s="68">
        <v>44614</v>
      </c>
      <c r="D555" s="69">
        <v>18003327</v>
      </c>
      <c r="E555" s="70"/>
      <c r="F555" s="69" t="s">
        <v>25</v>
      </c>
      <c r="G555" s="69"/>
      <c r="H555" s="71">
        <v>168</v>
      </c>
      <c r="I555" s="71">
        <f>TAvoir2022[[#This Row],[MONTANT H.T]]*1.2</f>
        <v>201.6</v>
      </c>
      <c r="J555" s="71">
        <v>201.6</v>
      </c>
      <c r="K555" s="72" t="str">
        <f>IF(OR(TAvoir2022[[#This Row],[MONTANT T.T.C]]=TAvoir2022[[#This Row],[REGLEMENT]],TAvoir2022[[#This Row],[REGLEMENT]]="-"),"",TAvoir2022[[#This Row],[REGLEMENT]]-TAvoir2022[[#This Row],[MONTANT T.T.C]])</f>
        <v/>
      </c>
      <c r="L555" s="4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55" s="74"/>
      <c r="N555" s="75" t="s">
        <v>315</v>
      </c>
      <c r="O555" s="76" t="s">
        <v>164</v>
      </c>
    </row>
    <row r="556" spans="1:15" s="2" customFormat="1" ht="16.5" hidden="1" customHeight="1" thickTop="1" thickBot="1">
      <c r="A556" s="25" t="s">
        <v>127</v>
      </c>
      <c r="B556" s="55" t="s">
        <v>128</v>
      </c>
      <c r="C556" s="34">
        <v>44441</v>
      </c>
      <c r="D556" s="52">
        <v>18003018</v>
      </c>
      <c r="E556" s="35">
        <v>13447.91</v>
      </c>
      <c r="F556" s="33" t="s">
        <v>33</v>
      </c>
      <c r="G556" s="33" t="s">
        <v>129</v>
      </c>
      <c r="H556" s="36">
        <v>97.92</v>
      </c>
      <c r="I556" s="36">
        <f>TAvoir2022[[#This Row],[MONTANT H.T]]*1.2</f>
        <v>117.50399999999999</v>
      </c>
      <c r="J556" s="36"/>
      <c r="K556" s="38">
        <f>IF(OR(TAvoir2022[[#This Row],[MONTANT T.T.C]]=TAvoir2022[[#This Row],[REGLEMENT]],TAvoir2022[[#This Row],[REGLEMENT]]="-"),"",TAvoir2022[[#This Row],[REGLEMENT]]-TAvoir2022[[#This Row],[MONTANT T.T.C]])</f>
        <v>-117.50399999999999</v>
      </c>
      <c r="L556" s="41">
        <f ca="1">IF(AND(TAvoir2022[[#This Row],[MONTANT H.T]]&lt;&gt;"",TAvoir2022[[#This Row],[ECART]]&lt;&gt;"",TAvoir2022[[#This Row],[RELANCE]]&lt;&gt;"non"),DATEDIF(TAvoir2022[[#This Row],[PERIODE]],TODAY(),"D"),"-")</f>
        <v>392</v>
      </c>
      <c r="M556" s="37"/>
      <c r="N556" s="30"/>
      <c r="O556" s="31"/>
    </row>
    <row r="557" spans="1:15" s="2" customFormat="1" ht="16.5" hidden="1" customHeight="1" thickTop="1" thickBot="1">
      <c r="A557" s="25" t="s">
        <v>43</v>
      </c>
      <c r="B557" s="53" t="s">
        <v>34</v>
      </c>
      <c r="C557" s="68">
        <v>44500</v>
      </c>
      <c r="D557" s="69">
        <v>18003280</v>
      </c>
      <c r="E557" s="70">
        <v>35.89</v>
      </c>
      <c r="F557" s="22" t="s">
        <v>26</v>
      </c>
      <c r="G557" s="69" t="s">
        <v>218</v>
      </c>
      <c r="H557" s="71">
        <v>10.210000000000001</v>
      </c>
      <c r="I557" s="71">
        <f>TAvoir2022[[#This Row],[MONTANT H.T]]*1.2</f>
        <v>12.252000000000001</v>
      </c>
      <c r="J557" s="71">
        <v>16.57</v>
      </c>
      <c r="K557" s="72">
        <f>IF(OR(TAvoir2022[[#This Row],[MONTANT T.T.C]]=TAvoir2022[[#This Row],[REGLEMENT]],TAvoir2022[[#This Row],[REGLEMENT]]="-"),"",TAvoir2022[[#This Row],[REGLEMENT]]-TAvoir2022[[#This Row],[MONTANT T.T.C]])</f>
        <v>4.3179999999999996</v>
      </c>
      <c r="L557" s="41">
        <f ca="1">IF(AND(TAvoir2022[[#This Row],[MONTANT H.T]]&lt;&gt;"",TAvoir2022[[#This Row],[ECART]]&lt;&gt;"",TAvoir2022[[#This Row],[RELANCE]]&lt;&gt;"non"),DATEDIF(TAvoir2022[[#This Row],[PERIODE]],TODAY(),"D"),"-")</f>
        <v>333</v>
      </c>
      <c r="M557" s="74"/>
      <c r="N557" s="75" t="s">
        <v>219</v>
      </c>
      <c r="O557" s="76" t="s">
        <v>164</v>
      </c>
    </row>
    <row r="558" spans="1:15" s="2" customFormat="1" ht="16.5" hidden="1" customHeight="1" thickTop="1" thickBot="1">
      <c r="A558" s="25" t="s">
        <v>43</v>
      </c>
      <c r="B558" s="78" t="s">
        <v>34</v>
      </c>
      <c r="C558" s="79">
        <v>44594</v>
      </c>
      <c r="D558" s="80">
        <v>18003284</v>
      </c>
      <c r="E558" s="81"/>
      <c r="F558" s="80" t="s">
        <v>33</v>
      </c>
      <c r="G558" s="80"/>
      <c r="H558" s="82">
        <v>67.8</v>
      </c>
      <c r="I558" s="82">
        <f>TAvoir2022[[#This Row],[MONTANT H.T]]*1.2</f>
        <v>81.36</v>
      </c>
      <c r="J558" s="82">
        <v>81.36</v>
      </c>
      <c r="K558" s="83" t="str">
        <f>IF(OR(TAvoir2022[[#This Row],[MONTANT T.T.C]]=TAvoir2022[[#This Row],[REGLEMENT]],TAvoir2022[[#This Row],[REGLEMENT]]="-"),"",TAvoir2022[[#This Row],[REGLEMENT]]-TAvoir2022[[#This Row],[MONTANT T.T.C]])</f>
        <v/>
      </c>
      <c r="L558" s="4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58" s="84"/>
      <c r="N558" s="85" t="s">
        <v>318</v>
      </c>
      <c r="O558" s="86" t="s">
        <v>164</v>
      </c>
    </row>
    <row r="559" spans="1:15" s="2" customFormat="1" ht="16.5" hidden="1" customHeight="1" thickTop="1" thickBot="1">
      <c r="A559" s="25" t="s">
        <v>43</v>
      </c>
      <c r="B559" s="78" t="s">
        <v>34</v>
      </c>
      <c r="C559" s="79">
        <v>44594</v>
      </c>
      <c r="D559" s="80">
        <v>18003285</v>
      </c>
      <c r="E559" s="81"/>
      <c r="F559" s="80" t="s">
        <v>33</v>
      </c>
      <c r="G559" s="80" t="s">
        <v>270</v>
      </c>
      <c r="H559" s="82">
        <v>17.8</v>
      </c>
      <c r="I559" s="82">
        <f>TAvoir2022[[#This Row],[MONTANT H.T]]*1.2</f>
        <v>21.36</v>
      </c>
      <c r="J559" s="82">
        <v>21.36</v>
      </c>
      <c r="K559" s="83" t="str">
        <f>IF(OR(TAvoir2022[[#This Row],[MONTANT T.T.C]]=TAvoir2022[[#This Row],[REGLEMENT]],TAvoir2022[[#This Row],[REGLEMENT]]="-"),"",TAvoir2022[[#This Row],[REGLEMENT]]-TAvoir2022[[#This Row],[MONTANT T.T.C]])</f>
        <v/>
      </c>
      <c r="L559" s="4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59" s="84"/>
      <c r="N559" s="85" t="s">
        <v>286</v>
      </c>
      <c r="O559" s="86" t="s">
        <v>164</v>
      </c>
    </row>
    <row r="560" spans="1:15" s="2" customFormat="1" ht="16.5" hidden="1" customHeight="1" thickTop="1" thickBot="1">
      <c r="A560" s="25" t="s">
        <v>43</v>
      </c>
      <c r="B560" s="395" t="s">
        <v>34</v>
      </c>
      <c r="C560" s="473">
        <v>44665</v>
      </c>
      <c r="D560" s="248">
        <v>18003460</v>
      </c>
      <c r="E560" s="483"/>
      <c r="F560" s="213" t="s">
        <v>26</v>
      </c>
      <c r="G560" s="248" t="s">
        <v>459</v>
      </c>
      <c r="H560" s="282">
        <v>84.07</v>
      </c>
      <c r="I560" s="282">
        <f>TAvoir2022[[#This Row],[MONTANT H.T]]*1.2</f>
        <v>100.88399999999999</v>
      </c>
      <c r="J560" s="282">
        <v>100.88</v>
      </c>
      <c r="K560" s="598"/>
      <c r="L560" s="550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60" s="37"/>
      <c r="N560" s="30" t="s">
        <v>560</v>
      </c>
      <c r="O560" s="31" t="s">
        <v>164</v>
      </c>
    </row>
    <row r="561" spans="1:15" s="2" customFormat="1" ht="16.5" hidden="1" customHeight="1" thickTop="1" thickBot="1">
      <c r="A561" s="25" t="s">
        <v>152</v>
      </c>
      <c r="B561" s="158" t="s">
        <v>153</v>
      </c>
      <c r="C561" s="461">
        <v>44440</v>
      </c>
      <c r="D561" s="154">
        <v>18003178</v>
      </c>
      <c r="E561" s="465">
        <v>2129.65</v>
      </c>
      <c r="F561" s="150" t="s">
        <v>26</v>
      </c>
      <c r="G561" s="154" t="s">
        <v>154</v>
      </c>
      <c r="H561" s="159">
        <v>345.6</v>
      </c>
      <c r="I561" s="159">
        <f>TAvoir2022[[#This Row],[MONTANT H.T]]*1.2</f>
        <v>414.72</v>
      </c>
      <c r="J561" s="159">
        <v>414.72</v>
      </c>
      <c r="K561" s="469"/>
      <c r="L561" s="167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61" s="618"/>
      <c r="N561" s="30" t="s">
        <v>214</v>
      </c>
      <c r="O561" s="31" t="s">
        <v>164</v>
      </c>
    </row>
    <row r="562" spans="1:15" s="2" customFormat="1" ht="16.5" hidden="1" customHeight="1" thickTop="1" thickBot="1">
      <c r="A562" s="25" t="s">
        <v>70</v>
      </c>
      <c r="B562" s="130" t="s">
        <v>67</v>
      </c>
      <c r="C562" s="398">
        <v>44083</v>
      </c>
      <c r="D562" s="405">
        <v>18002361</v>
      </c>
      <c r="E562" s="413"/>
      <c r="F562" s="150" t="s">
        <v>26</v>
      </c>
      <c r="G562" s="405" t="s">
        <v>66</v>
      </c>
      <c r="H562" s="421">
        <v>88.55</v>
      </c>
      <c r="I562" s="134">
        <f>TAvoir2022[[#This Row],[MONTANT H.T]]*1.2</f>
        <v>106.25999999999999</v>
      </c>
      <c r="J562" s="421">
        <v>106.26</v>
      </c>
      <c r="K562" s="270" t="str">
        <f>IF(OR(TAvoir2022[[#This Row],[MONTANT T.T.C]]=TAvoir2022[[#This Row],[REGLEMENT]],TAvoir2022[[#This Row],[REGLEMENT]]="-"),"",TAvoir2022[[#This Row],[REGLEMENT]]-TAvoir2022[[#This Row],[MONTANT T.T.C]])</f>
        <v/>
      </c>
      <c r="L562" s="167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62" s="612"/>
      <c r="N562" s="30" t="s">
        <v>556</v>
      </c>
      <c r="O562" s="31" t="s">
        <v>164</v>
      </c>
    </row>
    <row r="563" spans="1:15" s="2" customFormat="1" ht="16.5" hidden="1" customHeight="1" thickTop="1" thickBot="1">
      <c r="A563" s="25" t="s">
        <v>70</v>
      </c>
      <c r="B563" s="130" t="s">
        <v>67</v>
      </c>
      <c r="C563" s="273">
        <v>44084</v>
      </c>
      <c r="D563" s="275">
        <v>18002362</v>
      </c>
      <c r="E563" s="279"/>
      <c r="F563" s="150" t="s">
        <v>26</v>
      </c>
      <c r="G563" s="275" t="s">
        <v>66</v>
      </c>
      <c r="H563" s="283">
        <v>88.55</v>
      </c>
      <c r="I563" s="36">
        <f>TAvoir2022[[#This Row],[MONTANT H.T]]*1.2</f>
        <v>106.25999999999999</v>
      </c>
      <c r="J563" s="421">
        <v>106.26</v>
      </c>
      <c r="K563" s="270" t="str">
        <f>IF(OR(TAvoir2022[[#This Row],[MONTANT T.T.C]]=TAvoir2022[[#This Row],[REGLEMENT]],TAvoir2022[[#This Row],[REGLEMENT]]="-"),"",TAvoir2022[[#This Row],[REGLEMENT]]-TAvoir2022[[#This Row],[MONTANT T.T.C]])</f>
        <v/>
      </c>
      <c r="L563" s="167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63" s="612"/>
      <c r="N563" s="30" t="s">
        <v>557</v>
      </c>
      <c r="O563" s="31" t="s">
        <v>164</v>
      </c>
    </row>
    <row r="564" spans="1:15" s="2" customFormat="1" ht="16.5" hidden="1" customHeight="1" thickTop="1" thickBot="1">
      <c r="A564" s="25" t="s">
        <v>70</v>
      </c>
      <c r="B564" s="130" t="s">
        <v>67</v>
      </c>
      <c r="C564" s="273">
        <v>44085</v>
      </c>
      <c r="D564" s="275">
        <v>18002363</v>
      </c>
      <c r="E564" s="279"/>
      <c r="F564" s="150" t="s">
        <v>26</v>
      </c>
      <c r="G564" s="275" t="s">
        <v>66</v>
      </c>
      <c r="H564" s="283">
        <v>88.55</v>
      </c>
      <c r="I564" s="36">
        <f>TAvoir2022[[#This Row],[MONTANT H.T]]*1.2</f>
        <v>106.25999999999999</v>
      </c>
      <c r="J564" s="283">
        <v>106.26</v>
      </c>
      <c r="K564" s="38">
        <v>1076.8699999999999</v>
      </c>
      <c r="L564" s="41">
        <f ca="1">IF(AND(TAvoir2022[[#This Row],[MONTANT H.T]]&lt;&gt;"",TAvoir2022[[#This Row],[ECART]]&lt;&gt;"",TAvoir2022[[#This Row],[RELANCE]]&lt;&gt;"non"),DATEDIF(TAvoir2022[[#This Row],[PERIODE]],TODAY(),"D"),"-")</f>
        <v>748</v>
      </c>
      <c r="M564" s="32"/>
      <c r="N564" s="30" t="s">
        <v>557</v>
      </c>
      <c r="O564" s="31" t="s">
        <v>164</v>
      </c>
    </row>
    <row r="565" spans="1:15" s="2" customFormat="1" ht="16.5" hidden="1" customHeight="1" thickTop="1" thickBot="1">
      <c r="A565" s="25" t="s">
        <v>70</v>
      </c>
      <c r="B565" s="130" t="s">
        <v>67</v>
      </c>
      <c r="C565" s="273">
        <v>44088</v>
      </c>
      <c r="D565" s="275">
        <v>18002364</v>
      </c>
      <c r="E565" s="279"/>
      <c r="F565" s="150" t="s">
        <v>26</v>
      </c>
      <c r="G565" s="275" t="s">
        <v>66</v>
      </c>
      <c r="H565" s="283">
        <v>88.55</v>
      </c>
      <c r="I565" s="36">
        <f>TAvoir2022[[#This Row],[MONTANT H.T]]*1.2</f>
        <v>106.25999999999999</v>
      </c>
      <c r="J565" s="283">
        <v>106.26</v>
      </c>
      <c r="K565" s="38" t="str">
        <f>IF(OR(TAvoir2022[[#This Row],[MONTANT T.T.C]]=TAvoir2022[[#This Row],[REGLEMENT]],TAvoir2022[[#This Row],[REGLEMENT]]="-"),"",TAvoir2022[[#This Row],[REGLEMENT]]-TAvoir2022[[#This Row],[MONTANT T.T.C]])</f>
        <v/>
      </c>
      <c r="L565" s="4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65" s="32"/>
      <c r="N565" s="30" t="s">
        <v>556</v>
      </c>
      <c r="O565" s="31" t="s">
        <v>164</v>
      </c>
    </row>
    <row r="566" spans="1:15" s="2" customFormat="1" ht="16.5" hidden="1" customHeight="1" thickTop="1" thickBot="1">
      <c r="A566" s="25" t="s">
        <v>70</v>
      </c>
      <c r="B566" s="130" t="s">
        <v>67</v>
      </c>
      <c r="C566" s="273">
        <v>44181</v>
      </c>
      <c r="D566" s="275">
        <v>18002365</v>
      </c>
      <c r="E566" s="279"/>
      <c r="F566" s="22" t="s">
        <v>26</v>
      </c>
      <c r="G566" s="275" t="s">
        <v>66</v>
      </c>
      <c r="H566" s="283">
        <v>84.7</v>
      </c>
      <c r="I566" s="36">
        <f>TAvoir2022[[#This Row],[MONTANT H.T]]*1.2</f>
        <v>101.64</v>
      </c>
      <c r="J566" s="283">
        <v>101.64</v>
      </c>
      <c r="K566" s="38" t="str">
        <f>IF(OR(TAvoir2022[[#This Row],[MONTANT T.T.C]]=TAvoir2022[[#This Row],[REGLEMENT]],TAvoir2022[[#This Row],[REGLEMENT]]="-"),"",TAvoir2022[[#This Row],[REGLEMENT]]-TAvoir2022[[#This Row],[MONTANT T.T.C]])</f>
        <v/>
      </c>
      <c r="L566" s="4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66" s="32"/>
      <c r="N566" s="30" t="s">
        <v>555</v>
      </c>
      <c r="O566" s="31" t="s">
        <v>164</v>
      </c>
    </row>
    <row r="567" spans="1:15" s="2" customFormat="1" ht="16.5" hidden="1" customHeight="1" thickTop="1" thickBot="1">
      <c r="A567" s="25" t="s">
        <v>70</v>
      </c>
      <c r="B567" s="130" t="s">
        <v>67</v>
      </c>
      <c r="C567" s="273">
        <v>44181</v>
      </c>
      <c r="D567" s="275">
        <v>18002366</v>
      </c>
      <c r="E567" s="279"/>
      <c r="F567" s="22" t="s">
        <v>26</v>
      </c>
      <c r="G567" s="275" t="s">
        <v>66</v>
      </c>
      <c r="H567" s="283">
        <v>84.7</v>
      </c>
      <c r="I567" s="36">
        <f>TAvoir2022[[#This Row],[MONTANT H.T]]*1.2</f>
        <v>101.64</v>
      </c>
      <c r="J567" s="283">
        <v>101.64</v>
      </c>
      <c r="K567" s="38" t="str">
        <f>IF(OR(TAvoir2022[[#This Row],[MONTANT T.T.C]]=TAvoir2022[[#This Row],[REGLEMENT]],TAvoir2022[[#This Row],[REGLEMENT]]="-"),"",TAvoir2022[[#This Row],[REGLEMENT]]-TAvoir2022[[#This Row],[MONTANT T.T.C]])</f>
        <v/>
      </c>
      <c r="L567" s="4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67" s="32"/>
      <c r="N567" s="30" t="s">
        <v>555</v>
      </c>
      <c r="O567" s="31" t="s">
        <v>164</v>
      </c>
    </row>
    <row r="568" spans="1:15" s="2" customFormat="1" ht="16.5" hidden="1" customHeight="1" thickTop="1" thickBot="1">
      <c r="A568" s="25" t="s">
        <v>710</v>
      </c>
      <c r="B568" s="319" t="s">
        <v>711</v>
      </c>
      <c r="C568" s="261">
        <v>44725</v>
      </c>
      <c r="D568" s="262">
        <v>18003645</v>
      </c>
      <c r="E568" s="263"/>
      <c r="F568" s="262" t="s">
        <v>349</v>
      </c>
      <c r="G568" s="262" t="s">
        <v>712</v>
      </c>
      <c r="H568" s="264">
        <v>91.6</v>
      </c>
      <c r="I568" s="264">
        <f>TAvoir2022[[#This Row],[MONTANT H.T]]*1.2</f>
        <v>109.91999999999999</v>
      </c>
      <c r="J568" s="264">
        <v>109.92</v>
      </c>
      <c r="K568" s="265" t="str">
        <f>IF(OR(TAvoir2022[[#This Row],[MONTANT T.T.C]]=TAvoir2022[[#This Row],[REGLEMENT]],TAvoir2022[[#This Row],[REGLEMENT]]="-"),"",TAvoir2022[[#This Row],[REGLEMENT]]-TAvoir2022[[#This Row],[MONTANT T.T.C]])</f>
        <v/>
      </c>
      <c r="L568" s="26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68" s="267"/>
      <c r="N568" s="268" t="s">
        <v>725</v>
      </c>
      <c r="O568" s="269" t="s">
        <v>164</v>
      </c>
    </row>
    <row r="569" spans="1:15" s="2" customFormat="1" ht="16.5" hidden="1" customHeight="1" thickTop="1" thickBot="1">
      <c r="A569" s="25" t="s">
        <v>540</v>
      </c>
      <c r="B569" s="130" t="s">
        <v>541</v>
      </c>
      <c r="C569" s="79">
        <v>44656</v>
      </c>
      <c r="D569" s="80">
        <v>18003462</v>
      </c>
      <c r="E569" s="181">
        <v>12971.35</v>
      </c>
      <c r="F569" s="214" t="s">
        <v>26</v>
      </c>
      <c r="G569" s="181" t="s">
        <v>542</v>
      </c>
      <c r="H569" s="82">
        <v>359.77</v>
      </c>
      <c r="I569" s="176">
        <v>359.77</v>
      </c>
      <c r="J569" s="176">
        <v>361.7</v>
      </c>
      <c r="K569" s="216">
        <f>IF(OR(TAvoir2022[[#This Row],[MONTANT T.T.C]]=TAvoir2022[[#This Row],[REGLEMENT]],TAvoir2022[[#This Row],[REGLEMENT]]="-"),"",TAvoir2022[[#This Row],[REGLEMENT]]-TAvoir2022[[#This Row],[MONTANT T.T.C]])</f>
        <v>1.9300000000000068</v>
      </c>
      <c r="L569" s="215">
        <f ca="1">IF(AND(TAvoir2022[[#This Row],[MONTANT H.T]]&lt;&gt;"",TAvoir2022[[#This Row],[ECART]]&lt;&gt;"",TAvoir2022[[#This Row],[RELANCE]]&lt;&gt;"non"),DATEDIF(TAvoir2022[[#This Row],[PERIODE]],TODAY(),"D"),"-")</f>
        <v>177</v>
      </c>
      <c r="M569" s="217"/>
      <c r="N569" s="87" t="s">
        <v>753</v>
      </c>
      <c r="O569" s="88" t="s">
        <v>164</v>
      </c>
    </row>
    <row r="570" spans="1:15" s="2" customFormat="1" ht="16.5" hidden="1" customHeight="1" thickTop="1" thickBot="1">
      <c r="A570" s="25" t="s">
        <v>540</v>
      </c>
      <c r="B570" s="130" t="s">
        <v>541</v>
      </c>
      <c r="C570" s="308">
        <v>44469</v>
      </c>
      <c r="D570" s="309">
        <v>18002994</v>
      </c>
      <c r="E570" s="310">
        <v>17151.7</v>
      </c>
      <c r="F570" s="214" t="s">
        <v>26</v>
      </c>
      <c r="G570" s="310" t="s">
        <v>752</v>
      </c>
      <c r="H570" s="311">
        <v>594.27</v>
      </c>
      <c r="I570" s="176">
        <v>594.27</v>
      </c>
      <c r="J570" s="311">
        <v>592.70000000000005</v>
      </c>
      <c r="K570" s="312">
        <f>IF(OR(TAvoir2022[[#This Row],[MONTANT T.T.C]]=TAvoir2022[[#This Row],[REGLEMENT]],TAvoir2022[[#This Row],[REGLEMENT]]="-"),"",TAvoir2022[[#This Row],[REGLEMENT]]-TAvoir2022[[#This Row],[MONTANT T.T.C]])</f>
        <v>-1.5699999999999363</v>
      </c>
      <c r="L570" s="313">
        <f ca="1">IF(AND(TAvoir2022[[#This Row],[MONTANT H.T]]&lt;&gt;"",TAvoir2022[[#This Row],[ECART]]&lt;&gt;"",TAvoir2022[[#This Row],[RELANCE]]&lt;&gt;"non"),DATEDIF(TAvoir2022[[#This Row],[PERIODE]],TODAY(),"D"),"-")</f>
        <v>364</v>
      </c>
      <c r="M570" s="314"/>
      <c r="N570" s="87" t="s">
        <v>753</v>
      </c>
      <c r="O570" s="88" t="s">
        <v>164</v>
      </c>
    </row>
    <row r="571" spans="1:15" s="2" customFormat="1" ht="16.5" hidden="1" customHeight="1" thickTop="1" thickBot="1">
      <c r="A571" s="25" t="s">
        <v>540</v>
      </c>
      <c r="B571" s="130" t="s">
        <v>541</v>
      </c>
      <c r="C571" s="193">
        <v>44671</v>
      </c>
      <c r="D571" s="194">
        <v>18003551</v>
      </c>
      <c r="E571" s="195">
        <v>12981.1</v>
      </c>
      <c r="F571" s="214" t="s">
        <v>26</v>
      </c>
      <c r="G571" s="194" t="s">
        <v>544</v>
      </c>
      <c r="H571" s="196">
        <v>167.96</v>
      </c>
      <c r="I571" s="196">
        <v>167.96</v>
      </c>
      <c r="J571" s="196">
        <v>168.4</v>
      </c>
      <c r="K571" s="197"/>
      <c r="L571" s="198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71" s="199"/>
      <c r="N571" s="87" t="s">
        <v>753</v>
      </c>
      <c r="O571" s="88" t="s">
        <v>164</v>
      </c>
    </row>
    <row r="572" spans="1:15" s="2" customFormat="1" ht="16.5" hidden="1" customHeight="1" thickTop="1" thickBot="1">
      <c r="A572" s="25" t="s">
        <v>540</v>
      </c>
      <c r="B572" s="130" t="s">
        <v>541</v>
      </c>
      <c r="C572" s="193">
        <v>44670</v>
      </c>
      <c r="D572" s="194">
        <v>18003552</v>
      </c>
      <c r="E572" s="195">
        <v>14318.2</v>
      </c>
      <c r="F572" s="214" t="s">
        <v>26</v>
      </c>
      <c r="G572" s="194" t="s">
        <v>543</v>
      </c>
      <c r="H572" s="196">
        <v>167.96</v>
      </c>
      <c r="I572" s="196">
        <v>167.96</v>
      </c>
      <c r="J572" s="196">
        <v>168.4</v>
      </c>
      <c r="K572" s="197"/>
      <c r="L572" s="198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72" s="199"/>
      <c r="N572" s="87" t="s">
        <v>753</v>
      </c>
      <c r="O572" s="88" t="s">
        <v>164</v>
      </c>
    </row>
    <row r="573" spans="1:15" s="2" customFormat="1" ht="16.5" hidden="1" customHeight="1" thickTop="1" thickBot="1">
      <c r="A573" s="25" t="s">
        <v>540</v>
      </c>
      <c r="B573" s="147" t="s">
        <v>541</v>
      </c>
      <c r="C573" s="34">
        <v>44749</v>
      </c>
      <c r="D573" s="33">
        <v>18003713</v>
      </c>
      <c r="E573" s="35">
        <v>16352.1</v>
      </c>
      <c r="F573" s="33" t="s">
        <v>26</v>
      </c>
      <c r="G573" s="33" t="s">
        <v>862</v>
      </c>
      <c r="H573" s="36">
        <v>1711.05</v>
      </c>
      <c r="I573" s="36">
        <v>1711.05</v>
      </c>
      <c r="J573" s="36"/>
      <c r="K573" s="38">
        <f>IF(OR(TAvoir2022[[#This Row],[MONTANT T.T.C]]=TAvoir2022[[#This Row],[REGLEMENT]],TAvoir2022[[#This Row],[REGLEMENT]]="-"),"",TAvoir2022[[#This Row],[REGLEMENT]]-TAvoir2022[[#This Row],[MONTANT T.T.C]])</f>
        <v>-1711.05</v>
      </c>
      <c r="L573" s="39">
        <f ca="1">IF(AND(TAvoir2022[[#This Row],[MONTANT H.T]]&lt;&gt;"",TAvoir2022[[#This Row],[ECART]]&lt;&gt;"",TAvoir2022[[#This Row],[RELANCE]]&lt;&gt;"non"),DATEDIF(TAvoir2022[[#This Row],[PERIODE]],TODAY(),"D"),"-")</f>
        <v>84</v>
      </c>
      <c r="M573" s="37"/>
      <c r="N573" s="30"/>
      <c r="O573" s="31"/>
    </row>
    <row r="574" spans="1:15" s="2" customFormat="1" ht="16.5" hidden="1" customHeight="1" thickTop="1" thickBot="1">
      <c r="A574" s="25" t="s">
        <v>540</v>
      </c>
      <c r="B574" s="384" t="s">
        <v>541</v>
      </c>
      <c r="C574" s="375">
        <v>44735</v>
      </c>
      <c r="D574" s="376">
        <v>18003804</v>
      </c>
      <c r="E574" s="377">
        <v>16352.1</v>
      </c>
      <c r="F574" s="376" t="s">
        <v>26</v>
      </c>
      <c r="G574" s="376" t="s">
        <v>880</v>
      </c>
      <c r="H574" s="378">
        <v>1711.05</v>
      </c>
      <c r="I574" s="378">
        <v>1711.05</v>
      </c>
      <c r="J574" s="378"/>
      <c r="K574" s="379">
        <f>IF(OR(TAvoir2022[[#This Row],[MONTANT T.T.C]]=TAvoir2022[[#This Row],[REGLEMENT]],TAvoir2022[[#This Row],[REGLEMENT]]="-"),"",TAvoir2022[[#This Row],[REGLEMENT]]-TAvoir2022[[#This Row],[MONTANT T.T.C]])</f>
        <v>-1711.05</v>
      </c>
      <c r="L574" s="380">
        <f ca="1">IF(AND(TAvoir2022[[#This Row],[MONTANT H.T]]&lt;&gt;"",TAvoir2022[[#This Row],[ECART]]&lt;&gt;"",TAvoir2022[[#This Row],[RELANCE]]&lt;&gt;"non"),DATEDIF(TAvoir2022[[#This Row],[PERIODE]],TODAY(),"D"),"-")</f>
        <v>98</v>
      </c>
      <c r="M574" s="381"/>
      <c r="N574" s="382"/>
      <c r="O574" s="383"/>
    </row>
    <row r="575" spans="1:15" s="2" customFormat="1" ht="16.5" hidden="1" customHeight="1" thickTop="1" thickBot="1">
      <c r="A575" s="25" t="s">
        <v>540</v>
      </c>
      <c r="B575" s="384" t="s">
        <v>541</v>
      </c>
      <c r="C575" s="386">
        <v>44729</v>
      </c>
      <c r="D575" s="387">
        <v>18003805</v>
      </c>
      <c r="E575" s="388">
        <v>16734.5</v>
      </c>
      <c r="F575" s="387" t="s">
        <v>26</v>
      </c>
      <c r="G575" s="387" t="s">
        <v>879</v>
      </c>
      <c r="H575" s="389">
        <v>1723.21</v>
      </c>
      <c r="I575" s="389">
        <v>1723.21</v>
      </c>
      <c r="J575" s="389"/>
      <c r="K575" s="496">
        <f>IF(OR(TAvoir2022[[#This Row],[MONTANT T.T.C]]=TAvoir2022[[#This Row],[REGLEMENT]],TAvoir2022[[#This Row],[REGLEMENT]]="-"),"",TAvoir2022[[#This Row],[REGLEMENT]]-TAvoir2022[[#This Row],[MONTANT T.T.C]])</f>
        <v>-1723.21</v>
      </c>
      <c r="L575" s="390">
        <f ca="1">IF(AND(TAvoir2022[[#This Row],[MONTANT H.T]]&lt;&gt;"",TAvoir2022[[#This Row],[ECART]]&lt;&gt;"",TAvoir2022[[#This Row],[RELANCE]]&lt;&gt;"non"),DATEDIF(TAvoir2022[[#This Row],[PERIODE]],TODAY(),"D"),"-")</f>
        <v>104</v>
      </c>
      <c r="M575" s="619"/>
      <c r="N575" s="382"/>
      <c r="O575" s="383"/>
    </row>
    <row r="576" spans="1:15" s="2" customFormat="1" ht="16.5" hidden="1" customHeight="1" thickTop="1" thickBot="1">
      <c r="A576" s="25" t="s">
        <v>806</v>
      </c>
      <c r="B576" s="147" t="s">
        <v>807</v>
      </c>
      <c r="C576" s="131">
        <v>44742</v>
      </c>
      <c r="D576" s="132">
        <v>18003679</v>
      </c>
      <c r="E576" s="133">
        <v>30358.16</v>
      </c>
      <c r="F576" s="132" t="s">
        <v>33</v>
      </c>
      <c r="G576" s="132" t="s">
        <v>808</v>
      </c>
      <c r="H576" s="134">
        <v>6889.4</v>
      </c>
      <c r="I576" s="134">
        <f>TAvoir2022[[#This Row],[MONTANT H.T]]*1.2</f>
        <v>8267.2799999999988</v>
      </c>
      <c r="J576" s="134"/>
      <c r="K576" s="135">
        <f>IF(OR(TAvoir2022[[#This Row],[MONTANT T.T.C]]=TAvoir2022[[#This Row],[REGLEMENT]],TAvoir2022[[#This Row],[REGLEMENT]]="-"),"",TAvoir2022[[#This Row],[REGLEMENT]]-TAvoir2022[[#This Row],[MONTANT T.T.C]])</f>
        <v>-8267.2799999999988</v>
      </c>
      <c r="L576" s="136">
        <f ca="1">IF(AND(TAvoir2022[[#This Row],[MONTANT H.T]]&lt;&gt;"",TAvoir2022[[#This Row],[ECART]]&lt;&gt;"",TAvoir2022[[#This Row],[RELANCE]]&lt;&gt;"non"),DATEDIF(TAvoir2022[[#This Row],[PERIODE]],TODAY(),"D"),"-")</f>
        <v>91</v>
      </c>
      <c r="M576" s="504"/>
      <c r="N576" s="30" t="s">
        <v>890</v>
      </c>
      <c r="O576" s="31" t="s">
        <v>164</v>
      </c>
    </row>
    <row r="577" spans="1:15" s="2" customFormat="1" ht="16.5" hidden="1" customHeight="1" thickTop="1" thickBot="1">
      <c r="A577" s="25" t="s">
        <v>714</v>
      </c>
      <c r="B577" s="394" t="s">
        <v>715</v>
      </c>
      <c r="C577" s="375">
        <v>44773</v>
      </c>
      <c r="D577" s="376">
        <v>18003799</v>
      </c>
      <c r="E577" s="377">
        <v>249.48</v>
      </c>
      <c r="F577" s="478" t="s">
        <v>26</v>
      </c>
      <c r="G577" s="376" t="s">
        <v>873</v>
      </c>
      <c r="H577" s="378">
        <v>24.95</v>
      </c>
      <c r="I577" s="378">
        <f>TAvoir2022[[#This Row],[MONTANT H.T]]*1.2</f>
        <v>29.939999999999998</v>
      </c>
      <c r="J577" s="378"/>
      <c r="K577" s="379">
        <f>IF(OR(TAvoir2022[[#This Row],[MONTANT T.T.C]]=TAvoir2022[[#This Row],[REGLEMENT]],TAvoir2022[[#This Row],[REGLEMENT]]="-"),"",TAvoir2022[[#This Row],[REGLEMENT]]-TAvoir2022[[#This Row],[MONTANT T.T.C]])</f>
        <v>-29.939999999999998</v>
      </c>
      <c r="L577" s="380">
        <f ca="1">IF(AND(TAvoir2022[[#This Row],[MONTANT H.T]]&lt;&gt;"",TAvoir2022[[#This Row],[ECART]]&lt;&gt;"",TAvoir2022[[#This Row],[RELANCE]]&lt;&gt;"non"),DATEDIF(TAvoir2022[[#This Row],[PERIODE]],TODAY(),"D"),"-")</f>
        <v>60</v>
      </c>
      <c r="M577" s="381"/>
      <c r="N577" s="382"/>
      <c r="O577" s="383"/>
    </row>
    <row r="578" spans="1:15" s="2" customFormat="1" ht="16.5" hidden="1" customHeight="1" thickTop="1" thickBot="1">
      <c r="A578" s="25" t="s">
        <v>714</v>
      </c>
      <c r="B578" s="394" t="s">
        <v>715</v>
      </c>
      <c r="C578" s="375">
        <v>44773</v>
      </c>
      <c r="D578" s="376">
        <v>18003800</v>
      </c>
      <c r="E578" s="377">
        <v>249.48</v>
      </c>
      <c r="F578" s="478" t="s">
        <v>26</v>
      </c>
      <c r="G578" s="376" t="s">
        <v>874</v>
      </c>
      <c r="H578" s="378">
        <v>24.95</v>
      </c>
      <c r="I578" s="378">
        <f>TAvoir2022[[#This Row],[MONTANT H.T]]*1.2</f>
        <v>29.939999999999998</v>
      </c>
      <c r="J578" s="378"/>
      <c r="K578" s="379">
        <f>IF(OR(TAvoir2022[[#This Row],[MONTANT T.T.C]]=TAvoir2022[[#This Row],[REGLEMENT]],TAvoir2022[[#This Row],[REGLEMENT]]="-"),"",TAvoir2022[[#This Row],[REGLEMENT]]-TAvoir2022[[#This Row],[MONTANT T.T.C]])</f>
        <v>-29.939999999999998</v>
      </c>
      <c r="L578" s="380">
        <f ca="1">IF(AND(TAvoir2022[[#This Row],[MONTANT H.T]]&lt;&gt;"",TAvoir2022[[#This Row],[ECART]]&lt;&gt;"",TAvoir2022[[#This Row],[RELANCE]]&lt;&gt;"non"),DATEDIF(TAvoir2022[[#This Row],[PERIODE]],TODAY(),"D"),"-")</f>
        <v>60</v>
      </c>
      <c r="M578" s="381"/>
      <c r="N578" s="382"/>
      <c r="O578" s="383"/>
    </row>
    <row r="579" spans="1:15" s="2" customFormat="1" ht="16.5" hidden="1" customHeight="1" thickTop="1" thickBot="1">
      <c r="A579" s="25" t="s">
        <v>714</v>
      </c>
      <c r="B579" s="565" t="s">
        <v>715</v>
      </c>
      <c r="C579" s="572">
        <v>44676</v>
      </c>
      <c r="D579" s="576">
        <v>18003637</v>
      </c>
      <c r="E579" s="583">
        <v>498.96</v>
      </c>
      <c r="F579" s="163" t="s">
        <v>26</v>
      </c>
      <c r="G579" s="262" t="s">
        <v>716</v>
      </c>
      <c r="H579" s="592">
        <v>49.9</v>
      </c>
      <c r="I579" s="592">
        <f>TAvoir2022[[#This Row],[MONTANT H.T]]*1.2</f>
        <v>59.879999999999995</v>
      </c>
      <c r="J579" s="592"/>
      <c r="K579" s="602">
        <f>IF(OR(TAvoir2022[[#This Row],[MONTANT T.T.C]]=TAvoir2022[[#This Row],[REGLEMENT]],TAvoir2022[[#This Row],[REGLEMENT]]="-"),"",TAvoir2022[[#This Row],[REGLEMENT]]-TAvoir2022[[#This Row],[MONTANT T.T.C]])</f>
        <v>-59.879999999999995</v>
      </c>
      <c r="L579" s="609">
        <f ca="1">IF(AND(TAvoir2022[[#This Row],[MONTANT H.T]]&lt;&gt;"",TAvoir2022[[#This Row],[ECART]]&lt;&gt;"",TAvoir2022[[#This Row],[RELANCE]]&lt;&gt;"non"),DATEDIF(TAvoir2022[[#This Row],[PERIODE]],TODAY(),"D"),"-")</f>
        <v>157</v>
      </c>
      <c r="M579" s="267"/>
      <c r="N579" s="268"/>
      <c r="O579" s="269"/>
    </row>
    <row r="580" spans="1:15" s="2" customFormat="1" ht="16.5" hidden="1" customHeight="1" thickTop="1" thickBot="1">
      <c r="A580" s="25" t="s">
        <v>65</v>
      </c>
      <c r="B580" s="53" t="s">
        <v>61</v>
      </c>
      <c r="C580" s="21">
        <v>43707</v>
      </c>
      <c r="D580" s="22">
        <v>18001226</v>
      </c>
      <c r="E580" s="23"/>
      <c r="F580" s="22" t="s">
        <v>25</v>
      </c>
      <c r="G580" s="222"/>
      <c r="H580" s="24">
        <v>2200</v>
      </c>
      <c r="I580" s="36">
        <f>TAvoir2022[[#This Row],[MONTANT H.T]]*1.2</f>
        <v>2640</v>
      </c>
      <c r="J580" s="24"/>
      <c r="K580" s="66">
        <f>IF(OR(TAvoir2022[[#This Row],[MONTANT T.T.C]]=TAvoir2022[[#This Row],[REGLEMENT]],TAvoir2022[[#This Row],[REGLEMENT]]="-"),"",TAvoir2022[[#This Row],[REGLEMENT]]-TAvoir2022[[#This Row],[MONTANT T.T.C]])</f>
        <v>-2640</v>
      </c>
      <c r="L580" s="41">
        <f ca="1">IF(AND(TAvoir2022[[#This Row],[MONTANT H.T]]&lt;&gt;"",TAvoir2022[[#This Row],[ECART]]&lt;&gt;"",TAvoir2022[[#This Row],[RELANCE]]&lt;&gt;"non"),DATEDIF(TAvoir2022[[#This Row],[PERIODE]],TODAY(),"D"),"-")</f>
        <v>1126</v>
      </c>
      <c r="M580" s="26"/>
      <c r="N580" s="27"/>
      <c r="O580" s="28"/>
    </row>
    <row r="581" spans="1:15" s="2" customFormat="1" ht="16.5" hidden="1" customHeight="1" thickTop="1" thickBot="1">
      <c r="A581" s="25" t="s">
        <v>41</v>
      </c>
      <c r="B581" s="53" t="s">
        <v>32</v>
      </c>
      <c r="C581" s="34">
        <v>44403</v>
      </c>
      <c r="D581" s="33">
        <v>18002928</v>
      </c>
      <c r="E581" s="35">
        <v>3822.6</v>
      </c>
      <c r="F581" s="33" t="s">
        <v>21</v>
      </c>
      <c r="G581" s="33" t="s">
        <v>98</v>
      </c>
      <c r="H581" s="36">
        <v>239.65</v>
      </c>
      <c r="I581" s="36">
        <f>TAvoir2022[[#This Row],[MONTANT H.T]]*1.2</f>
        <v>287.58</v>
      </c>
      <c r="J581" s="36">
        <v>287.58</v>
      </c>
      <c r="K581" s="38" t="str">
        <f>IF(OR(TAvoir2022[[#This Row],[MONTANT T.T.C]]=TAvoir2022[[#This Row],[REGLEMENT]],TAvoir2022[[#This Row],[REGLEMENT]]="-"),"",TAvoir2022[[#This Row],[REGLEMENT]]-TAvoir2022[[#This Row],[MONTANT T.T.C]])</f>
        <v/>
      </c>
      <c r="L581" s="39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81" s="37"/>
      <c r="N581" s="30" t="s">
        <v>232</v>
      </c>
      <c r="O581" s="31" t="s">
        <v>164</v>
      </c>
    </row>
    <row r="582" spans="1:15" s="2" customFormat="1" ht="16.5" hidden="1" customHeight="1" thickTop="1" thickBot="1">
      <c r="A582" s="25" t="s">
        <v>41</v>
      </c>
      <c r="B582" s="436" t="s">
        <v>32</v>
      </c>
      <c r="C582" s="437">
        <v>44768</v>
      </c>
      <c r="D582" s="438">
        <v>18003839</v>
      </c>
      <c r="E582" s="439"/>
      <c r="F582" s="438" t="s">
        <v>959</v>
      </c>
      <c r="G582" s="438" t="s">
        <v>965</v>
      </c>
      <c r="H582" s="440">
        <v>3030</v>
      </c>
      <c r="I582" s="440">
        <f>TAvoir2022[[#This Row],[MONTANT H.T]]*1.2</f>
        <v>3636</v>
      </c>
      <c r="J582" s="440"/>
      <c r="K582" s="441">
        <f>IF(OR(TAvoir2022[[#This Row],[MONTANT T.T.C]]=TAvoir2022[[#This Row],[REGLEMENT]],TAvoir2022[[#This Row],[REGLEMENT]]="-"),"",TAvoir2022[[#This Row],[REGLEMENT]]-TAvoir2022[[#This Row],[MONTANT T.T.C]])</f>
        <v>-3636</v>
      </c>
      <c r="L582" s="442">
        <f ca="1">IF(AND(TAvoir2022[[#This Row],[MONTANT H.T]]&lt;&gt;"",TAvoir2022[[#This Row],[ECART]]&lt;&gt;"",TAvoir2022[[#This Row],[RELANCE]]&lt;&gt;"non"),DATEDIF(TAvoir2022[[#This Row],[PERIODE]],TODAY(),"D"),"-")</f>
        <v>65</v>
      </c>
      <c r="M582" s="443"/>
      <c r="N582" s="444"/>
      <c r="O582" s="445"/>
    </row>
    <row r="583" spans="1:15" s="2" customFormat="1" ht="16.5" hidden="1" customHeight="1" thickTop="1" thickBot="1">
      <c r="A583" s="25" t="s">
        <v>41</v>
      </c>
      <c r="B583" s="120" t="s">
        <v>32</v>
      </c>
      <c r="C583" s="473">
        <v>44392</v>
      </c>
      <c r="D583" s="511">
        <v>18002905</v>
      </c>
      <c r="E583" s="483">
        <v>2773.2</v>
      </c>
      <c r="F583" s="248" t="s">
        <v>21</v>
      </c>
      <c r="G583" s="248" t="s">
        <v>99</v>
      </c>
      <c r="H583" s="282">
        <v>115</v>
      </c>
      <c r="I583" s="282">
        <f>TAvoir2022[[#This Row],[MONTANT H.T]]*1.2</f>
        <v>138</v>
      </c>
      <c r="J583" s="282"/>
      <c r="K583" s="270">
        <f>IF(OR(TAvoir2022[[#This Row],[MONTANT T.T.C]]=TAvoir2022[[#This Row],[REGLEMENT]],TAvoir2022[[#This Row],[REGLEMENT]]="-"),"",TAvoir2022[[#This Row],[REGLEMENT]]-TAvoir2022[[#This Row],[MONTANT T.T.C]])</f>
        <v>-138</v>
      </c>
      <c r="L583" s="39">
        <f ca="1">IF(AND(TAvoir2022[[#This Row],[MONTANT H.T]]&lt;&gt;"",TAvoir2022[[#This Row],[ECART]]&lt;&gt;"",TAvoir2022[[#This Row],[RELANCE]]&lt;&gt;"non"),DATEDIF(TAvoir2022[[#This Row],[PERIODE]],TODAY(),"D"),"-")</f>
        <v>441</v>
      </c>
      <c r="M583" s="37"/>
      <c r="N583" s="30"/>
      <c r="O583" s="31"/>
    </row>
    <row r="584" spans="1:15" s="2" customFormat="1" ht="16.5" hidden="1" customHeight="1" thickTop="1" thickBot="1">
      <c r="A584" s="25" t="s">
        <v>41</v>
      </c>
      <c r="B584" s="130" t="s">
        <v>32</v>
      </c>
      <c r="C584" s="397">
        <v>44309</v>
      </c>
      <c r="D584" s="276">
        <v>18002705</v>
      </c>
      <c r="E584" s="412">
        <v>1288.81</v>
      </c>
      <c r="F584" s="150" t="s">
        <v>26</v>
      </c>
      <c r="G584" s="406" t="s">
        <v>86</v>
      </c>
      <c r="H584" s="164">
        <v>399</v>
      </c>
      <c r="I584" s="164">
        <f>TAvoir2022[[#This Row],[MONTANT H.T]]*1.2</f>
        <v>478.79999999999995</v>
      </c>
      <c r="J584" s="164"/>
      <c r="K584" s="165">
        <f>IF(OR(TAvoir2022[[#This Row],[MONTANT T.T.C]]=TAvoir2022[[#This Row],[REGLEMENT]],TAvoir2022[[#This Row],[REGLEMENT]]="-"),"",TAvoir2022[[#This Row],[REGLEMENT]]-TAvoir2022[[#This Row],[MONTANT T.T.C]])</f>
        <v>-478.79999999999995</v>
      </c>
      <c r="L584" s="218">
        <f ca="1">IF(AND(TAvoir2022[[#This Row],[MONTANT H.T]]&lt;&gt;"",TAvoir2022[[#This Row],[ECART]]&lt;&gt;"",TAvoir2022[[#This Row],[RELANCE]]&lt;&gt;"non"),DATEDIF(TAvoir2022[[#This Row],[PERIODE]],TODAY(),"D"),"-")</f>
        <v>524</v>
      </c>
      <c r="M584" s="48"/>
      <c r="N584" s="49"/>
      <c r="O584" s="50"/>
    </row>
    <row r="585" spans="1:15" s="2" customFormat="1" ht="16.5" hidden="1" customHeight="1" thickTop="1" thickBot="1">
      <c r="A585" s="25" t="s">
        <v>41</v>
      </c>
      <c r="B585" s="123" t="s">
        <v>32</v>
      </c>
      <c r="C585" s="566">
        <v>44370</v>
      </c>
      <c r="D585" s="573">
        <v>18002719</v>
      </c>
      <c r="E585" s="577"/>
      <c r="F585" s="418" t="s">
        <v>21</v>
      </c>
      <c r="G585" s="587" t="s">
        <v>91</v>
      </c>
      <c r="H585" s="588">
        <v>1852.67</v>
      </c>
      <c r="I585" s="588">
        <f>TAvoir2022[[#This Row],[MONTANT H.T]]*1.2</f>
        <v>2223.2040000000002</v>
      </c>
      <c r="J585" s="588">
        <v>2081.9</v>
      </c>
      <c r="K585" s="595">
        <f>IF(OR(TAvoir2022[[#This Row],[MONTANT T.T.C]]=TAvoir2022[[#This Row],[REGLEMENT]],TAvoir2022[[#This Row],[REGLEMENT]]="-"),"",TAvoir2022[[#This Row],[REGLEMENT]]-TAvoir2022[[#This Row],[MONTANT T.T.C]])</f>
        <v>-141.30400000000009</v>
      </c>
      <c r="L585" s="218">
        <f ca="1">IF(AND(TAvoir2022[[#This Row],[MONTANT H.T]]&lt;&gt;"",TAvoir2022[[#This Row],[ECART]]&lt;&gt;"",TAvoir2022[[#This Row],[RELANCE]]&lt;&gt;"non"),DATEDIF(TAvoir2022[[#This Row],[PERIODE]],TODAY(),"D"),"-")</f>
        <v>463</v>
      </c>
      <c r="M585" s="48"/>
      <c r="N585" s="49" t="s">
        <v>92</v>
      </c>
      <c r="O585" s="50"/>
    </row>
    <row r="586" spans="1:15" s="2" customFormat="1" ht="16.5" hidden="1" customHeight="1" thickTop="1" thickBot="1">
      <c r="A586" s="25" t="s">
        <v>629</v>
      </c>
      <c r="B586" s="55" t="s">
        <v>630</v>
      </c>
      <c r="C586" s="34">
        <v>44712</v>
      </c>
      <c r="D586" s="33">
        <v>18003675</v>
      </c>
      <c r="E586" s="35">
        <v>392.16</v>
      </c>
      <c r="F586" s="33" t="s">
        <v>812</v>
      </c>
      <c r="G586" s="33" t="s">
        <v>813</v>
      </c>
      <c r="H586" s="36">
        <v>4.2</v>
      </c>
      <c r="I586" s="36">
        <f>TAvoir2022[[#This Row],[MONTANT H.T]]*1.2</f>
        <v>5.04</v>
      </c>
      <c r="J586" s="36"/>
      <c r="K586" s="38">
        <f>IF(OR(TAvoir2022[[#This Row],[MONTANT T.T.C]]=TAvoir2022[[#This Row],[REGLEMENT]],TAvoir2022[[#This Row],[REGLEMENT]]="-"),"",TAvoir2022[[#This Row],[REGLEMENT]]-TAvoir2022[[#This Row],[MONTANT T.T.C]])</f>
        <v>-5.04</v>
      </c>
      <c r="L586" s="39">
        <f ca="1">IF(AND(TAvoir2022[[#This Row],[MONTANT H.T]]&lt;&gt;"",TAvoir2022[[#This Row],[ECART]]&lt;&gt;"",TAvoir2022[[#This Row],[RELANCE]]&lt;&gt;"non"),DATEDIF(TAvoir2022[[#This Row],[PERIODE]],TODAY(),"D"),"-")</f>
        <v>121</v>
      </c>
      <c r="M586" s="37"/>
      <c r="N586" s="30"/>
      <c r="O586" s="31"/>
    </row>
    <row r="587" spans="1:15" s="2" customFormat="1" ht="16.5" hidden="1" customHeight="1" thickTop="1" thickBot="1">
      <c r="A587" s="25" t="s">
        <v>629</v>
      </c>
      <c r="B587" s="220" t="s">
        <v>630</v>
      </c>
      <c r="C587" s="221">
        <v>44693</v>
      </c>
      <c r="D587" s="222">
        <v>18003606</v>
      </c>
      <c r="E587" s="223">
        <v>1555.2</v>
      </c>
      <c r="F587" s="222" t="s">
        <v>33</v>
      </c>
      <c r="G587" s="222" t="s">
        <v>631</v>
      </c>
      <c r="H587" s="224">
        <v>360</v>
      </c>
      <c r="I587" s="224">
        <f>TAvoir2022[[#This Row],[MONTANT H.T]]*1.2</f>
        <v>432</v>
      </c>
      <c r="J587" s="224"/>
      <c r="K587" s="225">
        <f>IF(OR(TAvoir2022[[#This Row],[MONTANT T.T.C]]=TAvoir2022[[#This Row],[REGLEMENT]],TAvoir2022[[#This Row],[REGLEMENT]]="-"),"",TAvoir2022[[#This Row],[REGLEMENT]]-TAvoir2022[[#This Row],[MONTANT T.T.C]])</f>
        <v>-432</v>
      </c>
      <c r="L587" s="226">
        <f ca="1">IF(AND(TAvoir2022[[#This Row],[MONTANT H.T]]&lt;&gt;"",TAvoir2022[[#This Row],[ECART]]&lt;&gt;"",TAvoir2022[[#This Row],[RELANCE]]&lt;&gt;"non"),DATEDIF(TAvoir2022[[#This Row],[PERIODE]],TODAY(),"D"),"-")</f>
        <v>140</v>
      </c>
      <c r="M587" s="227"/>
      <c r="N587" s="228"/>
      <c r="O587" s="229"/>
    </row>
    <row r="588" spans="1:15" s="2" customFormat="1" ht="16.5" hidden="1" customHeight="1" thickTop="1" thickBot="1">
      <c r="A588" s="25" t="s">
        <v>403</v>
      </c>
      <c r="B588" s="357" t="s">
        <v>404</v>
      </c>
      <c r="C588" s="110">
        <v>44575</v>
      </c>
      <c r="D588" s="111">
        <v>18003446</v>
      </c>
      <c r="E588" s="112">
        <v>1174</v>
      </c>
      <c r="F588" s="80" t="s">
        <v>26</v>
      </c>
      <c r="G588" s="111" t="s">
        <v>406</v>
      </c>
      <c r="H588" s="113">
        <v>66</v>
      </c>
      <c r="I588" s="113">
        <v>66</v>
      </c>
      <c r="J588" s="113">
        <v>66</v>
      </c>
      <c r="K588" s="114" t="str">
        <f>IF(OR(TAvoir2022[[#This Row],[MONTANT T.T.C]]=TAvoir2022[[#This Row],[REGLEMENT]],TAvoir2022[[#This Row],[REGLEMENT]]="-"),"",TAvoir2022[[#This Row],[REGLEMENT]]-TAvoir2022[[#This Row],[MONTANT T.T.C]])</f>
        <v/>
      </c>
      <c r="L588" s="115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88" s="116"/>
      <c r="N588" s="30" t="s">
        <v>548</v>
      </c>
      <c r="O588" s="118" t="s">
        <v>164</v>
      </c>
    </row>
    <row r="589" spans="1:15" s="2" customFormat="1" ht="16.5" hidden="1" customHeight="1" thickTop="1" thickBot="1">
      <c r="A589" s="25" t="s">
        <v>403</v>
      </c>
      <c r="B589" s="357" t="s">
        <v>404</v>
      </c>
      <c r="C589" s="110">
        <v>44222</v>
      </c>
      <c r="D589" s="111">
        <v>18003447</v>
      </c>
      <c r="E589" s="112">
        <v>893</v>
      </c>
      <c r="F589" s="80" t="s">
        <v>26</v>
      </c>
      <c r="G589" s="111" t="s">
        <v>405</v>
      </c>
      <c r="H589" s="113">
        <v>893</v>
      </c>
      <c r="I589" s="113">
        <v>893</v>
      </c>
      <c r="J589" s="113">
        <v>893</v>
      </c>
      <c r="K589" s="72" t="str">
        <f>IF(OR(TAvoir2022[[#This Row],[MONTANT T.T.C]]=TAvoir2022[[#This Row],[REGLEMENT]],TAvoir2022[[#This Row],[REGLEMENT]]="-"),"",TAvoir2022[[#This Row],[REGLEMENT]]-TAvoir2022[[#This Row],[MONTANT T.T.C]])</f>
        <v/>
      </c>
      <c r="L589" s="115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89" s="116"/>
      <c r="N589" s="30" t="s">
        <v>549</v>
      </c>
      <c r="O589" s="118" t="s">
        <v>164</v>
      </c>
    </row>
    <row r="590" spans="1:15" s="2" customFormat="1" ht="16.5" hidden="1" customHeight="1" thickTop="1" thickBot="1">
      <c r="A590" s="25" t="s">
        <v>403</v>
      </c>
      <c r="B590" s="357" t="s">
        <v>404</v>
      </c>
      <c r="C590" s="184">
        <v>44649</v>
      </c>
      <c r="D590" s="185">
        <v>18003528</v>
      </c>
      <c r="E590" s="186"/>
      <c r="F590" s="80" t="s">
        <v>26</v>
      </c>
      <c r="G590" s="185" t="s">
        <v>474</v>
      </c>
      <c r="H590" s="187">
        <v>21</v>
      </c>
      <c r="I590" s="187">
        <v>21</v>
      </c>
      <c r="J590" s="187"/>
      <c r="K590" s="188">
        <f>IF(OR(TAvoir2022[[#This Row],[MONTANT T.T.C]]=TAvoir2022[[#This Row],[REGLEMENT]],TAvoir2022[[#This Row],[REGLEMENT]]="-"),"",TAvoir2022[[#This Row],[REGLEMENT]]-TAvoir2022[[#This Row],[MONTANT T.T.C]])</f>
        <v>-21</v>
      </c>
      <c r="L590" s="189">
        <f ca="1">IF(AND(TAvoir2022[[#This Row],[MONTANT H.T]]&lt;&gt;"",TAvoir2022[[#This Row],[ECART]]&lt;&gt;"",TAvoir2022[[#This Row],[RELANCE]]&lt;&gt;"non"),DATEDIF(TAvoir2022[[#This Row],[PERIODE]],TODAY(),"D"),"-")</f>
        <v>184</v>
      </c>
      <c r="M590" s="190"/>
      <c r="N590" s="191"/>
      <c r="O590" s="192"/>
    </row>
    <row r="591" spans="1:15" s="2" customFormat="1" ht="16.5" hidden="1" customHeight="1" thickTop="1" thickBot="1">
      <c r="A591" s="25" t="s">
        <v>58</v>
      </c>
      <c r="B591" s="53" t="s">
        <v>59</v>
      </c>
      <c r="C591" s="21">
        <v>44180</v>
      </c>
      <c r="D591" s="365">
        <v>18002279</v>
      </c>
      <c r="E591" s="23">
        <v>7536.91</v>
      </c>
      <c r="F591" s="22" t="s">
        <v>26</v>
      </c>
      <c r="G591" s="22" t="s">
        <v>60</v>
      </c>
      <c r="H591" s="24">
        <v>105.9</v>
      </c>
      <c r="I591" s="36">
        <f>TAvoir2022[[#This Row],[MONTANT H.T]]*1.2</f>
        <v>127.08</v>
      </c>
      <c r="J591" s="24"/>
      <c r="K591" s="38">
        <f>IF(OR(TAvoir2022[[#This Row],[MONTANT T.T.C]]=TAvoir2022[[#This Row],[REGLEMENT]],TAvoir2022[[#This Row],[REGLEMENT]]="-"),"",TAvoir2022[[#This Row],[REGLEMENT]]-TAvoir2022[[#This Row],[MONTANT T.T.C]])</f>
        <v>-127.08</v>
      </c>
      <c r="L591" s="259">
        <f ca="1">IF(AND(TAvoir2022[[#This Row],[MONTANT H.T]]&lt;&gt;"",TAvoir2022[[#This Row],[ECART]]&lt;&gt;"",TAvoir2022[[#This Row],[RELANCE]]&lt;&gt;"non"),DATEDIF(TAvoir2022[[#This Row],[PERIODE]],TODAY(),"D"),"-")</f>
        <v>653</v>
      </c>
      <c r="M591" s="26"/>
      <c r="N591" s="27"/>
      <c r="O591" s="28"/>
    </row>
    <row r="592" spans="1:15" s="2" customFormat="1" ht="16.5" hidden="1" customHeight="1" thickTop="1" thickBot="1">
      <c r="A592" s="25" t="s">
        <v>236</v>
      </c>
      <c r="B592" s="67" t="s">
        <v>235</v>
      </c>
      <c r="C592" s="68">
        <v>44602</v>
      </c>
      <c r="D592" s="69">
        <v>18003297</v>
      </c>
      <c r="E592" s="70"/>
      <c r="F592" s="69" t="s">
        <v>220</v>
      </c>
      <c r="G592" s="69"/>
      <c r="H592" s="71">
        <v>126</v>
      </c>
      <c r="I592" s="71">
        <f>TAvoir2022[[#This Row],[MONTANT H.T]]*1.2</f>
        <v>151.19999999999999</v>
      </c>
      <c r="J592" s="71">
        <v>151.19999999999999</v>
      </c>
      <c r="K592" s="72" t="str">
        <f>IF(OR(TAvoir2022[[#This Row],[MONTANT T.T.C]]=TAvoir2022[[#This Row],[REGLEMENT]],TAvoir2022[[#This Row],[REGLEMENT]]="-"),"",TAvoir2022[[#This Row],[REGLEMENT]]-TAvoir2022[[#This Row],[MONTANT T.T.C]])</f>
        <v/>
      </c>
      <c r="L592" s="73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92" s="74"/>
      <c r="N592" s="75" t="s">
        <v>237</v>
      </c>
      <c r="O592" s="76" t="s">
        <v>164</v>
      </c>
    </row>
    <row r="593" spans="1:15" s="2" customFormat="1" ht="16.5" hidden="1" customHeight="1" thickTop="1" thickBot="1">
      <c r="A593" s="25" t="s">
        <v>236</v>
      </c>
      <c r="B593" s="563" t="s">
        <v>235</v>
      </c>
      <c r="C593" s="79">
        <v>44603</v>
      </c>
      <c r="D593" s="80">
        <v>18003310</v>
      </c>
      <c r="E593" s="81"/>
      <c r="F593" s="80" t="s">
        <v>25</v>
      </c>
      <c r="G593" s="80"/>
      <c r="H593" s="82">
        <v>39.86</v>
      </c>
      <c r="I593" s="82">
        <f>TAvoir2022[[#This Row],[MONTANT H.T]]*1.2</f>
        <v>47.832000000000001</v>
      </c>
      <c r="J593" s="82">
        <v>47.83</v>
      </c>
      <c r="K593" s="47"/>
      <c r="L593" s="218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93" s="84"/>
      <c r="N593" s="85" t="s">
        <v>313</v>
      </c>
      <c r="O593" s="86" t="s">
        <v>164</v>
      </c>
    </row>
    <row r="594" spans="1:15" s="2" customFormat="1" ht="16.5" hidden="1" customHeight="1" thickTop="1" thickBot="1">
      <c r="A594" s="25" t="s">
        <v>605</v>
      </c>
      <c r="B594" s="220" t="s">
        <v>606</v>
      </c>
      <c r="C594" s="221">
        <v>44704</v>
      </c>
      <c r="D594" s="222">
        <v>18003595</v>
      </c>
      <c r="E594" s="223">
        <v>3429.55</v>
      </c>
      <c r="F594" s="51" t="s">
        <v>26</v>
      </c>
      <c r="G594" s="222" t="s">
        <v>607</v>
      </c>
      <c r="H594" s="224">
        <v>29.96</v>
      </c>
      <c r="I594" s="224">
        <f>TAvoir2022[[#This Row],[MONTANT H.T]]*1.2</f>
        <v>35.951999999999998</v>
      </c>
      <c r="J594" s="224"/>
      <c r="K594" s="225">
        <f>IF(OR(TAvoir2022[[#This Row],[MONTANT T.T.C]]=TAvoir2022[[#This Row],[REGLEMENT]],TAvoir2022[[#This Row],[REGLEMENT]]="-"),"",TAvoir2022[[#This Row],[REGLEMENT]]-TAvoir2022[[#This Row],[MONTANT T.T.C]])</f>
        <v>-35.951999999999998</v>
      </c>
      <c r="L594" s="226">
        <f ca="1">IF(AND(TAvoir2022[[#This Row],[MONTANT H.T]]&lt;&gt;"",TAvoir2022[[#This Row],[ECART]]&lt;&gt;"",TAvoir2022[[#This Row],[RELANCE]]&lt;&gt;"non"),DATEDIF(TAvoir2022[[#This Row],[PERIODE]],TODAY(),"D"),"-")</f>
        <v>129</v>
      </c>
      <c r="M594" s="227"/>
      <c r="N594" s="228"/>
      <c r="O594" s="229"/>
    </row>
    <row r="595" spans="1:15" s="2" customFormat="1" ht="16.5" hidden="1" customHeight="1" thickTop="1" thickBot="1">
      <c r="A595" s="25" t="s">
        <v>72</v>
      </c>
      <c r="B595" s="53" t="s">
        <v>73</v>
      </c>
      <c r="C595" s="321">
        <v>44530</v>
      </c>
      <c r="D595" s="324">
        <v>18003157</v>
      </c>
      <c r="E595" s="327">
        <v>3466.37</v>
      </c>
      <c r="F595" s="22" t="s">
        <v>26</v>
      </c>
      <c r="G595" s="324" t="s">
        <v>138</v>
      </c>
      <c r="H595" s="334">
        <v>120.96</v>
      </c>
      <c r="I595" s="334">
        <f>TAvoir2022[[#This Row],[MONTANT H.T]]*1.2</f>
        <v>145.15199999999999</v>
      </c>
      <c r="J595" s="334">
        <v>145.15</v>
      </c>
      <c r="K595" s="337"/>
      <c r="L595" s="34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95" s="304"/>
      <c r="N595" s="30" t="s">
        <v>377</v>
      </c>
      <c r="O595" s="31" t="s">
        <v>164</v>
      </c>
    </row>
    <row r="596" spans="1:15" s="2" customFormat="1" ht="16.5" hidden="1" customHeight="1" thickTop="1" thickBot="1">
      <c r="A596" s="25" t="s">
        <v>149</v>
      </c>
      <c r="B596" s="57" t="s">
        <v>150</v>
      </c>
      <c r="C596" s="58">
        <v>44469</v>
      </c>
      <c r="D596" s="59">
        <v>18003218</v>
      </c>
      <c r="E596" s="60">
        <v>461.57</v>
      </c>
      <c r="F596" s="22" t="s">
        <v>26</v>
      </c>
      <c r="G596" s="59" t="s">
        <v>155</v>
      </c>
      <c r="H596" s="61">
        <v>155.84</v>
      </c>
      <c r="I596" s="61">
        <f>TAvoir2022[[#This Row],[MONTANT H.T]]*1.2</f>
        <v>187.00800000000001</v>
      </c>
      <c r="J596" s="61">
        <v>187.01</v>
      </c>
      <c r="K596" s="62"/>
      <c r="L596" s="302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96" s="63"/>
      <c r="N596" s="30" t="s">
        <v>211</v>
      </c>
      <c r="O596" s="31" t="s">
        <v>164</v>
      </c>
    </row>
    <row r="597" spans="1:15" s="2" customFormat="1" ht="16.5" hidden="1" customHeight="1" thickTop="1" thickBot="1">
      <c r="A597" s="25" t="s">
        <v>149</v>
      </c>
      <c r="B597" s="158" t="s">
        <v>150</v>
      </c>
      <c r="C597" s="461">
        <v>44439</v>
      </c>
      <c r="D597" s="463">
        <v>18003179</v>
      </c>
      <c r="E597" s="465">
        <v>14802.65</v>
      </c>
      <c r="F597" s="150" t="s">
        <v>26</v>
      </c>
      <c r="G597" s="154" t="s">
        <v>151</v>
      </c>
      <c r="H597" s="159">
        <v>1808.6</v>
      </c>
      <c r="I597" s="159">
        <f>TAvoir2022[[#This Row],[MONTANT H.T]]*1.2</f>
        <v>2170.3199999999997</v>
      </c>
      <c r="J597" s="159"/>
      <c r="K597" s="469">
        <f>IF(OR(TAvoir2022[[#This Row],[MONTANT T.T.C]]=TAvoir2022[[#This Row],[REGLEMENT]],TAvoir2022[[#This Row],[REGLEMENT]]="-"),"",TAvoir2022[[#This Row],[REGLEMENT]]-TAvoir2022[[#This Row],[MONTANT T.T.C]])</f>
        <v>-2170.3199999999997</v>
      </c>
      <c r="L597" s="302">
        <f ca="1">IF(AND(TAvoir2022[[#This Row],[MONTANT H.T]]&lt;&gt;"",TAvoir2022[[#This Row],[ECART]]&lt;&gt;"",TAvoir2022[[#This Row],[RELANCE]]&lt;&gt;"non"),DATEDIF(TAvoir2022[[#This Row],[PERIODE]],TODAY(),"D"),"-")</f>
        <v>394</v>
      </c>
      <c r="M597" s="63"/>
      <c r="N597" s="64"/>
      <c r="O597" s="65"/>
    </row>
    <row r="598" spans="1:15" s="2" customFormat="1" ht="16.5" hidden="1" customHeight="1" thickTop="1" thickBot="1">
      <c r="A598" s="25" t="s">
        <v>107</v>
      </c>
      <c r="B598" s="147" t="s">
        <v>106</v>
      </c>
      <c r="C598" s="131">
        <v>44628</v>
      </c>
      <c r="D598" s="132">
        <v>18003614</v>
      </c>
      <c r="E598" s="133"/>
      <c r="F598" s="132" t="s">
        <v>26</v>
      </c>
      <c r="G598" s="132" t="s">
        <v>597</v>
      </c>
      <c r="H598" s="134">
        <v>90</v>
      </c>
      <c r="I598" s="134">
        <f>TAvoir2022[[#This Row],[MONTANT H.T]]*1.2</f>
        <v>108</v>
      </c>
      <c r="J598" s="134">
        <v>108</v>
      </c>
      <c r="K598" s="135" t="str">
        <f>IF(OR(TAvoir2022[[#This Row],[MONTANT T.T.C]]=TAvoir2022[[#This Row],[REGLEMENT]],TAvoir2022[[#This Row],[REGLEMENT]]="-"),"",TAvoir2022[[#This Row],[REGLEMENT]]-TAvoir2022[[#This Row],[MONTANT T.T.C]])</f>
        <v/>
      </c>
      <c r="L598" s="39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98" s="37"/>
      <c r="N598" s="30" t="s">
        <v>598</v>
      </c>
      <c r="O598" s="31" t="s">
        <v>164</v>
      </c>
    </row>
    <row r="599" spans="1:15" s="2" customFormat="1" ht="16.5" hidden="1" customHeight="1" thickTop="1" thickBot="1">
      <c r="A599" s="25" t="s">
        <v>107</v>
      </c>
      <c r="B599" s="561" t="s">
        <v>106</v>
      </c>
      <c r="C599" s="568">
        <v>44719</v>
      </c>
      <c r="D599" s="574">
        <v>18003656</v>
      </c>
      <c r="E599" s="579"/>
      <c r="F599" s="574" t="s">
        <v>691</v>
      </c>
      <c r="G599" s="574" t="s">
        <v>692</v>
      </c>
      <c r="H599" s="589">
        <v>323.72000000000003</v>
      </c>
      <c r="I599" s="589">
        <f>TAvoir2022[[#This Row],[MONTANT H.T]]*1.2</f>
        <v>388.464</v>
      </c>
      <c r="J599" s="589">
        <v>388.46</v>
      </c>
      <c r="K599" s="596"/>
      <c r="L599" s="242" t="str">
        <f ca="1">IF(AND(TAvoir2022[[#This Row],[MONTANT H.T]]&lt;&gt;"",TAvoir2022[[#This Row],[ECART]]&lt;&gt;"",TAvoir2022[[#This Row],[RELANCE]]&lt;&gt;"non"),DATEDIF(TAvoir2022[[#This Row],[PERIODE]],TODAY(),"D"),"-")</f>
        <v>-</v>
      </c>
      <c r="M599" s="243"/>
      <c r="N599" s="244" t="s">
        <v>693</v>
      </c>
      <c r="O599" s="245" t="s">
        <v>164</v>
      </c>
    </row>
    <row r="600" spans="1:15" s="2" customFormat="1" ht="16.5" hidden="1" customHeight="1" thickTop="1" thickBot="1">
      <c r="A600" s="25" t="s">
        <v>251</v>
      </c>
      <c r="B600" s="78" t="s">
        <v>267</v>
      </c>
      <c r="C600" s="34">
        <v>44761</v>
      </c>
      <c r="D600" s="33">
        <v>18003808</v>
      </c>
      <c r="E600" s="35"/>
      <c r="F600" s="33" t="s">
        <v>25</v>
      </c>
      <c r="G600" s="33"/>
      <c r="H600" s="36">
        <v>360</v>
      </c>
      <c r="I600" s="36">
        <f>TAvoir2022[[#This Row],[MONTANT H.T]]*1.2</f>
        <v>432</v>
      </c>
      <c r="J600" s="36">
        <v>432</v>
      </c>
      <c r="K600" s="38" t="str">
        <f>IF(OR(TAvoir2022[[#This Row],[MONTANT T.T.C]]=TAvoir2022[[#This Row],[REGLEMENT]],TAvoir2022[[#This Row],[REGLEMENT]]="-"),"",TAvoir2022[[#This Row],[REGLEMENT]]-TAvoir2022[[#This Row],[MONTANT T.T.C]])</f>
        <v/>
      </c>
      <c r="L600" s="39" t="str">
        <f ca="1">IF(AND(TAvoir2022[[#This Row],[MONTANT H.T]]&lt;&gt;"",TAvoir2022[[#This Row],[ECART]]&lt;&gt;"",TAvoir2022[[#This Row],[RELANCE]]&lt;&gt;"non"),DATEDIF(TAvoir2022[[#This Row],[PERIODE]],TODAY(),"D"),"-")</f>
        <v>-</v>
      </c>
      <c r="M600" s="37"/>
      <c r="N600" s="30" t="s">
        <v>868</v>
      </c>
      <c r="O600" s="31" t="s">
        <v>164</v>
      </c>
    </row>
    <row r="601" spans="1:15" s="2" customFormat="1" ht="16.5" hidden="1" customHeight="1" thickTop="1" thickBot="1">
      <c r="A601" s="25" t="s">
        <v>251</v>
      </c>
      <c r="B601" s="78" t="s">
        <v>267</v>
      </c>
      <c r="C601" s="34">
        <v>44776</v>
      </c>
      <c r="D601" s="33">
        <v>18003790</v>
      </c>
      <c r="E601" s="35"/>
      <c r="F601" s="33" t="s">
        <v>25</v>
      </c>
      <c r="G601" s="33"/>
      <c r="H601" s="36">
        <v>450</v>
      </c>
      <c r="I601" s="36">
        <f>TAvoir2022[[#This Row],[MONTANT H.T]]*1.2</f>
        <v>540</v>
      </c>
      <c r="J601" s="36"/>
      <c r="K601" s="38">
        <f>IF(OR(TAvoir2022[[#This Row],[MONTANT T.T.C]]=TAvoir2022[[#This Row],[REGLEMENT]],TAvoir2022[[#This Row],[REGLEMENT]]="-"),"",TAvoir2022[[#This Row],[REGLEMENT]]-TAvoir2022[[#This Row],[MONTANT T.T.C]])</f>
        <v>-540</v>
      </c>
      <c r="L601" s="39">
        <f ca="1">IF(AND(TAvoir2022[[#This Row],[MONTANT H.T]]&lt;&gt;"",TAvoir2022[[#This Row],[ECART]]&lt;&gt;"",TAvoir2022[[#This Row],[RELANCE]]&lt;&gt;"non"),DATEDIF(TAvoir2022[[#This Row],[PERIODE]],TODAY(),"D"),"-")</f>
        <v>57</v>
      </c>
      <c r="M601" s="37"/>
      <c r="N601" s="30" t="s">
        <v>927</v>
      </c>
      <c r="O601" s="31" t="s">
        <v>164</v>
      </c>
    </row>
    <row r="602" spans="1:15" s="2" customFormat="1" ht="16.5" hidden="1" customHeight="1" thickTop="1" thickBot="1">
      <c r="A602" s="25" t="s">
        <v>251</v>
      </c>
      <c r="B602" s="78" t="s">
        <v>267</v>
      </c>
      <c r="C602" s="34">
        <v>44776</v>
      </c>
      <c r="D602" s="33">
        <v>18003776</v>
      </c>
      <c r="E602" s="35"/>
      <c r="F602" s="33" t="s">
        <v>25</v>
      </c>
      <c r="G602" s="33"/>
      <c r="H602" s="36">
        <v>450</v>
      </c>
      <c r="I602" s="36">
        <f>TAvoir2022[[#This Row],[MONTANT H.T]]*1.2</f>
        <v>540</v>
      </c>
      <c r="J602" s="36">
        <v>540</v>
      </c>
      <c r="K602" s="38" t="str">
        <f>IF(OR(TAvoir2022[[#This Row],[MONTANT T.T.C]]=TAvoir2022[[#This Row],[REGLEMENT]],TAvoir2022[[#This Row],[REGLEMENT]]="-"),"",TAvoir2022[[#This Row],[REGLEMENT]]-TAvoir2022[[#This Row],[MONTANT T.T.C]])</f>
        <v/>
      </c>
      <c r="L602" s="39" t="str">
        <f ca="1">IF(AND(TAvoir2022[[#This Row],[MONTANT H.T]]&lt;&gt;"",TAvoir2022[[#This Row],[ECART]]&lt;&gt;"",TAvoir2022[[#This Row],[RELANCE]]&lt;&gt;"non"),DATEDIF(TAvoir2022[[#This Row],[PERIODE]],TODAY(),"D"),"-")</f>
        <v>-</v>
      </c>
      <c r="M602" s="37"/>
      <c r="N602" s="30" t="s">
        <v>871</v>
      </c>
      <c r="O602" s="31" t="s">
        <v>164</v>
      </c>
    </row>
    <row r="603" spans="1:15" s="2" customFormat="1" ht="16.5" hidden="1" customHeight="1" thickTop="1" thickBot="1">
      <c r="A603" s="25" t="s">
        <v>251</v>
      </c>
      <c r="B603" s="78" t="s">
        <v>267</v>
      </c>
      <c r="C603" s="261">
        <v>44734</v>
      </c>
      <c r="D603" s="262">
        <v>18003647</v>
      </c>
      <c r="E603" s="263"/>
      <c r="F603" s="262" t="s">
        <v>25</v>
      </c>
      <c r="G603" s="262"/>
      <c r="H603" s="264">
        <v>270</v>
      </c>
      <c r="I603" s="264">
        <v>324</v>
      </c>
      <c r="J603" s="264">
        <v>324</v>
      </c>
      <c r="K603" s="265" t="str">
        <f>IF(OR(TAvoir2022[[#This Row],[MONTANT T.T.C]]=TAvoir2022[[#This Row],[REGLEMENT]],TAvoir2022[[#This Row],[REGLEMENT]]="-"),"",TAvoir2022[[#This Row],[REGLEMENT]]-TAvoir2022[[#This Row],[MONTANT T.T.C]])</f>
        <v/>
      </c>
      <c r="L603" s="26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603" s="267"/>
      <c r="N603" s="268" t="s">
        <v>708</v>
      </c>
      <c r="O603" s="269" t="s">
        <v>164</v>
      </c>
    </row>
    <row r="604" spans="1:15" s="2" customFormat="1" ht="16.5" hidden="1" customHeight="1" thickTop="1" thickBot="1">
      <c r="A604" s="25" t="s">
        <v>251</v>
      </c>
      <c r="B604" s="78" t="s">
        <v>267</v>
      </c>
      <c r="C604" s="261">
        <v>44736</v>
      </c>
      <c r="D604" s="262">
        <v>18003657</v>
      </c>
      <c r="E604" s="263"/>
      <c r="F604" s="262" t="s">
        <v>25</v>
      </c>
      <c r="G604" s="262"/>
      <c r="H604" s="264">
        <v>315</v>
      </c>
      <c r="I604" s="264">
        <f>TAvoir2022[[#This Row],[MONTANT H.T]]*1.2</f>
        <v>378</v>
      </c>
      <c r="J604" s="264">
        <v>378</v>
      </c>
      <c r="K604" s="265" t="str">
        <f>IF(OR(TAvoir2022[[#This Row],[MONTANT T.T.C]]=TAvoir2022[[#This Row],[REGLEMENT]],TAvoir2022[[#This Row],[REGLEMENT]]="-"),"",TAvoir2022[[#This Row],[REGLEMENT]]-TAvoir2022[[#This Row],[MONTANT T.T.C]])</f>
        <v/>
      </c>
      <c r="L604" s="26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604" s="267"/>
      <c r="N604" s="268" t="s">
        <v>708</v>
      </c>
      <c r="O604" s="269" t="s">
        <v>164</v>
      </c>
    </row>
    <row r="605" spans="1:15" s="2" customFormat="1" ht="16.5" hidden="1" customHeight="1" thickTop="1" thickBot="1">
      <c r="A605" s="25" t="s">
        <v>251</v>
      </c>
      <c r="B605" s="78" t="s">
        <v>267</v>
      </c>
      <c r="C605" s="79">
        <v>44594</v>
      </c>
      <c r="D605" s="80">
        <v>18003296</v>
      </c>
      <c r="E605" s="81"/>
      <c r="F605" s="80" t="s">
        <v>25</v>
      </c>
      <c r="G605" s="80"/>
      <c r="H605" s="82">
        <v>195</v>
      </c>
      <c r="I605" s="82">
        <f>TAvoir2022[[#This Row],[MONTANT H.T]]*1.2</f>
        <v>234</v>
      </c>
      <c r="J605" s="82">
        <v>234</v>
      </c>
      <c r="K605" s="83" t="str">
        <f>IF(OR(TAvoir2022[[#This Row],[MONTANT T.T.C]]=TAvoir2022[[#This Row],[REGLEMENT]],TAvoir2022[[#This Row],[REGLEMENT]]="-"),"",TAvoir2022[[#This Row],[REGLEMENT]]-TAvoir2022[[#This Row],[MONTANT T.T.C]])</f>
        <v/>
      </c>
      <c r="L605" s="340" t="str">
        <f ca="1">IF(AND(TAvoir2022[[#This Row],[MONTANT H.T]]&lt;&gt;"",TAvoir2022[[#This Row],[ECART]]&lt;&gt;"",TAvoir2022[[#This Row],[RELANCE]]&lt;&gt;"non"),DATEDIF(TAvoir2022[[#This Row],[PERIODE]],TODAY(),"D"),"-")</f>
        <v>-</v>
      </c>
      <c r="M605" s="84"/>
      <c r="N605" s="85" t="s">
        <v>322</v>
      </c>
      <c r="O605" s="86" t="s">
        <v>164</v>
      </c>
    </row>
    <row r="606" spans="1:15" s="2" customFormat="1" ht="16.5" hidden="1" customHeight="1" thickTop="1" thickBot="1">
      <c r="A606" s="25" t="s">
        <v>251</v>
      </c>
      <c r="B606" s="78" t="s">
        <v>267</v>
      </c>
      <c r="C606" s="68">
        <v>44586</v>
      </c>
      <c r="D606" s="69">
        <v>18003301</v>
      </c>
      <c r="E606" s="70"/>
      <c r="F606" s="80" t="s">
        <v>25</v>
      </c>
      <c r="G606" s="69"/>
      <c r="H606" s="71">
        <v>870</v>
      </c>
      <c r="I606" s="71">
        <f>TAvoir2022[[#This Row],[MONTANT H.T]]*1.2</f>
        <v>1044</v>
      </c>
      <c r="J606" s="71">
        <v>1044</v>
      </c>
      <c r="K606" s="72" t="str">
        <f>IF(OR(TAvoir2022[[#This Row],[MONTANT T.T.C]]=TAvoir2022[[#This Row],[REGLEMENT]],TAvoir2022[[#This Row],[REGLEMENT]]="-"),"",TAvoir2022[[#This Row],[REGLEMENT]]-TAvoir2022[[#This Row],[MONTANT T.T.C]])</f>
        <v/>
      </c>
      <c r="L606" s="73" t="str">
        <f ca="1">IF(AND(TAvoir2022[[#This Row],[MONTANT H.T]]&lt;&gt;"",TAvoir2022[[#This Row],[ECART]]&lt;&gt;"",TAvoir2022[[#This Row],[RELANCE]]&lt;&gt;"non"),DATEDIF(TAvoir2022[[#This Row],[PERIODE]],TODAY(),"D"),"-")</f>
        <v>-</v>
      </c>
      <c r="M606" s="74"/>
      <c r="N606" s="75" t="s">
        <v>252</v>
      </c>
      <c r="O606" s="76" t="s">
        <v>164</v>
      </c>
    </row>
    <row r="607" spans="1:15" s="2" customFormat="1" ht="16.5" hidden="1" customHeight="1" thickTop="1" thickBot="1">
      <c r="A607" s="25" t="s">
        <v>251</v>
      </c>
      <c r="B607" s="78" t="s">
        <v>267</v>
      </c>
      <c r="C607" s="308">
        <v>44747</v>
      </c>
      <c r="D607" s="309">
        <v>18003680</v>
      </c>
      <c r="E607" s="310"/>
      <c r="F607" s="80" t="s">
        <v>25</v>
      </c>
      <c r="G607" s="309"/>
      <c r="H607" s="311">
        <v>840</v>
      </c>
      <c r="I607" s="311">
        <f>TAvoir2022[[#This Row],[MONTANT H.T]]*1.2</f>
        <v>1008</v>
      </c>
      <c r="J607" s="311">
        <v>1008</v>
      </c>
      <c r="K607" s="312" t="str">
        <f>IF(OR(TAvoir2022[[#This Row],[MONTANT T.T.C]]=TAvoir2022[[#This Row],[REGLEMENT]],TAvoir2022[[#This Row],[REGLEMENT]]="-"),"",TAvoir2022[[#This Row],[REGLEMENT]]-TAvoir2022[[#This Row],[MONTANT T.T.C]])</f>
        <v/>
      </c>
      <c r="L607" s="313" t="str">
        <f ca="1">IF(AND(TAvoir2022[[#This Row],[MONTANT H.T]]&lt;&gt;"",TAvoir2022[[#This Row],[ECART]]&lt;&gt;"",TAvoir2022[[#This Row],[RELANCE]]&lt;&gt;"non"),DATEDIF(TAvoir2022[[#This Row],[PERIODE]],TODAY(),"D"),"-")</f>
        <v>-</v>
      </c>
      <c r="M607" s="314"/>
      <c r="N607" s="315" t="s">
        <v>751</v>
      </c>
      <c r="O607" s="316" t="s">
        <v>164</v>
      </c>
    </row>
    <row r="608" spans="1:15" s="2" customFormat="1" ht="16.5" hidden="1" customHeight="1" thickTop="1" thickBot="1">
      <c r="A608" s="25" t="s">
        <v>251</v>
      </c>
      <c r="B608" s="78" t="s">
        <v>267</v>
      </c>
      <c r="C608" s="79">
        <v>44613</v>
      </c>
      <c r="D608" s="80">
        <v>18003325</v>
      </c>
      <c r="E608" s="81"/>
      <c r="F608" s="80" t="s">
        <v>25</v>
      </c>
      <c r="G608" s="69"/>
      <c r="H608" s="71">
        <v>180</v>
      </c>
      <c r="I608" s="71">
        <f>TAvoir2022[[#This Row],[MONTANT H.T]]*1.2</f>
        <v>216</v>
      </c>
      <c r="J608" s="71">
        <v>216</v>
      </c>
      <c r="K608" s="72" t="str">
        <f>IF(OR(TAvoir2022[[#This Row],[MONTANT T.T.C]]=TAvoir2022[[#This Row],[REGLEMENT]],TAvoir2022[[#This Row],[REGLEMENT]]="-"),"",TAvoir2022[[#This Row],[REGLEMENT]]-TAvoir2022[[#This Row],[MONTANT T.T.C]])</f>
        <v/>
      </c>
      <c r="L608" s="73" t="str">
        <f ca="1">IF(AND(TAvoir2022[[#This Row],[MONTANT H.T]]&lt;&gt;"",TAvoir2022[[#This Row],[ECART]]&lt;&gt;"",TAvoir2022[[#This Row],[RELANCE]]&lt;&gt;"non"),DATEDIF(TAvoir2022[[#This Row],[PERIODE]],TODAY(),"D"),"-")</f>
        <v>-</v>
      </c>
      <c r="M608" s="74"/>
      <c r="N608" s="75" t="s">
        <v>323</v>
      </c>
      <c r="O608" s="76" t="s">
        <v>164</v>
      </c>
    </row>
    <row r="609" spans="1:15" s="2" customFormat="1" ht="16.5" hidden="1" customHeight="1" thickTop="1" thickBot="1">
      <c r="A609" s="25" t="s">
        <v>251</v>
      </c>
      <c r="B609" s="78" t="s">
        <v>267</v>
      </c>
      <c r="C609" s="184">
        <v>44627</v>
      </c>
      <c r="D609" s="185">
        <v>18003361</v>
      </c>
      <c r="E609" s="186"/>
      <c r="F609" s="80" t="s">
        <v>25</v>
      </c>
      <c r="G609" s="185"/>
      <c r="H609" s="187">
        <v>1005</v>
      </c>
      <c r="I609" s="187">
        <v>1206</v>
      </c>
      <c r="J609" s="187">
        <v>1206</v>
      </c>
      <c r="K609" s="188" t="str">
        <f>IF(OR(TAvoir2022[[#This Row],[MONTANT T.T.C]]=TAvoir2022[[#This Row],[REGLEMENT]],TAvoir2022[[#This Row],[REGLEMENT]]="-"),"",TAvoir2022[[#This Row],[REGLEMENT]]-TAvoir2022[[#This Row],[MONTANT T.T.C]])</f>
        <v/>
      </c>
      <c r="L609" s="189" t="str">
        <f ca="1">IF(AND(TAvoir2022[[#This Row],[MONTANT H.T]]&lt;&gt;"",TAvoir2022[[#This Row],[ECART]]&lt;&gt;"",TAvoir2022[[#This Row],[RELANCE]]&lt;&gt;"non"),DATEDIF(TAvoir2022[[#This Row],[PERIODE]],TODAY(),"D"),"-")</f>
        <v>-</v>
      </c>
      <c r="M609" s="190"/>
      <c r="N609" s="191" t="s">
        <v>473</v>
      </c>
      <c r="O609" s="192" t="s">
        <v>164</v>
      </c>
    </row>
    <row r="610" spans="1:15" s="2" customFormat="1" ht="16.5" hidden="1" customHeight="1" thickTop="1" thickBot="1">
      <c r="A610" s="25" t="s">
        <v>251</v>
      </c>
      <c r="B610" s="78" t="s">
        <v>267</v>
      </c>
      <c r="C610" s="79">
        <v>44642</v>
      </c>
      <c r="D610" s="80">
        <v>18003463</v>
      </c>
      <c r="E610" s="81"/>
      <c r="F610" s="80" t="s">
        <v>25</v>
      </c>
      <c r="G610" s="80"/>
      <c r="H610" s="82">
        <v>345</v>
      </c>
      <c r="I610" s="82">
        <f>TAvoir2022[[#This Row],[MONTANT H.T]]*1.2</f>
        <v>414</v>
      </c>
      <c r="J610" s="82">
        <v>414</v>
      </c>
      <c r="K610" s="83" t="str">
        <f>IF(OR(TAvoir2022[[#This Row],[MONTANT T.T.C]]=TAvoir2022[[#This Row],[REGLEMENT]],TAvoir2022[[#This Row],[REGLEMENT]]="-"),"",TAvoir2022[[#This Row],[REGLEMENT]]-TAvoir2022[[#This Row],[MONTANT T.T.C]])</f>
        <v/>
      </c>
      <c r="L610" s="340" t="str">
        <f ca="1">IF(AND(TAvoir2022[[#This Row],[MONTANT H.T]]&lt;&gt;"",TAvoir2022[[#This Row],[ECART]]&lt;&gt;"",TAvoir2022[[#This Row],[RELANCE]]&lt;&gt;"non"),DATEDIF(TAvoir2022[[#This Row],[PERIODE]],TODAY(),"D"),"-")</f>
        <v>-</v>
      </c>
      <c r="M610" s="84"/>
      <c r="N610" s="87" t="s">
        <v>419</v>
      </c>
      <c r="O610" s="88" t="s">
        <v>164</v>
      </c>
    </row>
    <row r="611" spans="1:15" s="2" customFormat="1" ht="16.5" hidden="1" customHeight="1" thickTop="1" thickBot="1">
      <c r="A611" s="25" t="s">
        <v>251</v>
      </c>
      <c r="B611" s="78" t="s">
        <v>267</v>
      </c>
      <c r="C611" s="184">
        <v>44671</v>
      </c>
      <c r="D611" s="185">
        <v>18003466</v>
      </c>
      <c r="E611" s="186"/>
      <c r="F611" s="80" t="s">
        <v>25</v>
      </c>
      <c r="G611" s="185"/>
      <c r="H611" s="187">
        <v>315</v>
      </c>
      <c r="I611" s="187">
        <v>450</v>
      </c>
      <c r="J611" s="187">
        <v>450</v>
      </c>
      <c r="K611" s="188" t="str">
        <f>IF(OR(TAvoir2022[[#This Row],[MONTANT T.T.C]]=TAvoir2022[[#This Row],[REGLEMENT]],TAvoir2022[[#This Row],[REGLEMENT]]="-"),"",TAvoir2022[[#This Row],[REGLEMENT]]-TAvoir2022[[#This Row],[MONTANT T.T.C]])</f>
        <v/>
      </c>
      <c r="L611" s="189" t="str">
        <f ca="1">IF(AND(TAvoir2022[[#This Row],[MONTANT H.T]]&lt;&gt;"",TAvoir2022[[#This Row],[ECART]]&lt;&gt;"",TAvoir2022[[#This Row],[RELANCE]]&lt;&gt;"non"),DATEDIF(TAvoir2022[[#This Row],[PERIODE]],TODAY(),"D"),"-")</f>
        <v>-</v>
      </c>
      <c r="M611" s="190"/>
      <c r="N611" s="191" t="s">
        <v>472</v>
      </c>
      <c r="O611" s="192" t="s">
        <v>164</v>
      </c>
    </row>
    <row r="612" spans="1:15" s="2" customFormat="1" ht="16.5" hidden="1" customHeight="1" thickTop="1" thickBot="1">
      <c r="A612" s="25" t="s">
        <v>251</v>
      </c>
      <c r="B612" s="78" t="s">
        <v>267</v>
      </c>
      <c r="C612" s="193">
        <v>44701</v>
      </c>
      <c r="D612" s="194">
        <v>18003558</v>
      </c>
      <c r="E612" s="195"/>
      <c r="F612" s="80" t="s">
        <v>25</v>
      </c>
      <c r="G612" s="194"/>
      <c r="H612" s="196">
        <v>645</v>
      </c>
      <c r="I612" s="196">
        <f>TAvoir2022[[#This Row],[MONTANT H.T]]*1.2</f>
        <v>774</v>
      </c>
      <c r="J612" s="196">
        <v>774</v>
      </c>
      <c r="K612" s="197" t="str">
        <f>IF(OR(TAvoir2022[[#This Row],[MONTANT T.T.C]]=TAvoir2022[[#This Row],[REGLEMENT]],TAvoir2022[[#This Row],[REGLEMENT]]="-"),"",TAvoir2022[[#This Row],[REGLEMENT]]-TAvoir2022[[#This Row],[MONTANT T.T.C]])</f>
        <v/>
      </c>
      <c r="L612" s="198" t="str">
        <f ca="1">IF(AND(TAvoir2022[[#This Row],[MONTANT H.T]]&lt;&gt;"",TAvoir2022[[#This Row],[ECART]]&lt;&gt;"",TAvoir2022[[#This Row],[RELANCE]]&lt;&gt;"non"),DATEDIF(TAvoir2022[[#This Row],[PERIODE]],TODAY(),"D"),"-")</f>
        <v>-</v>
      </c>
      <c r="M612" s="199"/>
      <c r="N612" s="200" t="s">
        <v>517</v>
      </c>
      <c r="O612" s="201" t="s">
        <v>164</v>
      </c>
    </row>
    <row r="613" spans="1:15" s="2" customFormat="1" ht="16.5" hidden="1" customHeight="1" thickTop="1" thickBot="1">
      <c r="A613" s="25" t="s">
        <v>251</v>
      </c>
      <c r="B613" s="78" t="s">
        <v>267</v>
      </c>
      <c r="C613" s="193">
        <v>44664</v>
      </c>
      <c r="D613" s="194">
        <v>18003582</v>
      </c>
      <c r="E613" s="195"/>
      <c r="F613" s="69" t="s">
        <v>25</v>
      </c>
      <c r="G613" s="194"/>
      <c r="H613" s="196">
        <v>420</v>
      </c>
      <c r="I613" s="196">
        <v>504</v>
      </c>
      <c r="J613" s="196">
        <v>504</v>
      </c>
      <c r="K613" s="197" t="str">
        <f>IF(OR(TAvoir2022[[#This Row],[MONTANT T.T.C]]=TAvoir2022[[#This Row],[REGLEMENT]],TAvoir2022[[#This Row],[REGLEMENT]]="-"),"",TAvoir2022[[#This Row],[REGLEMENT]]-TAvoir2022[[#This Row],[MONTANT T.T.C]])</f>
        <v/>
      </c>
      <c r="L613" s="198" t="str">
        <f ca="1">IF(AND(TAvoir2022[[#This Row],[MONTANT H.T]]&lt;&gt;"",TAvoir2022[[#This Row],[ECART]]&lt;&gt;"",TAvoir2022[[#This Row],[RELANCE]]&lt;&gt;"non"),DATEDIF(TAvoir2022[[#This Row],[PERIODE]],TODAY(),"D"),"-")</f>
        <v>-</v>
      </c>
      <c r="M613" s="199"/>
      <c r="N613" s="200" t="s">
        <v>576</v>
      </c>
      <c r="O613" s="201" t="s">
        <v>164</v>
      </c>
    </row>
    <row r="614" spans="1:15" s="2" customFormat="1" ht="16.5" hidden="1" customHeight="1" thickTop="1" thickBot="1">
      <c r="A614" s="25" t="s">
        <v>251</v>
      </c>
      <c r="B614" s="78" t="s">
        <v>267</v>
      </c>
      <c r="C614" s="193">
        <v>44681</v>
      </c>
      <c r="D614" s="194">
        <v>18003584</v>
      </c>
      <c r="E614" s="195"/>
      <c r="F614" s="69" t="s">
        <v>25</v>
      </c>
      <c r="G614" s="194"/>
      <c r="H614" s="196">
        <v>240</v>
      </c>
      <c r="I614" s="196">
        <v>288</v>
      </c>
      <c r="J614" s="196">
        <v>288</v>
      </c>
      <c r="K614" s="197" t="str">
        <f>IF(OR(TAvoir2022[[#This Row],[MONTANT T.T.C]]=TAvoir2022[[#This Row],[REGLEMENT]],TAvoir2022[[#This Row],[REGLEMENT]]="-"),"",TAvoir2022[[#This Row],[REGLEMENT]]-TAvoir2022[[#This Row],[MONTANT T.T.C]])</f>
        <v/>
      </c>
      <c r="L614" s="198" t="str">
        <f ca="1">IF(AND(TAvoir2022[[#This Row],[MONTANT H.T]]&lt;&gt;"",TAvoir2022[[#This Row],[ECART]]&lt;&gt;"",TAvoir2022[[#This Row],[RELANCE]]&lt;&gt;"non"),DATEDIF(TAvoir2022[[#This Row],[PERIODE]],TODAY(),"D"),"-")</f>
        <v>-</v>
      </c>
      <c r="M614" s="199"/>
      <c r="N614" s="200" t="s">
        <v>587</v>
      </c>
      <c r="O614" s="201" t="s">
        <v>164</v>
      </c>
    </row>
    <row r="615" spans="1:15" s="2" customFormat="1" ht="16.5" hidden="1" customHeight="1" thickTop="1" thickBot="1">
      <c r="A615" s="25" t="s">
        <v>251</v>
      </c>
      <c r="B615" s="78" t="s">
        <v>267</v>
      </c>
      <c r="C615" s="193">
        <v>44691</v>
      </c>
      <c r="D615" s="194">
        <v>18003585</v>
      </c>
      <c r="E615" s="195"/>
      <c r="F615" s="69" t="s">
        <v>25</v>
      </c>
      <c r="G615" s="194"/>
      <c r="H615" s="196">
        <v>180</v>
      </c>
      <c r="I615" s="196">
        <v>216</v>
      </c>
      <c r="J615" s="196">
        <v>216</v>
      </c>
      <c r="K615" s="197" t="str">
        <f>IF(OR(TAvoir2022[[#This Row],[MONTANT T.T.C]]=TAvoir2022[[#This Row],[REGLEMENT]],TAvoir2022[[#This Row],[REGLEMENT]]="-"),"",TAvoir2022[[#This Row],[REGLEMENT]]-TAvoir2022[[#This Row],[MONTANT T.T.C]])</f>
        <v/>
      </c>
      <c r="L615" s="198" t="str">
        <f ca="1">IF(AND(TAvoir2022[[#This Row],[MONTANT H.T]]&lt;&gt;"",TAvoir2022[[#This Row],[ECART]]&lt;&gt;"",TAvoir2022[[#This Row],[RELANCE]]&lt;&gt;"non"),DATEDIF(TAvoir2022[[#This Row],[PERIODE]],TODAY(),"D"),"-")</f>
        <v>-</v>
      </c>
      <c r="M615" s="199"/>
      <c r="N615" s="200" t="s">
        <v>586</v>
      </c>
      <c r="O615" s="201" t="s">
        <v>164</v>
      </c>
    </row>
    <row r="616" spans="1:15" s="2" customFormat="1" ht="16.5" hidden="1" customHeight="1" thickTop="1" thickBot="1">
      <c r="A616" s="25" t="s">
        <v>251</v>
      </c>
      <c r="B616" s="78" t="s">
        <v>267</v>
      </c>
      <c r="C616" s="193">
        <v>44700</v>
      </c>
      <c r="D616" s="194">
        <v>18003586</v>
      </c>
      <c r="E616" s="195"/>
      <c r="F616" s="69" t="s">
        <v>25</v>
      </c>
      <c r="G616" s="194"/>
      <c r="H616" s="196">
        <v>165</v>
      </c>
      <c r="I616" s="196">
        <v>198</v>
      </c>
      <c r="J616" s="196">
        <v>198</v>
      </c>
      <c r="K616" s="197" t="str">
        <f>IF(OR(TAvoir2022[[#This Row],[MONTANT T.T.C]]=TAvoir2022[[#This Row],[REGLEMENT]],TAvoir2022[[#This Row],[REGLEMENT]]="-"),"",TAvoir2022[[#This Row],[REGLEMENT]]-TAvoir2022[[#This Row],[MONTANT T.T.C]])</f>
        <v/>
      </c>
      <c r="L616" s="198" t="str">
        <f ca="1">IF(AND(TAvoir2022[[#This Row],[MONTANT H.T]]&lt;&gt;"",TAvoir2022[[#This Row],[ECART]]&lt;&gt;"",TAvoir2022[[#This Row],[RELANCE]]&lt;&gt;"non"),DATEDIF(TAvoir2022[[#This Row],[PERIODE]],TODAY(),"D"),"-")</f>
        <v>-</v>
      </c>
      <c r="M616" s="199"/>
      <c r="N616" s="200" t="s">
        <v>585</v>
      </c>
      <c r="O616" s="201" t="s">
        <v>164</v>
      </c>
    </row>
    <row r="617" spans="1:15" s="2" customFormat="1" ht="16.5" hidden="1" customHeight="1" thickTop="1" thickBot="1">
      <c r="A617" s="25" t="s">
        <v>251</v>
      </c>
      <c r="B617" s="78" t="s">
        <v>267</v>
      </c>
      <c r="C617" s="346">
        <v>44754</v>
      </c>
      <c r="D617" s="347">
        <v>18003766</v>
      </c>
      <c r="E617" s="348"/>
      <c r="F617" s="69" t="s">
        <v>25</v>
      </c>
      <c r="G617" s="347"/>
      <c r="H617" s="349">
        <v>360</v>
      </c>
      <c r="I617" s="349">
        <f>TAvoir2022[[#This Row],[MONTANT H.T]]*1.2</f>
        <v>432</v>
      </c>
      <c r="J617" s="349">
        <v>432</v>
      </c>
      <c r="K617" s="350" t="str">
        <f>IF(OR(TAvoir2022[[#This Row],[MONTANT T.T.C]]=TAvoir2022[[#This Row],[REGLEMENT]],TAvoir2022[[#This Row],[REGLEMENT]]="-"),"",TAvoir2022[[#This Row],[REGLEMENT]]-TAvoir2022[[#This Row],[MONTANT T.T.C]])</f>
        <v/>
      </c>
      <c r="L617" s="35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617" s="352"/>
      <c r="N617" s="353" t="s">
        <v>797</v>
      </c>
      <c r="O617" s="354" t="s">
        <v>164</v>
      </c>
    </row>
    <row r="618" spans="1:15" s="2" customFormat="1" ht="16.5" hidden="1" customHeight="1" thickTop="1" thickBot="1">
      <c r="A618" s="25" t="s">
        <v>251</v>
      </c>
      <c r="B618" s="78" t="s">
        <v>267</v>
      </c>
      <c r="C618" s="237">
        <v>44727</v>
      </c>
      <c r="D618" s="238">
        <v>18003643</v>
      </c>
      <c r="E618" s="239"/>
      <c r="F618" s="69" t="s">
        <v>25</v>
      </c>
      <c r="G618" s="238"/>
      <c r="H618" s="240">
        <v>450</v>
      </c>
      <c r="I618" s="240">
        <v>540</v>
      </c>
      <c r="J618" s="240">
        <v>540</v>
      </c>
      <c r="K618" s="241" t="str">
        <f>IF(OR(TAvoir2022[[#This Row],[MONTANT T.T.C]]=TAvoir2022[[#This Row],[REGLEMENT]],TAvoir2022[[#This Row],[REGLEMENT]]="-"),"",TAvoir2022[[#This Row],[REGLEMENT]]-TAvoir2022[[#This Row],[MONTANT T.T.C]])</f>
        <v/>
      </c>
      <c r="L618" s="242" t="str">
        <f ca="1">IF(AND(TAvoir2022[[#This Row],[MONTANT H.T]]&lt;&gt;"",TAvoir2022[[#This Row],[ECART]]&lt;&gt;"",TAvoir2022[[#This Row],[RELANCE]]&lt;&gt;"non"),DATEDIF(TAvoir2022[[#This Row],[PERIODE]],TODAY(),"D"),"-")</f>
        <v>-</v>
      </c>
      <c r="M618" s="243"/>
      <c r="N618" s="244" t="s">
        <v>666</v>
      </c>
      <c r="O618" s="245" t="s">
        <v>164</v>
      </c>
    </row>
    <row r="619" spans="1:15" s="2" customFormat="1" ht="16.5" hidden="1" customHeight="1" thickTop="1" thickBot="1">
      <c r="A619" s="25" t="s">
        <v>251</v>
      </c>
      <c r="B619" s="78" t="s">
        <v>267</v>
      </c>
      <c r="C619" s="286">
        <v>44746</v>
      </c>
      <c r="D619" s="287">
        <v>18003677</v>
      </c>
      <c r="E619" s="288"/>
      <c r="F619" s="69" t="s">
        <v>25</v>
      </c>
      <c r="G619" s="287"/>
      <c r="H619" s="289">
        <v>360</v>
      </c>
      <c r="I619" s="289">
        <f>TAvoir2022[[#This Row],[MONTANT H.T]]*1.2</f>
        <v>432</v>
      </c>
      <c r="J619" s="289">
        <v>432</v>
      </c>
      <c r="K619" s="290" t="str">
        <f>IF(OR(TAvoir2022[[#This Row],[MONTANT T.T.C]]=TAvoir2022[[#This Row],[REGLEMENT]],TAvoir2022[[#This Row],[REGLEMENT]]="-"),"",TAvoir2022[[#This Row],[REGLEMENT]]-TAvoir2022[[#This Row],[MONTANT T.T.C]])</f>
        <v/>
      </c>
      <c r="L619" s="60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619" s="291"/>
      <c r="N619" s="292" t="s">
        <v>731</v>
      </c>
      <c r="O619" s="293" t="s">
        <v>164</v>
      </c>
    </row>
    <row r="620" spans="1:15" s="2" customFormat="1" ht="16.5" hidden="1" customHeight="1" thickTop="1" thickBot="1">
      <c r="A620" s="25" t="s">
        <v>83</v>
      </c>
      <c r="B620" s="53" t="s">
        <v>84</v>
      </c>
      <c r="C620" s="43">
        <v>44250</v>
      </c>
      <c r="D620" s="44">
        <v>18002642</v>
      </c>
      <c r="E620" s="45"/>
      <c r="F620" s="22" t="s">
        <v>26</v>
      </c>
      <c r="G620" s="44" t="s">
        <v>85</v>
      </c>
      <c r="H620" s="46">
        <v>77.599999999999994</v>
      </c>
      <c r="I620" s="46">
        <f>TAvoir2022[[#This Row],[MONTANT H.T]]*1.2</f>
        <v>93.11999999999999</v>
      </c>
      <c r="J620" s="46">
        <v>93.12</v>
      </c>
      <c r="K620" s="47" t="str">
        <f>IF(OR(TAvoir2022[[#This Row],[MONTANT T.T.C]]=TAvoir2022[[#This Row],[REGLEMENT]],TAvoir2022[[#This Row],[REGLEMENT]]="-"),"",TAvoir2022[[#This Row],[REGLEMENT]]-TAvoir2022[[#This Row],[MONTANT T.T.C]])</f>
        <v/>
      </c>
      <c r="L620" s="218" t="str">
        <f ca="1">IF(AND(TAvoir2022[[#This Row],[MONTANT H.T]]&lt;&gt;"",TAvoir2022[[#This Row],[ECART]]&lt;&gt;"",TAvoir2022[[#This Row],[RELANCE]]&lt;&gt;"non"),DATEDIF(TAvoir2022[[#This Row],[PERIODE]],TODAY(),"D"),"-")</f>
        <v>-</v>
      </c>
      <c r="M620" s="48"/>
      <c r="N620" s="30" t="s">
        <v>233</v>
      </c>
      <c r="O620" s="31" t="s">
        <v>164</v>
      </c>
    </row>
    <row r="621" spans="1:15" s="2" customFormat="1" ht="16.5" hidden="1" customHeight="1" thickTop="1" thickBot="1">
      <c r="A621" s="25" t="s">
        <v>728</v>
      </c>
      <c r="B621" s="260" t="s">
        <v>727</v>
      </c>
      <c r="C621" s="261">
        <v>44740</v>
      </c>
      <c r="D621" s="262">
        <v>18003681</v>
      </c>
      <c r="E621" s="263"/>
      <c r="F621" s="262" t="s">
        <v>33</v>
      </c>
      <c r="G621" s="262" t="s">
        <v>729</v>
      </c>
      <c r="H621" s="264">
        <v>1570.92</v>
      </c>
      <c r="I621" s="264">
        <f>TAvoir2022[[#This Row],[MONTANT H.T]]*1.2</f>
        <v>1885.104</v>
      </c>
      <c r="J621" s="264">
        <v>1885.1</v>
      </c>
      <c r="K621" s="265"/>
      <c r="L621" s="26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621" s="267"/>
      <c r="N621" s="268" t="s">
        <v>730</v>
      </c>
      <c r="O621" s="269" t="s">
        <v>164</v>
      </c>
    </row>
    <row r="622" spans="1:15" s="2" customFormat="1" ht="16.5" hidden="1" customHeight="1" thickTop="1" thickBot="1">
      <c r="A622" s="25" t="s">
        <v>802</v>
      </c>
      <c r="B622" s="55" t="s">
        <v>803</v>
      </c>
      <c r="C622" s="34">
        <v>44727</v>
      </c>
      <c r="D622" s="33">
        <v>18003673</v>
      </c>
      <c r="E622" s="35">
        <v>1386.36</v>
      </c>
      <c r="F622" s="33" t="s">
        <v>26</v>
      </c>
      <c r="G622" s="33" t="s">
        <v>804</v>
      </c>
      <c r="H622" s="36">
        <v>15</v>
      </c>
      <c r="I622" s="36">
        <f>TAvoir2022[[#This Row],[MONTANT H.T]]*1.2</f>
        <v>18</v>
      </c>
      <c r="J622" s="36"/>
      <c r="K622" s="38">
        <f>IF(OR(TAvoir2022[[#This Row],[MONTANT T.T.C]]=TAvoir2022[[#This Row],[REGLEMENT]],TAvoir2022[[#This Row],[REGLEMENT]]="-"),"",TAvoir2022[[#This Row],[REGLEMENT]]-TAvoir2022[[#This Row],[MONTANT T.T.C]])</f>
        <v>-18</v>
      </c>
      <c r="L622" s="39">
        <f ca="1">IF(AND(TAvoir2022[[#This Row],[MONTANT H.T]]&lt;&gt;"",TAvoir2022[[#This Row],[ECART]]&lt;&gt;"",TAvoir2022[[#This Row],[RELANCE]]&lt;&gt;"non"),DATEDIF(TAvoir2022[[#This Row],[PERIODE]],TODAY(),"D"),"-")</f>
        <v>106</v>
      </c>
      <c r="M622" s="37"/>
      <c r="N622" s="30"/>
      <c r="O622" s="31"/>
    </row>
    <row r="623" spans="1:15" s="2" customFormat="1" ht="16.5" hidden="1" customHeight="1" thickTop="1" thickBot="1">
      <c r="A623" s="25" t="s">
        <v>131</v>
      </c>
      <c r="B623" s="55" t="s">
        <v>132</v>
      </c>
      <c r="C623" s="321">
        <v>44490</v>
      </c>
      <c r="D623" s="324">
        <v>18003094</v>
      </c>
      <c r="E623" s="327">
        <v>3784.56</v>
      </c>
      <c r="F623" s="22" t="s">
        <v>26</v>
      </c>
      <c r="G623" s="324" t="s">
        <v>146</v>
      </c>
      <c r="H623" s="334">
        <v>84.56</v>
      </c>
      <c r="I623" s="334">
        <v>84.56</v>
      </c>
      <c r="J623" s="334">
        <v>97.04</v>
      </c>
      <c r="K623" s="337">
        <f>IF(OR(TAvoir2022[[#This Row],[MONTANT T.T.C]]=TAvoir2022[[#This Row],[REGLEMENT]],TAvoir2022[[#This Row],[REGLEMENT]]="-"),"",TAvoir2022[[#This Row],[REGLEMENT]]-TAvoir2022[[#This Row],[MONTANT T.T.C]])</f>
        <v>12.480000000000004</v>
      </c>
      <c r="L623" s="41">
        <f ca="1">IF(AND(TAvoir2022[[#This Row],[MONTANT H.T]]&lt;&gt;"",TAvoir2022[[#This Row],[ECART]]&lt;&gt;"",TAvoir2022[[#This Row],[RELANCE]]&lt;&gt;"non"),DATEDIF(TAvoir2022[[#This Row],[PERIODE]],TODAY(),"D"),"-")</f>
        <v>343</v>
      </c>
      <c r="M623" s="304"/>
      <c r="N623" s="30" t="s">
        <v>696</v>
      </c>
      <c r="O623" s="31" t="s">
        <v>164</v>
      </c>
    </row>
    <row r="624" spans="1:15" s="2" customFormat="1" ht="16.5" hidden="1" customHeight="1" thickTop="1" thickBot="1">
      <c r="A624" s="25" t="s">
        <v>131</v>
      </c>
      <c r="B624" s="55" t="s">
        <v>132</v>
      </c>
      <c r="C624" s="34">
        <v>44420</v>
      </c>
      <c r="D624" s="33">
        <v>18002999</v>
      </c>
      <c r="E624" s="35">
        <v>3881.6</v>
      </c>
      <c r="F624" s="22" t="s">
        <v>26</v>
      </c>
      <c r="G624" s="33" t="s">
        <v>133</v>
      </c>
      <c r="H624" s="36">
        <v>97.07</v>
      </c>
      <c r="I624" s="36">
        <v>97.04</v>
      </c>
      <c r="J624" s="36">
        <v>97.04</v>
      </c>
      <c r="K624" s="38" t="str">
        <f>IF(OR(TAvoir2022[[#This Row],[MONTANT T.T.C]]=TAvoir2022[[#This Row],[REGLEMENT]],TAvoir2022[[#This Row],[REGLEMENT]]="-"),"",TAvoir2022[[#This Row],[REGLEMENT]]-TAvoir2022[[#This Row],[MONTANT T.T.C]])</f>
        <v/>
      </c>
      <c r="L624" s="39" t="str">
        <f ca="1">IF(AND(TAvoir2022[[#This Row],[MONTANT H.T]]&lt;&gt;"",TAvoir2022[[#This Row],[ECART]]&lt;&gt;"",TAvoir2022[[#This Row],[RELANCE]]&lt;&gt;"non"),DATEDIF(TAvoir2022[[#This Row],[PERIODE]],TODAY(),"D"),"-")</f>
        <v>-</v>
      </c>
      <c r="M624" s="37"/>
      <c r="N624" s="30" t="s">
        <v>265</v>
      </c>
      <c r="O624" s="31" t="s">
        <v>164</v>
      </c>
    </row>
    <row r="625" spans="1:15" s="2" customFormat="1" ht="16.5" hidden="1" customHeight="1" thickTop="1" thickBot="1">
      <c r="A625" s="25" t="s">
        <v>903</v>
      </c>
      <c r="B625" s="436" t="s">
        <v>904</v>
      </c>
      <c r="C625" s="437">
        <v>44817</v>
      </c>
      <c r="D625" s="438">
        <v>18003848</v>
      </c>
      <c r="E625" s="439">
        <v>45997.63</v>
      </c>
      <c r="F625" s="438" t="s">
        <v>905</v>
      </c>
      <c r="G625" s="438" t="s">
        <v>906</v>
      </c>
      <c r="H625" s="440">
        <v>38331.360000000001</v>
      </c>
      <c r="I625" s="440">
        <f>TAvoir2022[[#This Row],[MONTANT H.T]]*1.2</f>
        <v>45997.631999999998</v>
      </c>
      <c r="J625" s="440"/>
      <c r="K625" s="441">
        <f>IF(OR(TAvoir2022[[#This Row],[MONTANT T.T.C]]=TAvoir2022[[#This Row],[REGLEMENT]],TAvoir2022[[#This Row],[REGLEMENT]]="-"),"",TAvoir2022[[#This Row],[REGLEMENT]]-TAvoir2022[[#This Row],[MONTANT T.T.C]])</f>
        <v>-45997.631999999998</v>
      </c>
      <c r="L625" s="442">
        <f ca="1">IF(AND(TAvoir2022[[#This Row],[MONTANT H.T]]&lt;&gt;"",TAvoir2022[[#This Row],[ECART]]&lt;&gt;"",TAvoir2022[[#This Row],[RELANCE]]&lt;&gt;"non"),DATEDIF(TAvoir2022[[#This Row],[PERIODE]],TODAY(),"D"),"-")</f>
        <v>16</v>
      </c>
      <c r="M625" s="443"/>
      <c r="N625" s="444"/>
      <c r="O625" s="445"/>
    </row>
    <row r="626" spans="1:15" s="2" customFormat="1" ht="16.5" hidden="1" customHeight="1" thickTop="1" thickBot="1">
      <c r="A626" s="25" t="s">
        <v>903</v>
      </c>
      <c r="B626" s="436" t="s">
        <v>904</v>
      </c>
      <c r="C626" s="437">
        <v>44817</v>
      </c>
      <c r="D626" s="438">
        <v>18003846</v>
      </c>
      <c r="E626" s="439">
        <v>47208.1</v>
      </c>
      <c r="F626" s="438" t="s">
        <v>905</v>
      </c>
      <c r="G626" s="438" t="s">
        <v>907</v>
      </c>
      <c r="H626" s="440">
        <v>39340.080000000002</v>
      </c>
      <c r="I626" s="440">
        <v>47208.1</v>
      </c>
      <c r="J626" s="440"/>
      <c r="K626" s="441">
        <f>IF(OR(TAvoir2022[[#This Row],[MONTANT T.T.C]]=TAvoir2022[[#This Row],[REGLEMENT]],TAvoir2022[[#This Row],[REGLEMENT]]="-"),"",TAvoir2022[[#This Row],[REGLEMENT]]-TAvoir2022[[#This Row],[MONTANT T.T.C]])</f>
        <v>-47208.1</v>
      </c>
      <c r="L626" s="442">
        <f ca="1">IF(AND(TAvoir2022[[#This Row],[MONTANT H.T]]&lt;&gt;"",TAvoir2022[[#This Row],[ECART]]&lt;&gt;"",TAvoir2022[[#This Row],[RELANCE]]&lt;&gt;"non"),DATEDIF(TAvoir2022[[#This Row],[PERIODE]],TODAY(),"D"),"-")</f>
        <v>16</v>
      </c>
      <c r="M626" s="443"/>
      <c r="N626" s="444"/>
      <c r="O626" s="445"/>
    </row>
    <row r="627" spans="1:15" s="2" customFormat="1" ht="16.5" hidden="1" customHeight="1" thickTop="1" thickBot="1">
      <c r="A627" s="25" t="s">
        <v>181</v>
      </c>
      <c r="B627" s="67" t="s">
        <v>180</v>
      </c>
      <c r="C627" s="68">
        <v>44566</v>
      </c>
      <c r="D627" s="69">
        <v>18003223</v>
      </c>
      <c r="E627" s="70"/>
      <c r="F627" s="69" t="s">
        <v>25</v>
      </c>
      <c r="G627" s="69"/>
      <c r="H627" s="71">
        <v>1664</v>
      </c>
      <c r="I627" s="71">
        <f>TAvoir2022[[#This Row],[MONTANT H.T]]*1.2</f>
        <v>1996.8</v>
      </c>
      <c r="J627" s="71">
        <v>1996.8</v>
      </c>
      <c r="K627" s="72" t="str">
        <f>IF(OR(TAvoir2022[[#This Row],[MONTANT T.T.C]]=TAvoir2022[[#This Row],[REGLEMENT]],TAvoir2022[[#This Row],[REGLEMENT]]="-"),"",TAvoir2022[[#This Row],[REGLEMENT]]-TAvoir2022[[#This Row],[MONTANT T.T.C]])</f>
        <v/>
      </c>
      <c r="L627" s="73" t="str">
        <f ca="1">IF(AND(TAvoir2022[[#This Row],[MONTANT H.T]]&lt;&gt;"",TAvoir2022[[#This Row],[ECART]]&lt;&gt;"",TAvoir2022[[#This Row],[RELANCE]]&lt;&gt;"non"),DATEDIF(TAvoir2022[[#This Row],[PERIODE]],TODAY(),"D"),"-")</f>
        <v>-</v>
      </c>
      <c r="M627" s="74"/>
      <c r="N627" s="75" t="s">
        <v>298</v>
      </c>
      <c r="O627" s="76" t="s">
        <v>164</v>
      </c>
    </row>
    <row r="628" spans="1:15" s="2" customFormat="1" ht="16.5" hidden="1" customHeight="1" thickTop="1" thickBot="1">
      <c r="A628" s="25" t="s">
        <v>181</v>
      </c>
      <c r="B628" s="67" t="s">
        <v>180</v>
      </c>
      <c r="C628" s="34">
        <v>44592</v>
      </c>
      <c r="D628" s="33">
        <v>18003362</v>
      </c>
      <c r="E628" s="35">
        <v>6497.76</v>
      </c>
      <c r="F628" s="33"/>
      <c r="G628" s="33" t="s">
        <v>343</v>
      </c>
      <c r="H628" s="36">
        <v>215.6</v>
      </c>
      <c r="I628" s="36">
        <f>TAvoir2022[[#This Row],[MONTANT H.T]]*1.2</f>
        <v>258.71999999999997</v>
      </c>
      <c r="J628" s="36">
        <v>258.72000000000003</v>
      </c>
      <c r="K628" s="38" t="str">
        <f>IF(OR(TAvoir2022[[#This Row],[MONTANT T.T.C]]=TAvoir2022[[#This Row],[REGLEMENT]],TAvoir2022[[#This Row],[REGLEMENT]]="-"),"",TAvoir2022[[#This Row],[REGLEMENT]]-TAvoir2022[[#This Row],[MONTANT T.T.C]])</f>
        <v/>
      </c>
      <c r="L628" s="39" t="str">
        <f ca="1">IF(AND(TAvoir2022[[#This Row],[MONTANT H.T]]&lt;&gt;"",TAvoir2022[[#This Row],[ECART]]&lt;&gt;"",TAvoir2022[[#This Row],[RELANCE]]&lt;&gt;"non"),DATEDIF(TAvoir2022[[#This Row],[PERIODE]],TODAY(),"D"),"-")</f>
        <v>-</v>
      </c>
      <c r="M628" s="37"/>
      <c r="N628" s="30" t="s">
        <v>344</v>
      </c>
      <c r="O628" s="31" t="s">
        <v>164</v>
      </c>
    </row>
    <row r="629" spans="1:15" s="2" customFormat="1" ht="16.5" hidden="1" customHeight="1" thickTop="1" thickBot="1">
      <c r="A629" s="25" t="s">
        <v>181</v>
      </c>
      <c r="B629" s="67" t="s">
        <v>180</v>
      </c>
      <c r="C629" s="184">
        <v>44659</v>
      </c>
      <c r="D629" s="185">
        <v>18003449</v>
      </c>
      <c r="E629" s="186"/>
      <c r="F629" s="69" t="s">
        <v>25</v>
      </c>
      <c r="G629" s="185"/>
      <c r="H629" s="187">
        <v>960</v>
      </c>
      <c r="I629" s="187">
        <v>1152</v>
      </c>
      <c r="J629" s="187">
        <v>1152</v>
      </c>
      <c r="K629" s="188" t="str">
        <f>IF(OR(TAvoir2022[[#This Row],[MONTANT T.T.C]]=TAvoir2022[[#This Row],[REGLEMENT]],TAvoir2022[[#This Row],[REGLEMENT]]="-"),"",TAvoir2022[[#This Row],[REGLEMENT]]-TAvoir2022[[#This Row],[MONTANT T.T.C]])</f>
        <v/>
      </c>
      <c r="L629" s="189" t="str">
        <f ca="1">IF(AND(TAvoir2022[[#This Row],[MONTANT H.T]]&lt;&gt;"",TAvoir2022[[#This Row],[ECART]]&lt;&gt;"",TAvoir2022[[#This Row],[RELANCE]]&lt;&gt;"non"),DATEDIF(TAvoir2022[[#This Row],[PERIODE]],TODAY(),"D"),"-")</f>
        <v>-</v>
      </c>
      <c r="M629" s="190"/>
      <c r="N629" s="30" t="s">
        <v>545</v>
      </c>
      <c r="O629" s="192" t="s">
        <v>164</v>
      </c>
    </row>
    <row r="630" spans="1:15" s="2" customFormat="1" ht="16.5" hidden="1" customHeight="1" thickTop="1" thickBot="1">
      <c r="A630" s="25" t="s">
        <v>181</v>
      </c>
      <c r="B630" s="67" t="s">
        <v>180</v>
      </c>
      <c r="C630" s="184">
        <v>44663</v>
      </c>
      <c r="D630" s="185">
        <v>18003453</v>
      </c>
      <c r="E630" s="186"/>
      <c r="F630" s="69" t="s">
        <v>25</v>
      </c>
      <c r="G630" s="185"/>
      <c r="H630" s="187">
        <v>864</v>
      </c>
      <c r="I630" s="187">
        <v>1036.8</v>
      </c>
      <c r="J630" s="187">
        <v>1036.8</v>
      </c>
      <c r="K630" s="188" t="str">
        <f>IF(OR(TAvoir2022[[#This Row],[MONTANT T.T.C]]=TAvoir2022[[#This Row],[REGLEMENT]],TAvoir2022[[#This Row],[REGLEMENT]]="-"),"",TAvoir2022[[#This Row],[REGLEMENT]]-TAvoir2022[[#This Row],[MONTANT T.T.C]])</f>
        <v/>
      </c>
      <c r="L630" s="189" t="str">
        <f ca="1">IF(AND(TAvoir2022[[#This Row],[MONTANT H.T]]&lt;&gt;"",TAvoir2022[[#This Row],[ECART]]&lt;&gt;"",TAvoir2022[[#This Row],[RELANCE]]&lt;&gt;"non"),DATEDIF(TAvoir2022[[#This Row],[PERIODE]],TODAY(),"D"),"-")</f>
        <v>-</v>
      </c>
      <c r="M630" s="190"/>
      <c r="N630" s="30" t="s">
        <v>546</v>
      </c>
      <c r="O630" s="192" t="s">
        <v>164</v>
      </c>
    </row>
    <row r="631" spans="1:15" s="2" customFormat="1" ht="16.5" hidden="1" customHeight="1" thickTop="1" thickBot="1">
      <c r="A631" s="25" t="s">
        <v>181</v>
      </c>
      <c r="B631" s="67" t="s">
        <v>180</v>
      </c>
      <c r="C631" s="193">
        <v>44690</v>
      </c>
      <c r="D631" s="194">
        <v>18003524</v>
      </c>
      <c r="E631" s="195"/>
      <c r="F631" s="69" t="s">
        <v>25</v>
      </c>
      <c r="G631" s="194"/>
      <c r="H631" s="196">
        <v>656</v>
      </c>
      <c r="I631" s="196">
        <f>TAvoir2022[[#This Row],[MONTANT H.T]]*1.2</f>
        <v>787.19999999999993</v>
      </c>
      <c r="J631" s="196">
        <v>787.2</v>
      </c>
      <c r="K631" s="197" t="str">
        <f>IF(OR(TAvoir2022[[#This Row],[MONTANT T.T.C]]=TAvoir2022[[#This Row],[REGLEMENT]],TAvoir2022[[#This Row],[REGLEMENT]]="-"),"",TAvoir2022[[#This Row],[REGLEMENT]]-TAvoir2022[[#This Row],[MONTANT T.T.C]])</f>
        <v/>
      </c>
      <c r="L631" s="198" t="str">
        <f ca="1">IF(AND(TAvoir2022[[#This Row],[MONTANT H.T]]&lt;&gt;"",TAvoir2022[[#This Row],[ECART]]&lt;&gt;"",TAvoir2022[[#This Row],[RELANCE]]&lt;&gt;"non"),DATEDIF(TAvoir2022[[#This Row],[PERIODE]],TODAY(),"D"),"-")</f>
        <v>-</v>
      </c>
      <c r="M631" s="199"/>
      <c r="N631" s="30" t="s">
        <v>602</v>
      </c>
      <c r="O631" s="31" t="s">
        <v>164</v>
      </c>
    </row>
    <row r="632" spans="1:15" s="2" customFormat="1" ht="16.5" hidden="1" customHeight="1" thickTop="1" thickBot="1">
      <c r="A632" s="25" t="s">
        <v>181</v>
      </c>
      <c r="B632" s="67" t="s">
        <v>180</v>
      </c>
      <c r="C632" s="193">
        <v>44711</v>
      </c>
      <c r="D632" s="194">
        <v>18003580</v>
      </c>
      <c r="E632" s="195"/>
      <c r="F632" s="69" t="s">
        <v>25</v>
      </c>
      <c r="G632" s="194"/>
      <c r="H632" s="196">
        <v>592</v>
      </c>
      <c r="I632" s="196">
        <f>TAvoir2022[[#This Row],[MONTANT H.T]]*1.2</f>
        <v>710.4</v>
      </c>
      <c r="J632" s="196">
        <v>710.4</v>
      </c>
      <c r="K632" s="197" t="str">
        <f>IF(OR(TAvoir2022[[#This Row],[MONTANT T.T.C]]=TAvoir2022[[#This Row],[REGLEMENT]],TAvoir2022[[#This Row],[REGLEMENT]]="-"),"",TAvoir2022[[#This Row],[REGLEMENT]]-TAvoir2022[[#This Row],[MONTANT T.T.C]])</f>
        <v/>
      </c>
      <c r="L632" s="198" t="str">
        <f ca="1">IF(AND(TAvoir2022[[#This Row],[MONTANT H.T]]&lt;&gt;"",TAvoir2022[[#This Row],[ECART]]&lt;&gt;"",TAvoir2022[[#This Row],[RELANCE]]&lt;&gt;"non"),DATEDIF(TAvoir2022[[#This Row],[PERIODE]],TODAY(),"D"),"-")</f>
        <v>-</v>
      </c>
      <c r="M632" s="199"/>
      <c r="N632" s="30" t="s">
        <v>602</v>
      </c>
      <c r="O632" s="31" t="s">
        <v>164</v>
      </c>
    </row>
    <row r="633" spans="1:15" s="2" customFormat="1" ht="16.5" hidden="1" customHeight="1" thickTop="1" thickBot="1">
      <c r="A633" s="25" t="s">
        <v>181</v>
      </c>
      <c r="B633" s="67" t="s">
        <v>180</v>
      </c>
      <c r="C633" s="261">
        <v>44729</v>
      </c>
      <c r="D633" s="262">
        <v>18003641</v>
      </c>
      <c r="E633" s="263"/>
      <c r="F633" s="69" t="s">
        <v>25</v>
      </c>
      <c r="G633" s="262"/>
      <c r="H633" s="264">
        <v>238</v>
      </c>
      <c r="I633" s="264">
        <f>TAvoir2022[[#This Row],[MONTANT H.T]]*1.2</f>
        <v>285.59999999999997</v>
      </c>
      <c r="J633" s="264">
        <v>285.60000000000002</v>
      </c>
      <c r="K633" s="265" t="str">
        <f>IF(OR(TAvoir2022[[#This Row],[MONTANT T.T.C]]=TAvoir2022[[#This Row],[REGLEMENT]],TAvoir2022[[#This Row],[REGLEMENT]]="-"),"",TAvoir2022[[#This Row],[REGLEMENT]]-TAvoir2022[[#This Row],[MONTANT T.T.C]])</f>
        <v/>
      </c>
      <c r="L633" s="26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633" s="267"/>
      <c r="N633" s="30" t="s">
        <v>732</v>
      </c>
      <c r="O633" s="31" t="s">
        <v>164</v>
      </c>
    </row>
    <row r="634" spans="1:15" s="2" customFormat="1" ht="16.5" hidden="1" customHeight="1" thickTop="1" thickBot="1">
      <c r="A634" s="25" t="s">
        <v>181</v>
      </c>
      <c r="B634" s="67" t="s">
        <v>180</v>
      </c>
      <c r="C634" s="261">
        <v>44729</v>
      </c>
      <c r="D634" s="262">
        <v>18003644</v>
      </c>
      <c r="E634" s="263"/>
      <c r="F634" s="69" t="s">
        <v>25</v>
      </c>
      <c r="G634" s="262"/>
      <c r="H634" s="264">
        <v>1139</v>
      </c>
      <c r="I634" s="264">
        <f>TAvoir2022[[#This Row],[MONTANT H.T]]*1.2</f>
        <v>1366.8</v>
      </c>
      <c r="J634" s="264">
        <v>1366.8</v>
      </c>
      <c r="K634" s="265" t="str">
        <f>IF(OR(TAvoir2022[[#This Row],[MONTANT T.T.C]]=TAvoir2022[[#This Row],[REGLEMENT]],TAvoir2022[[#This Row],[REGLEMENT]]="-"),"",TAvoir2022[[#This Row],[REGLEMENT]]-TAvoir2022[[#This Row],[MONTANT T.T.C]])</f>
        <v/>
      </c>
      <c r="L634" s="266" t="str">
        <f ca="1">IF(AND(TAvoir2022[[#This Row],[MONTANT H.T]]&lt;&gt;"",TAvoir2022[[#This Row],[ECART]]&lt;&gt;"",TAvoir2022[[#This Row],[RELANCE]]&lt;&gt;"non"),DATEDIF(TAvoir2022[[#This Row],[PERIODE]],TODAY(),"D"),"-")</f>
        <v>-</v>
      </c>
      <c r="M634" s="267"/>
      <c r="N634" s="30" t="s">
        <v>732</v>
      </c>
      <c r="O634" s="31" t="s">
        <v>164</v>
      </c>
    </row>
    <row r="635" spans="1:15" s="2" customFormat="1" ht="16.5" hidden="1" customHeight="1" thickTop="1" thickBot="1">
      <c r="A635" s="25" t="s">
        <v>181</v>
      </c>
      <c r="B635" s="436" t="s">
        <v>180</v>
      </c>
      <c r="C635" s="437">
        <v>44777</v>
      </c>
      <c r="D635" s="438">
        <v>18003842</v>
      </c>
      <c r="E635" s="439"/>
      <c r="F635" s="438" t="s">
        <v>25</v>
      </c>
      <c r="G635" s="438"/>
      <c r="H635" s="440">
        <v>2295</v>
      </c>
      <c r="I635" s="440">
        <f>TAvoir2022[[#This Row],[MONTANT H.T]]*1.2</f>
        <v>2754</v>
      </c>
      <c r="J635" s="440">
        <v>2754</v>
      </c>
      <c r="K635" s="441" t="str">
        <f>IF(OR(TAvoir2022[[#This Row],[MONTANT T.T.C]]=TAvoir2022[[#This Row],[REGLEMENT]],TAvoir2022[[#This Row],[REGLEMENT]]="-"),"",TAvoir2022[[#This Row],[REGLEMENT]]-TAvoir2022[[#This Row],[MONTANT T.T.C]])</f>
        <v/>
      </c>
      <c r="L635" s="442" t="str">
        <f ca="1">IF(AND(TAvoir2022[[#This Row],[MONTANT H.T]]&lt;&gt;"",TAvoir2022[[#This Row],[ECART]]&lt;&gt;"",TAvoir2022[[#This Row],[RELANCE]]&lt;&gt;"non"),DATEDIF(TAvoir2022[[#This Row],[PERIODE]],TODAY(),"D"),"-")</f>
        <v>-</v>
      </c>
      <c r="M635" s="443"/>
      <c r="N635" s="444" t="s">
        <v>894</v>
      </c>
      <c r="O635" s="445" t="s">
        <v>164</v>
      </c>
    </row>
    <row r="636" spans="1:15" s="2" customFormat="1" ht="16.5" hidden="1" customHeight="1" thickTop="1" thickBot="1">
      <c r="A636" s="25" t="s">
        <v>181</v>
      </c>
      <c r="B636" s="55" t="s">
        <v>180</v>
      </c>
      <c r="C636" s="34">
        <v>44777</v>
      </c>
      <c r="D636" s="33">
        <v>18003791</v>
      </c>
      <c r="E636" s="35"/>
      <c r="F636" s="33" t="s">
        <v>25</v>
      </c>
      <c r="G636" s="33"/>
      <c r="H636" s="36">
        <v>2295</v>
      </c>
      <c r="I636" s="540">
        <f>TAvoir2022[[#This Row],[MONTANT H.T]]*1.2</f>
        <v>2754</v>
      </c>
      <c r="J636" s="540"/>
      <c r="K636" s="548">
        <f>IF(OR(TAvoir2022[[#This Row],[MONTANT T.T.C]]=TAvoir2022[[#This Row],[REGLEMENT]],TAvoir2022[[#This Row],[REGLEMENT]]="-"),"",TAvoir2022[[#This Row],[REGLEMENT]]-TAvoir2022[[#This Row],[MONTANT T.T.C]])</f>
        <v>-2754</v>
      </c>
      <c r="L636" s="551">
        <f ca="1">IF(AND(TAvoir2022[[#This Row],[MONTANT H.T]]&lt;&gt;"",TAvoir2022[[#This Row],[ECART]]&lt;&gt;"",TAvoir2022[[#This Row],[RELANCE]]&lt;&gt;"non"),DATEDIF(TAvoir2022[[#This Row],[PERIODE]],TODAY(),"D"),"-")</f>
        <v>56</v>
      </c>
      <c r="M636" s="556"/>
      <c r="N636" s="506"/>
      <c r="O636" s="559"/>
    </row>
    <row r="637" spans="1:15" s="2" customFormat="1" ht="16.5" hidden="1" customHeight="1" thickTop="1" thickBot="1">
      <c r="A637" s="25" t="s">
        <v>776</v>
      </c>
      <c r="B637" s="355" t="s">
        <v>777</v>
      </c>
      <c r="C637" s="346">
        <v>44567</v>
      </c>
      <c r="D637" s="347">
        <v>18003757</v>
      </c>
      <c r="E637" s="348"/>
      <c r="F637" s="347" t="s">
        <v>772</v>
      </c>
      <c r="G637" s="347" t="s">
        <v>778</v>
      </c>
      <c r="H637" s="349">
        <v>3259.8</v>
      </c>
      <c r="I637" s="349">
        <f>TAvoir2022[[#This Row],[MONTANT H.T]]*1.2</f>
        <v>3911.76</v>
      </c>
      <c r="J637" s="349">
        <v>3911.76</v>
      </c>
      <c r="K637" s="350" t="str">
        <f>IF(OR(TAvoir2022[[#This Row],[MONTANT T.T.C]]=TAvoir2022[[#This Row],[REGLEMENT]],TAvoir2022[[#This Row],[REGLEMENT]]="-"),"",TAvoir2022[[#This Row],[REGLEMENT]]-TAvoir2022[[#This Row],[MONTANT T.T.C]])</f>
        <v/>
      </c>
      <c r="L637" s="351" t="str">
        <f ca="1">IF(AND(TAvoir2022[[#This Row],[MONTANT H.T]]&lt;&gt;"",TAvoir2022[[#This Row],[ECART]]&lt;&gt;"",TAvoir2022[[#This Row],[RELANCE]]&lt;&gt;"non"),DATEDIF(TAvoir2022[[#This Row],[PERIODE]],TODAY(),"D"),"-")</f>
        <v>-</v>
      </c>
      <c r="M637" s="352"/>
      <c r="N637" s="628" t="s">
        <v>779</v>
      </c>
      <c r="O637" s="354" t="s">
        <v>164</v>
      </c>
    </row>
    <row r="638" spans="1:15" s="2" customFormat="1" ht="16.5" hidden="1" customHeight="1" thickTop="1" thickBot="1">
      <c r="A638" s="25" t="s">
        <v>681</v>
      </c>
      <c r="B638" s="249" t="s">
        <v>682</v>
      </c>
      <c r="C638" s="237">
        <v>44725</v>
      </c>
      <c r="D638" s="238">
        <v>18003649</v>
      </c>
      <c r="E638" s="239"/>
      <c r="F638" s="52" t="s">
        <v>683</v>
      </c>
      <c r="G638" s="238" t="s">
        <v>684</v>
      </c>
      <c r="H638" s="240">
        <v>36.72</v>
      </c>
      <c r="I638" s="240">
        <v>36.72</v>
      </c>
      <c r="J638" s="240">
        <v>36.72</v>
      </c>
      <c r="K638" s="241" t="str">
        <f>IF(OR(TAvoir2022[[#This Row],[MONTANT T.T.C]]=TAvoir2022[[#This Row],[REGLEMENT]],TAvoir2022[[#This Row],[REGLEMENT]]="-"),"",TAvoir2022[[#This Row],[REGLEMENT]]-TAvoir2022[[#This Row],[MONTANT T.T.C]])</f>
        <v/>
      </c>
      <c r="L638" s="242" t="str">
        <f ca="1">IF(AND(TAvoir2022[[#This Row],[MONTANT H.T]]&lt;&gt;"",TAvoir2022[[#This Row],[ECART]]&lt;&gt;"",TAvoir2022[[#This Row],[RELANCE]]&lt;&gt;"non"),DATEDIF(TAvoir2022[[#This Row],[PERIODE]],TODAY(),"D"),"-")</f>
        <v>-</v>
      </c>
      <c r="M638" s="243"/>
      <c r="N638" s="244" t="s">
        <v>685</v>
      </c>
      <c r="O638" s="245" t="s">
        <v>164</v>
      </c>
    </row>
    <row r="639" spans="1:15" s="2" customFormat="1" ht="16.5" hidden="1" customHeight="1" thickTop="1" thickBot="1">
      <c r="A639" s="25" t="s">
        <v>46</v>
      </c>
      <c r="B639" s="317" t="s">
        <v>31</v>
      </c>
      <c r="C639" s="308">
        <v>44754</v>
      </c>
      <c r="D639" s="309">
        <v>18003691</v>
      </c>
      <c r="E639" s="310">
        <v>2664.84</v>
      </c>
      <c r="F639" s="22" t="s">
        <v>26</v>
      </c>
      <c r="G639" s="309">
        <v>3077209698</v>
      </c>
      <c r="H639" s="311">
        <v>11.44</v>
      </c>
      <c r="I639" s="593">
        <v>13.73</v>
      </c>
      <c r="J639" s="593">
        <v>13.73</v>
      </c>
      <c r="K639" s="599" t="str">
        <f>IF(OR(TAvoir2022[[#This Row],[MONTANT T.T.C]]=TAvoir2022[[#This Row],[REGLEMENT]],TAvoir2022[[#This Row],[REGLEMENT]]="-"),"",TAvoir2022[[#This Row],[REGLEMENT]]-TAvoir2022[[#This Row],[MONTANT T.T.C]])</f>
        <v/>
      </c>
      <c r="L639" s="608" t="str">
        <f ca="1">IF(AND(TAvoir2022[[#This Row],[MONTANT H.T]]&lt;&gt;"",TAvoir2022[[#This Row],[ECART]]&lt;&gt;"",TAvoir2022[[#This Row],[RELANCE]]&lt;&gt;"non"),DATEDIF(TAvoir2022[[#This Row],[PERIODE]],TODAY(),"D"),"-")</f>
        <v>-</v>
      </c>
      <c r="M639" s="620"/>
      <c r="N639" s="632" t="s">
        <v>754</v>
      </c>
      <c r="O639" s="644" t="s">
        <v>164</v>
      </c>
    </row>
    <row r="640" spans="1:15" ht="15.75" thickTop="1"/>
  </sheetData>
  <conditionalFormatting sqref="B1:O1048576">
    <cfRule type="expression" dxfId="460" priority="902">
      <formula>$B1=$B2</formula>
    </cfRule>
  </conditionalFormatting>
  <conditionalFormatting sqref="L440:L466 L176:L267 L269:L438 L1:L174 L471:L548 L550:L1048576">
    <cfRule type="expression" dxfId="459" priority="434">
      <formula>$L1="-"</formula>
    </cfRule>
    <cfRule type="cellIs" dxfId="458" priority="435" operator="greaterThan">
      <formula>45</formula>
    </cfRule>
  </conditionalFormatting>
  <conditionalFormatting sqref="M277:O277 B277:K277 B338:K338 M338:O339 C339:E339 G339:K339 M290:O290 E290:K290 L389:L390 L400:L401 B396 L444 K487:K488 L354:L356 B327 L324:L327 L333:L335 G330:K332 M330:M332 B329 B330:E331 M345:O345 C345:E345 G345:K345 L368 B436:O437 L483:L484 B460:J460 M460:O460 L447 L434:L435 N430:O430 F430 G350:K351 C350:E351 M350:O351 C332:E332 F318 M316:O317 G316:K317 C316:E317 B318 B580:B582 B584">
    <cfRule type="expression" dxfId="457" priority="919">
      <formula>$B277=$B281</formula>
    </cfRule>
  </conditionalFormatting>
  <conditionalFormatting sqref="L284 B267:O267 M286:O286 B286:K286 L359:L361 C485:O485 L270:L274 F507 O628 B628:M628 L421:L422 L418 L478:L481 G414:M414 C414:E414 L305:L308 M378:O378 G378:K378 B378:E378 B379:B381 M458:O458 B458:J458 K457:L457 L346:L348 L463:L467 L475:L476 L311:L314 L316:L317 D312:E312 G312:K312 M312:O312">
    <cfRule type="expression" dxfId="456" priority="950">
      <formula>$B267=$B275</formula>
    </cfRule>
  </conditionalFormatting>
  <conditionalFormatting sqref="B268:J268 M284:O284 B284:K284 M268:O268 F236 L295 F508:F509 B407:O409 B405:O405 C406:O406 O535 C535:E535 J535:M535 L378 G421:O421 C421:E421 G423:O424 B423:E424 M453:O456 B453:J456 B457 F457 L344:L345 L475:L476 L468:L469 B472:O472 B311:C312 L312 H527:I534">
    <cfRule type="expression" dxfId="455" priority="975">
      <formula>$B236=$B246</formula>
    </cfRule>
  </conditionalFormatting>
  <conditionalFormatting sqref="L438 L286 B269:O269 G575:J575 C575:E575 L288 M289:O289 B289:K289 M363:O366 M362 O362 B362:K366 B394:O395 L396:L399 L440:L442 L575:O575 M329 C329:E329 G329:K329 L340:L341 L415 L417 L425 L479:L481 M459:O459 B459:J459 G536 N536 B427:O427 B477:O477 M313:O314 B313:K314">
    <cfRule type="expression" dxfId="454" priority="977">
      <formula>$B269=$B275</formula>
    </cfRule>
  </conditionalFormatting>
  <conditionalFormatting sqref="L285 F514 M287:O288 B287:K288 L339:L340 L393:L395 C328:E328 G328:K328 M326:O327 M328:N328 N328:O332 C327:K327 B326:K326 F328:F332 L342 L362:L365 L416 L292 L423:L424 F293 F310 L309:L310 L381 M379:O380 G379:K380 C379:E380 K458:L458 L349:L351 L471:L472 B475:O475 L477:L481 C476:E476 G476:O476 L318 L315">
    <cfRule type="expression" dxfId="453" priority="310">
      <formula>$B285=$B292</formula>
    </cfRule>
  </conditionalFormatting>
  <conditionalFormatting sqref="G261:O261 C261:E261 G503:O505 C503:E505 L409 B296:K296 M296:O296 L366 M367:O367 B367:K367 L379:L380 L417:L418 L340:L343 L335 L454:L456 L313:L314 L305:L306 L569:O569 C569:J569 B490">
    <cfRule type="expression" dxfId="452" priority="991">
      <formula>$B261=$B278</formula>
    </cfRule>
  </conditionalFormatting>
  <conditionalFormatting sqref="F260 F207 L399 L406 L450:L456 L309:L310 G609:O609 B609:E609 L483:L485">
    <cfRule type="expression" dxfId="451" priority="1028">
      <formula>$B207=$B234</formula>
    </cfRule>
  </conditionalFormatting>
  <conditionalFormatting sqref="L319:L320 F499:F502 L294 C257:E257 G257:O257 L464 L470 L311 G301:K304 M301:O304 B301:E304 L479:L481">
    <cfRule type="expression" dxfId="450" priority="1038">
      <formula>$B257=$B276</formula>
    </cfRule>
  </conditionalFormatting>
  <conditionalFormatting sqref="B438:B439 E355:I355 B368:K369 C446:E446 G446:O446 B518:O519 M368:O369 C443:E443 G443:O443 M274:O274 B274:K274 N360:N361 B292:K292 M292:O293 M322:O323 B322:K323 B387:K387 M387:O390 B389:K390 C388:K388 F504:F505 C549:J549 M549:O549 B352:K353 B354:I354 K354:K355 M352:O355 N356:O358 B347:K347 C348:K348 C293:E293 G293:K293 B540:O540 B557:O557 C558:E558 G558:O558 H536:I536 B451:O451 C450:E450 G450:O450 B551:O552 B544:O545 B433:O433 M347:O348 B586:O586 C587:E587 G587:O587">
    <cfRule type="expression" dxfId="449" priority="1041">
      <formula>$B274=$B276</formula>
    </cfRule>
  </conditionalFormatting>
  <conditionalFormatting sqref="B579 B444:O444 C445:E445 G445:H445 J445:O445 C438:O438 B441:O441 C442:E442 B442:B443 G442:O442 M275:O276 B275:K276 M272:O273 B272:K272 C273:E273 G273:K273 B515:B516 B340:K340 M340:O340 B360:E360 G360:K361 O360:O361 M360:M361 M359:O359 B359:K359 C361:E361 B343:K343 B397 G462:O462 B461:E462 G461:J461 M461:O461 M343:O344 C344:E344 G344:K344 L383 E382:K382 K460:L461 B538:O538 C539:O539 F550 B448:O449 M382:O382 L433 G430:M430 B430:E430 B431:O432 M349:O349 B349:K349 M318:O318 G318:K318 C318:E318">
    <cfRule type="expression" dxfId="448" priority="1048">
      <formula>$B272=$B275</formula>
    </cfRule>
  </conditionalFormatting>
  <conditionalFormatting sqref="C439:J439 L443 C515:O516 C517:E517 G517:O517 L335:L338 L357:L359 L287 M341:O341 B341:K341 L319:L323 L384:L388 L391:L392 C396:O397 G398:O399 C398:E399 M439:O439 L352:L353 B328 L328:L332 L289:L294 L478 F597 K459:L459 D536:F536 J536:M536 O536 L448 L382 C381:E381 M381:O381 G381:K381 L436:L437 B428:O429 L428:L430 B426:O426 M315:O315 C315:E315 G315:K315 B315:B317 B583">
    <cfRule type="expression" dxfId="447" priority="1055">
      <formula>$B287=$B292</formula>
    </cfRule>
  </conditionalFormatting>
  <conditionalFormatting sqref="L263 G262:O262 C262:E262 G259:O259 C259:E259 L352:L353 F503 L412:L413 B418:B419 F418:F419 L420 L422 N418:O418 L346:L348 L457 L475:L476 L315 L317">
    <cfRule type="expression" dxfId="446" priority="297">
      <formula>$B259=$B275</formula>
    </cfRule>
  </conditionalFormatting>
  <conditionalFormatting sqref="C584:O584">
    <cfRule type="expression" dxfId="445" priority="1113">
      <formula>$B584=#REF!</formula>
    </cfRule>
  </conditionalFormatting>
  <conditionalFormatting sqref="L553:L558 L560:L568 L495:L496">
    <cfRule type="expression" dxfId="444" priority="1119">
      <formula>#REF!=$B523</formula>
    </cfRule>
  </conditionalFormatting>
  <conditionalFormatting sqref="B498 B507:B508 B510 I482 B479:O481 B512:B513">
    <cfRule type="expression" dxfId="443" priority="1130">
      <formula>$B479=#REF!</formula>
    </cfRule>
  </conditionalFormatting>
  <conditionalFormatting sqref="B465:O465 C466:E466 G466:O466 B471:O471">
    <cfRule type="expression" dxfId="442" priority="1143">
      <formula>$B465=#REF!</formula>
    </cfRule>
  </conditionalFormatting>
  <conditionalFormatting sqref="B546:O546 B549:B550 F631:F638 F609:F627">
    <cfRule type="expression" dxfId="441" priority="1174">
      <formula>$B546=#REF!</formula>
    </cfRule>
  </conditionalFormatting>
  <conditionalFormatting sqref="K575 L275:L276 L419:L420 C412:E413 G412:O412 G413:M413 H535:I535 L379:L380 B425:E425 G425:O425 K453:L456 B452:O452 M457:O457 C457:E457 G457:J457 L343 L462 L473:L474 L470 B474:O474 L477 L313:L315 G311:K311 M311:O311 D311:E311">
    <cfRule type="expression" dxfId="440" priority="1179">
      <formula>$B275=$B284</formula>
    </cfRule>
  </conditionalFormatting>
  <conditionalFormatting sqref="B547:O547">
    <cfRule type="expression" dxfId="439" priority="1189">
      <formula>$B547=#REF!</formula>
    </cfRule>
  </conditionalFormatting>
  <conditionalFormatting sqref="B493:O493 B495:O495 C494:O494 C496:O497 B496">
    <cfRule type="expression" dxfId="438" priority="1497">
      <formula>$B493=#REF!</formula>
    </cfRule>
  </conditionalFormatting>
  <conditionalFormatting sqref="B514">
    <cfRule type="expression" dxfId="437" priority="1500">
      <formula>$B514=#REF!</formula>
    </cfRule>
  </conditionalFormatting>
  <conditionalFormatting sqref="C582:O583 C580:O580 B559:O559">
    <cfRule type="expression" dxfId="436" priority="1505">
      <formula>$B559=#REF!</formula>
    </cfRule>
  </conditionalFormatting>
  <conditionalFormatting sqref="B576:M576 C577:O579 O576">
    <cfRule type="expression" dxfId="435" priority="1523">
      <formula>$B576=#REF!</formula>
    </cfRule>
  </conditionalFormatting>
  <conditionalFormatting sqref="B593:O593">
    <cfRule type="expression" dxfId="434" priority="1526">
      <formula>$B593=#REF!</formula>
    </cfRule>
  </conditionalFormatting>
  <conditionalFormatting sqref="B402:M402 B403:E403 G403:O403 O402">
    <cfRule type="expression" dxfId="433" priority="1536">
      <formula>$B402=#REF!</formula>
    </cfRule>
  </conditionalFormatting>
  <conditionalFormatting sqref="F403">
    <cfRule type="expression" dxfId="432" priority="1539">
      <formula>$B403=#REF!</formula>
    </cfRule>
  </conditionalFormatting>
  <conditionalFormatting sqref="B435:O435">
    <cfRule type="expression" dxfId="431" priority="1542">
      <formula>$B435=#REF!</formula>
    </cfRule>
  </conditionalFormatting>
  <conditionalFormatting sqref="B421:B422 F421:F425">
    <cfRule type="expression" dxfId="430" priority="1552">
      <formula>$B421=#REF!</formula>
    </cfRule>
  </conditionalFormatting>
  <conditionalFormatting sqref="B355:D355">
    <cfRule type="expression" dxfId="429" priority="290">
      <formula>$B355=$B356</formula>
    </cfRule>
  </conditionalFormatting>
  <conditionalFormatting sqref="F360">
    <cfRule type="expression" dxfId="428" priority="289">
      <formula>$B360=$B362</formula>
    </cfRule>
  </conditionalFormatting>
  <conditionalFormatting sqref="B290:D290">
    <cfRule type="expression" dxfId="427" priority="286">
      <formula>$B290=$B294</formula>
    </cfRule>
  </conditionalFormatting>
  <conditionalFormatting sqref="L281 L319:L320 L383 B415:O415 F598 C410:O410 C534:F534 F535 L296 M372:O377 B372:K377 F378:F381 G422:O422 C422:E422 L460:L461 F311 F315:F316 L311 J527:M534 O527:O534 B527:F533">
    <cfRule type="expression" dxfId="426" priority="1723">
      <formula>$B281=$B292</formula>
    </cfRule>
  </conditionalFormatting>
  <conditionalFormatting sqref="G514:O514 C514:E514 B575 M285:O285 B285:K285">
    <cfRule type="expression" dxfId="425" priority="1732">
      <formula>$B285=$B294</formula>
    </cfRule>
  </conditionalFormatting>
  <conditionalFormatting sqref="L402:L405 L407:L409 L449 L457 L311:L314">
    <cfRule type="expression" dxfId="424" priority="1750">
      <formula>$B311=$B337</formula>
    </cfRule>
  </conditionalFormatting>
  <conditionalFormatting sqref="F513">
    <cfRule type="expression" dxfId="423" priority="1842">
      <formula>$B514=$B521</formula>
    </cfRule>
  </conditionalFormatting>
  <conditionalFormatting sqref="C513:E513 G513:O513">
    <cfRule type="expression" dxfId="422" priority="1849">
      <formula>#REF!=$B523</formula>
    </cfRule>
  </conditionalFormatting>
  <conditionalFormatting sqref="F201 C236:E237 G234:M237 B235:E235 C234:E234">
    <cfRule type="expression" dxfId="421" priority="1895">
      <formula>$B201=$B242</formula>
    </cfRule>
  </conditionalFormatting>
  <conditionalFormatting sqref="F599:F601">
    <cfRule type="expression" dxfId="420" priority="277">
      <formula>$B599=#REF!</formula>
    </cfRule>
  </conditionalFormatting>
  <conditionalFormatting sqref="F461:F462">
    <cfRule type="expression" dxfId="419" priority="275">
      <formula>$B461=$B463</formula>
    </cfRule>
  </conditionalFormatting>
  <conditionalFormatting sqref="F575">
    <cfRule type="expression" dxfId="418" priority="274">
      <formula>$B575=#REF!</formula>
    </cfRule>
  </conditionalFormatting>
  <conditionalFormatting sqref="G264:O264 C264:E264 L389:L391 L275:L277 B280:K280 M280:O280 L333 L335 G506:O506 C506:E506 B417:O417 L403:L407 F412 N535 G535 L437 L369 L430:L432 L425 L449:L450 L311:L314 F307:F308 G527:G530 N527:N530">
    <cfRule type="expression" dxfId="417" priority="1939">
      <formula>$B264=$B278</formula>
    </cfRule>
  </conditionalFormatting>
  <conditionalFormatting sqref="B486">
    <cfRule type="expression" dxfId="416" priority="2373">
      <formula>$B486=#REF!</formula>
    </cfRule>
  </conditionalFormatting>
  <conditionalFormatting sqref="B485">
    <cfRule type="expression" dxfId="415" priority="2374">
      <formula>$B485=#REF!</formula>
    </cfRule>
  </conditionalFormatting>
  <conditionalFormatting sqref="B487:B488">
    <cfRule type="expression" dxfId="414" priority="2377">
      <formula>$B487=#REF!</formula>
    </cfRule>
  </conditionalFormatting>
  <conditionalFormatting sqref="B483:O483 B484:E484 G484:O484">
    <cfRule type="expression" dxfId="413" priority="2380">
      <formula>$B483=#REF!</formula>
    </cfRule>
  </conditionalFormatting>
  <conditionalFormatting sqref="B491:B492">
    <cfRule type="expression" dxfId="412" priority="2382">
      <formula>$B491=#REF!</formula>
    </cfRule>
  </conditionalFormatting>
  <conditionalFormatting sqref="L507:L510">
    <cfRule type="expression" dxfId="411" priority="2383">
      <formula>#REF!=$B524</formula>
    </cfRule>
  </conditionalFormatting>
  <conditionalFormatting sqref="L414 L441:L442 C254:E254 M254:O254 G254:J254 L299:L300 B297:B298 M297:O297 C297:K297 F298 L309:L314">
    <cfRule type="expression" dxfId="410" priority="2585">
      <formula>$B254=$B276</formula>
    </cfRule>
  </conditionalFormatting>
  <conditionalFormatting sqref="L294:L297 L289:L290">
    <cfRule type="expression" dxfId="409" priority="2587">
      <formula>$B289=$B321</formula>
    </cfRule>
  </conditionalFormatting>
  <conditionalFormatting sqref="L278:L280 L282:L283 L324:L332 L293 C416:O416 C411:O411 L301:L304 L297 L428:L429 G419:O419 C419:E419 F312 L318:L319 C310:E310 G309:K310 M309:O310 B309:E309 B525:G525 J525:O525 B526:O526">
    <cfRule type="expression" dxfId="408" priority="3953">
      <formula>$B278=$B290</formula>
    </cfRule>
  </conditionalFormatting>
  <conditionalFormatting sqref="C263:E263 C260:E260 G260:O260 L385:L388 L272:L274 L331:L332 L334 L354:L357 L408 L414 L381 L423:L424 L421 L349:L351 L458 L471:L472 F466:F467 B464:O464 L477:L478 L316 L318 M305:O306 B305:K306 L307:L310 N531:N532 N534 G531:G534">
    <cfRule type="expression" dxfId="407" priority="4234">
      <formula>$B260=$B275</formula>
    </cfRule>
  </conditionalFormatting>
  <conditionalFormatting sqref="G265:O266 C265:E266 L384 M281:O283 M278:O279 B278:K279 B281:K283 L327:L330 L320:L323 L333:L334 L294 C507:E509 G507:O509 C418:E418 G418:M418 L402 L438:L439 L298:L300 L382 L371:L377 F166 G420:O420 C420:E420 L426:L427 L433:L435 L451:L452 L459 L315:L317 F309 G307:K308 M307:O308 B307:E308">
    <cfRule type="expression" dxfId="406" priority="4254">
      <formula>$B166=$B179</formula>
    </cfRule>
  </conditionalFormatting>
  <conditionalFormatting sqref="L267 L269 L264 L392 L396 L400 L362:L364 L413 C253:E253 B249:O249 K254:L255 G253:O253 L459 L307:L308 L298">
    <cfRule type="expression" dxfId="405" priority="4628">
      <formula>$B249=$B272</formula>
    </cfRule>
  </conditionalFormatting>
  <conditionalFormatting sqref="L265:L266 L270:L275 F210 F214 L393:L395 L397 L360:L361 L365:L366 L447:L448 C252:E252 G252:O252 L318 L295:L297">
    <cfRule type="expression" dxfId="404" priority="4744">
      <formula>$B210=$B234</formula>
    </cfRule>
  </conditionalFormatting>
  <conditionalFormatting sqref="G263:O263">
    <cfRule type="expression" dxfId="403" priority="4774">
      <formula>$B263=$B278</formula>
    </cfRule>
  </conditionalFormatting>
  <conditionalFormatting sqref="L410:L411 L562:O562 B562:J562 C563:J568 L564:O568 L563:M563 O563 L378 L415:L416 L336:L340 L344:L345 C258:E258 G258:O258 L312 L570:O574 C570:J574">
    <cfRule type="expression" dxfId="402" priority="4787">
      <formula>$B258=$B276</formula>
    </cfRule>
  </conditionalFormatting>
  <conditionalFormatting sqref="C499:E502 G499:O502 C498:O498 B560:O561 L367 L444:L445 C256:E256 G256:O256 F259 L465:L469 L318 M299:O300 B299:K300 K569:K574 K562:K566 F488">
    <cfRule type="expression" dxfId="401" priority="4887">
      <formula>$B256=$B276</formula>
    </cfRule>
  </conditionalFormatting>
  <conditionalFormatting sqref="F442">
    <cfRule type="expression" dxfId="400" priority="255">
      <formula>$B442=$B446</formula>
    </cfRule>
  </conditionalFormatting>
  <conditionalFormatting sqref="F443">
    <cfRule type="expression" dxfId="399" priority="254">
      <formula>$B443=$B447</formula>
    </cfRule>
  </conditionalFormatting>
  <conditionalFormatting sqref="L368:L377 L440 L443 C255:E255 M255:O255 G255:J255 L460:L461 L315:L317 L301:L304 F301:F304 G298:K298 C298:E298 M298:O298 K567:K568 F489">
    <cfRule type="expression" dxfId="398" priority="5680">
      <formula>$B255=$B276</formula>
    </cfRule>
  </conditionalFormatting>
  <conditionalFormatting sqref="B604:O608 B602:M603">
    <cfRule type="expression" dxfId="397" priority="5852">
      <formula>$B602=#REF!</formula>
    </cfRule>
  </conditionalFormatting>
  <conditionalFormatting sqref="G599:O599 B599:E599">
    <cfRule type="expression" dxfId="396" priority="5853">
      <formula>$B599=#REF!</formula>
    </cfRule>
  </conditionalFormatting>
  <conditionalFormatting sqref="G598:O598 B598:E598">
    <cfRule type="expression" dxfId="395" priority="5861">
      <formula>$B598=#REF!</formula>
    </cfRule>
  </conditionalFormatting>
  <conditionalFormatting sqref="L215:L217 L203:L205 B147:O147 F32 G40:O41 B40:E41 G33">
    <cfRule type="expression" dxfId="394" priority="6761">
      <formula>$B32=$B158</formula>
    </cfRule>
  </conditionalFormatting>
  <conditionalFormatting sqref="L482">
    <cfRule type="expression" dxfId="393" priority="6994">
      <formula>$B482=#REF!</formula>
    </cfRule>
  </conditionalFormatting>
  <conditionalFormatting sqref="L571:L574">
    <cfRule type="expression" dxfId="392" priority="7010">
      <formula>#REF!=$B597</formula>
    </cfRule>
  </conditionalFormatting>
  <conditionalFormatting sqref="L493:L494">
    <cfRule type="expression" dxfId="391" priority="7021">
      <formula>#REF!=$B522</formula>
    </cfRule>
  </conditionalFormatting>
  <conditionalFormatting sqref="B489">
    <cfRule type="expression" dxfId="390" priority="250">
      <formula>$B489=#REF!</formula>
    </cfRule>
  </conditionalFormatting>
  <conditionalFormatting sqref="L487:L489 C486:O486">
    <cfRule type="expression" dxfId="389" priority="251">
      <formula>#REF!=$B518</formula>
    </cfRule>
  </conditionalFormatting>
  <conditionalFormatting sqref="C487:J487 L487:O488 G489:O490 C488:E490 G488:J488">
    <cfRule type="expression" dxfId="388" priority="244">
      <formula>#REF!=$B518</formula>
    </cfRule>
  </conditionalFormatting>
  <conditionalFormatting sqref="L579:L582">
    <cfRule type="expression" dxfId="387" priority="7038">
      <formula>#REF!=$B593</formula>
    </cfRule>
  </conditionalFormatting>
  <conditionalFormatting sqref="L485">
    <cfRule type="expression" dxfId="386" priority="7058">
      <formula>$B485=#REF!</formula>
    </cfRule>
  </conditionalFormatting>
  <conditionalFormatting sqref="L473:L481">
    <cfRule type="expression" dxfId="385" priority="7061">
      <formula>$B473=#REF!</formula>
    </cfRule>
  </conditionalFormatting>
  <conditionalFormatting sqref="F261:F264 B259 N242:O243 B248:O248 L307:L308">
    <cfRule type="expression" dxfId="384" priority="7115">
      <formula>$B242=$B270</formula>
    </cfRule>
  </conditionalFormatting>
  <conditionalFormatting sqref="B273">
    <cfRule type="expression" dxfId="383" priority="237">
      <formula>$B273=$B276</formula>
    </cfRule>
  </conditionalFormatting>
  <conditionalFormatting sqref="F273">
    <cfRule type="expression" dxfId="382" priority="236">
      <formula>$B273=$B274</formula>
    </cfRule>
  </conditionalFormatting>
  <conditionalFormatting sqref="L274 L401 L398 L358 L411 B250:O250 B247:O247 C251:O251 F252:F258 L458 L315:L317 L305:L306 L482">
    <cfRule type="expression" dxfId="381" priority="7217">
      <formula>$B247=$B272</formula>
    </cfRule>
  </conditionalFormatting>
  <conditionalFormatting sqref="F211 B244:O244 F232 N240:O240 L298">
    <cfRule type="expression" dxfId="380" priority="7259">
      <formula>$B211=$B242</formula>
    </cfRule>
  </conditionalFormatting>
  <conditionalFormatting sqref="C512:E512 G512:O512">
    <cfRule type="expression" dxfId="379" priority="7516">
      <formula>$B514=$B523</formula>
    </cfRule>
  </conditionalFormatting>
  <conditionalFormatting sqref="F512">
    <cfRule type="expression" dxfId="378" priority="7518">
      <formula>$B514=$B521</formula>
    </cfRule>
  </conditionalFormatting>
  <conditionalFormatting sqref="B517">
    <cfRule type="expression" dxfId="377" priority="223">
      <formula>$B517=$B520</formula>
    </cfRule>
  </conditionalFormatting>
  <conditionalFormatting sqref="F517">
    <cfRule type="expression" dxfId="376" priority="222">
      <formula>$B518=$B525</formula>
    </cfRule>
  </conditionalFormatting>
  <conditionalFormatting sqref="L507">
    <cfRule type="expression" dxfId="375" priority="7529">
      <formula>#REF!=$B538</formula>
    </cfRule>
  </conditionalFormatting>
  <conditionalFormatting sqref="L518:L519">
    <cfRule type="expression" dxfId="374" priority="7530">
      <formula>#REF!=$B543</formula>
    </cfRule>
  </conditionalFormatting>
  <conditionalFormatting sqref="L544:L545">
    <cfRule type="expression" dxfId="373" priority="7595">
      <formula>#REF!=$B559</formula>
    </cfRule>
  </conditionalFormatting>
  <conditionalFormatting sqref="B577:B578">
    <cfRule type="expression" dxfId="372" priority="220">
      <formula>$B577=$B581</formula>
    </cfRule>
  </conditionalFormatting>
  <conditionalFormatting sqref="B339">
    <cfRule type="expression" dxfId="371" priority="218">
      <formula>$B339=$B343</formula>
    </cfRule>
  </conditionalFormatting>
  <conditionalFormatting sqref="F339">
    <cfRule type="expression" dxfId="370" priority="217">
      <formula>$B339=$B340</formula>
    </cfRule>
  </conditionalFormatting>
  <conditionalFormatting sqref="F265:F266 B260:B263 L276 F205 L367 F242:F243 C246:E246 G246:M246 L301:L306">
    <cfRule type="expression" dxfId="369" priority="7684">
      <formula>$B205=$B234</formula>
    </cfRule>
  </conditionalFormatting>
  <conditionalFormatting sqref="F198 G233:O233 C233:E233">
    <cfRule type="expression" dxfId="368" priority="8591">
      <formula>$B198=$B244</formula>
    </cfRule>
  </conditionalFormatting>
  <conditionalFormatting sqref="L194 L241 L253:L255 B156:O156 F42:F43">
    <cfRule type="expression" dxfId="367" priority="9000">
      <formula>$B42=$B161</formula>
    </cfRule>
  </conditionalFormatting>
  <conditionalFormatting sqref="B197:E197 G197:K197 M197:O197 G164:O165 C164:E165 B162 L256 F50 G47:O47">
    <cfRule type="expression" dxfId="366" priority="9028">
      <formula>$B47=$B163</formula>
    </cfRule>
  </conditionalFormatting>
  <conditionalFormatting sqref="B344">
    <cfRule type="expression" dxfId="365" priority="212">
      <formula>$B344=$B347</formula>
    </cfRule>
  </conditionalFormatting>
  <conditionalFormatting sqref="F344">
    <cfRule type="expression" dxfId="364" priority="211">
      <formula>$B344=$B346</formula>
    </cfRule>
  </conditionalFormatting>
  <conditionalFormatting sqref="B361">
    <cfRule type="expression" dxfId="363" priority="210">
      <formula>$B361=$B364</formula>
    </cfRule>
  </conditionalFormatting>
  <conditionalFormatting sqref="F361">
    <cfRule type="expression" dxfId="362" priority="209">
      <formula>$B361=$B363</formula>
    </cfRule>
  </conditionalFormatting>
  <conditionalFormatting sqref="B293 B310">
    <cfRule type="expression" dxfId="361" priority="208">
      <formula>$B293=$B295</formula>
    </cfRule>
  </conditionalFormatting>
  <conditionalFormatting sqref="L276 G240:M240 C240:E240">
    <cfRule type="expression" dxfId="360" priority="9720">
      <formula>$B240=$B277</formula>
    </cfRule>
  </conditionalFormatting>
  <conditionalFormatting sqref="L528:L534">
    <cfRule type="expression" dxfId="359" priority="10118">
      <formula>#REF!=$B553</formula>
    </cfRule>
  </conditionalFormatting>
  <conditionalFormatting sqref="B499:B503">
    <cfRule type="expression" dxfId="358" priority="199">
      <formula>$B499=#REF!</formula>
    </cfRule>
  </conditionalFormatting>
  <conditionalFormatting sqref="B345">
    <cfRule type="expression" dxfId="357" priority="196">
      <formula>$B345=$B349</formula>
    </cfRule>
  </conditionalFormatting>
  <conditionalFormatting sqref="F345">
    <cfRule type="expression" dxfId="356" priority="195">
      <formula>$B345=$B346</formula>
    </cfRule>
  </conditionalFormatting>
  <conditionalFormatting sqref="L221 L229:L230 G138:O139 B138:E139 G31:O31 B31:E31 F18:F22">
    <cfRule type="expression" dxfId="355" priority="10192">
      <formula>$B18=$B153</formula>
    </cfRule>
  </conditionalFormatting>
  <conditionalFormatting sqref="L569 L559 L497">
    <cfRule type="expression" dxfId="354" priority="10302">
      <formula>#REF!=$B524</formula>
    </cfRule>
  </conditionalFormatting>
  <conditionalFormatting sqref="B416">
    <cfRule type="expression" dxfId="353" priority="194">
      <formula>$B416=$B428</formula>
    </cfRule>
  </conditionalFormatting>
  <conditionalFormatting sqref="F188 B220:O220">
    <cfRule type="expression" dxfId="352" priority="10379">
      <formula>$B188=$B243</formula>
    </cfRule>
  </conditionalFormatting>
  <conditionalFormatting sqref="F212 F209 B245 N239:O239 F245 L287:L288 L291:L298 L301:L304">
    <cfRule type="expression" dxfId="351" priority="10491">
      <formula>$B209=$B242</formula>
    </cfRule>
  </conditionalFormatting>
  <conditionalFormatting sqref="F208 N238:O238 L299:L300 L286">
    <cfRule type="expression" dxfId="350" priority="10522">
      <formula>$B208=$B242</formula>
    </cfRule>
  </conditionalFormatting>
  <conditionalFormatting sqref="B264:B266 C245:E245 N241:O241 G245:O245 L299:L300">
    <cfRule type="expression" dxfId="349" priority="10670">
      <formula>$B241=$B271</formula>
    </cfRule>
  </conditionalFormatting>
  <conditionalFormatting sqref="L278 N234:O237 L285">
    <cfRule type="expression" dxfId="348" priority="10743">
      <formula>$B234=$B269</formula>
    </cfRule>
  </conditionalFormatting>
  <conditionalFormatting sqref="K268">
    <cfRule type="expression" dxfId="347" priority="186">
      <formula>$B268=$B269</formula>
    </cfRule>
  </conditionalFormatting>
  <conditionalFormatting sqref="L268">
    <cfRule type="expression" dxfId="346" priority="184">
      <formula>$L268="-"</formula>
    </cfRule>
    <cfRule type="cellIs" dxfId="345" priority="185" operator="greaterThan">
      <formula>45</formula>
    </cfRule>
  </conditionalFormatting>
  <conditionalFormatting sqref="L268">
    <cfRule type="expression" dxfId="344" priority="187">
      <formula>$B268=$B276</formula>
    </cfRule>
  </conditionalFormatting>
  <conditionalFormatting sqref="L268">
    <cfRule type="expression" dxfId="343" priority="188">
      <formula>$B268=$B292</formula>
    </cfRule>
  </conditionalFormatting>
  <conditionalFormatting sqref="F240">
    <cfRule type="expression" dxfId="342" priority="181">
      <formula>$B240=$B247</formula>
    </cfRule>
  </conditionalFormatting>
  <conditionalFormatting sqref="B383:K383 M383:O383">
    <cfRule type="expression" dxfId="341" priority="11319">
      <formula>$B383=$B367</formula>
    </cfRule>
  </conditionalFormatting>
  <conditionalFormatting sqref="L370">
    <cfRule type="expression" dxfId="340" priority="11330">
      <formula>$B370=$B367</formula>
    </cfRule>
  </conditionalFormatting>
  <conditionalFormatting sqref="B388">
    <cfRule type="expression" dxfId="339" priority="177">
      <formula>$B388=$B390</formula>
    </cfRule>
  </conditionalFormatting>
  <conditionalFormatting sqref="B398">
    <cfRule type="expression" dxfId="338" priority="175">
      <formula>$B398=$B401</formula>
    </cfRule>
  </conditionalFormatting>
  <conditionalFormatting sqref="F398:F399">
    <cfRule type="expression" dxfId="337" priority="174">
      <formula>$B398=$B401</formula>
    </cfRule>
  </conditionalFormatting>
  <conditionalFormatting sqref="B399">
    <cfRule type="expression" dxfId="336" priority="173">
      <formula>$B399=$B402</formula>
    </cfRule>
  </conditionalFormatting>
  <conditionalFormatting sqref="L514:L517">
    <cfRule type="expression" dxfId="335" priority="11432">
      <formula>#REF!=$B541</formula>
    </cfRule>
  </conditionalFormatting>
  <conditionalFormatting sqref="B506">
    <cfRule type="expression" dxfId="334" priority="172">
      <formula>$B506=#REF!</formula>
    </cfRule>
  </conditionalFormatting>
  <conditionalFormatting sqref="F506">
    <cfRule type="expression" dxfId="333" priority="171">
      <formula>#REF!=$B541</formula>
    </cfRule>
  </conditionalFormatting>
  <conditionalFormatting sqref="B509">
    <cfRule type="expression" dxfId="332" priority="168">
      <formula>$B509=#REF!</formula>
    </cfRule>
  </conditionalFormatting>
  <conditionalFormatting sqref="F629">
    <cfRule type="expression" dxfId="331" priority="162">
      <formula>$B629=#REF!</formula>
    </cfRule>
  </conditionalFormatting>
  <conditionalFormatting sqref="F630">
    <cfRule type="expression" dxfId="330" priority="161">
      <formula>$B630=#REF!</formula>
    </cfRule>
  </conditionalFormatting>
  <conditionalFormatting sqref="O629 G629:M629 B629:E629">
    <cfRule type="expression" dxfId="329" priority="11514">
      <formula>$B629=#REF!</formula>
    </cfRule>
  </conditionalFormatting>
  <conditionalFormatting sqref="O631 G631:M631 C631:E631">
    <cfRule type="expression" dxfId="328" priority="11521">
      <formula>$B631=#REF!</formula>
    </cfRule>
  </conditionalFormatting>
  <conditionalFormatting sqref="G630:M630 C630:E630 O630">
    <cfRule type="expression" dxfId="327" priority="11527">
      <formula>$B630=#REF!</formula>
    </cfRule>
  </conditionalFormatting>
  <conditionalFormatting sqref="G619:O619 C619:E619">
    <cfRule type="expression" dxfId="326" priority="11532">
      <formula>$B619=#REF!</formula>
    </cfRule>
  </conditionalFormatting>
  <conditionalFormatting sqref="N628">
    <cfRule type="expression" dxfId="325" priority="11540">
      <formula>$B628=#REF!</formula>
    </cfRule>
  </conditionalFormatting>
  <conditionalFormatting sqref="G610:O610 B610:E610">
    <cfRule type="expression" dxfId="324" priority="11543">
      <formula>$B610=#REF!</formula>
    </cfRule>
  </conditionalFormatting>
  <conditionalFormatting sqref="C614:E614 G614:O614">
    <cfRule type="expression" dxfId="323" priority="11547">
      <formula>$B614=#REF!</formula>
    </cfRule>
  </conditionalFormatting>
  <conditionalFormatting sqref="C624:E624 G624:O624">
    <cfRule type="expression" dxfId="322" priority="11553">
      <formula>$B624=#REF!</formula>
    </cfRule>
  </conditionalFormatting>
  <conditionalFormatting sqref="B613:E613 G613:O613">
    <cfRule type="expression" dxfId="321" priority="11557">
      <formula>$B613=#REF!</formula>
    </cfRule>
  </conditionalFormatting>
  <conditionalFormatting sqref="C618:E618 G618:O618">
    <cfRule type="expression" dxfId="320" priority="11561">
      <formula>$B618=#REF!</formula>
    </cfRule>
  </conditionalFormatting>
  <conditionalFormatting sqref="G616:O616 C616:E616">
    <cfRule type="expression" dxfId="319" priority="11563">
      <formula>$B616=#REF!</formula>
    </cfRule>
  </conditionalFormatting>
  <conditionalFormatting sqref="B410">
    <cfRule type="expression" dxfId="318" priority="147">
      <formula>$B410=$B421</formula>
    </cfRule>
  </conditionalFormatting>
  <conditionalFormatting sqref="B411">
    <cfRule type="expression" dxfId="317" priority="146">
      <formula>$B411=$B423</formula>
    </cfRule>
  </conditionalFormatting>
  <conditionalFormatting sqref="B412">
    <cfRule type="expression" dxfId="316" priority="145">
      <formula>$B412=$B426</formula>
    </cfRule>
  </conditionalFormatting>
  <conditionalFormatting sqref="F194:F196 O229:O230 G229:M230 D229:E230">
    <cfRule type="expression" dxfId="315" priority="11642">
      <formula>$B194=$B244</formula>
    </cfRule>
  </conditionalFormatting>
  <conditionalFormatting sqref="F206 G241:M242 F233:F235 C241:E241 B242:E242 L284 B600:E601 G601:M601 N601:O603 G600:O600">
    <cfRule type="expression" dxfId="314" priority="11866">
      <formula>$B206=$B242</formula>
    </cfRule>
  </conditionalFormatting>
  <conditionalFormatting sqref="L498:L502">
    <cfRule type="expression" dxfId="313" priority="12225">
      <formula>#REF!=$B523</formula>
    </cfRule>
  </conditionalFormatting>
  <conditionalFormatting sqref="L439">
    <cfRule type="expression" dxfId="312" priority="130">
      <formula>$L439="-"</formula>
    </cfRule>
    <cfRule type="cellIs" dxfId="311" priority="131" operator="greaterThan">
      <formula>45</formula>
    </cfRule>
  </conditionalFormatting>
  <conditionalFormatting sqref="K439">
    <cfRule type="expression" dxfId="310" priority="132">
      <formula>$B439=$B443</formula>
    </cfRule>
  </conditionalFormatting>
  <conditionalFormatting sqref="L439">
    <cfRule type="expression" dxfId="309" priority="129">
      <formula>$B439=$B446</formula>
    </cfRule>
  </conditionalFormatting>
  <conditionalFormatting sqref="L175">
    <cfRule type="expression" dxfId="308" priority="126">
      <formula>$L175="-"</formula>
    </cfRule>
    <cfRule type="cellIs" dxfId="307" priority="127" operator="greaterThan">
      <formula>45</formula>
    </cfRule>
  </conditionalFormatting>
  <conditionalFormatting sqref="B504">
    <cfRule type="expression" dxfId="306" priority="125">
      <formula>$B504=#REF!</formula>
    </cfRule>
  </conditionalFormatting>
  <conditionalFormatting sqref="L503:L505">
    <cfRule type="expression" dxfId="305" priority="12325">
      <formula>#REF!=$B525</formula>
    </cfRule>
  </conditionalFormatting>
  <conditionalFormatting sqref="B505">
    <cfRule type="expression" dxfId="304" priority="122">
      <formula>$B505=#REF!</formula>
    </cfRule>
  </conditionalFormatting>
  <conditionalFormatting sqref="F490">
    <cfRule type="expression" dxfId="303" priority="12418">
      <formula>$B498=$B521</formula>
    </cfRule>
  </conditionalFormatting>
  <conditionalFormatting sqref="G162:O163 C162:E163 L242:L243">
    <cfRule type="expression" dxfId="302" priority="12485">
      <formula>$B162=$B279</formula>
    </cfRule>
  </conditionalFormatting>
  <conditionalFormatting sqref="F204">
    <cfRule type="expression" dxfId="301" priority="12615">
      <formula>$B204=#REF!</formula>
    </cfRule>
  </conditionalFormatting>
  <conditionalFormatting sqref="F184">
    <cfRule type="expression" dxfId="300" priority="12621">
      <formula>$B184=#REF!</formula>
    </cfRule>
  </conditionalFormatting>
  <conditionalFormatting sqref="B166 L258">
    <cfRule type="expression" dxfId="299" priority="12764">
      <formula>$B166=$B280</formula>
    </cfRule>
  </conditionalFormatting>
  <conditionalFormatting sqref="B167">
    <cfRule type="expression" dxfId="298" priority="13091">
      <formula>$B167=$B279</formula>
    </cfRule>
  </conditionalFormatting>
  <conditionalFormatting sqref="M217:O217 B217:K217">
    <cfRule type="expression" dxfId="297" priority="13572">
      <formula>$B217=$B275</formula>
    </cfRule>
  </conditionalFormatting>
  <conditionalFormatting sqref="F241">
    <cfRule type="expression" dxfId="296" priority="14212">
      <formula>$B241=#REF!</formula>
    </cfRule>
  </conditionalFormatting>
  <conditionalFormatting sqref="F179:F180 G124:O124 C124:E124">
    <cfRule type="expression" dxfId="295" priority="14345">
      <formula>$B124=$B274</formula>
    </cfRule>
  </conditionalFormatting>
  <conditionalFormatting sqref="L445">
    <cfRule type="expression" dxfId="294" priority="14453">
      <formula>$B445=#REF!</formula>
    </cfRule>
  </conditionalFormatting>
  <conditionalFormatting sqref="F13:F15">
    <cfRule type="expression" dxfId="293" priority="14564">
      <formula>$B13=#REF!</formula>
    </cfRule>
  </conditionalFormatting>
  <conditionalFormatting sqref="F49">
    <cfRule type="expression" dxfId="292" priority="14571">
      <formula>$B49=#REF!</formula>
    </cfRule>
  </conditionalFormatting>
  <conditionalFormatting sqref="C9:F9 H9:O9">
    <cfRule type="expression" dxfId="291" priority="14577">
      <formula>$B9=#REF!</formula>
    </cfRule>
  </conditionalFormatting>
  <conditionalFormatting sqref="B548:O548">
    <cfRule type="expression" dxfId="290" priority="14608">
      <formula>$B548=#REF!</formula>
    </cfRule>
  </conditionalFormatting>
  <conditionalFormatting sqref="L541:L543 L546:L549">
    <cfRule type="expression" dxfId="289" priority="14611">
      <formula>#REF!=$B555</formula>
    </cfRule>
  </conditionalFormatting>
  <conditionalFormatting sqref="L526">
    <cfRule type="expression" dxfId="288" priority="14613">
      <formula>#REF!=$B551</formula>
    </cfRule>
  </conditionalFormatting>
  <conditionalFormatting sqref="L525">
    <cfRule type="expression" dxfId="287" priority="14614">
      <formula>#REF!=#REF!</formula>
    </cfRule>
  </conditionalFormatting>
  <conditionalFormatting sqref="B563">
    <cfRule type="expression" dxfId="286" priority="119">
      <formula>$B563=$B581</formula>
    </cfRule>
  </conditionalFormatting>
  <conditionalFormatting sqref="L550">
    <cfRule type="expression" dxfId="285" priority="14627">
      <formula>#REF!=$B576</formula>
    </cfRule>
  </conditionalFormatting>
  <conditionalFormatting sqref="B564">
    <cfRule type="expression" dxfId="284" priority="118">
      <formula>$B564=$B582</formula>
    </cfRule>
  </conditionalFormatting>
  <conditionalFormatting sqref="B565">
    <cfRule type="expression" dxfId="283" priority="117">
      <formula>$B565=$B583</formula>
    </cfRule>
  </conditionalFormatting>
  <conditionalFormatting sqref="B566">
    <cfRule type="expression" dxfId="282" priority="116">
      <formula>$B566=$B584</formula>
    </cfRule>
  </conditionalFormatting>
  <conditionalFormatting sqref="B567">
    <cfRule type="expression" dxfId="281" priority="115">
      <formula>$B567=$B585</formula>
    </cfRule>
  </conditionalFormatting>
  <conditionalFormatting sqref="B569">
    <cfRule type="expression" dxfId="280" priority="114">
      <formula>$B569=$B586</formula>
    </cfRule>
  </conditionalFormatting>
  <conditionalFormatting sqref="B570">
    <cfRule type="expression" dxfId="279" priority="113">
      <formula>$B570=$B588</formula>
    </cfRule>
  </conditionalFormatting>
  <conditionalFormatting sqref="B571">
    <cfRule type="expression" dxfId="278" priority="112">
      <formula>$B571=$B589</formula>
    </cfRule>
  </conditionalFormatting>
  <conditionalFormatting sqref="B572">
    <cfRule type="expression" dxfId="277" priority="111">
      <formula>$B572=$B590</formula>
    </cfRule>
  </conditionalFormatting>
  <conditionalFormatting sqref="B573">
    <cfRule type="expression" dxfId="276" priority="110">
      <formula>$B573=$B591</formula>
    </cfRule>
  </conditionalFormatting>
  <conditionalFormatting sqref="B574">
    <cfRule type="expression" dxfId="275" priority="109">
      <formula>$B574=$B592</formula>
    </cfRule>
  </conditionalFormatting>
  <conditionalFormatting sqref="L549">
    <cfRule type="expression" dxfId="274" priority="105">
      <formula>$L549="-"</formula>
    </cfRule>
    <cfRule type="cellIs" dxfId="273" priority="106" operator="greaterThan">
      <formula>45</formula>
    </cfRule>
  </conditionalFormatting>
  <conditionalFormatting sqref="K549:L549">
    <cfRule type="expression" dxfId="272" priority="107">
      <formula>$B549=#REF!</formula>
    </cfRule>
  </conditionalFormatting>
  <conditionalFormatting sqref="L540">
    <cfRule type="expression" dxfId="271" priority="108">
      <formula>#REF!=$B555</formula>
    </cfRule>
  </conditionalFormatting>
  <conditionalFormatting sqref="B595:O595">
    <cfRule type="expression" dxfId="270" priority="14637">
      <formula>$B595=#REF!</formula>
    </cfRule>
  </conditionalFormatting>
  <conditionalFormatting sqref="F596">
    <cfRule type="expression" dxfId="269" priority="14640">
      <formula>$B596=#REF!</formula>
    </cfRule>
  </conditionalFormatting>
  <conditionalFormatting sqref="L570">
    <cfRule type="expression" dxfId="268" priority="14643">
      <formula>#REF!=#REF!</formula>
    </cfRule>
  </conditionalFormatting>
  <conditionalFormatting sqref="L511:L513">
    <cfRule type="expression" dxfId="267" priority="14655">
      <formula>#REF!=$B536</formula>
    </cfRule>
  </conditionalFormatting>
  <conditionalFormatting sqref="B536:C536">
    <cfRule type="expression" dxfId="266" priority="102">
      <formula>$B536=$B541</formula>
    </cfRule>
  </conditionalFormatting>
  <conditionalFormatting sqref="N402">
    <cfRule type="expression" dxfId="265" priority="100">
      <formula>$B402=$B403</formula>
    </cfRule>
  </conditionalFormatting>
  <conditionalFormatting sqref="B497">
    <cfRule type="expression" dxfId="264" priority="97">
      <formula>$B497=#REF!</formula>
    </cfRule>
  </conditionalFormatting>
  <conditionalFormatting sqref="G169:O171 B169:E171 L247 L249:L251 F158:F160 C150:E151 G150:M151 B157:O157 G44:O45 B44:E45">
    <cfRule type="expression" dxfId="263" priority="14695">
      <formula>$B44=$B165</formula>
    </cfRule>
  </conditionalFormatting>
  <conditionalFormatting sqref="M200:O200 B200:E200 G200:K200 F46">
    <cfRule type="expression" dxfId="262" priority="14705">
      <formula>$B46=$B159</formula>
    </cfRule>
  </conditionalFormatting>
  <conditionalFormatting sqref="F197 B243:E243 L243:L244 G243:M243 C6:O6">
    <cfRule type="expression" dxfId="261" priority="14714">
      <formula>$B6=$B54</formula>
    </cfRule>
  </conditionalFormatting>
  <conditionalFormatting sqref="B350:B351">
    <cfRule type="expression" dxfId="260" priority="95">
      <formula>$B350=$B352</formula>
    </cfRule>
  </conditionalFormatting>
  <conditionalFormatting sqref="F350:F351">
    <cfRule type="expression" dxfId="259" priority="94">
      <formula>$B350=$B352</formula>
    </cfRule>
  </conditionalFormatting>
  <conditionalFormatting sqref="B494">
    <cfRule type="expression" dxfId="258" priority="92">
      <formula>$B494=#REF!</formula>
    </cfRule>
  </conditionalFormatting>
  <conditionalFormatting sqref="J354:J356">
    <cfRule type="expression" dxfId="257" priority="91">
      <formula>$B354=$B355</formula>
    </cfRule>
  </conditionalFormatting>
  <conditionalFormatting sqref="F167 F172 L260:L261 L195:L198 L234:L237 F37:F39">
    <cfRule type="expression" dxfId="256" priority="14987">
      <formula>$B37=$B161</formula>
    </cfRule>
  </conditionalFormatting>
  <conditionalFormatting sqref="F203 B240:B241 C239:E239 G239:M239 L281:L283">
    <cfRule type="expression" dxfId="255" priority="15025">
      <formula>$B203=$B242</formula>
    </cfRule>
  </conditionalFormatting>
  <conditionalFormatting sqref="L199:L202 F34">
    <cfRule type="expression" dxfId="254" priority="15337">
      <formula>$B34=$B159</formula>
    </cfRule>
  </conditionalFormatting>
  <conditionalFormatting sqref="B466">
    <cfRule type="expression" dxfId="253" priority="89">
      <formula>$B466=#REF!</formula>
    </cfRule>
  </conditionalFormatting>
  <conditionalFormatting sqref="L467">
    <cfRule type="expression" dxfId="252" priority="84">
      <formula>$L467="-"</formula>
    </cfRule>
    <cfRule type="cellIs" dxfId="251" priority="85" operator="greaterThan">
      <formula>45</formula>
    </cfRule>
  </conditionalFormatting>
  <conditionalFormatting sqref="C467:E467 G467:O467">
    <cfRule type="expression" dxfId="250" priority="87">
      <formula>$B467=#REF!</formula>
    </cfRule>
  </conditionalFormatting>
  <conditionalFormatting sqref="B467">
    <cfRule type="expression" dxfId="249" priority="82">
      <formula>$B467=#REF!</formula>
    </cfRule>
  </conditionalFormatting>
  <conditionalFormatting sqref="L468:L470">
    <cfRule type="expression" dxfId="248" priority="77">
      <formula>$L468="-"</formula>
    </cfRule>
    <cfRule type="cellIs" dxfId="247" priority="78" operator="greaterThan">
      <formula>45</formula>
    </cfRule>
  </conditionalFormatting>
  <conditionalFormatting sqref="C468:E470 G469:O470 G468:M468 O468">
    <cfRule type="expression" dxfId="246" priority="80">
      <formula>$B468=#REF!</formula>
    </cfRule>
  </conditionalFormatting>
  <conditionalFormatting sqref="B468:B470">
    <cfRule type="expression" dxfId="245" priority="75">
      <formula>$B468=#REF!</formula>
    </cfRule>
  </conditionalFormatting>
  <conditionalFormatting sqref="B482:H482 J482:O482">
    <cfRule type="expression" dxfId="244" priority="15411">
      <formula>$B482=#REF!</formula>
    </cfRule>
  </conditionalFormatting>
  <conditionalFormatting sqref="B473:O473">
    <cfRule type="expression" dxfId="243" priority="15426">
      <formula>$B473=#REF!</formula>
    </cfRule>
  </conditionalFormatting>
  <conditionalFormatting sqref="L475:L477">
    <cfRule type="expression" dxfId="242" priority="15427">
      <formula>$B475=#REF!</formula>
    </cfRule>
  </conditionalFormatting>
  <conditionalFormatting sqref="L474">
    <cfRule type="expression" dxfId="241" priority="15431">
      <formula>$B474=#REF!</formula>
    </cfRule>
  </conditionalFormatting>
  <conditionalFormatting sqref="L463">
    <cfRule type="expression" dxfId="240" priority="15433">
      <formula>$B463=#REF!</formula>
    </cfRule>
  </conditionalFormatting>
  <conditionalFormatting sqref="B478:O478">
    <cfRule type="expression" dxfId="239" priority="15437">
      <formula>$B478=#REF!</formula>
    </cfRule>
  </conditionalFormatting>
  <conditionalFormatting sqref="L462">
    <cfRule type="expression" dxfId="238" priority="15444">
      <formula>$B462=#REF!</formula>
    </cfRule>
  </conditionalFormatting>
  <conditionalFormatting sqref="F468:F470">
    <cfRule type="expression" dxfId="237" priority="15448">
      <formula>$B468=#REF!</formula>
    </cfRule>
  </conditionalFormatting>
  <conditionalFormatting sqref="B348">
    <cfRule type="expression" dxfId="236" priority="73">
      <formula>$B348=$B350</formula>
    </cfRule>
  </conditionalFormatting>
  <conditionalFormatting sqref="B382:D382">
    <cfRule type="expression" dxfId="235" priority="72">
      <formula>$B382=$B385</formula>
    </cfRule>
  </conditionalFormatting>
  <conditionalFormatting sqref="F199:F200 F246 N246:O246 B246">
    <cfRule type="expression" dxfId="234" priority="15635">
      <formula>$B199=$B244</formula>
    </cfRule>
  </conditionalFormatting>
  <conditionalFormatting sqref="B163:B165 C166:E166 G166:O166 L257">
    <cfRule type="expression" dxfId="233" priority="15658">
      <formula>$B163=$B278</formula>
    </cfRule>
  </conditionalFormatting>
  <conditionalFormatting sqref="F213">
    <cfRule type="expression" dxfId="232" priority="71">
      <formula>$B213=#REF!</formula>
    </cfRule>
  </conditionalFormatting>
  <conditionalFormatting sqref="F193 B231:C231 N231 F231">
    <cfRule type="expression" dxfId="231" priority="15941">
      <formula>$B193=$B244</formula>
    </cfRule>
  </conditionalFormatting>
  <conditionalFormatting sqref="C510:E511 G510:O511">
    <cfRule type="expression" dxfId="230" priority="16428">
      <formula>$B513=$B522</formula>
    </cfRule>
  </conditionalFormatting>
  <conditionalFormatting sqref="F510:F511">
    <cfRule type="expression" dxfId="229" priority="16432">
      <formula>$B513=$B520</formula>
    </cfRule>
  </conditionalFormatting>
  <conditionalFormatting sqref="L506">
    <cfRule type="expression" dxfId="228" priority="16435">
      <formula>#REF!=$B525</formula>
    </cfRule>
  </conditionalFormatting>
  <conditionalFormatting sqref="B511">
    <cfRule type="expression" dxfId="227" priority="60">
      <formula>$B511=#REF!</formula>
    </cfRule>
  </conditionalFormatting>
  <conditionalFormatting sqref="F189:F191 B221:O221">
    <cfRule type="expression" dxfId="226" priority="16460">
      <formula>$B189=$B243</formula>
    </cfRule>
  </conditionalFormatting>
  <conditionalFormatting sqref="B161:E161 G195:K195 B195:E195 M195:O195 G161:O161 L244:L246 F44:F45 G46:O46 B46:E46">
    <cfRule type="expression" dxfId="225" priority="16469">
      <formula>$B44=$B162</formula>
    </cfRule>
  </conditionalFormatting>
  <conditionalFormatting sqref="F192 F237:F239 O227:O228 D227:E228 N229:N230 G227:M228 F229:F230 B229:C230">
    <cfRule type="expression" dxfId="224" priority="16545">
      <formula>$B192=$B244</formula>
    </cfRule>
  </conditionalFormatting>
  <conditionalFormatting sqref="B194:E194 M194:O194 G194:K194">
    <cfRule type="expression" dxfId="223" priority="16553">
      <formula>$B194=$B296</formula>
    </cfRule>
  </conditionalFormatting>
  <conditionalFormatting sqref="G238:M238 C238:E238 L279:L280">
    <cfRule type="expression" dxfId="222" priority="16592">
      <formula>$B238=$B278</formula>
    </cfRule>
  </conditionalFormatting>
  <conditionalFormatting sqref="G172:O173 B172:E173 G167:O167 C167:E167 F171 G196:K196 M196:O196 B196:E196 L238 B148:O148 F40:F41 F35">
    <cfRule type="expression" dxfId="221" priority="16666">
      <formula>$B35=$B158</formula>
    </cfRule>
  </conditionalFormatting>
  <conditionalFormatting sqref="F484">
    <cfRule type="expression" dxfId="220" priority="53">
      <formula>$B484=$B492</formula>
    </cfRule>
  </conditionalFormatting>
  <conditionalFormatting sqref="F181">
    <cfRule type="expression" dxfId="219" priority="17028">
      <formula>$B181=$B290</formula>
    </cfRule>
  </conditionalFormatting>
  <conditionalFormatting sqref="F168:F170 K175:L175 L248 L239 B153:O154 B155:B157 B149:B151 F150:F151 N150:O151 C149:O149 C155:O155 G42:O43 B42:E43 F36">
    <cfRule type="expression" dxfId="218" priority="17029">
      <formula>$B36=$B158</formula>
    </cfRule>
  </conditionalFormatting>
  <conditionalFormatting sqref="L537:L539 L575:L578">
    <cfRule type="expression" dxfId="217" priority="17167">
      <formula>#REF!=$B553</formula>
    </cfRule>
  </conditionalFormatting>
  <conditionalFormatting sqref="B539">
    <cfRule type="expression" dxfId="216" priority="51">
      <formula>$B539=$B542</formula>
    </cfRule>
  </conditionalFormatting>
  <conditionalFormatting sqref="B558">
    <cfRule type="expression" dxfId="215" priority="50">
      <formula>$B558=#REF!</formula>
    </cfRule>
  </conditionalFormatting>
  <conditionalFormatting sqref="F558">
    <cfRule type="expression" dxfId="214" priority="48">
      <formula>$B558=$B560</formula>
    </cfRule>
  </conditionalFormatting>
  <conditionalFormatting sqref="L527">
    <cfRule type="expression" dxfId="213" priority="17190">
      <formula>#REF!=$B551</formula>
    </cfRule>
  </conditionalFormatting>
  <conditionalFormatting sqref="L507">
    <cfRule type="expression" dxfId="212" priority="17204">
      <formula>#REF!=$B541</formula>
    </cfRule>
  </conditionalFormatting>
  <conditionalFormatting sqref="B450">
    <cfRule type="expression" dxfId="211" priority="46">
      <formula>$B450=$B452</formula>
    </cfRule>
  </conditionalFormatting>
  <conditionalFormatting sqref="F450">
    <cfRule type="expression" dxfId="210" priority="45">
      <formula>$B450=$B463</formula>
    </cfRule>
  </conditionalFormatting>
  <conditionalFormatting sqref="B406">
    <cfRule type="expression" dxfId="209" priority="44">
      <formula>$B406=$B416</formula>
    </cfRule>
  </conditionalFormatting>
  <conditionalFormatting sqref="B414">
    <cfRule type="expression" dxfId="208" priority="43">
      <formula>$B414=$B425</formula>
    </cfRule>
  </conditionalFormatting>
  <conditionalFormatting sqref="F414">
    <cfRule type="expression" dxfId="207" priority="42">
      <formula>$B414=$B425</formula>
    </cfRule>
  </conditionalFormatting>
  <conditionalFormatting sqref="N414:O414">
    <cfRule type="expression" dxfId="206" priority="41">
      <formula>$B414=$B425</formula>
    </cfRule>
  </conditionalFormatting>
  <conditionalFormatting sqref="B413">
    <cfRule type="expression" dxfId="205" priority="40">
      <formula>$B413=$B424</formula>
    </cfRule>
  </conditionalFormatting>
  <conditionalFormatting sqref="F413">
    <cfRule type="expression" dxfId="204" priority="39">
      <formula>$B413=$B424</formula>
    </cfRule>
  </conditionalFormatting>
  <conditionalFormatting sqref="N413:O413">
    <cfRule type="expression" dxfId="203" priority="38">
      <formula>$B413=$B424</formula>
    </cfRule>
  </conditionalFormatting>
  <conditionalFormatting sqref="F183">
    <cfRule type="expression" dxfId="202" priority="17290">
      <formula>$B183=$B221</formula>
    </cfRule>
  </conditionalFormatting>
  <conditionalFormatting sqref="F186:F187 B215:K216 M215:O216">
    <cfRule type="expression" dxfId="201" priority="17340">
      <formula>$B186=$B242</formula>
    </cfRule>
  </conditionalFormatting>
  <conditionalFormatting sqref="L551:L552">
    <cfRule type="expression" dxfId="200" priority="17350">
      <formula>#REF!=$B580</formula>
    </cfRule>
  </conditionalFormatting>
  <conditionalFormatting sqref="F491:F492">
    <cfRule type="expression" dxfId="199" priority="17384">
      <formula>$B498=$B521</formula>
    </cfRule>
  </conditionalFormatting>
  <conditionalFormatting sqref="L536">
    <cfRule type="expression" dxfId="198" priority="17399">
      <formula>#REF!=$B553</formula>
    </cfRule>
  </conditionalFormatting>
  <conditionalFormatting sqref="B568">
    <cfRule type="expression" dxfId="197" priority="36">
      <formula>$B568=$B586</formula>
    </cfRule>
  </conditionalFormatting>
  <conditionalFormatting sqref="L520:L524">
    <cfRule type="expression" dxfId="196" priority="17412">
      <formula>#REF!=$B546</formula>
    </cfRule>
  </conditionalFormatting>
  <conditionalFormatting sqref="L535">
    <cfRule type="expression" dxfId="195" priority="17442">
      <formula>#REF!=$B559</formula>
    </cfRule>
  </conditionalFormatting>
  <conditionalFormatting sqref="B534:B535">
    <cfRule type="expression" dxfId="194" priority="35">
      <formula>$B534=$B545</formula>
    </cfRule>
  </conditionalFormatting>
  <conditionalFormatting sqref="L446">
    <cfRule type="expression" dxfId="193" priority="17453">
      <formula>$B446=#REF!</formula>
    </cfRule>
  </conditionalFormatting>
  <conditionalFormatting sqref="B447:O447">
    <cfRule type="expression" dxfId="192" priority="17457">
      <formula>$B447=#REF!</formula>
    </cfRule>
  </conditionalFormatting>
  <conditionalFormatting sqref="L436">
    <cfRule type="expression" dxfId="191" priority="17460">
      <formula>$B436=#REF!</formula>
    </cfRule>
  </conditionalFormatting>
  <conditionalFormatting sqref="G121:O121 C121:E121">
    <cfRule type="expression" dxfId="190" priority="17658">
      <formula>#REF!=$B274</formula>
    </cfRule>
  </conditionalFormatting>
  <conditionalFormatting sqref="B47:E47">
    <cfRule type="expression" dxfId="189" priority="18810">
      <formula>$B47=$B163</formula>
    </cfRule>
  </conditionalFormatting>
  <conditionalFormatting sqref="F51">
    <cfRule type="expression" dxfId="188" priority="19024">
      <formula>$B51=$B152</formula>
    </cfRule>
  </conditionalFormatting>
  <conditionalFormatting sqref="N468">
    <cfRule type="expression" dxfId="187" priority="22">
      <formula>$B468=#REF!</formula>
    </cfRule>
  </conditionalFormatting>
  <conditionalFormatting sqref="N533">
    <cfRule type="expression" dxfId="186" priority="21">
      <formula>$B533=#REF!</formula>
    </cfRule>
  </conditionalFormatting>
  <conditionalFormatting sqref="N556">
    <cfRule type="expression" dxfId="185" priority="20">
      <formula>$B556=$B559</formula>
    </cfRule>
  </conditionalFormatting>
  <conditionalFormatting sqref="N563">
    <cfRule type="expression" dxfId="184" priority="19">
      <formula>$B563=$B566</formula>
    </cfRule>
  </conditionalFormatting>
  <conditionalFormatting sqref="N576">
    <cfRule type="expression" dxfId="183" priority="18">
      <formula>$B576=$B579</formula>
    </cfRule>
  </conditionalFormatting>
  <conditionalFormatting sqref="G179:O180 B179:E180 F176:F178">
    <cfRule type="expression" dxfId="182" priority="19149">
      <formula>$B176=$B325</formula>
    </cfRule>
  </conditionalFormatting>
  <conditionalFormatting sqref="L419">
    <cfRule type="expression" dxfId="181" priority="19300">
      <formula>$B419=#REF!</formula>
    </cfRule>
  </conditionalFormatting>
  <conditionalFormatting sqref="L431:L432">
    <cfRule type="expression" dxfId="180" priority="19305">
      <formula>$B431=#REF!</formula>
    </cfRule>
  </conditionalFormatting>
  <conditionalFormatting sqref="F420 B420">
    <cfRule type="expression" dxfId="179" priority="19310">
      <formula>$B420=#REF!</formula>
    </cfRule>
  </conditionalFormatting>
  <conditionalFormatting sqref="L410">
    <cfRule type="expression" dxfId="178" priority="19311">
      <formula>$B410=#REF!</formula>
    </cfRule>
  </conditionalFormatting>
  <conditionalFormatting sqref="L412">
    <cfRule type="expression" dxfId="177" priority="19318">
      <formula>$B412=#REF!</formula>
    </cfRule>
  </conditionalFormatting>
  <conditionalFormatting sqref="F85">
    <cfRule type="expression" dxfId="176" priority="17">
      <formula>$B85=$B211</formula>
    </cfRule>
  </conditionalFormatting>
  <conditionalFormatting sqref="L453">
    <cfRule type="expression" dxfId="175" priority="19563">
      <formula>$B453=#REF!</formula>
    </cfRule>
  </conditionalFormatting>
  <conditionalFormatting sqref="L446">
    <cfRule type="expression" dxfId="174" priority="19568">
      <formula>$B446=#REF!</formula>
    </cfRule>
  </conditionalFormatting>
  <conditionalFormatting sqref="B332:B336">
    <cfRule type="expression" dxfId="173" priority="14">
      <formula>$B332=$B343</formula>
    </cfRule>
  </conditionalFormatting>
  <conditionalFormatting sqref="L252 L240 G158:O160 B152:O152 B158:E160">
    <cfRule type="expression" dxfId="172" priority="21190">
      <formula>$B152=$B272</formula>
    </cfRule>
  </conditionalFormatting>
  <conditionalFormatting sqref="F164:F165 L206:L211 G36:O39 B36:E39">
    <cfRule type="expression" dxfId="171" priority="23118">
      <formula>$B36=$B163</formula>
    </cfRule>
  </conditionalFormatting>
  <conditionalFormatting sqref="F162:F163 L218:L219 L212:L214 B144:O146 G35:O35 B35:E35">
    <cfRule type="expression" dxfId="170" priority="23395">
      <formula>$B35=$B163</formula>
    </cfRule>
  </conditionalFormatting>
  <conditionalFormatting sqref="F161">
    <cfRule type="expression" dxfId="169" priority="23664">
      <formula>$B161=$B290</formula>
    </cfRule>
  </conditionalFormatting>
  <conditionalFormatting sqref="L224:L226 G25:O25">
    <cfRule type="expression" dxfId="168" priority="24363">
      <formula>$B25=$B163</formula>
    </cfRule>
  </conditionalFormatting>
  <conditionalFormatting sqref="G176:O178 B176:E178">
    <cfRule type="expression" dxfId="167" priority="24365">
      <formula>$B176=$B324</formula>
    </cfRule>
  </conditionalFormatting>
  <conditionalFormatting sqref="B236:B239 L277 B597:E597 G597:O597">
    <cfRule type="expression" dxfId="166" priority="24458">
      <formula>$B236=$B278</formula>
    </cfRule>
  </conditionalFormatting>
  <conditionalFormatting sqref="G189:O191 B189:E191 B48:E50 G48:O50">
    <cfRule type="expression" dxfId="165" priority="24488">
      <formula>$B48=$B154</formula>
    </cfRule>
  </conditionalFormatting>
  <conditionalFormatting sqref="B168:E168 G168:O168">
    <cfRule type="expression" dxfId="164" priority="24525">
      <formula>$B168=$B279</formula>
    </cfRule>
  </conditionalFormatting>
  <conditionalFormatting sqref="G207:K207 B207:E207 M207:O207 M209:O209 B209:E209 G209:K209">
    <cfRule type="expression" dxfId="163" priority="24540">
      <formula>$B207=$B292</formula>
    </cfRule>
  </conditionalFormatting>
  <conditionalFormatting sqref="B206:E206 G206:K206 M206:O206">
    <cfRule type="expression" dxfId="162" priority="24557">
      <formula>$B206=$B294</formula>
    </cfRule>
  </conditionalFormatting>
  <conditionalFormatting sqref="C122:E123 G122:O123 B124:B125">
    <cfRule type="expression" dxfId="161" priority="24572">
      <formula>$B122=$B274</formula>
    </cfRule>
  </conditionalFormatting>
  <conditionalFormatting sqref="F87">
    <cfRule type="expression" dxfId="160" priority="24624">
      <formula>$B86=$B280</formula>
    </cfRule>
  </conditionalFormatting>
  <conditionalFormatting sqref="G120:O120 B120:E120">
    <cfRule type="expression" dxfId="159" priority="24715">
      <formula>$B120=$B275</formula>
    </cfRule>
  </conditionalFormatting>
  <conditionalFormatting sqref="G226:O226 C227:C228 N227:N228 B222:O225 F226:F228 B226:B228 C226:E226">
    <cfRule type="expression" dxfId="158" priority="24738">
      <formula>$B222=$B275</formula>
    </cfRule>
  </conditionalFormatting>
  <conditionalFormatting sqref="L231 L220 B140:E140 G140:O140 F23:F24">
    <cfRule type="expression" dxfId="157" priority="24847">
      <formula>$B23=$B157</formula>
    </cfRule>
  </conditionalFormatting>
  <conditionalFormatting sqref="M199:O199 B199:E199 G199:K199 G182:O182 B182:E182">
    <cfRule type="expression" dxfId="156" priority="24876">
      <formula>$B182=$B279</formula>
    </cfRule>
  </conditionalFormatting>
  <conditionalFormatting sqref="G232:O232 B233:B234 B232:E232 B8:O8 C7:O7">
    <cfRule type="expression" dxfId="155" priority="24890">
      <formula>$B7=$B54</formula>
    </cfRule>
  </conditionalFormatting>
  <conditionalFormatting sqref="F174">
    <cfRule type="expression" dxfId="154" priority="24928">
      <formula>$B174=$B319</formula>
    </cfRule>
  </conditionalFormatting>
  <conditionalFormatting sqref="B183:E183 G183:O183">
    <cfRule type="expression" dxfId="153" priority="24948">
      <formula>$B183=$B278</formula>
    </cfRule>
  </conditionalFormatting>
  <conditionalFormatting sqref="G186:O187 B186:E187 F182 L259">
    <cfRule type="expression" dxfId="152" priority="24952">
      <formula>$B182=$B290</formula>
    </cfRule>
  </conditionalFormatting>
  <conditionalFormatting sqref="G119:O119 C119:E119">
    <cfRule type="expression" dxfId="151" priority="24964">
      <formula>$B119=$B276</formula>
    </cfRule>
  </conditionalFormatting>
  <conditionalFormatting sqref="B192:E192 G192:O192">
    <cfRule type="expression" dxfId="150" priority="24966">
      <formula>$B192=$B296</formula>
    </cfRule>
  </conditionalFormatting>
  <conditionalFormatting sqref="M218:O218 B218:K218">
    <cfRule type="expression" dxfId="149" priority="24996">
      <formula>$B218=$B278</formula>
    </cfRule>
  </conditionalFormatting>
  <conditionalFormatting sqref="F175">
    <cfRule type="expression" dxfId="148" priority="25034">
      <formula>$B175=$B322</formula>
    </cfRule>
  </conditionalFormatting>
  <conditionalFormatting sqref="G201:K201 B201:E202 G202:H202 M201:O201">
    <cfRule type="expression" dxfId="147" priority="25080">
      <formula>$B201=$B294</formula>
    </cfRule>
  </conditionalFormatting>
  <conditionalFormatting sqref="G205:K205 B204:E205 M205:O205">
    <cfRule type="expression" dxfId="146" priority="25083">
      <formula>$B204=$B291</formula>
    </cfRule>
  </conditionalFormatting>
  <conditionalFormatting sqref="F173 G16:O17 C16:E17 G21:O22 B21:E22">
    <cfRule type="expression" dxfId="145" priority="25155">
      <formula>$B16=$B156</formula>
    </cfRule>
  </conditionalFormatting>
  <conditionalFormatting sqref="G99:O100 C96:E100 B96:B115 G96:O97">
    <cfRule type="expression" dxfId="144" priority="25171">
      <formula>$B96=$B287</formula>
    </cfRule>
  </conditionalFormatting>
  <conditionalFormatting sqref="G141:O142 B141:E142 F25">
    <cfRule type="expression" dxfId="143" priority="25236">
      <formula>$B25=$B158</formula>
    </cfRule>
  </conditionalFormatting>
  <conditionalFormatting sqref="G184:O185 B184:E185 G188:O188 B188:E188">
    <cfRule type="expression" dxfId="142" priority="25333">
      <formula>$B184=$B291</formula>
    </cfRule>
  </conditionalFormatting>
  <conditionalFormatting sqref="G193:O193 B193:E193 F47:F48">
    <cfRule type="expression" dxfId="141" priority="25343">
      <formula>$B47=$B150</formula>
    </cfRule>
  </conditionalFormatting>
  <conditionalFormatting sqref="G118:O118 C118:E118">
    <cfRule type="expression" dxfId="140" priority="25345">
      <formula>$B118=$B276</formula>
    </cfRule>
  </conditionalFormatting>
  <conditionalFormatting sqref="B198:E198 M198:O198 G198:K198 G181:O181 B181:E181">
    <cfRule type="expression" dxfId="139" priority="25353">
      <formula>$B181=$B279</formula>
    </cfRule>
  </conditionalFormatting>
  <conditionalFormatting sqref="F131">
    <cfRule type="expression" dxfId="138" priority="25361">
      <formula>$B130=$B280</formula>
    </cfRule>
  </conditionalFormatting>
  <conditionalFormatting sqref="G116:O117 C116:E117">
    <cfRule type="expression" dxfId="137" priority="25362">
      <formula>$B116=$B278</formula>
    </cfRule>
  </conditionalFormatting>
  <conditionalFormatting sqref="M175:O175 B175:E175 G175:J175 B126:B129">
    <cfRule type="expression" dxfId="136" priority="25393">
      <formula>$B126=$B272</formula>
    </cfRule>
  </conditionalFormatting>
  <conditionalFormatting sqref="B211:E211 G211:K211 M211:O211 B214">
    <cfRule type="expression" dxfId="135" priority="25416">
      <formula>$B211=$B294</formula>
    </cfRule>
  </conditionalFormatting>
  <conditionalFormatting sqref="G208:K208 B208:E208 M208:O208">
    <cfRule type="expression" dxfId="134" priority="25420">
      <formula>$B208=$B294</formula>
    </cfRule>
  </conditionalFormatting>
  <conditionalFormatting sqref="F130">
    <cfRule type="expression" dxfId="133" priority="25428">
      <formula>$B127=$B279</formula>
    </cfRule>
  </conditionalFormatting>
  <conditionalFormatting sqref="F99:F117 F97">
    <cfRule type="expression" dxfId="132" priority="25429">
      <formula>$B96=$B287</formula>
    </cfRule>
  </conditionalFormatting>
  <conditionalFormatting sqref="F125:F126">
    <cfRule type="expression" dxfId="131" priority="25432">
      <formula>$B124=$B276</formula>
    </cfRule>
  </conditionalFormatting>
  <conditionalFormatting sqref="B86:E87 G86:O87">
    <cfRule type="expression" dxfId="130" priority="25434">
      <formula>$B86=$B280</formula>
    </cfRule>
  </conditionalFormatting>
  <conditionalFormatting sqref="C70:E73 G70:O73">
    <cfRule type="expression" dxfId="129" priority="25436">
      <formula>$B70=$B281</formula>
    </cfRule>
  </conditionalFormatting>
  <conditionalFormatting sqref="B70:B73">
    <cfRule type="expression" dxfId="128" priority="25438">
      <formula>$B70=$B287</formula>
    </cfRule>
  </conditionalFormatting>
  <conditionalFormatting sqref="B174:E174 G174:O174 F10:F12 C18:E19 B9:B19 G18:O20 G23:O24 B23:E24 B20:E20">
    <cfRule type="expression" dxfId="127" priority="25444">
      <formula>$B9=$B148</formula>
    </cfRule>
  </conditionalFormatting>
  <conditionalFormatting sqref="H98:O98">
    <cfRule type="expression" dxfId="126" priority="25447">
      <formula>$B98=$B289</formula>
    </cfRule>
  </conditionalFormatting>
  <conditionalFormatting sqref="L232">
    <cfRule type="expression" dxfId="125" priority="25452">
      <formula>$B232=$B364</formula>
    </cfRule>
  </conditionalFormatting>
  <conditionalFormatting sqref="B79:E79 G79:O79">
    <cfRule type="expression" dxfId="124" priority="25484">
      <formula>$B79=$B278</formula>
    </cfRule>
  </conditionalFormatting>
  <conditionalFormatting sqref="B219:K219 M219:O219">
    <cfRule type="expression" dxfId="123" priority="25491">
      <formula>$B219=$B291</formula>
    </cfRule>
  </conditionalFormatting>
  <conditionalFormatting sqref="B210:E210 G210:K210 M210:O210 B212:E212 B213 M212:O214 C213:E214 G212:K214">
    <cfRule type="expression" dxfId="122" priority="25493">
      <formula>$B210=$B292</formula>
    </cfRule>
  </conditionalFormatting>
  <conditionalFormatting sqref="B203:E203 G203:K204 M203:O204">
    <cfRule type="expression" dxfId="121" priority="25501">
      <formula>$B203=$B294</formula>
    </cfRule>
  </conditionalFormatting>
  <conditionalFormatting sqref="F142">
    <cfRule type="expression" dxfId="120" priority="25511">
      <formula>$B141=$B274</formula>
    </cfRule>
  </conditionalFormatting>
  <conditionalFormatting sqref="F124">
    <cfRule type="expression" dxfId="119" priority="25512">
      <formula>$B122=$B275</formula>
    </cfRule>
  </conditionalFormatting>
  <conditionalFormatting sqref="F137">
    <cfRule type="expression" dxfId="118" priority="25513">
      <formula>$B136=$B278</formula>
    </cfRule>
  </conditionalFormatting>
  <conditionalFormatting sqref="C125:E125 G125:O129 C127:E129 C126:D126">
    <cfRule type="expression" dxfId="117" priority="25514">
      <formula>$B121=$B274</formula>
    </cfRule>
  </conditionalFormatting>
  <conditionalFormatting sqref="E136 G136:O137 C136:C137">
    <cfRule type="expression" dxfId="116" priority="25518">
      <formula>$B122=$B275</formula>
    </cfRule>
  </conditionalFormatting>
  <conditionalFormatting sqref="D137:E137">
    <cfRule type="expression" dxfId="115" priority="25521">
      <formula>$B122=$B275</formula>
    </cfRule>
  </conditionalFormatting>
  <conditionalFormatting sqref="F133">
    <cfRule type="expression" dxfId="114" priority="25522">
      <formula>$B130=$B281</formula>
    </cfRule>
  </conditionalFormatting>
  <conditionalFormatting sqref="F141">
    <cfRule type="expression" dxfId="113" priority="25523">
      <formula>$B138=$B273</formula>
    </cfRule>
  </conditionalFormatting>
  <conditionalFormatting sqref="G133:O133 C133 E133">
    <cfRule type="expression" dxfId="112" priority="25524">
      <formula>$B125=$B278</formula>
    </cfRule>
  </conditionalFormatting>
  <conditionalFormatting sqref="F132">
    <cfRule type="expression" dxfId="111" priority="25527">
      <formula>$B130=$B280</formula>
    </cfRule>
  </conditionalFormatting>
  <conditionalFormatting sqref="G132:O132 C132 E132">
    <cfRule type="expression" dxfId="110" priority="25528">
      <formula>$B125=$B278</formula>
    </cfRule>
  </conditionalFormatting>
  <conditionalFormatting sqref="F140">
    <cfRule type="expression" dxfId="109" priority="25531">
      <formula>$B121=$B274</formula>
    </cfRule>
  </conditionalFormatting>
  <conditionalFormatting sqref="F98:G98">
    <cfRule type="expression" dxfId="108" priority="25532">
      <formula>$B97=$B288</formula>
    </cfRule>
  </conditionalFormatting>
  <conditionalFormatting sqref="F118">
    <cfRule type="expression" dxfId="107" priority="25535">
      <formula>$B114=$B305</formula>
    </cfRule>
  </conditionalFormatting>
  <conditionalFormatting sqref="F119">
    <cfRule type="expression" dxfId="106" priority="25536">
      <formula>$B118=$B306</formula>
    </cfRule>
  </conditionalFormatting>
  <conditionalFormatting sqref="B78 C74:E75 G74:O75">
    <cfRule type="expression" dxfId="105" priority="25537">
      <formula>$B74=$B282</formula>
    </cfRule>
  </conditionalFormatting>
  <conditionalFormatting sqref="F121">
    <cfRule type="expression" dxfId="104" priority="25540">
      <formula>$B54=$B273</formula>
    </cfRule>
  </conditionalFormatting>
  <conditionalFormatting sqref="F120">
    <cfRule type="expression" dxfId="103" priority="25541">
      <formula>$B55=$B274</formula>
    </cfRule>
  </conditionalFormatting>
  <conditionalFormatting sqref="F80">
    <cfRule type="expression" dxfId="102" priority="25542">
      <formula>$B55=$B274</formula>
    </cfRule>
  </conditionalFormatting>
  <conditionalFormatting sqref="F62">
    <cfRule type="expression" dxfId="101" priority="25543">
      <formula>$B61=$B269</formula>
    </cfRule>
  </conditionalFormatting>
  <conditionalFormatting sqref="F88">
    <cfRule type="expression" dxfId="100" priority="25544">
      <formula>$B84=$B279</formula>
    </cfRule>
  </conditionalFormatting>
  <conditionalFormatting sqref="F86">
    <cfRule type="expression" dxfId="99" priority="25546">
      <formula>$B84=$B279</formula>
    </cfRule>
  </conditionalFormatting>
  <conditionalFormatting sqref="F96">
    <cfRule type="expression" dxfId="98" priority="25547">
      <formula>$B94=$B286</formula>
    </cfRule>
  </conditionalFormatting>
  <conditionalFormatting sqref="B476">
    <cfRule type="expression" dxfId="97" priority="13">
      <formula>$B476=$B483</formula>
    </cfRule>
  </conditionalFormatting>
  <conditionalFormatting sqref="F476">
    <cfRule type="expression" dxfId="96" priority="12">
      <formula>$B476=$B486</formula>
    </cfRule>
  </conditionalFormatting>
  <conditionalFormatting sqref="F317">
    <cfRule type="expression" dxfId="95" priority="25718">
      <formula>$B317=$B495</formula>
    </cfRule>
  </conditionalFormatting>
  <conditionalFormatting sqref="L222:L223 L227:L228 G26:O27 B26:E27">
    <cfRule type="expression" dxfId="94" priority="25728">
      <formula>$B26=$B163</formula>
    </cfRule>
  </conditionalFormatting>
  <conditionalFormatting sqref="B251:B258">
    <cfRule type="expression" dxfId="93" priority="25732">
      <formula>$B251=$B335</formula>
    </cfRule>
  </conditionalFormatting>
  <conditionalFormatting sqref="L233 G32:O32 B32:E33 H33:O33">
    <cfRule type="expression" dxfId="92" priority="25739">
      <formula>$B32=$B163</formula>
    </cfRule>
  </conditionalFormatting>
  <conditionalFormatting sqref="F57">
    <cfRule type="expression" dxfId="91" priority="25821">
      <formula>$B36=$B264</formula>
    </cfRule>
  </conditionalFormatting>
  <conditionalFormatting sqref="F31">
    <cfRule type="expression" dxfId="90" priority="10">
      <formula>$B31=#REF!</formula>
    </cfRule>
  </conditionalFormatting>
  <conditionalFormatting sqref="B25:E25">
    <cfRule type="expression" dxfId="89" priority="25863">
      <formula>$B25=$B163</formula>
    </cfRule>
  </conditionalFormatting>
  <conditionalFormatting sqref="B587">
    <cfRule type="expression" dxfId="88" priority="9">
      <formula>$B587=$B588</formula>
    </cfRule>
  </conditionalFormatting>
  <conditionalFormatting sqref="F587">
    <cfRule type="expression" dxfId="87" priority="8">
      <formula>$B587=$B588</formula>
    </cfRule>
  </conditionalFormatting>
  <conditionalFormatting sqref="B130:B132">
    <cfRule type="expression" dxfId="86" priority="25912">
      <formula>$B130=$B274</formula>
    </cfRule>
  </conditionalFormatting>
  <conditionalFormatting sqref="B143:O143 G34:O34 B34:E34">
    <cfRule type="expression" dxfId="85" priority="25922">
      <formula>$B34=$B164</formula>
    </cfRule>
  </conditionalFormatting>
  <conditionalFormatting sqref="B121:B123">
    <cfRule type="expression" dxfId="84" priority="25929">
      <formula>$B121=$B274</formula>
    </cfRule>
  </conditionalFormatting>
  <conditionalFormatting sqref="B74:B77">
    <cfRule type="expression" dxfId="83" priority="25933">
      <formula>$B74=$B288</formula>
    </cfRule>
  </conditionalFormatting>
  <conditionalFormatting sqref="B133:B137 G10:O15 C10:E15">
    <cfRule type="expression" dxfId="82" priority="25934">
      <formula>$B10=$B152</formula>
    </cfRule>
  </conditionalFormatting>
  <conditionalFormatting sqref="B116:B117">
    <cfRule type="expression" dxfId="81" priority="25941">
      <formula>$B116=$B306</formula>
    </cfRule>
  </conditionalFormatting>
  <conditionalFormatting sqref="G88:O95 B88:E95">
    <cfRule type="expression" dxfId="80" priority="25942">
      <formula>$B88=$B280</formula>
    </cfRule>
  </conditionalFormatting>
  <conditionalFormatting sqref="G113:O115 C113:E115">
    <cfRule type="expression" dxfId="79" priority="25949">
      <formula>$B113=$B276</formula>
    </cfRule>
  </conditionalFormatting>
  <conditionalFormatting sqref="F89:F95">
    <cfRule type="expression" dxfId="78" priority="25951">
      <formula>$B88=$B280</formula>
    </cfRule>
  </conditionalFormatting>
  <conditionalFormatting sqref="F81:F84">
    <cfRule type="expression" dxfId="77" priority="25952">
      <formula>$B80=$B275</formula>
    </cfRule>
  </conditionalFormatting>
  <conditionalFormatting sqref="F127:F129 F122:F123">
    <cfRule type="expression" dxfId="76" priority="25953">
      <formula>$B121=$B274</formula>
    </cfRule>
  </conditionalFormatting>
  <conditionalFormatting sqref="B80:E85 G80:O85">
    <cfRule type="expression" dxfId="75" priority="25955">
      <formula>$B80=$B275</formula>
    </cfRule>
  </conditionalFormatting>
  <conditionalFormatting sqref="C63:E69 G63:O69">
    <cfRule type="expression" dxfId="74" priority="25957">
      <formula>$B63=$B275</formula>
    </cfRule>
  </conditionalFormatting>
  <conditionalFormatting sqref="B63:B69 G57:O62 B57:E62">
    <cfRule type="expression" dxfId="73" priority="25959">
      <formula>$B57=$B275</formula>
    </cfRule>
  </conditionalFormatting>
  <conditionalFormatting sqref="F134:F136">
    <cfRule type="expression" dxfId="72" priority="25968">
      <formula>$B133=$B282</formula>
    </cfRule>
  </conditionalFormatting>
  <conditionalFormatting sqref="G76:O78 C76:E78">
    <cfRule type="expression" dxfId="71" priority="25972">
      <formula>$B76=$B278</formula>
    </cfRule>
  </conditionalFormatting>
  <conditionalFormatting sqref="G101:O108 C101:E108">
    <cfRule type="expression" dxfId="70" priority="25990">
      <formula>$B101=$B276</formula>
    </cfRule>
  </conditionalFormatting>
  <conditionalFormatting sqref="G130:O131 C130:C131 E130:E131">
    <cfRule type="expression" dxfId="69" priority="25992">
      <formula>$B124=$B277</formula>
    </cfRule>
  </conditionalFormatting>
  <conditionalFormatting sqref="G134:O135 C134:C135 E134:E135">
    <cfRule type="expression" dxfId="68" priority="25995">
      <formula>$B122=$B275</formula>
    </cfRule>
  </conditionalFormatting>
  <conditionalFormatting sqref="D133:D134">
    <cfRule type="expression" dxfId="67" priority="25998">
      <formula>$B124=$B277</formula>
    </cfRule>
  </conditionalFormatting>
  <conditionalFormatting sqref="D135:D136">
    <cfRule type="expression" dxfId="66" priority="25999">
      <formula>$B122=$B275</formula>
    </cfRule>
  </conditionalFormatting>
  <conditionalFormatting sqref="B118:B119">
    <cfRule type="expression" dxfId="65" priority="26000">
      <formula>$B118=$B306</formula>
    </cfRule>
  </conditionalFormatting>
  <conditionalFormatting sqref="G109:O112 C109:E112">
    <cfRule type="expression" dxfId="64" priority="26001">
      <formula>$B109=$B276</formula>
    </cfRule>
  </conditionalFormatting>
  <conditionalFormatting sqref="F68:F69">
    <cfRule type="expression" dxfId="63" priority="26003">
      <formula>$B57=$B275</formula>
    </cfRule>
  </conditionalFormatting>
  <conditionalFormatting sqref="F70:F73">
    <cfRule type="expression" dxfId="62" priority="26005">
      <formula>$B58=$B276</formula>
    </cfRule>
  </conditionalFormatting>
  <conditionalFormatting sqref="F74:F79">
    <cfRule type="expression" dxfId="61" priority="26006">
      <formula>$B59=$B277</formula>
    </cfRule>
  </conditionalFormatting>
  <conditionalFormatting sqref="F16:F17 G28:O30 B28:E30">
    <cfRule type="expression" dxfId="60" priority="26014">
      <formula>$B16=$B152</formula>
    </cfRule>
  </conditionalFormatting>
  <conditionalFormatting sqref="G51:O56 B51:E56">
    <cfRule type="expression" dxfId="59" priority="26066">
      <formula>$B51=$B270</formula>
    </cfRule>
  </conditionalFormatting>
  <conditionalFormatting sqref="F63:F67 F58:F61">
    <cfRule type="expression" dxfId="58" priority="26070">
      <formula>$B46=$B265</formula>
    </cfRule>
  </conditionalFormatting>
  <conditionalFormatting sqref="F52:F56">
    <cfRule type="expression" dxfId="57" priority="26073">
      <formula>$B51=$B270</formula>
    </cfRule>
  </conditionalFormatting>
  <conditionalFormatting sqref="F138:F139">
    <cfRule type="expression" dxfId="56" priority="26074">
      <formula>$B53=$B272</formula>
    </cfRule>
  </conditionalFormatting>
  <conditionalFormatting sqref="C491:E492 G491:O492">
    <cfRule type="expression" dxfId="55" priority="26091">
      <formula>#REF!=$B521</formula>
    </cfRule>
  </conditionalFormatting>
  <conditionalFormatting sqref="F30">
    <cfRule type="expression" dxfId="54" priority="7">
      <formula>$B30=#REF!</formula>
    </cfRule>
  </conditionalFormatting>
  <conditionalFormatting sqref="F5">
    <cfRule type="expression" dxfId="53" priority="4">
      <formula>$B5=$B52</formula>
    </cfRule>
  </conditionalFormatting>
  <conditionalFormatting sqref="B5">
    <cfRule type="expression" dxfId="52" priority="3">
      <formula>$B5=$B54</formula>
    </cfRule>
  </conditionalFormatting>
  <conditionalFormatting sqref="B6">
    <cfRule type="expression" dxfId="51" priority="2">
      <formula>$B6=$B55</formula>
    </cfRule>
  </conditionalFormatting>
  <conditionalFormatting sqref="G637:M638 C637:E638 O637:O638">
    <cfRule type="expression" dxfId="50" priority="26096">
      <formula>$B637=#REF!</formula>
    </cfRule>
  </conditionalFormatting>
  <conditionalFormatting sqref="B635 O632:O634 G632:M634 C632:E634">
    <cfRule type="expression" dxfId="49" priority="26099">
      <formula>$B632=#REF!</formula>
    </cfRule>
  </conditionalFormatting>
  <conditionalFormatting sqref="N630 B630:B634">
    <cfRule type="expression" dxfId="48" priority="26103">
      <formula>$B630=#REF!</formula>
    </cfRule>
  </conditionalFormatting>
  <conditionalFormatting sqref="O635 G635:M635 C635:E635">
    <cfRule type="expression" dxfId="47" priority="26105">
      <formula>$B635=#REF!</formula>
    </cfRule>
  </conditionalFormatting>
  <conditionalFormatting sqref="N635">
    <cfRule type="expression" dxfId="46" priority="26108">
      <formula>$B635=#REF!</formula>
    </cfRule>
  </conditionalFormatting>
  <conditionalFormatting sqref="B627 G623:O623 C623:E623">
    <cfRule type="expression" dxfId="45" priority="26109">
      <formula>$B623=#REF!</formula>
    </cfRule>
  </conditionalFormatting>
  <conditionalFormatting sqref="N638">
    <cfRule type="expression" dxfId="44" priority="26112">
      <formula>$B638=#REF!</formula>
    </cfRule>
  </conditionalFormatting>
  <conditionalFormatting sqref="N631:N634">
    <cfRule type="expression" dxfId="43" priority="26113">
      <formula>$B631=#REF!</formula>
    </cfRule>
  </conditionalFormatting>
  <conditionalFormatting sqref="N629">
    <cfRule type="expression" dxfId="42" priority="26114">
      <formula>$B629=#REF!</formula>
    </cfRule>
  </conditionalFormatting>
  <conditionalFormatting sqref="B614:B615">
    <cfRule type="expression" dxfId="41" priority="26115">
      <formula>$B614=#REF!</formula>
    </cfRule>
  </conditionalFormatting>
  <conditionalFormatting sqref="B636:B638">
    <cfRule type="expression" dxfId="40" priority="26116">
      <formula>$B636=#REF!</formula>
    </cfRule>
  </conditionalFormatting>
  <conditionalFormatting sqref="C627:E627 G627:O627">
    <cfRule type="expression" dxfId="39" priority="26117">
      <formula>$B627=#REF!</formula>
    </cfRule>
  </conditionalFormatting>
  <conditionalFormatting sqref="C625:E626 G625:O626">
    <cfRule type="expression" dxfId="38" priority="26119">
      <formula>$B625=#REF!</formula>
    </cfRule>
  </conditionalFormatting>
  <conditionalFormatting sqref="C617:E617 G617:O617 B623">
    <cfRule type="expression" dxfId="37" priority="26121">
      <formula>$B617=#REF!</formula>
    </cfRule>
  </conditionalFormatting>
  <conditionalFormatting sqref="B618:B622">
    <cfRule type="expression" dxfId="36" priority="26124">
      <formula>$B618=#REF!</formula>
    </cfRule>
  </conditionalFormatting>
  <conditionalFormatting sqref="G620:O622 C620:E622 B624:B626">
    <cfRule type="expression" dxfId="35" priority="26125">
      <formula>$B620=#REF!</formula>
    </cfRule>
  </conditionalFormatting>
  <conditionalFormatting sqref="B616:B617 G615:O615 C615:E615">
    <cfRule type="expression" dxfId="34" priority="26128">
      <formula>$B615=#REF!</formula>
    </cfRule>
  </conditionalFormatting>
  <conditionalFormatting sqref="G611:O612 B611:E612">
    <cfRule type="expression" dxfId="33" priority="26131">
      <formula>$B611=#REF!</formula>
    </cfRule>
  </conditionalFormatting>
  <conditionalFormatting sqref="B639">
    <cfRule type="expression" dxfId="32" priority="26133">
      <formula>$B639=#REF!</formula>
    </cfRule>
  </conditionalFormatting>
  <pageMargins left="0.7" right="0.7" top="0.75" bottom="0.75" header="0.3" footer="0.3"/>
  <pageSetup paperSize="9" scale="4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Avoir</vt:lpstr>
      <vt:lpstr>Avoir!Zone_d_impression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Aubert</dc:creator>
  <cp:lastModifiedBy>Valérie Demaria</cp:lastModifiedBy>
  <cp:lastPrinted>2022-07-26T15:18:09Z</cp:lastPrinted>
  <dcterms:created xsi:type="dcterms:W3CDTF">2020-01-06T10:54:22Z</dcterms:created>
  <dcterms:modified xsi:type="dcterms:W3CDTF">2022-09-29T13:54:07Z</dcterms:modified>
</cp:coreProperties>
</file>