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rie.demaria\Desktop\"/>
    </mc:Choice>
  </mc:AlternateContent>
  <bookViews>
    <workbookView xWindow="0" yWindow="0" windowWidth="26160" windowHeight="9165" activeTab="1"/>
  </bookViews>
  <sheets>
    <sheet name="Absence" sheetId="2" r:id="rId1"/>
    <sheet name="salariés" sheetId="1" r:id="rId2"/>
  </sheets>
  <externalReferences>
    <externalReference r:id="rId3"/>
  </externalReferences>
  <definedNames>
    <definedName name="calendrier" localSheetId="0">daysAndWks + dateOfFirst - WEEKDAY(dateOfFirst,2)</definedName>
    <definedName name="calendrier">daysAndWks + dateOfFirst - WEEKDAY(dateOfFirst,2)</definedName>
    <definedName name="dateOfFirst">DATE('[1]Congés Salariés'!$AN$7,MONTH('[1]Congés Salariés'!$C1),1)</definedName>
    <definedName name="DateRéférence">[1]Table!$B$3</definedName>
    <definedName name="daysAndWks">COLUMN(OFFSET(INDIRECT("$A$1"),0,0,1,42))-1</definedName>
    <definedName name="Demi">Absence!$I$5:$I$16</definedName>
    <definedName name="ListeDateDébut">Absence!$C$5:$C$16</definedName>
    <definedName name="ListeDateFin">Absence!$D$5:$D$16</definedName>
    <definedName name="ListeFériés">[1]!JoursFériés[Jours fériés]</definedName>
    <definedName name="ListeNoms">Absence!$B$5:$B$16</definedName>
    <definedName name="ListeSalariés">[1]Table!$B$7:$B$34</definedName>
    <definedName name="NbCongés">Absence!$E$5:$E$16</definedName>
    <definedName name="nbJours">Absence!$F$4:$F$4</definedName>
    <definedName name="TypeCongés">[1]Table!$O$7:$O$15</definedName>
    <definedName name="TypeSalariés">'[1]Congés Salariés'!$AN$5</definedName>
    <definedName name="_xlnm.Print_Area" localSheetId="0">Absence!$B$4:$I$4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2" l="1"/>
  <c r="F16" i="2"/>
  <c r="G12" i="2"/>
  <c r="F12" i="2"/>
  <c r="G9" i="2"/>
  <c r="F9" i="2"/>
  <c r="G5" i="2"/>
  <c r="F5" i="2"/>
  <c r="G8" i="1" s="1"/>
  <c r="G15" i="2"/>
  <c r="F15" i="2"/>
  <c r="G14" i="2"/>
  <c r="F14" i="2"/>
  <c r="G13" i="2"/>
  <c r="F13" i="2"/>
  <c r="G11" i="2"/>
  <c r="F11" i="2"/>
  <c r="G10" i="2"/>
  <c r="F10" i="2"/>
  <c r="G8" i="2"/>
  <c r="F8" i="2"/>
  <c r="G7" i="2"/>
  <c r="F7" i="2"/>
  <c r="G6" i="2"/>
  <c r="F6" i="2"/>
  <c r="D18" i="1"/>
  <c r="B18" i="1"/>
  <c r="F14" i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H3" i="1"/>
  <c r="G3" i="1"/>
  <c r="H2" i="1"/>
  <c r="G2" i="1"/>
  <c r="H9" i="2"/>
  <c r="H11" i="2"/>
  <c r="H6" i="2"/>
  <c r="H16" i="2"/>
  <c r="H8" i="2"/>
  <c r="H12" i="2"/>
  <c r="H14" i="2"/>
  <c r="H13" i="2"/>
  <c r="H7" i="2"/>
  <c r="H5" i="2"/>
  <c r="H15" i="2"/>
  <c r="H10" i="2"/>
</calcChain>
</file>

<file path=xl/sharedStrings.xml><?xml version="1.0" encoding="utf-8"?>
<sst xmlns="http://schemas.openxmlformats.org/spreadsheetml/2006/main" count="80" uniqueCount="39">
  <si>
    <t xml:space="preserve">  </t>
  </si>
  <si>
    <t>LISTE DES SALARIES DE L'ENTREPRISE</t>
  </si>
  <si>
    <t>NOM</t>
  </si>
  <si>
    <t>SEXE</t>
  </si>
  <si>
    <t>DATE EMBAUCHE</t>
  </si>
  <si>
    <t>ANCIENNETE</t>
  </si>
  <si>
    <t>Colonne2</t>
  </si>
  <si>
    <t>Absence</t>
  </si>
  <si>
    <t>Colonne4</t>
  </si>
  <si>
    <t>Année</t>
  </si>
  <si>
    <t>Mois</t>
  </si>
  <si>
    <t>M</t>
  </si>
  <si>
    <t>A</t>
  </si>
  <si>
    <t>AP</t>
  </si>
  <si>
    <t>F</t>
  </si>
  <si>
    <t>B</t>
  </si>
  <si>
    <t>C</t>
  </si>
  <si>
    <t>D</t>
  </si>
  <si>
    <t>E</t>
  </si>
  <si>
    <t>G</t>
  </si>
  <si>
    <t>ABSENCE SALARIES</t>
  </si>
  <si>
    <t>Nom de l’employé</t>
  </si>
  <si>
    <t>Date de début</t>
  </si>
  <si>
    <t>Date de fin</t>
  </si>
  <si>
    <t>Type de congé</t>
  </si>
  <si>
    <t>Jours</t>
  </si>
  <si>
    <t>Repas</t>
  </si>
  <si>
    <t>Samedi</t>
  </si>
  <si>
    <t>Demi Journée</t>
  </si>
  <si>
    <t>Vacances</t>
  </si>
  <si>
    <t xml:space="preserve">Autre </t>
  </si>
  <si>
    <t>Récupération</t>
  </si>
  <si>
    <t>Maladie</t>
  </si>
  <si>
    <t>Formation</t>
  </si>
  <si>
    <t>Activité Partielle</t>
  </si>
  <si>
    <t>Correspondance</t>
  </si>
  <si>
    <t>R</t>
  </si>
  <si>
    <t>Heures Sup.</t>
  </si>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</sst>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\ &quot;€&quot;"/>
    <numFmt numFmtId="165" formatCode="#,##0.00\ &quot;€&quot;"/>
    <numFmt numFmtId="166" formatCode="0.0"/>
    <numFmt numFmtId="167" formatCode="#&quot; &quot;?/2"/>
  </numFmts>
  <fonts count="13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theme="0"/>
      <name val="Calibri"/>
      <family val="2"/>
    </font>
    <font>
      <b/>
      <sz val="10"/>
      <color theme="0"/>
      <name val="Calibri"/>
      <family val="2"/>
    </font>
    <font>
      <b/>
      <sz val="10"/>
      <color theme="1"/>
      <name val="Calibri"/>
      <family val="2"/>
    </font>
    <font>
      <b/>
      <sz val="10"/>
      <color theme="0"/>
      <name val="Calibri"/>
      <family val="2"/>
      <scheme val="minor"/>
    </font>
    <font>
      <b/>
      <sz val="10"/>
      <color theme="0"/>
      <name val="Calibri Light"/>
      <family val="1"/>
      <scheme val="maj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0"/>
      <color theme="0"/>
      <name val="Calibri Light"/>
      <family val="1"/>
      <scheme val="major"/>
    </font>
    <font>
      <sz val="10"/>
      <color theme="1"/>
      <name val="Calibri Light"/>
      <family val="1"/>
      <scheme val="major"/>
    </font>
    <font>
      <b/>
      <sz val="10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auto="1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 style="medium">
        <color auto="1"/>
      </bottom>
      <diagonal/>
    </border>
    <border>
      <left style="double">
        <color auto="1"/>
      </left>
      <right/>
      <top style="hair">
        <color auto="1"/>
      </top>
      <bottom style="medium">
        <color indexed="64"/>
      </bottom>
      <diagonal/>
    </border>
    <border>
      <left style="double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3" tint="0.39994506668294322"/>
      </left>
      <right/>
      <top style="thin">
        <color theme="1"/>
      </top>
      <bottom/>
      <diagonal/>
    </border>
    <border>
      <left style="thin">
        <color theme="0" tint="-0.24994659260841701"/>
      </left>
      <right/>
      <top style="thin">
        <color theme="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/>
      <bottom/>
      <diagonal/>
    </border>
  </borders>
  <cellStyleXfs count="1">
    <xf numFmtId="0" fontId="0" fillId="0" borderId="0">
      <alignment vertical="center"/>
    </xf>
  </cellStyleXfs>
  <cellXfs count="74">
    <xf numFmtId="0" fontId="0" fillId="0" borderId="0" xfId="0">
      <alignment vertical="center"/>
    </xf>
    <xf numFmtId="0" fontId="1" fillId="0" borderId="0" xfId="0" applyFont="1" applyAlignment="1"/>
    <xf numFmtId="0" fontId="1" fillId="0" borderId="0" xfId="0" applyFont="1" applyAlignment="1">
      <alignment horizont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1" fillId="0" borderId="2" xfId="0" applyFont="1" applyBorder="1" applyAlignment="1"/>
    <xf numFmtId="0" fontId="1" fillId="0" borderId="3" xfId="0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1" fontId="1" fillId="5" borderId="3" xfId="0" applyNumberFormat="1" applyFont="1" applyFill="1" applyBorder="1" applyAlignment="1">
      <alignment horizontal="center"/>
    </xf>
    <xf numFmtId="164" fontId="1" fillId="0" borderId="3" xfId="0" applyNumberFormat="1" applyFont="1" applyBorder="1" applyAlignment="1"/>
    <xf numFmtId="164" fontId="1" fillId="0" borderId="6" xfId="0" applyNumberFormat="1" applyFont="1" applyBorder="1" applyAlignment="1"/>
    <xf numFmtId="0" fontId="1" fillId="6" borderId="13" xfId="0" applyFont="1" applyFill="1" applyBorder="1" applyAlignment="1"/>
    <xf numFmtId="0" fontId="1" fillId="6" borderId="14" xfId="0" applyFont="1" applyFill="1" applyBorder="1" applyAlignment="1">
      <alignment horizontal="center"/>
    </xf>
    <xf numFmtId="14" fontId="1" fillId="6" borderId="14" xfId="0" applyNumberFormat="1" applyFont="1" applyFill="1" applyBorder="1" applyAlignment="1">
      <alignment horizontal="center"/>
    </xf>
    <xf numFmtId="1" fontId="1" fillId="5" borderId="14" xfId="0" applyNumberFormat="1" applyFont="1" applyFill="1" applyBorder="1" applyAlignment="1">
      <alignment horizontal="center"/>
    </xf>
    <xf numFmtId="164" fontId="1" fillId="6" borderId="6" xfId="0" applyNumberFormat="1" applyFont="1" applyFill="1" applyBorder="1" applyAlignment="1"/>
    <xf numFmtId="0" fontId="1" fillId="0" borderId="0" xfId="0" applyFont="1" applyBorder="1" applyAlignment="1"/>
    <xf numFmtId="0" fontId="1" fillId="0" borderId="6" xfId="0" applyFont="1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" fontId="1" fillId="5" borderId="6" xfId="0" applyNumberFormat="1" applyFont="1" applyFill="1" applyBorder="1" applyAlignment="1">
      <alignment horizontal="center"/>
    </xf>
    <xf numFmtId="0" fontId="1" fillId="0" borderId="13" xfId="0" applyFont="1" applyBorder="1" applyAlignment="1"/>
    <xf numFmtId="0" fontId="1" fillId="0" borderId="14" xfId="0" applyFont="1" applyBorder="1" applyAlignment="1">
      <alignment horizontal="center"/>
    </xf>
    <xf numFmtId="14" fontId="1" fillId="0" borderId="14" xfId="0" applyNumberFormat="1" applyFont="1" applyBorder="1" applyAlignment="1">
      <alignment horizontal="center"/>
    </xf>
    <xf numFmtId="3" fontId="1" fillId="0" borderId="6" xfId="0" applyNumberFormat="1" applyFont="1" applyBorder="1" applyAlignment="1">
      <alignment horizontal="center"/>
    </xf>
    <xf numFmtId="0" fontId="1" fillId="0" borderId="15" xfId="0" applyFont="1" applyBorder="1" applyAlignment="1"/>
    <xf numFmtId="0" fontId="1" fillId="0" borderId="16" xfId="0" applyFont="1" applyBorder="1" applyAlignment="1">
      <alignment horizontal="center"/>
    </xf>
    <xf numFmtId="166" fontId="1" fillId="5" borderId="16" xfId="0" applyNumberFormat="1" applyFont="1" applyFill="1" applyBorder="1" applyAlignment="1">
      <alignment horizontal="center"/>
    </xf>
    <xf numFmtId="164" fontId="1" fillId="0" borderId="17" xfId="0" applyNumberFormat="1" applyFont="1" applyBorder="1" applyAlignment="1"/>
    <xf numFmtId="165" fontId="1" fillId="0" borderId="0" xfId="0" applyNumberFormat="1" applyFont="1" applyAlignment="1"/>
    <xf numFmtId="0" fontId="5" fillId="0" borderId="0" xfId="0" applyFont="1" applyAlignment="1"/>
    <xf numFmtId="0" fontId="5" fillId="0" borderId="18" xfId="0" applyFont="1" applyBorder="1" applyAlignment="1"/>
    <xf numFmtId="1" fontId="5" fillId="0" borderId="18" xfId="0" applyNumberFormat="1" applyFont="1" applyBorder="1" applyAlignment="1">
      <alignment horizontal="center"/>
    </xf>
    <xf numFmtId="164" fontId="5" fillId="0" borderId="18" xfId="0" applyNumberFormat="1" applyFon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2" fontId="0" fillId="0" borderId="0" xfId="0" applyNumberFormat="1" applyAlignment="1">
      <alignment horizontal="left" vertical="center"/>
    </xf>
    <xf numFmtId="0" fontId="7" fillId="8" borderId="0" xfId="0" applyFont="1" applyFill="1" applyBorder="1" applyAlignment="1">
      <alignment horizontal="left" vertical="center" indent="1"/>
    </xf>
    <xf numFmtId="14" fontId="7" fillId="8" borderId="0" xfId="0" applyNumberFormat="1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12" fontId="7" fillId="8" borderId="22" xfId="0" applyNumberFormat="1" applyFont="1" applyFill="1" applyBorder="1" applyAlignment="1">
      <alignment horizontal="left" vertical="center" indent="1"/>
    </xf>
    <xf numFmtId="0" fontId="8" fillId="0" borderId="10" xfId="0" applyFont="1" applyFill="1" applyBorder="1" applyAlignment="1">
      <alignment horizontal="left" vertical="center" indent="1"/>
    </xf>
    <xf numFmtId="14" fontId="9" fillId="0" borderId="23" xfId="0" applyNumberFormat="1" applyFont="1" applyFill="1" applyBorder="1" applyAlignment="1">
      <alignment horizontal="center" vertical="center"/>
    </xf>
    <xf numFmtId="14" fontId="9" fillId="0" borderId="10" xfId="0" applyNumberFormat="1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left" vertical="center" indent="1"/>
    </xf>
    <xf numFmtId="0" fontId="9" fillId="0" borderId="23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12" fontId="9" fillId="0" borderId="24" xfId="0" applyNumberFormat="1" applyFont="1" applyFill="1" applyBorder="1" applyAlignment="1">
      <alignment horizontal="left" vertical="center"/>
    </xf>
    <xf numFmtId="14" fontId="8" fillId="0" borderId="10" xfId="0" applyNumberFormat="1" applyFont="1" applyFill="1" applyBorder="1" applyAlignment="1">
      <alignment horizontal="left" vertical="center" indent="1"/>
    </xf>
    <xf numFmtId="0" fontId="9" fillId="0" borderId="23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0" fontId="10" fillId="8" borderId="25" xfId="0" applyFont="1" applyFill="1" applyBorder="1" applyAlignment="1">
      <alignment horizontal="left" vertical="center" indent="1"/>
    </xf>
    <xf numFmtId="0" fontId="11" fillId="0" borderId="0" xfId="0" applyFont="1" applyFill="1" applyBorder="1" applyAlignment="1">
      <alignment horizontal="left" vertical="center" indent="1"/>
    </xf>
    <xf numFmtId="0" fontId="9" fillId="4" borderId="26" xfId="0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9" fillId="0" borderId="26" xfId="0" applyFont="1" applyBorder="1" applyAlignment="1">
      <alignment horizontal="left" vertical="center" indent="1"/>
    </xf>
    <xf numFmtId="167" fontId="0" fillId="0" borderId="0" xfId="0" applyNumberFormat="1" applyFont="1" applyFill="1" applyBorder="1" applyAlignment="1">
      <alignment horizontal="left" vertical="center" indent="1"/>
    </xf>
    <xf numFmtId="0" fontId="6" fillId="7" borderId="19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/>
    </xf>
    <xf numFmtId="0" fontId="6" fillId="7" borderId="2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3" fontId="12" fillId="9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#,##0\ &quot;€&quot;"/>
      <alignment horizontal="general" vertical="bottom" textRotation="0" wrapText="0" indent="0" justifyLastLine="0" shrinkToFit="0" readingOrder="0"/>
      <border diagonalUp="0" diagonalDown="0">
        <left style="double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#,##0\ &quot;€&quot;"/>
      <alignment horizontal="general" vertical="bottom" textRotation="0" wrapText="0" indent="0" justifyLastLine="0" shrinkToFit="0" readingOrder="0"/>
      <border diagonalUp="0" diagonalDown="0">
        <left style="double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/>
        <top style="hair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/>
        <top style="hair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double">
          <color auto="1"/>
        </left>
        <right/>
        <top style="hair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general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general" vertical="bottom" textRotation="0" wrapText="0" indent="0" justifyLastLine="0" shrinkToFit="0" readingOrder="0"/>
    </dxf>
    <dxf>
      <font>
        <color theme="9" tint="0.7999816888943144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/>
        <right style="thin">
          <color theme="0" tint="-0.24994659260841701"/>
        </right>
        <top/>
        <bottom/>
        <vertical/>
        <horizontal/>
      </border>
    </dxf>
    <dxf>
      <border outline="0">
        <left style="thin">
          <color theme="0" tint="-0.2499465926084170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7" formatCode="#&quot; &quot;?/?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0.39994506668294322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3" tint="0.39994506668294322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border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 Light"/>
        <scheme val="major"/>
      </font>
      <fill>
        <patternFill patternType="solid">
          <fgColor indexed="64"/>
          <bgColor theme="3"/>
        </patternFill>
      </fill>
      <alignment horizontal="left" vertical="center" textRotation="0" wrapText="0" indent="1" justifyLastLine="0" shrinkToFit="0" readingOrder="0"/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</dxfs>
  <tableStyles count="2" defaultTableStyle="TableStyleMedium2" defaultPivotStyle="PivotStyleLight16">
    <tableStyle name="Table Style 1" pivot="0" count="5">
      <tableStyleElement type="wholeTable" dxfId="32"/>
      <tableStyleElement type="headerRow" dxfId="31"/>
      <tableStyleElement type="firstColumn" dxfId="30"/>
      <tableStyleElement type="firstRowStripe" dxfId="29"/>
      <tableStyleElement type="firstHeaderCell" dxfId="28"/>
    </tableStyle>
    <tableStyle name="Table Style 1 2" pivot="0" count="5">
      <tableStyleElement type="wholeTable" dxfId="27"/>
      <tableStyleElement type="headerRow" dxfId="26"/>
      <tableStyleElement type="firstColumn" dxfId="25"/>
      <tableStyleElement type="firstRowStripe" dxfId="24"/>
      <tableStyleElement type="firstHeaderCell" dxfId="2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ssources%20Humaines\Pr&#233;sence%20Salari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iés"/>
      <sheetName val="Table"/>
      <sheetName val="Congés annuels"/>
      <sheetName val="Congés Salariés"/>
      <sheetName val="Absence"/>
      <sheetName val="Récupération 2021"/>
      <sheetName val="Salaire 01-21"/>
      <sheetName val="Salaire 02-21"/>
      <sheetName val="Salaire 03-21"/>
    </sheetNames>
    <sheetDataSet>
      <sheetData sheetId="0"/>
      <sheetData sheetId="1">
        <row r="3">
          <cell r="B3">
            <v>42824</v>
          </cell>
        </row>
        <row r="7">
          <cell r="B7" t="str">
            <v>DOS SANTOS Gilbert</v>
          </cell>
          <cell r="O7" t="str">
            <v>Maladie</v>
          </cell>
        </row>
        <row r="8">
          <cell r="B8" t="str">
            <v>BARATTA Alain</v>
          </cell>
          <cell r="O8" t="str">
            <v>accident T</v>
          </cell>
        </row>
        <row r="9">
          <cell r="B9" t="str">
            <v>PEREIRA Manu</v>
          </cell>
          <cell r="O9" t="str">
            <v>Vacances</v>
          </cell>
        </row>
        <row r="10">
          <cell r="B10" t="str">
            <v>MARQUES Carine</v>
          </cell>
          <cell r="O10" t="str">
            <v>Absence</v>
          </cell>
        </row>
        <row r="11">
          <cell r="B11" t="str">
            <v>DAL MOLIN Thierry</v>
          </cell>
          <cell r="O11" t="str">
            <v>Récupération</v>
          </cell>
        </row>
        <row r="12">
          <cell r="B12" t="str">
            <v>HUMBLOT Agnès</v>
          </cell>
          <cell r="O12" t="str">
            <v>Formation</v>
          </cell>
        </row>
        <row r="13">
          <cell r="B13" t="str">
            <v>GONCALVES Maria</v>
          </cell>
          <cell r="O13" t="str">
            <v>Heures Sup.</v>
          </cell>
        </row>
        <row r="14">
          <cell r="B14" t="str">
            <v>MOUTANABIH Jalal</v>
          </cell>
          <cell r="O14" t="str">
            <v xml:space="preserve">Autre </v>
          </cell>
        </row>
        <row r="15">
          <cell r="B15" t="str">
            <v>MARTIN William</v>
          </cell>
          <cell r="O15" t="str">
            <v>Activité Partielle</v>
          </cell>
        </row>
        <row r="16">
          <cell r="B16" t="str">
            <v>ROZE Florent</v>
          </cell>
        </row>
        <row r="17">
          <cell r="B17" t="str">
            <v>CAETENO Paulo</v>
          </cell>
        </row>
        <row r="18">
          <cell r="B18" t="str">
            <v>BARRAT Jérémy</v>
          </cell>
        </row>
        <row r="19">
          <cell r="B19" t="str">
            <v>DEMARIA Valérie</v>
          </cell>
        </row>
        <row r="20">
          <cell r="B20" t="str">
            <v>LACROIX Eric</v>
          </cell>
        </row>
        <row r="21">
          <cell r="B21" t="str">
            <v>AUBERT Sandrine</v>
          </cell>
        </row>
        <row r="22">
          <cell r="B22" t="str">
            <v>MATUSEWICZ Christophe</v>
          </cell>
        </row>
        <row r="23">
          <cell r="B23" t="str">
            <v>HULIN Ashley</v>
          </cell>
        </row>
        <row r="24">
          <cell r="B24" t="str">
            <v>GRACZYK Anthony</v>
          </cell>
        </row>
        <row r="25">
          <cell r="B25" t="str">
            <v>DOS SANTOS Noah</v>
          </cell>
        </row>
        <row r="26">
          <cell r="B26" t="str">
            <v>MENDES Michael</v>
          </cell>
        </row>
        <row r="27">
          <cell r="B27" t="str">
            <v>MARTY Axel</v>
          </cell>
        </row>
        <row r="28">
          <cell r="B28" t="str">
            <v>HERY Laurence</v>
          </cell>
        </row>
        <row r="29">
          <cell r="B29" t="str">
            <v>CLERC Ludovic</v>
          </cell>
        </row>
        <row r="30">
          <cell r="B30" t="str">
            <v>VANGAY Gilbert</v>
          </cell>
        </row>
        <row r="31">
          <cell r="B31" t="str">
            <v>LE TYMEN Jean Baptiste</v>
          </cell>
        </row>
        <row r="32">
          <cell r="B32" t="str">
            <v>RAKOTOARINALA Samuel</v>
          </cell>
        </row>
        <row r="33">
          <cell r="B33" t="str">
            <v>GERION Cindy</v>
          </cell>
        </row>
        <row r="34">
          <cell r="B34" t="str">
            <v>DOS SANTOS Raphael</v>
          </cell>
        </row>
      </sheetData>
      <sheetData sheetId="2"/>
      <sheetData sheetId="3">
        <row r="5">
          <cell r="AN5" t="str">
            <v>HULIN Ashley</v>
          </cell>
        </row>
        <row r="7">
          <cell r="AN7">
            <v>2021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2" name="TAbsence" displayName="TAbsence" ref="B4:I16" totalsRowShown="0" headerRowDxfId="22" dataDxfId="21" tableBorderDxfId="20">
  <autoFilter ref="B4:I16">
    <filterColumn colId="0">
      <filters>
        <filter val="A"/>
      </filters>
    </filterColumn>
  </autoFilter>
  <sortState ref="B5:I721">
    <sortCondition ref="C4:C721"/>
  </sortState>
  <tableColumns count="8">
    <tableColumn id="1" name="Nom de l’employé" dataDxfId="19"/>
    <tableColumn id="2" name="Date de début" dataDxfId="18"/>
    <tableColumn id="3" name="Date de fin" dataDxfId="17"/>
    <tableColumn id="4" name="Type de congé" dataDxfId="16"/>
    <tableColumn id="5" name="Jours" dataDxfId="15">
      <calculatedColumnFormula>IF(TAbsence[[#This Row],[Type de congé]]&lt;&gt;"Vacances",NETWORKDAYS(TAbsence[[#This Row],[Date de début]],TAbsence[[#This Row],[Date de fin]],ListeFériés),NETWORKDAYS.INTL(TAbsence[[#This Row],[Date de début]],TAbsence[[#This Row],[Date de fin]],11,ListeFériés))</calculatedColumnFormula>
    </tableColumn>
    <tableColumn id="7" name="Repas" dataDxfId="14">
      <calculatedColumnFormula>IF(TAbsence[[#This Row],[Type de congé]]&lt;&gt;"Vacances",NETWORKDAYS(TAbsence[[#This Row],[Date de début]],TAbsence[[#This Row],[Date de fin]],ListeFériés),NETWORKDAYS.INTL(TAbsence[[#This Row],[Date de début]],TAbsence[[#This Row],[Date de fin]],1,ListeFériés))</calculatedColumnFormula>
    </tableColumn>
    <tableColumn id="8" name="Samedi" dataDxfId="13">
      <calculatedColumnFormula>SUMPRODUCT((WEEKDAY(ROW(INDIRECT(TAbsence[[#This Row],[Date de début]]&amp;":"&amp;TAbsence[[#This Row],[Date de fin]])),2)=6)*(COUNTIF(ListeFériés,ROW(INDIRECT(TAbsence[[#This Row],[Date de début]]&amp;":"&amp;TAbsence[[#This Row],[Date de fin]])))=0))</calculatedColumnFormula>
    </tableColumn>
    <tableColumn id="6" name="Demi Journée" dataDxfId="12"/>
  </tableColumns>
  <tableStyleInfo name="Table Style 1" showFirstColumn="0" showLastColumn="0" showRowStripes="1" showColumnStripes="0"/>
</table>
</file>

<file path=xl/tables/table2.xml><?xml version="1.0" encoding="utf-8"?>
<table xmlns="http://schemas.openxmlformats.org/spreadsheetml/2006/main" id="3" name="Congés" displayName="Congés" ref="K2:L11" totalsRowShown="0" tableBorderDxfId="11">
  <autoFilter ref="K2:L11"/>
  <tableColumns count="2">
    <tableColumn id="1" name="Type de congé" dataDxfId="10"/>
    <tableColumn id="2" name="Correspondance" dataDxfId="9"/>
  </tableColumns>
  <tableStyleInfo name="Table Style 1" showFirstColumn="0" showLastColumn="0" showRowStripes="1" showColumnStripes="0"/>
</table>
</file>

<file path=xl/tables/table3.xml><?xml version="1.0" encoding="utf-8"?>
<table xmlns="http://schemas.openxmlformats.org/spreadsheetml/2006/main" id="1" name="TSalariés" displayName="TSalariés" ref="B6:H16" totalsRowShown="0" dataDxfId="7" tableBorderDxfId="6">
  <tableColumns count="7">
    <tableColumn id="1" name="NOM" dataDxfId="5"/>
    <tableColumn id="2" name="SEXE" dataDxfId="4"/>
    <tableColumn id="12" name="DATE EMBAUCHE"/>
    <tableColumn id="13" name="ANCIENNETE" dataDxfId="3"/>
    <tableColumn id="14" name="Colonne2" dataDxfId="2"/>
    <tableColumn id="19" name="Absence" dataDxfId="1"/>
    <tableColumn id="20" name="Colonne4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  <pageSetUpPr autoPageBreaks="0" fitToPage="1"/>
  </sheetPr>
  <dimension ref="B1:L17"/>
  <sheetViews>
    <sheetView showGridLines="0" workbookViewId="0">
      <pane ySplit="4" topLeftCell="A5" activePane="bottomLeft" state="frozen"/>
      <selection pane="bottomLeft" activeCell="K4" sqref="K4"/>
    </sheetView>
  </sheetViews>
  <sheetFormatPr baseColWidth="10" defaultColWidth="9.140625" defaultRowHeight="18.75" customHeight="1" x14ac:dyDescent="0.2"/>
  <cols>
    <col min="1" max="1" width="3.42578125" customWidth="1"/>
    <col min="2" max="2" width="25.7109375" customWidth="1"/>
    <col min="3" max="4" width="16.7109375" customWidth="1"/>
    <col min="5" max="5" width="20.5703125" customWidth="1"/>
    <col min="6" max="8" width="12.28515625" customWidth="1"/>
    <col min="9" max="9" width="18.7109375" customWidth="1"/>
    <col min="11" max="11" width="15.7109375" customWidth="1"/>
  </cols>
  <sheetData>
    <row r="1" spans="2:12" ht="18.75" customHeight="1" thickBot="1" x14ac:dyDescent="0.25">
      <c r="C1" s="41"/>
      <c r="D1" s="42"/>
      <c r="I1" s="43"/>
    </row>
    <row r="2" spans="2:12" ht="18.75" customHeight="1" thickBot="1" x14ac:dyDescent="0.25">
      <c r="B2" s="64" t="s">
        <v>20</v>
      </c>
      <c r="C2" s="65"/>
      <c r="D2" s="65"/>
      <c r="E2" s="65"/>
      <c r="F2" s="65"/>
      <c r="G2" s="65"/>
      <c r="H2" s="65"/>
      <c r="I2" s="66"/>
      <c r="K2" s="58" t="s">
        <v>24</v>
      </c>
      <c r="L2" s="59" t="s">
        <v>35</v>
      </c>
    </row>
    <row r="3" spans="2:12" ht="18.75" customHeight="1" x14ac:dyDescent="0.2">
      <c r="C3" s="41"/>
      <c r="D3" s="42"/>
      <c r="I3" s="43"/>
      <c r="K3" s="60" t="s">
        <v>32</v>
      </c>
      <c r="L3" s="61" t="s">
        <v>11</v>
      </c>
    </row>
    <row r="4" spans="2:12" ht="18.75" customHeight="1" x14ac:dyDescent="0.2">
      <c r="B4" s="44" t="s">
        <v>21</v>
      </c>
      <c r="C4" s="45" t="s">
        <v>22</v>
      </c>
      <c r="D4" s="46" t="s">
        <v>23</v>
      </c>
      <c r="E4" s="44" t="s">
        <v>24</v>
      </c>
      <c r="F4" s="46" t="s">
        <v>25</v>
      </c>
      <c r="G4" s="46" t="s">
        <v>26</v>
      </c>
      <c r="H4" s="46" t="s">
        <v>27</v>
      </c>
      <c r="I4" s="47" t="s">
        <v>28</v>
      </c>
      <c r="K4" s="60" t="s">
        <v>7</v>
      </c>
      <c r="L4" s="61" t="s">
        <v>12</v>
      </c>
    </row>
    <row r="5" spans="2:12" ht="18.75" customHeight="1" x14ac:dyDescent="0.2">
      <c r="B5" s="55" t="s">
        <v>12</v>
      </c>
      <c r="C5" s="49">
        <v>44236</v>
      </c>
      <c r="D5" s="50">
        <v>44241</v>
      </c>
      <c r="E5" s="51" t="s">
        <v>32</v>
      </c>
      <c r="F5" s="56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4</v>
      </c>
      <c r="G5" s="57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4</v>
      </c>
      <c r="H5" s="57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1</v>
      </c>
      <c r="I5" s="54"/>
      <c r="K5" s="62" t="s">
        <v>29</v>
      </c>
      <c r="L5" s="61" t="s">
        <v>16</v>
      </c>
    </row>
    <row r="6" spans="2:12" ht="18.75" hidden="1" customHeight="1" x14ac:dyDescent="0.2">
      <c r="B6" s="55" t="s">
        <v>15</v>
      </c>
      <c r="C6" s="49">
        <v>44326</v>
      </c>
      <c r="D6" s="50">
        <v>44330</v>
      </c>
      <c r="E6" s="51" t="s">
        <v>29</v>
      </c>
      <c r="F6" s="52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5</v>
      </c>
      <c r="G6" s="53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5</v>
      </c>
      <c r="H6" s="53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6" s="54"/>
      <c r="K6" s="60" t="s">
        <v>7</v>
      </c>
      <c r="L6" s="61" t="s">
        <v>12</v>
      </c>
    </row>
    <row r="7" spans="2:12" ht="18.75" hidden="1" customHeight="1" x14ac:dyDescent="0.2">
      <c r="B7" s="55" t="s">
        <v>16</v>
      </c>
      <c r="C7" s="49">
        <v>44329</v>
      </c>
      <c r="D7" s="50">
        <v>44346</v>
      </c>
      <c r="E7" s="51" t="s">
        <v>29</v>
      </c>
      <c r="F7" s="52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15</v>
      </c>
      <c r="G7" s="53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12</v>
      </c>
      <c r="H7" s="53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3</v>
      </c>
      <c r="I7" s="54"/>
      <c r="K7" s="62" t="s">
        <v>31</v>
      </c>
      <c r="L7" s="61" t="s">
        <v>36</v>
      </c>
    </row>
    <row r="8" spans="2:12" ht="18.75" hidden="1" customHeight="1" x14ac:dyDescent="0.2">
      <c r="B8" s="55" t="s">
        <v>17</v>
      </c>
      <c r="C8" s="49">
        <v>44332</v>
      </c>
      <c r="D8" s="50">
        <v>44337</v>
      </c>
      <c r="E8" s="51" t="s">
        <v>32</v>
      </c>
      <c r="F8" s="52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5</v>
      </c>
      <c r="G8" s="53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5</v>
      </c>
      <c r="H8" s="53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8" s="54"/>
      <c r="K8" s="60" t="s">
        <v>33</v>
      </c>
      <c r="L8" s="61" t="s">
        <v>14</v>
      </c>
    </row>
    <row r="9" spans="2:12" ht="18.75" hidden="1" customHeight="1" x14ac:dyDescent="0.2">
      <c r="B9" s="55" t="s">
        <v>18</v>
      </c>
      <c r="C9" s="49">
        <v>44337</v>
      </c>
      <c r="D9" s="50">
        <v>44337</v>
      </c>
      <c r="E9" s="51" t="s">
        <v>29</v>
      </c>
      <c r="F9" s="56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1</v>
      </c>
      <c r="G9" s="57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1</v>
      </c>
      <c r="H9" s="57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9" s="54"/>
      <c r="K9" s="62" t="s">
        <v>37</v>
      </c>
      <c r="L9" s="61" t="s">
        <v>38</v>
      </c>
    </row>
    <row r="10" spans="2:12" ht="18.75" hidden="1" customHeight="1" x14ac:dyDescent="0.2">
      <c r="B10" s="48" t="s">
        <v>14</v>
      </c>
      <c r="C10" s="49">
        <v>44339</v>
      </c>
      <c r="D10" s="50">
        <v>44339</v>
      </c>
      <c r="E10" s="51" t="s">
        <v>7</v>
      </c>
      <c r="F10" s="52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0</v>
      </c>
      <c r="G10" s="53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0</v>
      </c>
      <c r="H10" s="53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10" s="54"/>
      <c r="K10" s="62" t="s">
        <v>30</v>
      </c>
      <c r="L10" s="61" t="s">
        <v>17</v>
      </c>
    </row>
    <row r="11" spans="2:12" ht="18.75" hidden="1" customHeight="1" x14ac:dyDescent="0.2">
      <c r="B11" s="48" t="s">
        <v>19</v>
      </c>
      <c r="C11" s="49">
        <v>44340</v>
      </c>
      <c r="D11" s="50">
        <v>44344</v>
      </c>
      <c r="E11" s="51" t="s">
        <v>29</v>
      </c>
      <c r="F11" s="52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5</v>
      </c>
      <c r="G11" s="53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5</v>
      </c>
      <c r="H11" s="53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11" s="54"/>
      <c r="K11" s="62" t="s">
        <v>34</v>
      </c>
      <c r="L11" s="63" t="s">
        <v>13</v>
      </c>
    </row>
    <row r="12" spans="2:12" ht="18.75" hidden="1" customHeight="1" x14ac:dyDescent="0.2">
      <c r="B12" s="55" t="s">
        <v>17</v>
      </c>
      <c r="C12" s="49">
        <v>44344</v>
      </c>
      <c r="D12" s="50">
        <v>44344</v>
      </c>
      <c r="E12" s="51" t="s">
        <v>33</v>
      </c>
      <c r="F12" s="56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1</v>
      </c>
      <c r="G12" s="57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1</v>
      </c>
      <c r="H12" s="57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12" s="54"/>
    </row>
    <row r="13" spans="2:12" ht="18.75" hidden="1" customHeight="1" x14ac:dyDescent="0.2">
      <c r="B13" s="55" t="s">
        <v>18</v>
      </c>
      <c r="C13" s="49">
        <v>44347</v>
      </c>
      <c r="D13" s="50">
        <v>44350</v>
      </c>
      <c r="E13" s="51" t="s">
        <v>29</v>
      </c>
      <c r="F13" s="52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4</v>
      </c>
      <c r="G13" s="53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4</v>
      </c>
      <c r="H13" s="53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13" s="54"/>
    </row>
    <row r="14" spans="2:12" ht="18.75" customHeight="1" x14ac:dyDescent="0.2">
      <c r="B14" s="55" t="s">
        <v>12</v>
      </c>
      <c r="C14" s="49">
        <v>44388</v>
      </c>
      <c r="D14" s="50">
        <v>44407</v>
      </c>
      <c r="E14" s="51" t="s">
        <v>7</v>
      </c>
      <c r="F14" s="56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15</v>
      </c>
      <c r="G14" s="57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15</v>
      </c>
      <c r="H14" s="57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2</v>
      </c>
      <c r="I14" s="54"/>
    </row>
    <row r="15" spans="2:12" ht="18.75" customHeight="1" x14ac:dyDescent="0.2">
      <c r="B15" s="55" t="s">
        <v>12</v>
      </c>
      <c r="C15" s="49">
        <v>44409</v>
      </c>
      <c r="D15" s="50">
        <v>44409</v>
      </c>
      <c r="E15" s="51" t="s">
        <v>29</v>
      </c>
      <c r="F15" s="56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0</v>
      </c>
      <c r="G15" s="57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0</v>
      </c>
      <c r="H15" s="57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0</v>
      </c>
      <c r="I15" s="54"/>
    </row>
    <row r="16" spans="2:12" ht="18.75" customHeight="1" x14ac:dyDescent="0.2">
      <c r="B16" s="55" t="s">
        <v>12</v>
      </c>
      <c r="C16" s="49">
        <v>44416</v>
      </c>
      <c r="D16" s="50">
        <v>44435</v>
      </c>
      <c r="E16" s="51" t="s">
        <v>29</v>
      </c>
      <c r="F16" s="52">
        <f>IF(TAbsence[[#This Row],[Type de congé]]&lt;&gt;"Vacances",NETWORKDAYS(TAbsence[[#This Row],[Date de début]],TAbsence[[#This Row],[Date de fin]],ListeFériés),NETWORKDAYS.INTL(TAbsence[[#This Row],[Date de début]],TAbsence[[#This Row],[Date de fin]],11,ListeFériés))</f>
        <v>17</v>
      </c>
      <c r="G16" s="53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15</v>
      </c>
      <c r="H16" s="53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2</v>
      </c>
      <c r="I16" s="54"/>
    </row>
    <row r="17" spans="3:9" ht="18.75" customHeight="1" x14ac:dyDescent="0.2">
      <c r="C17" s="41"/>
      <c r="D17" s="42"/>
      <c r="I17" s="43"/>
    </row>
  </sheetData>
  <mergeCells count="1">
    <mergeCell ref="B2:I2"/>
  </mergeCells>
  <dataValidations count="2"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5:B317">
      <formula1>ListeSalariés</formula1>
    </dataValidation>
    <dataValidation type="list" allowBlank="1" showInputMessage="1" showErrorMessage="1" sqref="E5:E16">
      <formula1>TypeCongés</formula1>
    </dataValidation>
  </dataValidations>
  <pageMargins left="0.7" right="0.7" top="0.75" bottom="0.75" header="0.3" footer="0.3"/>
  <pageSetup fitToHeight="0" orientation="portrait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'[Présence Salariés.xlsx]Table'!#REF!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18"/>
  <sheetViews>
    <sheetView tabSelected="1" workbookViewId="0">
      <selection activeCell="J11" sqref="J11"/>
    </sheetView>
  </sheetViews>
  <sheetFormatPr baseColWidth="10" defaultRowHeight="12.75" x14ac:dyDescent="0.2"/>
  <cols>
    <col min="1" max="1" width="0.85546875" style="1" customWidth="1"/>
    <col min="2" max="2" width="20.7109375" style="1" customWidth="1"/>
    <col min="3" max="3" width="6.7109375" style="1" customWidth="1"/>
    <col min="4" max="4" width="16.28515625" style="1" customWidth="1"/>
    <col min="5" max="8" width="5.7109375" style="1" customWidth="1"/>
    <col min="9" max="16384" width="11.42578125" style="1"/>
  </cols>
  <sheetData>
    <row r="1" spans="1:8" ht="13.5" thickBot="1" x14ac:dyDescent="0.25">
      <c r="A1" s="1" t="s">
        <v>0</v>
      </c>
    </row>
    <row r="2" spans="1:8" ht="12.75" customHeight="1" x14ac:dyDescent="0.2">
      <c r="B2" s="67" t="s">
        <v>1</v>
      </c>
      <c r="C2" s="68"/>
      <c r="D2" s="68"/>
      <c r="E2" s="68"/>
      <c r="F2" s="68"/>
      <c r="G2" s="71">
        <f>YEAR(1&amp;"/"&amp;2021)</f>
        <v>2021</v>
      </c>
      <c r="H2" s="71" t="e">
        <f>YEAR(1&amp;"/"&amp;E$6)</f>
        <v>#VALUE!</v>
      </c>
    </row>
    <row r="3" spans="1:8" ht="13.5" customHeight="1" thickBot="1" x14ac:dyDescent="0.25">
      <c r="B3" s="69"/>
      <c r="C3" s="70"/>
      <c r="D3" s="70"/>
      <c r="E3" s="70"/>
      <c r="F3" s="70"/>
      <c r="G3" s="72" t="e">
        <f>YEAR(1&amp;"/"&amp;D$6)</f>
        <v>#VALUE!</v>
      </c>
      <c r="H3" s="72" t="e">
        <f>YEAR(1&amp;"/"&amp;E$6)</f>
        <v>#VALUE!</v>
      </c>
    </row>
    <row r="4" spans="1:8" ht="15.75" x14ac:dyDescent="0.2">
      <c r="B4" s="3"/>
      <c r="C4" s="4"/>
      <c r="D4" s="4"/>
      <c r="E4" s="4"/>
      <c r="F4" s="4"/>
    </row>
    <row r="6" spans="1:8" ht="25.5" customHeight="1" x14ac:dyDescent="0.2">
      <c r="B6" s="5" t="s">
        <v>2</v>
      </c>
      <c r="C6" s="6" t="s">
        <v>3</v>
      </c>
      <c r="D6" s="6" t="s">
        <v>4</v>
      </c>
      <c r="E6" s="8" t="s">
        <v>5</v>
      </c>
      <c r="F6" s="9" t="s">
        <v>6</v>
      </c>
      <c r="G6" s="7" t="s">
        <v>7</v>
      </c>
      <c r="H6" s="1" t="s">
        <v>8</v>
      </c>
    </row>
    <row r="7" spans="1:8" ht="12" customHeight="1" thickBot="1" x14ac:dyDescent="0.25">
      <c r="B7" s="10"/>
      <c r="C7" s="11"/>
      <c r="D7" s="11"/>
      <c r="E7" s="12" t="s">
        <v>9</v>
      </c>
      <c r="F7" s="12" t="s">
        <v>10</v>
      </c>
      <c r="G7" s="12" t="s">
        <v>11</v>
      </c>
      <c r="H7" s="12" t="s">
        <v>12</v>
      </c>
    </row>
    <row r="8" spans="1:8" x14ac:dyDescent="0.2">
      <c r="B8" s="13" t="s">
        <v>12</v>
      </c>
      <c r="C8" s="14" t="s">
        <v>11</v>
      </c>
      <c r="D8" s="15">
        <v>39172</v>
      </c>
      <c r="E8" s="16">
        <f t="shared" ref="E8:E14" ca="1" si="0">DATEDIF(D8,TODAY(),"y")</f>
        <v>14</v>
      </c>
      <c r="F8" s="16">
        <f t="shared" ref="F8:F14" ca="1" si="1">DATEDIF(D8,TODAY(),"ym")</f>
        <v>0</v>
      </c>
      <c r="G8" s="73">
        <f>SUMIFS(Absence!$F$5:$F$1211,Absence!$B$5:$B$1211,TSalariés[[#This Row],[NOM]],Absence!$C$5:$C$1211,"&gt;="&amp;DATE(G$2,1,1),Absence!$D$5:$D$1211,"&lt;"&amp;DATE(G$2,12,31),Absence!$E$5:$E$1211,Absence!K3)</f>
        <v>4</v>
      </c>
      <c r="H8" s="17"/>
    </row>
    <row r="9" spans="1:8" x14ac:dyDescent="0.2">
      <c r="B9" s="19" t="s">
        <v>15</v>
      </c>
      <c r="C9" s="20" t="s">
        <v>14</v>
      </c>
      <c r="D9" s="21">
        <v>40816</v>
      </c>
      <c r="E9" s="22">
        <f t="shared" ca="1" si="0"/>
        <v>9</v>
      </c>
      <c r="F9" s="22">
        <f t="shared" ca="1" si="1"/>
        <v>6</v>
      </c>
      <c r="G9" s="31"/>
      <c r="H9" s="23"/>
    </row>
    <row r="10" spans="1:8" ht="13.5" thickBot="1" x14ac:dyDescent="0.25">
      <c r="B10" s="24" t="s">
        <v>16</v>
      </c>
      <c r="C10" s="25" t="s">
        <v>11</v>
      </c>
      <c r="D10" s="26">
        <v>42403</v>
      </c>
      <c r="E10" s="27">
        <f t="shared" ca="1" si="0"/>
        <v>5</v>
      </c>
      <c r="F10" s="27">
        <f t="shared" ca="1" si="1"/>
        <v>1</v>
      </c>
      <c r="G10" s="31"/>
      <c r="H10" s="18"/>
    </row>
    <row r="11" spans="1:8" x14ac:dyDescent="0.2">
      <c r="B11" s="13" t="s">
        <v>17</v>
      </c>
      <c r="C11" s="14" t="s">
        <v>11</v>
      </c>
      <c r="D11" s="15">
        <v>39183</v>
      </c>
      <c r="E11" s="16">
        <f t="shared" ca="1" si="0"/>
        <v>13</v>
      </c>
      <c r="F11" s="16">
        <f t="shared" ca="1" si="1"/>
        <v>11</v>
      </c>
      <c r="G11" s="31"/>
      <c r="H11" s="17"/>
    </row>
    <row r="12" spans="1:8" x14ac:dyDescent="0.2">
      <c r="B12" s="19" t="s">
        <v>18</v>
      </c>
      <c r="C12" s="20" t="s">
        <v>11</v>
      </c>
      <c r="D12" s="21">
        <v>39204</v>
      </c>
      <c r="E12" s="22">
        <f t="shared" ca="1" si="0"/>
        <v>13</v>
      </c>
      <c r="F12" s="22">
        <f t="shared" ca="1" si="1"/>
        <v>10</v>
      </c>
      <c r="G12" s="31"/>
      <c r="H12" s="23"/>
    </row>
    <row r="13" spans="1:8" ht="12.75" customHeight="1" x14ac:dyDescent="0.2">
      <c r="B13" s="28" t="s">
        <v>14</v>
      </c>
      <c r="C13" s="29" t="s">
        <v>14</v>
      </c>
      <c r="D13" s="30">
        <v>39239</v>
      </c>
      <c r="E13" s="22">
        <f t="shared" ca="1" si="0"/>
        <v>13</v>
      </c>
      <c r="F13" s="22">
        <f t="shared" ca="1" si="1"/>
        <v>9</v>
      </c>
      <c r="G13" s="31"/>
      <c r="H13" s="31"/>
    </row>
    <row r="14" spans="1:8" ht="12.75" customHeight="1" x14ac:dyDescent="0.2">
      <c r="B14" s="19" t="s">
        <v>19</v>
      </c>
      <c r="C14" s="20" t="s">
        <v>11</v>
      </c>
      <c r="D14" s="21">
        <v>39326</v>
      </c>
      <c r="E14" s="22">
        <f t="shared" ca="1" si="0"/>
        <v>13</v>
      </c>
      <c r="F14" s="22">
        <f t="shared" ca="1" si="1"/>
        <v>6</v>
      </c>
      <c r="G14" s="31"/>
      <c r="H14" s="23"/>
    </row>
    <row r="15" spans="1:8" x14ac:dyDescent="0.2">
      <c r="B15" s="19"/>
      <c r="C15" s="20"/>
      <c r="D15" s="21"/>
      <c r="E15" s="22"/>
      <c r="F15" s="22"/>
      <c r="G15" s="23"/>
      <c r="H15" s="23"/>
    </row>
    <row r="16" spans="1:8" ht="13.5" thickBot="1" x14ac:dyDescent="0.25">
      <c r="B16" s="32"/>
      <c r="C16" s="33"/>
      <c r="D16" s="33"/>
      <c r="E16" s="34"/>
      <c r="F16" s="34"/>
      <c r="G16" s="35"/>
      <c r="H16" s="35"/>
    </row>
    <row r="17" spans="2:8" ht="13.5" thickBot="1" x14ac:dyDescent="0.25">
      <c r="G17" s="36"/>
      <c r="H17" s="36"/>
    </row>
    <row r="18" spans="2:8" s="37" customFormat="1" ht="13.5" thickBot="1" x14ac:dyDescent="0.25">
      <c r="B18" s="38">
        <f>+COUNTA(B8:B16)</f>
        <v>7</v>
      </c>
      <c r="D18" s="39" t="e">
        <f>+AVERAGE(#REF!)</f>
        <v>#REF!</v>
      </c>
      <c r="F18" s="2"/>
      <c r="G18" s="40"/>
      <c r="H18" s="40"/>
    </row>
  </sheetData>
  <mergeCells count="2">
    <mergeCell ref="B2:F3"/>
    <mergeCell ref="G2:H3"/>
  </mergeCells>
  <conditionalFormatting sqref="E8:F15">
    <cfRule type="cellIs" dxfId="8" priority="4" operator="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Absence</vt:lpstr>
      <vt:lpstr>salariés</vt:lpstr>
      <vt:lpstr>Demi</vt:lpstr>
      <vt:lpstr>ListeDateDébut</vt:lpstr>
      <vt:lpstr>ListeDateFin</vt:lpstr>
      <vt:lpstr>ListeNoms</vt:lpstr>
      <vt:lpstr>NbCongés</vt:lpstr>
      <vt:lpstr>nbJours</vt:lpstr>
      <vt:lpstr>Absence!Zone_d_impression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Valérie Demaria</cp:lastModifiedBy>
  <dcterms:created xsi:type="dcterms:W3CDTF">2021-03-30T15:23:34Z</dcterms:created>
  <dcterms:modified xsi:type="dcterms:W3CDTF">2021-03-31T07:22:11Z</dcterms:modified>
</cp:coreProperties>
</file>