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fournisseur\Avoir en Attente\"/>
    </mc:Choice>
  </mc:AlternateContent>
  <bookViews>
    <workbookView xWindow="0" yWindow="0" windowWidth="28800" windowHeight="12300"/>
  </bookViews>
  <sheets>
    <sheet name="Avoir" sheetId="1" r:id="rId1"/>
  </sheets>
  <definedNames>
    <definedName name="_xlnm._FilterDatabase" localSheetId="0" hidden="1">Avoir!$B$1:$O$275</definedName>
    <definedName name="_xlnm.Print_Area" localSheetId="0">Avoir!$B$1:$I$275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48" i="1" l="1"/>
  <c r="K248" i="1" s="1"/>
  <c r="L248" i="1" s="1"/>
  <c r="I137" i="1" l="1"/>
  <c r="K137" i="1" s="1"/>
  <c r="L137" i="1" s="1"/>
  <c r="I212" i="1" l="1"/>
  <c r="K212" i="1" s="1"/>
  <c r="L212" i="1" s="1"/>
  <c r="I246" i="1"/>
  <c r="K246" i="1" s="1"/>
  <c r="L246" i="1" s="1"/>
  <c r="I273" i="1"/>
  <c r="K273" i="1" s="1"/>
  <c r="L273" i="1" s="1"/>
  <c r="I271" i="1"/>
  <c r="K271" i="1" s="1"/>
  <c r="L271" i="1" s="1"/>
  <c r="I255" i="1"/>
  <c r="K255" i="1" s="1"/>
  <c r="L255" i="1" s="1"/>
  <c r="I252" i="1"/>
  <c r="K252" i="1" s="1"/>
  <c r="L252" i="1" s="1"/>
  <c r="I251" i="1"/>
  <c r="K251" i="1" s="1"/>
  <c r="L251" i="1" s="1"/>
  <c r="I264" i="1"/>
  <c r="K264" i="1" s="1"/>
  <c r="L264" i="1" s="1"/>
  <c r="I245" i="1"/>
  <c r="K245" i="1" s="1"/>
  <c r="L245" i="1" s="1"/>
  <c r="I253" i="1"/>
  <c r="K253" i="1" s="1"/>
  <c r="L253" i="1" s="1"/>
  <c r="I274" i="1"/>
  <c r="K274" i="1" s="1"/>
  <c r="L274" i="1" s="1"/>
  <c r="I238" i="1"/>
  <c r="K238" i="1" s="1"/>
  <c r="L238" i="1" s="1"/>
  <c r="I237" i="1"/>
  <c r="K237" i="1" s="1"/>
  <c r="L237" i="1" s="1"/>
  <c r="I239" i="1"/>
  <c r="K239" i="1" s="1"/>
  <c r="L239" i="1" s="1"/>
  <c r="I247" i="1"/>
  <c r="K247" i="1" s="1"/>
  <c r="L247" i="1" s="1"/>
  <c r="I263" i="1"/>
  <c r="K263" i="1" s="1"/>
  <c r="L263" i="1" s="1"/>
  <c r="I45" i="1" l="1"/>
  <c r="K45" i="1" s="1"/>
  <c r="L45" i="1" s="1"/>
  <c r="I30" i="1"/>
  <c r="K30" i="1" s="1"/>
  <c r="L30" i="1" s="1"/>
  <c r="I29" i="1"/>
  <c r="K29" i="1" s="1"/>
  <c r="L29" i="1" s="1"/>
  <c r="I139" i="1"/>
  <c r="K139" i="1" s="1"/>
  <c r="L139" i="1" s="1"/>
  <c r="I270" i="1"/>
  <c r="K270" i="1" s="1"/>
  <c r="L270" i="1" s="1"/>
  <c r="I269" i="1"/>
  <c r="K269" i="1" s="1"/>
  <c r="L269" i="1" s="1"/>
  <c r="I225" i="1"/>
  <c r="K225" i="1" s="1"/>
  <c r="L225" i="1" s="1"/>
  <c r="I224" i="1"/>
  <c r="K224" i="1" s="1"/>
  <c r="L224" i="1" s="1"/>
  <c r="I99" i="1"/>
  <c r="K99" i="1" s="1"/>
  <c r="L99" i="1" s="1"/>
  <c r="K100" i="1"/>
  <c r="L100" i="1" s="1"/>
  <c r="I204" i="1"/>
  <c r="K204" i="1" s="1"/>
  <c r="L204" i="1" s="1"/>
  <c r="I201" i="1"/>
  <c r="K201" i="1" s="1"/>
  <c r="L201" i="1" s="1"/>
  <c r="I131" i="1" l="1"/>
  <c r="K131" i="1" s="1"/>
  <c r="L131" i="1" s="1"/>
  <c r="I130" i="1" l="1"/>
  <c r="K130" i="1" s="1"/>
  <c r="L130" i="1" s="1"/>
  <c r="K95" i="1" l="1"/>
  <c r="L95" i="1" s="1"/>
  <c r="K268" i="1"/>
  <c r="L268" i="1" s="1"/>
  <c r="I70" i="1"/>
  <c r="K70" i="1" s="1"/>
  <c r="L70" i="1" s="1"/>
  <c r="I69" i="1"/>
  <c r="K69" i="1" s="1"/>
  <c r="L69" i="1" s="1"/>
  <c r="I202" i="1"/>
  <c r="K202" i="1" s="1"/>
  <c r="L202" i="1" s="1"/>
  <c r="I203" i="1"/>
  <c r="K203" i="1" s="1"/>
  <c r="L203" i="1" s="1"/>
  <c r="I52" i="1" l="1"/>
  <c r="K52" i="1" s="1"/>
  <c r="L52" i="1" s="1"/>
  <c r="I26" i="1" l="1"/>
  <c r="K26" i="1" s="1"/>
  <c r="L26" i="1" s="1"/>
  <c r="I24" i="1"/>
  <c r="K24" i="1" s="1"/>
  <c r="L24" i="1" s="1"/>
  <c r="I28" i="1"/>
  <c r="K28" i="1" s="1"/>
  <c r="L28" i="1" s="1"/>
  <c r="I35" i="1" l="1"/>
  <c r="K35" i="1" s="1"/>
  <c r="L35" i="1" s="1"/>
  <c r="I235" i="1"/>
  <c r="K235" i="1" s="1"/>
  <c r="L235" i="1" s="1"/>
  <c r="I234" i="1"/>
  <c r="K234" i="1" s="1"/>
  <c r="L234" i="1" s="1"/>
  <c r="I254" i="1"/>
  <c r="K254" i="1" s="1"/>
  <c r="L254" i="1" s="1"/>
  <c r="I34" i="1"/>
  <c r="K34" i="1" s="1"/>
  <c r="L34" i="1" s="1"/>
  <c r="I215" i="1"/>
  <c r="K215" i="1" s="1"/>
  <c r="L215" i="1" s="1"/>
  <c r="I214" i="1"/>
  <c r="K214" i="1" s="1"/>
  <c r="L214" i="1" s="1"/>
  <c r="I260" i="1"/>
  <c r="K260" i="1" s="1"/>
  <c r="L260" i="1" s="1"/>
  <c r="I259" i="1"/>
  <c r="K259" i="1" s="1"/>
  <c r="L259" i="1" s="1"/>
  <c r="I258" i="1"/>
  <c r="K258" i="1" s="1"/>
  <c r="L258" i="1" s="1"/>
  <c r="I257" i="1"/>
  <c r="K257" i="1" s="1"/>
  <c r="L257" i="1" s="1"/>
  <c r="I256" i="1"/>
  <c r="K256" i="1" s="1"/>
  <c r="L256" i="1" s="1"/>
  <c r="I262" i="1"/>
  <c r="K262" i="1" s="1"/>
  <c r="L262" i="1" s="1"/>
  <c r="I261" i="1"/>
  <c r="K261" i="1" s="1"/>
  <c r="L261" i="1" s="1"/>
  <c r="I113" i="1"/>
  <c r="K113" i="1" s="1"/>
  <c r="L113" i="1" s="1"/>
  <c r="I150" i="1"/>
  <c r="K150" i="1" s="1"/>
  <c r="L150" i="1" s="1"/>
  <c r="I249" i="1"/>
  <c r="K249" i="1" s="1"/>
  <c r="L249" i="1" s="1"/>
  <c r="I250" i="1"/>
  <c r="K250" i="1" s="1"/>
  <c r="L250" i="1" s="1"/>
  <c r="I98" i="1"/>
  <c r="K98" i="1" s="1"/>
  <c r="L98" i="1" s="1"/>
  <c r="I244" i="1"/>
  <c r="K244" i="1" s="1"/>
  <c r="L244" i="1" s="1"/>
  <c r="I243" i="1"/>
  <c r="K243" i="1" s="1"/>
  <c r="L243" i="1" s="1"/>
  <c r="I240" i="1"/>
  <c r="K240" i="1" s="1"/>
  <c r="L240" i="1" s="1"/>
  <c r="I242" i="1"/>
  <c r="K242" i="1" s="1"/>
  <c r="L242" i="1" s="1"/>
  <c r="I241" i="1"/>
  <c r="K241" i="1" s="1"/>
  <c r="L241" i="1" s="1"/>
  <c r="I236" i="1"/>
  <c r="K236" i="1" s="1"/>
  <c r="L236" i="1" s="1"/>
  <c r="I233" i="1"/>
  <c r="K233" i="1" s="1"/>
  <c r="L233" i="1" s="1"/>
  <c r="I232" i="1"/>
  <c r="K232" i="1" s="1"/>
  <c r="L232" i="1" s="1"/>
  <c r="I211" i="1"/>
  <c r="K211" i="1" s="1"/>
  <c r="L211" i="1" s="1"/>
  <c r="I231" i="1"/>
  <c r="K231" i="1" s="1"/>
  <c r="L231" i="1" s="1"/>
  <c r="I226" i="1"/>
  <c r="K226" i="1" s="1"/>
  <c r="L226" i="1" s="1"/>
  <c r="I217" i="1"/>
  <c r="K217" i="1" s="1"/>
  <c r="L217" i="1" s="1"/>
  <c r="I229" i="1"/>
  <c r="K229" i="1" s="1"/>
  <c r="L229" i="1" s="1"/>
  <c r="I228" i="1"/>
  <c r="K228" i="1" s="1"/>
  <c r="L228" i="1" s="1"/>
  <c r="I230" i="1"/>
  <c r="K230" i="1" s="1"/>
  <c r="L230" i="1" s="1"/>
  <c r="I220" i="1"/>
  <c r="K220" i="1" s="1"/>
  <c r="L220" i="1" s="1"/>
  <c r="I195" i="1"/>
  <c r="K195" i="1" s="1"/>
  <c r="L195" i="1" s="1"/>
  <c r="I194" i="1"/>
  <c r="K194" i="1" s="1"/>
  <c r="L194" i="1" s="1"/>
  <c r="I129" i="1"/>
  <c r="K129" i="1" s="1"/>
  <c r="L129" i="1" s="1"/>
  <c r="I117" i="1"/>
  <c r="K117" i="1" s="1"/>
  <c r="L117" i="1" s="1"/>
  <c r="I115" i="1"/>
  <c r="K115" i="1" s="1"/>
  <c r="L115" i="1" s="1"/>
  <c r="I114" i="1"/>
  <c r="K114" i="1" s="1"/>
  <c r="L114" i="1" s="1"/>
  <c r="I125" i="1"/>
  <c r="K125" i="1" s="1"/>
  <c r="L125" i="1" s="1"/>
  <c r="I219" i="1"/>
  <c r="K219" i="1" s="1"/>
  <c r="L219" i="1" s="1"/>
  <c r="I205" i="1"/>
  <c r="K205" i="1" s="1"/>
  <c r="L205" i="1" s="1"/>
  <c r="I227" i="1"/>
  <c r="K227" i="1" s="1"/>
  <c r="L227" i="1" s="1"/>
  <c r="I209" i="1"/>
  <c r="K209" i="1" s="1"/>
  <c r="L209" i="1" s="1"/>
  <c r="I207" i="1"/>
  <c r="K207" i="1" s="1"/>
  <c r="L207" i="1" s="1"/>
  <c r="I206" i="1"/>
  <c r="K206" i="1" s="1"/>
  <c r="L206" i="1" s="1"/>
  <c r="I110" i="1"/>
  <c r="K110" i="1" s="1"/>
  <c r="L110" i="1" s="1"/>
  <c r="I198" i="1"/>
  <c r="K198" i="1" s="1"/>
  <c r="L198" i="1" s="1"/>
  <c r="I197" i="1"/>
  <c r="K197" i="1" s="1"/>
  <c r="L197" i="1" s="1"/>
  <c r="I199" i="1"/>
  <c r="K199" i="1" s="1"/>
  <c r="L199" i="1" s="1"/>
  <c r="I200" i="1"/>
  <c r="K200" i="1" s="1"/>
  <c r="L200" i="1" s="1"/>
  <c r="I196" i="1"/>
  <c r="K196" i="1" s="1"/>
  <c r="L196" i="1" s="1"/>
  <c r="I193" i="1"/>
  <c r="K193" i="1" s="1"/>
  <c r="L193" i="1" s="1"/>
  <c r="I51" i="1"/>
  <c r="K51" i="1" s="1"/>
  <c r="L51" i="1" s="1"/>
  <c r="I158" i="1"/>
  <c r="K158" i="1" s="1"/>
  <c r="L158" i="1" s="1"/>
  <c r="I192" i="1"/>
  <c r="K192" i="1" s="1"/>
  <c r="L192" i="1" s="1"/>
  <c r="I275" i="1"/>
  <c r="K275" i="1" s="1"/>
  <c r="L275" i="1" s="1"/>
  <c r="I191" i="1"/>
  <c r="K191" i="1" s="1"/>
  <c r="L191" i="1" s="1"/>
  <c r="I189" i="1"/>
  <c r="K189" i="1" s="1"/>
  <c r="L189" i="1" s="1"/>
  <c r="I188" i="1"/>
  <c r="K188" i="1" s="1"/>
  <c r="L188" i="1" s="1"/>
  <c r="I170" i="1"/>
  <c r="K170" i="1" s="1"/>
  <c r="L170" i="1" s="1"/>
  <c r="I144" i="1"/>
  <c r="K144" i="1" s="1"/>
  <c r="L144" i="1" s="1"/>
  <c r="I168" i="1"/>
  <c r="K168" i="1" s="1"/>
  <c r="L168" i="1" s="1"/>
  <c r="I169" i="1"/>
  <c r="K169" i="1" s="1"/>
  <c r="L169" i="1" s="1"/>
  <c r="I167" i="1"/>
  <c r="K167" i="1" s="1"/>
  <c r="L167" i="1" s="1"/>
  <c r="I166" i="1"/>
  <c r="K166" i="1" s="1"/>
  <c r="L166" i="1" s="1"/>
  <c r="I165" i="1"/>
  <c r="K165" i="1" s="1"/>
  <c r="L165" i="1" s="1"/>
  <c r="I142" i="1"/>
  <c r="K142" i="1" s="1"/>
  <c r="L142" i="1" s="1"/>
  <c r="I164" i="1"/>
  <c r="K164" i="1" s="1"/>
  <c r="L164" i="1" s="1"/>
  <c r="I163" i="1"/>
  <c r="K163" i="1" s="1"/>
  <c r="L163" i="1" s="1"/>
  <c r="I160" i="1"/>
  <c r="K160" i="1" s="1"/>
  <c r="L160" i="1" s="1"/>
  <c r="I156" i="1"/>
  <c r="K156" i="1" s="1"/>
  <c r="L156" i="1" s="1"/>
  <c r="I155" i="1"/>
  <c r="K155" i="1" s="1"/>
  <c r="L155" i="1" s="1"/>
  <c r="I154" i="1"/>
  <c r="K154" i="1" s="1"/>
  <c r="L154" i="1" s="1"/>
  <c r="I153" i="1"/>
  <c r="K153" i="1" s="1"/>
  <c r="L153" i="1" s="1"/>
  <c r="I152" i="1"/>
  <c r="K152" i="1" s="1"/>
  <c r="L152" i="1" s="1"/>
  <c r="I151" i="1"/>
  <c r="K151" i="1" s="1"/>
  <c r="L151" i="1" s="1"/>
  <c r="I147" i="1"/>
  <c r="K147" i="1" s="1"/>
  <c r="L147" i="1" s="1"/>
  <c r="I146" i="1"/>
  <c r="K146" i="1" s="1"/>
  <c r="L146" i="1" s="1"/>
  <c r="I132" i="1"/>
  <c r="K132" i="1" s="1"/>
  <c r="L132" i="1" s="1"/>
  <c r="I107" i="1"/>
  <c r="K107" i="1" s="1"/>
  <c r="L107" i="1" s="1"/>
  <c r="I10" i="1"/>
  <c r="K10" i="1" s="1"/>
  <c r="L10" i="1" s="1"/>
  <c r="I208" i="1"/>
  <c r="K208" i="1" s="1"/>
  <c r="L208" i="1" s="1"/>
  <c r="I106" i="1"/>
  <c r="K106" i="1" s="1"/>
  <c r="L106" i="1" s="1"/>
  <c r="I105" i="1"/>
  <c r="K105" i="1" s="1"/>
  <c r="L105" i="1" s="1"/>
  <c r="I104" i="1"/>
  <c r="K104" i="1" s="1"/>
  <c r="L104" i="1" s="1"/>
  <c r="I103" i="1"/>
  <c r="K103" i="1" s="1"/>
  <c r="L103" i="1" s="1"/>
  <c r="I102" i="1"/>
  <c r="K102" i="1" s="1"/>
  <c r="L102" i="1" s="1"/>
  <c r="I141" i="1"/>
  <c r="K141" i="1" s="1"/>
  <c r="L141" i="1" s="1"/>
  <c r="I101" i="1"/>
  <c r="K101" i="1" s="1"/>
  <c r="L101" i="1" s="1"/>
  <c r="I96" i="1"/>
  <c r="K96" i="1" s="1"/>
  <c r="L96" i="1" s="1"/>
  <c r="I91" i="1"/>
  <c r="K91" i="1" s="1"/>
  <c r="L91" i="1" s="1"/>
  <c r="I90" i="1"/>
  <c r="K90" i="1" s="1"/>
  <c r="L90" i="1" s="1"/>
  <c r="I89" i="1"/>
  <c r="K89" i="1" s="1"/>
  <c r="L89" i="1" s="1"/>
  <c r="I88" i="1"/>
  <c r="K88" i="1" s="1"/>
  <c r="L88" i="1" s="1"/>
  <c r="I87" i="1"/>
  <c r="K87" i="1" s="1"/>
  <c r="L87" i="1" s="1"/>
  <c r="I85" i="1"/>
  <c r="K85" i="1" s="1"/>
  <c r="L85" i="1" s="1"/>
  <c r="I84" i="1"/>
  <c r="K84" i="1" s="1"/>
  <c r="L84" i="1" s="1"/>
  <c r="I86" i="1"/>
  <c r="K86" i="1" s="1"/>
  <c r="L86" i="1" s="1"/>
  <c r="I83" i="1"/>
  <c r="K83" i="1" s="1"/>
  <c r="L83" i="1" s="1"/>
  <c r="I82" i="1"/>
  <c r="K82" i="1" s="1"/>
  <c r="L82" i="1" s="1"/>
  <c r="I81" i="1"/>
  <c r="K81" i="1" s="1"/>
  <c r="L81" i="1" s="1"/>
  <c r="I79" i="1"/>
  <c r="K79" i="1" s="1"/>
  <c r="L79" i="1" s="1"/>
  <c r="I80" i="1"/>
  <c r="K80" i="1" s="1"/>
  <c r="L80" i="1" s="1"/>
  <c r="I140" i="1"/>
  <c r="K140" i="1" s="1"/>
  <c r="L140" i="1" s="1"/>
  <c r="I78" i="1"/>
  <c r="K78" i="1" s="1"/>
  <c r="L78" i="1" s="1"/>
  <c r="I56" i="1"/>
  <c r="K56" i="1" s="1"/>
  <c r="L56" i="1" s="1"/>
  <c r="I63" i="1"/>
  <c r="K63" i="1" s="1"/>
  <c r="L63" i="1" s="1"/>
  <c r="I77" i="1"/>
  <c r="K77" i="1" s="1"/>
  <c r="L77" i="1" s="1"/>
  <c r="I76" i="1"/>
  <c r="K76" i="1" s="1"/>
  <c r="L76" i="1" s="1"/>
  <c r="I75" i="1"/>
  <c r="K75" i="1" s="1"/>
  <c r="L75" i="1" s="1"/>
  <c r="I65" i="1"/>
  <c r="K65" i="1" s="1"/>
  <c r="L65" i="1" s="1"/>
  <c r="I74" i="1"/>
  <c r="K74" i="1" s="1"/>
  <c r="L74" i="1" s="1"/>
  <c r="I72" i="1"/>
  <c r="K72" i="1" s="1"/>
  <c r="L72" i="1" s="1"/>
  <c r="I64" i="1"/>
  <c r="K64" i="1" s="1"/>
  <c r="L64" i="1" s="1"/>
  <c r="I71" i="1"/>
  <c r="K71" i="1" s="1"/>
  <c r="L71" i="1" s="1"/>
  <c r="I67" i="1"/>
  <c r="K67" i="1" s="1"/>
  <c r="L67" i="1" s="1"/>
  <c r="I55" i="1"/>
  <c r="K55" i="1" s="1"/>
  <c r="L55" i="1" s="1"/>
  <c r="I62" i="1"/>
  <c r="K62" i="1" s="1"/>
  <c r="L62" i="1" s="1"/>
  <c r="I61" i="1"/>
  <c r="K61" i="1" s="1"/>
  <c r="L61" i="1" s="1"/>
  <c r="I58" i="1"/>
  <c r="K58" i="1" s="1"/>
  <c r="L58" i="1" s="1"/>
  <c r="I53" i="1"/>
  <c r="K53" i="1" s="1"/>
  <c r="L53" i="1" s="1"/>
  <c r="I50" i="1"/>
  <c r="K50" i="1" s="1"/>
  <c r="L50" i="1" s="1"/>
  <c r="I49" i="1"/>
  <c r="K49" i="1" s="1"/>
  <c r="L49" i="1" s="1"/>
  <c r="I48" i="1"/>
  <c r="K48" i="1" s="1"/>
  <c r="L48" i="1" s="1"/>
  <c r="I47" i="1"/>
  <c r="K47" i="1" s="1"/>
  <c r="L47" i="1" s="1"/>
  <c r="I46" i="1"/>
  <c r="K46" i="1" s="1"/>
  <c r="L46" i="1" s="1"/>
  <c r="I44" i="1"/>
  <c r="K44" i="1" s="1"/>
  <c r="L44" i="1" s="1"/>
  <c r="I43" i="1"/>
  <c r="K43" i="1" s="1"/>
  <c r="L43" i="1" s="1"/>
  <c r="I42" i="1"/>
  <c r="K42" i="1" s="1"/>
  <c r="L42" i="1" s="1"/>
  <c r="I41" i="1"/>
  <c r="K41" i="1" s="1"/>
  <c r="L41" i="1" s="1"/>
  <c r="I40" i="1"/>
  <c r="K40" i="1" s="1"/>
  <c r="L40" i="1" s="1"/>
  <c r="I39" i="1"/>
  <c r="K39" i="1" s="1"/>
  <c r="L39" i="1" s="1"/>
  <c r="I38" i="1"/>
  <c r="K38" i="1" s="1"/>
  <c r="L38" i="1" s="1"/>
  <c r="I37" i="1"/>
  <c r="K37" i="1" s="1"/>
  <c r="L37" i="1" s="1"/>
  <c r="I36" i="1"/>
  <c r="K36" i="1" s="1"/>
  <c r="L36" i="1" s="1"/>
  <c r="I33" i="1"/>
  <c r="K33" i="1" s="1"/>
  <c r="L33" i="1" s="1"/>
  <c r="I32" i="1"/>
  <c r="K32" i="1" s="1"/>
  <c r="L32" i="1" s="1"/>
  <c r="I31" i="1"/>
  <c r="K31" i="1" s="1"/>
  <c r="L31" i="1" s="1"/>
  <c r="I25" i="1"/>
  <c r="K25" i="1" s="1"/>
  <c r="L25" i="1" s="1"/>
  <c r="I9" i="1"/>
  <c r="K9" i="1" s="1"/>
  <c r="L9" i="1" s="1"/>
  <c r="I18" i="1"/>
  <c r="K18" i="1" s="1"/>
  <c r="L18" i="1" s="1"/>
  <c r="I13" i="1"/>
  <c r="K13" i="1" s="1"/>
  <c r="L13" i="1" s="1"/>
  <c r="I12" i="1"/>
  <c r="K12" i="1" s="1"/>
  <c r="L12" i="1" s="1"/>
  <c r="I8" i="1"/>
  <c r="K8" i="1" s="1"/>
  <c r="L8" i="1" s="1"/>
  <c r="I7" i="1"/>
  <c r="K7" i="1" s="1"/>
  <c r="L7" i="1" s="1"/>
  <c r="I6" i="1"/>
  <c r="K6" i="1" s="1"/>
  <c r="L6" i="1" s="1"/>
  <c r="I5" i="1"/>
  <c r="K5" i="1" s="1"/>
  <c r="L5" i="1" s="1"/>
  <c r="I4" i="1"/>
  <c r="K4" i="1" s="1"/>
  <c r="L4" i="1" s="1"/>
  <c r="I3" i="1"/>
  <c r="K3" i="1" s="1"/>
  <c r="L3" i="1" s="1"/>
  <c r="I2" i="1"/>
  <c r="K2" i="1" s="1"/>
  <c r="L2" i="1" s="1"/>
  <c r="I213" i="1"/>
  <c r="K213" i="1" s="1"/>
  <c r="L213" i="1" s="1"/>
  <c r="I68" i="1" l="1"/>
  <c r="K68" i="1" s="1"/>
  <c r="L68" i="1" s="1"/>
  <c r="I27" i="1"/>
  <c r="K27" i="1" s="1"/>
  <c r="L27" i="1" s="1"/>
  <c r="I216" i="1"/>
  <c r="K216" i="1" s="1"/>
  <c r="L216" i="1" s="1"/>
  <c r="I138" i="1"/>
  <c r="K138" i="1" s="1"/>
  <c r="L138" i="1" s="1"/>
  <c r="I97" i="1"/>
  <c r="K97" i="1" s="1"/>
  <c r="L97" i="1" s="1"/>
  <c r="I148" i="1" l="1"/>
  <c r="K148" i="1" s="1"/>
  <c r="L148" i="1" s="1"/>
  <c r="I149" i="1" l="1"/>
  <c r="K149" i="1" s="1"/>
  <c r="L149" i="1" s="1"/>
  <c r="I60" i="1"/>
  <c r="K60" i="1" s="1"/>
  <c r="L60" i="1" s="1"/>
  <c r="I59" i="1"/>
  <c r="K59" i="1" s="1"/>
  <c r="L59" i="1" s="1"/>
  <c r="I112" i="1" l="1"/>
  <c r="K112" i="1" s="1"/>
  <c r="L112" i="1" s="1"/>
  <c r="I190" i="1"/>
  <c r="K190" i="1" s="1"/>
  <c r="L190" i="1" s="1"/>
  <c r="I122" i="1"/>
  <c r="K122" i="1" s="1"/>
  <c r="L122" i="1" s="1"/>
  <c r="I126" i="1" l="1"/>
  <c r="K126" i="1" s="1"/>
  <c r="L126" i="1" s="1"/>
  <c r="I124" i="1"/>
  <c r="K124" i="1" s="1"/>
  <c r="L124" i="1" s="1"/>
  <c r="I185" i="1"/>
  <c r="K185" i="1" s="1"/>
  <c r="L185" i="1" s="1"/>
  <c r="I128" i="1"/>
  <c r="K128" i="1" s="1"/>
  <c r="L128" i="1" s="1"/>
  <c r="I127" i="1"/>
  <c r="K127" i="1" s="1"/>
  <c r="L127" i="1" s="1"/>
  <c r="I134" i="1"/>
  <c r="K134" i="1" s="1"/>
  <c r="L134" i="1" s="1"/>
  <c r="I135" i="1"/>
  <c r="K135" i="1" s="1"/>
  <c r="L135" i="1" s="1"/>
  <c r="I57" i="1"/>
  <c r="K57" i="1" s="1"/>
  <c r="L57" i="1" s="1"/>
  <c r="I11" i="1" l="1"/>
  <c r="K11" i="1" s="1"/>
  <c r="L11" i="1" s="1"/>
  <c r="I66" i="1" l="1"/>
  <c r="K66" i="1" s="1"/>
  <c r="L66" i="1" s="1"/>
  <c r="I272" i="1"/>
  <c r="K272" i="1" s="1"/>
  <c r="L272" i="1" s="1"/>
  <c r="I267" i="1" l="1"/>
  <c r="K267" i="1" s="1"/>
  <c r="L267" i="1" s="1"/>
  <c r="I266" i="1"/>
  <c r="K266" i="1" s="1"/>
  <c r="L266" i="1" s="1"/>
  <c r="I136" i="1" l="1"/>
  <c r="K136" i="1" s="1"/>
  <c r="L136" i="1" s="1"/>
  <c r="I187" i="1" l="1"/>
  <c r="K187" i="1" s="1"/>
  <c r="L187" i="1" s="1"/>
  <c r="I133" i="1" l="1"/>
  <c r="K133" i="1" s="1"/>
  <c r="L133" i="1" s="1"/>
  <c r="I121" i="1"/>
  <c r="K121" i="1" s="1"/>
  <c r="L121" i="1" s="1"/>
  <c r="I223" i="1" l="1"/>
  <c r="K223" i="1" s="1"/>
  <c r="L223" i="1" s="1"/>
  <c r="I94" i="1" l="1"/>
  <c r="K94" i="1" s="1"/>
  <c r="L94" i="1" s="1"/>
  <c r="I93" i="1"/>
  <c r="K93" i="1" s="1"/>
  <c r="L93" i="1" s="1"/>
  <c r="I92" i="1"/>
  <c r="K92" i="1" s="1"/>
  <c r="L92" i="1" s="1"/>
  <c r="I17" i="1"/>
  <c r="K17" i="1" s="1"/>
  <c r="L17" i="1" s="1"/>
  <c r="I16" i="1"/>
  <c r="K16" i="1" s="1"/>
  <c r="L16" i="1" s="1"/>
  <c r="I15" i="1"/>
  <c r="K15" i="1" s="1"/>
  <c r="L15" i="1" s="1"/>
  <c r="I14" i="1"/>
  <c r="K14" i="1" s="1"/>
  <c r="L14" i="1" s="1"/>
  <c r="I23" i="1"/>
  <c r="K23" i="1" s="1"/>
  <c r="L23" i="1" s="1"/>
  <c r="I20" i="1"/>
  <c r="K20" i="1" s="1"/>
  <c r="L20" i="1" s="1"/>
  <c r="I22" i="1"/>
  <c r="K22" i="1" s="1"/>
  <c r="L22" i="1" s="1"/>
  <c r="I21" i="1"/>
  <c r="K21" i="1" s="1"/>
  <c r="L21" i="1" s="1"/>
  <c r="I210" i="1" l="1"/>
  <c r="K210" i="1" s="1"/>
  <c r="L210" i="1" s="1"/>
  <c r="I119" i="1"/>
  <c r="K119" i="1" s="1"/>
  <c r="L119" i="1" s="1"/>
  <c r="I178" i="1"/>
  <c r="K178" i="1" s="1"/>
  <c r="L178" i="1" s="1"/>
  <c r="I177" i="1"/>
  <c r="K177" i="1" s="1"/>
  <c r="L177" i="1" s="1"/>
  <c r="I176" i="1"/>
  <c r="K176" i="1" s="1"/>
  <c r="L176" i="1" s="1"/>
  <c r="I175" i="1"/>
  <c r="K175" i="1" s="1"/>
  <c r="L175" i="1" s="1"/>
  <c r="I174" i="1"/>
  <c r="K174" i="1" s="1"/>
  <c r="L174" i="1" s="1"/>
  <c r="I173" i="1"/>
  <c r="K173" i="1" s="1"/>
  <c r="L173" i="1" s="1"/>
  <c r="I172" i="1"/>
  <c r="K172" i="1" s="1"/>
  <c r="L172" i="1" s="1"/>
  <c r="I162" i="1"/>
  <c r="K162" i="1" s="1"/>
  <c r="L162" i="1" s="1"/>
  <c r="I171" i="1"/>
  <c r="K171" i="1" s="1"/>
  <c r="L171" i="1" s="1"/>
  <c r="I184" i="1"/>
  <c r="K184" i="1" s="1"/>
  <c r="L184" i="1" s="1"/>
  <c r="I183" i="1"/>
  <c r="K183" i="1" s="1"/>
  <c r="L183" i="1" s="1"/>
  <c r="I182" i="1"/>
  <c r="K182" i="1" s="1"/>
  <c r="L182" i="1" s="1"/>
  <c r="I181" i="1"/>
  <c r="K181" i="1" s="1"/>
  <c r="L181" i="1" s="1"/>
  <c r="I180" i="1"/>
  <c r="K180" i="1" s="1"/>
  <c r="L180" i="1" s="1"/>
  <c r="I179" i="1"/>
  <c r="K179" i="1" s="1"/>
  <c r="L179" i="1" s="1"/>
  <c r="I186" i="1"/>
  <c r="K186" i="1" s="1"/>
  <c r="L186" i="1" s="1"/>
  <c r="I265" i="1"/>
  <c r="K265" i="1" s="1"/>
  <c r="L265" i="1" s="1"/>
  <c r="I145" i="1"/>
  <c r="K145" i="1" s="1"/>
  <c r="L145" i="1" s="1"/>
  <c r="I111" i="1"/>
  <c r="K111" i="1" s="1"/>
  <c r="L111" i="1" s="1"/>
  <c r="I109" i="1"/>
  <c r="K109" i="1" s="1"/>
  <c r="L109" i="1" s="1"/>
  <c r="I221" i="1"/>
  <c r="K221" i="1" s="1"/>
  <c r="L221" i="1" s="1"/>
  <c r="I222" i="1"/>
  <c r="K222" i="1" s="1"/>
  <c r="L222" i="1" s="1"/>
  <c r="I120" i="1" l="1"/>
  <c r="K120" i="1" s="1"/>
  <c r="L120" i="1" s="1"/>
  <c r="I19" i="1" l="1"/>
  <c r="K19" i="1" s="1"/>
  <c r="L19" i="1" s="1"/>
  <c r="I118" i="1"/>
  <c r="K118" i="1" s="1"/>
  <c r="L118" i="1" s="1"/>
  <c r="I108" i="1" l="1"/>
  <c r="K108" i="1" s="1"/>
  <c r="L108" i="1" s="1"/>
  <c r="I161" i="1"/>
  <c r="K161" i="1" s="1"/>
  <c r="L161" i="1" s="1"/>
  <c r="I159" i="1"/>
  <c r="K159" i="1" s="1"/>
  <c r="L159" i="1" s="1"/>
  <c r="I116" i="1"/>
  <c r="K116" i="1" s="1"/>
  <c r="L116" i="1" s="1"/>
  <c r="I123" i="1" l="1"/>
  <c r="K123" i="1" s="1"/>
  <c r="L123" i="1" s="1"/>
  <c r="I218" i="1"/>
  <c r="K218" i="1" s="1"/>
  <c r="L218" i="1" s="1"/>
  <c r="I73" i="1"/>
  <c r="K73" i="1" s="1"/>
  <c r="L73" i="1" s="1"/>
  <c r="I143" i="1"/>
  <c r="K143" i="1" s="1"/>
  <c r="L143" i="1" s="1"/>
  <c r="I157" i="1"/>
  <c r="K157" i="1" s="1"/>
  <c r="L157" i="1" s="1"/>
  <c r="I54" i="1"/>
  <c r="K54" i="1" s="1"/>
  <c r="L54" i="1" s="1"/>
  <c r="Q1" i="1" l="1"/>
</calcChain>
</file>

<file path=xl/sharedStrings.xml><?xml version="1.0" encoding="utf-8"?>
<sst xmlns="http://schemas.openxmlformats.org/spreadsheetml/2006/main" count="1267" uniqueCount="458">
  <si>
    <t>FOURNISSEUR</t>
  </si>
  <si>
    <t>N° AVOIR</t>
  </si>
  <si>
    <t>FACT. FOURN.</t>
  </si>
  <si>
    <t>MONTANT H.T</t>
  </si>
  <si>
    <t>MONTANT T.T.C</t>
  </si>
  <si>
    <t>REGLEMENT</t>
  </si>
  <si>
    <t>ECART</t>
  </si>
  <si>
    <t>ECHEANCE</t>
  </si>
  <si>
    <t>RELANCE</t>
  </si>
  <si>
    <t>ANNOTATION</t>
  </si>
  <si>
    <t>VALIDE X</t>
  </si>
  <si>
    <t>WEBER</t>
  </si>
  <si>
    <t>FABEMI</t>
  </si>
  <si>
    <t>MONIER</t>
  </si>
  <si>
    <t>PAREX</t>
  </si>
  <si>
    <t>ETANCO</t>
  </si>
  <si>
    <t>MONTANT TTC FACTURE</t>
  </si>
  <si>
    <t>FA 1913396743</t>
  </si>
  <si>
    <t>MOTIF DDE D'AVOIR</t>
  </si>
  <si>
    <t>TERREAL</t>
  </si>
  <si>
    <t>PLACOPLATRE</t>
  </si>
  <si>
    <t>EDILIANS</t>
  </si>
  <si>
    <t>FA 1913407540</t>
  </si>
  <si>
    <t>FA 1913400164</t>
  </si>
  <si>
    <t>FA 1913405566</t>
  </si>
  <si>
    <t>FA 1913408854</t>
  </si>
  <si>
    <t>VELUX</t>
  </si>
  <si>
    <t>SINIAT</t>
  </si>
  <si>
    <t>CALZATURIFICION</t>
  </si>
  <si>
    <t>FA 32</t>
  </si>
  <si>
    <t>RAIRIES</t>
  </si>
  <si>
    <t>VPI</t>
  </si>
  <si>
    <t>FA 508547</t>
  </si>
  <si>
    <t>FA 504505</t>
  </si>
  <si>
    <t>FA 504504</t>
  </si>
  <si>
    <t>Retour à charge</t>
  </si>
  <si>
    <t>FA 1131</t>
  </si>
  <si>
    <t>FA 1913419667</t>
  </si>
  <si>
    <t>CDE 18015563</t>
  </si>
  <si>
    <t>ISOVER</t>
  </si>
  <si>
    <t>KORAMIC</t>
  </si>
  <si>
    <t>FA 1913423319</t>
  </si>
  <si>
    <t>FA 516706</t>
  </si>
  <si>
    <t>NICOLL</t>
  </si>
  <si>
    <t>FA 20516740</t>
  </si>
  <si>
    <t>RAWL</t>
  </si>
  <si>
    <t>FA 20020215</t>
  </si>
  <si>
    <t>Retour palettes</t>
  </si>
  <si>
    <t xml:space="preserve">Erreur tarif </t>
  </si>
  <si>
    <t>Casse livraison</t>
  </si>
  <si>
    <t>Erreur client</t>
  </si>
  <si>
    <t>Erreur GDS</t>
  </si>
  <si>
    <t>Doublon</t>
  </si>
  <si>
    <t>Erreur produit livré</t>
  </si>
  <si>
    <t>RHEINZINK</t>
  </si>
  <si>
    <t>KNAUF IDF</t>
  </si>
  <si>
    <t>Fact non reçu</t>
  </si>
  <si>
    <t>SOPREMA</t>
  </si>
  <si>
    <t>CDE 18018598</t>
  </si>
  <si>
    <t>RECTOR</t>
  </si>
  <si>
    <t>WESER</t>
  </si>
  <si>
    <t>FA 20050357</t>
  </si>
  <si>
    <t>FA 4589463</t>
  </si>
  <si>
    <t>FA 7762105</t>
  </si>
  <si>
    <t>MEP</t>
  </si>
  <si>
    <t>FA 213351</t>
  </si>
  <si>
    <t>FA 2303552312</t>
  </si>
  <si>
    <t>Retour produit</t>
  </si>
  <si>
    <t>SAV</t>
  </si>
  <si>
    <t>Avoir 193220505 / manque transport</t>
  </si>
  <si>
    <t>Erreur quantité facturée</t>
  </si>
  <si>
    <t>FA 1913459671</t>
  </si>
  <si>
    <t>FA 901418573</t>
  </si>
  <si>
    <t>CIMALUX</t>
  </si>
  <si>
    <t>Enlèvement Nathan (Edilians)</t>
  </si>
  <si>
    <t>CDE 18018742</t>
  </si>
  <si>
    <t>CDE 18020389</t>
  </si>
  <si>
    <t>CDE 18020490</t>
  </si>
  <si>
    <t>CDE 18020441</t>
  </si>
  <si>
    <t>FA 10750915</t>
  </si>
  <si>
    <t>FA 20050223</t>
  </si>
  <si>
    <t>CESA</t>
  </si>
  <si>
    <t>FA 2005-07333</t>
  </si>
  <si>
    <t>FA 659027</t>
  </si>
  <si>
    <t>Avoir JOBIN / bl non émargé</t>
  </si>
  <si>
    <t>FA 901414498</t>
  </si>
  <si>
    <t>Avoir financier</t>
  </si>
  <si>
    <t>Chapeau ventilation</t>
  </si>
  <si>
    <t>CDE 18020691</t>
  </si>
  <si>
    <t>Avoir 2446014</t>
  </si>
  <si>
    <t>Doublon Weber</t>
  </si>
  <si>
    <t>FA 1913510550</t>
  </si>
  <si>
    <t>FA 1913503622</t>
  </si>
  <si>
    <t>CDE 18021336</t>
  </si>
  <si>
    <t>CDE 18021337</t>
  </si>
  <si>
    <t>CDE 18021338</t>
  </si>
  <si>
    <t>FA 221959</t>
  </si>
  <si>
    <t>F179</t>
  </si>
  <si>
    <t>F218</t>
  </si>
  <si>
    <t>F018</t>
  </si>
  <si>
    <t>F011</t>
  </si>
  <si>
    <t>F022</t>
  </si>
  <si>
    <t>F164</t>
  </si>
  <si>
    <t>F003</t>
  </si>
  <si>
    <t>F096</t>
  </si>
  <si>
    <t>F019</t>
  </si>
  <si>
    <t>F121</t>
  </si>
  <si>
    <t>F048</t>
  </si>
  <si>
    <t>F001</t>
  </si>
  <si>
    <t>F073</t>
  </si>
  <si>
    <t>F034</t>
  </si>
  <si>
    <t>F002</t>
  </si>
  <si>
    <t>F004</t>
  </si>
  <si>
    <t>F007</t>
  </si>
  <si>
    <t>F012</t>
  </si>
  <si>
    <t>F051</t>
  </si>
  <si>
    <t>F060</t>
  </si>
  <si>
    <t>F008</t>
  </si>
  <si>
    <t>F069</t>
  </si>
  <si>
    <t>CODE F</t>
  </si>
  <si>
    <t>F255</t>
  </si>
  <si>
    <t>F010</t>
  </si>
  <si>
    <t>F079</t>
  </si>
  <si>
    <t>CDE 18022635</t>
  </si>
  <si>
    <t>Avoir 312008555</t>
  </si>
  <si>
    <t>FA 1913530614</t>
  </si>
  <si>
    <t>CDE 18023387</t>
  </si>
  <si>
    <t>CDE 18023104</t>
  </si>
  <si>
    <t>FA 4006588350</t>
  </si>
  <si>
    <t>FA 3020063846</t>
  </si>
  <si>
    <t>CDE 18023323</t>
  </si>
  <si>
    <t>CDE 18023291</t>
  </si>
  <si>
    <t>FA 92401392</t>
  </si>
  <si>
    <t>FA 92357581</t>
  </si>
  <si>
    <t>CDE 18023778</t>
  </si>
  <si>
    <t>Reprise marchandises</t>
  </si>
  <si>
    <t>CDE 18023025</t>
  </si>
  <si>
    <t>CDE 18023794</t>
  </si>
  <si>
    <t>F189</t>
  </si>
  <si>
    <t>JH INDUSTRIES</t>
  </si>
  <si>
    <t>FA 92116262</t>
  </si>
  <si>
    <t>FA 3020084598</t>
  </si>
  <si>
    <t>FA 3020084114</t>
  </si>
  <si>
    <t>CDE 18023575</t>
  </si>
  <si>
    <t>CDE 18023640</t>
  </si>
  <si>
    <t>CDE 18023163</t>
  </si>
  <si>
    <t>CDE 18020657</t>
  </si>
  <si>
    <t>CDE 18024416</t>
  </si>
  <si>
    <t>FA 7822035</t>
  </si>
  <si>
    <t>Retour marchandises</t>
  </si>
  <si>
    <t>CDE 18021466</t>
  </si>
  <si>
    <t>CDE 18019523</t>
  </si>
  <si>
    <t>Dauphin 100 1m</t>
  </si>
  <si>
    <t>FA 1930839641</t>
  </si>
  <si>
    <t>CDE 18018822</t>
  </si>
  <si>
    <t>F123</t>
  </si>
  <si>
    <t>ZAHND</t>
  </si>
  <si>
    <t>FA 2020-2507</t>
  </si>
  <si>
    <t>CDE 18023679</t>
  </si>
  <si>
    <t>FA 2020014139</t>
  </si>
  <si>
    <t>Avoir 4006604309</t>
  </si>
  <si>
    <t>x</t>
  </si>
  <si>
    <t>Avoir 1953020600</t>
  </si>
  <si>
    <t>CDE 18020281</t>
  </si>
  <si>
    <t>Avoir 1952138432</t>
  </si>
  <si>
    <t>FA 578615177</t>
  </si>
  <si>
    <t>FA 578615156</t>
  </si>
  <si>
    <t>FA 4740765</t>
  </si>
  <si>
    <t>FA 4737781</t>
  </si>
  <si>
    <t>FA 4750666</t>
  </si>
  <si>
    <t>FA 3077190704</t>
  </si>
  <si>
    <t>FA 1913551268</t>
  </si>
  <si>
    <t>FA 4006603079</t>
  </si>
  <si>
    <t>FA 4006603292</t>
  </si>
  <si>
    <t>FA 3020088197</t>
  </si>
  <si>
    <t>FA 3020088196</t>
  </si>
  <si>
    <t>FA 3020087640</t>
  </si>
  <si>
    <t>FA 3020087638</t>
  </si>
  <si>
    <t>FA 3020087637</t>
  </si>
  <si>
    <t>FA 3020087161</t>
  </si>
  <si>
    <t>FA 3020090347</t>
  </si>
  <si>
    <t>FA 3020092035</t>
  </si>
  <si>
    <t>CDE 18023073</t>
  </si>
  <si>
    <t>CDE 18023300</t>
  </si>
  <si>
    <t>CDE 18023305</t>
  </si>
  <si>
    <t>CDE 18023588</t>
  </si>
  <si>
    <t>CDE 18023883</t>
  </si>
  <si>
    <t>CDE 18023722</t>
  </si>
  <si>
    <t>FA 1913554069</t>
  </si>
  <si>
    <t>CDE 18022528</t>
  </si>
  <si>
    <t>Avoir 3120010876</t>
  </si>
  <si>
    <t>Avoir 3120010875</t>
  </si>
  <si>
    <t>Avoir 3120010874</t>
  </si>
  <si>
    <t>Avoir 3120010873</t>
  </si>
  <si>
    <t>Avoir 3120010872</t>
  </si>
  <si>
    <t>Avoir 3120010871</t>
  </si>
  <si>
    <t>Avoir 3120010870</t>
  </si>
  <si>
    <t>Avoir 3120010869</t>
  </si>
  <si>
    <t>Avoir 3120010868</t>
  </si>
  <si>
    <t>Avoir 3120010867</t>
  </si>
  <si>
    <t>Avoir 3120010866</t>
  </si>
  <si>
    <t>Avoir 3120010865</t>
  </si>
  <si>
    <t>Avoir 3120010864</t>
  </si>
  <si>
    <t>Avoir 3120010863</t>
  </si>
  <si>
    <t>Avoir 193226487</t>
  </si>
  <si>
    <t>Avoir 92418923</t>
  </si>
  <si>
    <t>Avoir 2453382</t>
  </si>
  <si>
    <t>Avoir 2452077</t>
  </si>
  <si>
    <t>Avoir 2449025-2452077</t>
  </si>
  <si>
    <t>Avoir 30072963</t>
  </si>
  <si>
    <t>Avoir 30073368</t>
  </si>
  <si>
    <t>Avoir 2452944</t>
  </si>
  <si>
    <t>CDE 18023963</t>
  </si>
  <si>
    <t>Avoir 578617990</t>
  </si>
  <si>
    <t>Annulation livraison</t>
  </si>
  <si>
    <t>CDE 18024268</t>
  </si>
  <si>
    <t>Avoir 1953020608</t>
  </si>
  <si>
    <t>Avoir 1952139037</t>
  </si>
  <si>
    <t>Avoir 1952139036</t>
  </si>
  <si>
    <t>F033</t>
  </si>
  <si>
    <t>PRB</t>
  </si>
  <si>
    <t>CDE 18023892</t>
  </si>
  <si>
    <t>Avoir 1985427</t>
  </si>
  <si>
    <t>FA  3021000332</t>
  </si>
  <si>
    <t>F260</t>
  </si>
  <si>
    <t>PUISEAUX</t>
  </si>
  <si>
    <t>FA 1913562896</t>
  </si>
  <si>
    <t>FA 1913562897</t>
  </si>
  <si>
    <t>Avoir 312000119</t>
  </si>
  <si>
    <t>Avoir 3121000120</t>
  </si>
  <si>
    <t>Avoir 3121000121</t>
  </si>
  <si>
    <t>Avoir 3121000122</t>
  </si>
  <si>
    <t>Avoir  3120009239</t>
  </si>
  <si>
    <t>Avoir 3121000184</t>
  </si>
  <si>
    <t>CDE 18023926</t>
  </si>
  <si>
    <t>Avoir 21010012</t>
  </si>
  <si>
    <t>FA 2012F0723</t>
  </si>
  <si>
    <t>Avoir 2012A0263</t>
  </si>
  <si>
    <t>Avoir 49423115</t>
  </si>
  <si>
    <t>Avoir 30073504</t>
  </si>
  <si>
    <t>Avoir  3177014600</t>
  </si>
  <si>
    <t>Erreur poids livré</t>
  </si>
  <si>
    <t>FA 3077191309</t>
  </si>
  <si>
    <t>CDE 18024763</t>
  </si>
  <si>
    <t>Avoir 192095992</t>
  </si>
  <si>
    <t>Avoir 193226779</t>
  </si>
  <si>
    <t>Avoir 193226780</t>
  </si>
  <si>
    <t>Avoir 578619864</t>
  </si>
  <si>
    <t>Avoir 578619865</t>
  </si>
  <si>
    <t>Avoir 4755124</t>
  </si>
  <si>
    <t>FA 200307</t>
  </si>
  <si>
    <t>FA 2025152</t>
  </si>
  <si>
    <t>A2C</t>
  </si>
  <si>
    <t>FASSA</t>
  </si>
  <si>
    <t>FA 1910003180</t>
  </si>
  <si>
    <t>GLOBE</t>
  </si>
  <si>
    <t>FA 251965</t>
  </si>
  <si>
    <t>KDI</t>
  </si>
  <si>
    <t>FA 3405253089</t>
  </si>
  <si>
    <t>KP1</t>
  </si>
  <si>
    <t>FA 10675093</t>
  </si>
  <si>
    <t>CDE 18008315</t>
  </si>
  <si>
    <t>CDE 18009777</t>
  </si>
  <si>
    <t>CDE 18011065</t>
  </si>
  <si>
    <t>CDE 18010403</t>
  </si>
  <si>
    <t>CDE 18013609</t>
  </si>
  <si>
    <t>FA 10720770</t>
  </si>
  <si>
    <t>CDE 18014877</t>
  </si>
  <si>
    <t>FA 19304228</t>
  </si>
  <si>
    <t>SCIERIE ROCHES</t>
  </si>
  <si>
    <t>FA 19000064</t>
  </si>
  <si>
    <t>SICAD</t>
  </si>
  <si>
    <t>FA 11900181</t>
  </si>
  <si>
    <t>SOCODI</t>
  </si>
  <si>
    <t>FA 2/2019/04/78</t>
  </si>
  <si>
    <t>CDE 18007587</t>
  </si>
  <si>
    <t>FA 1913340418</t>
  </si>
  <si>
    <t>CDE 18012015</t>
  </si>
  <si>
    <t>CDE 18013386</t>
  </si>
  <si>
    <t>CDE 18013357</t>
  </si>
  <si>
    <t>FA 1913288376</t>
  </si>
  <si>
    <t>FA 1913383873</t>
  </si>
  <si>
    <t>FA 1913383872</t>
  </si>
  <si>
    <t>FA 1913383874</t>
  </si>
  <si>
    <t>FA 1913383880</t>
  </si>
  <si>
    <t>YVENS</t>
  </si>
  <si>
    <t>FA 1950062</t>
  </si>
  <si>
    <t>F153</t>
  </si>
  <si>
    <t>F165</t>
  </si>
  <si>
    <t>F108</t>
  </si>
  <si>
    <t>F244</t>
  </si>
  <si>
    <t>F058</t>
  </si>
  <si>
    <t>F016</t>
  </si>
  <si>
    <t>F241</t>
  </si>
  <si>
    <t>F220</t>
  </si>
  <si>
    <t>F226</t>
  </si>
  <si>
    <t>CF 18019594</t>
  </si>
  <si>
    <t>EDYCEM</t>
  </si>
  <si>
    <t>FA 4006605398</t>
  </si>
  <si>
    <t>FA 4006605204</t>
  </si>
  <si>
    <t xml:space="preserve">Reprise  Marchandise </t>
  </si>
  <si>
    <t>CF 18024393</t>
  </si>
  <si>
    <t>CF 18024224</t>
  </si>
  <si>
    <t>CF 18022343</t>
  </si>
  <si>
    <t>CF 18022602</t>
  </si>
  <si>
    <t>CF 18022373</t>
  </si>
  <si>
    <t>CF 18022893</t>
  </si>
  <si>
    <t>FA 1921128694</t>
  </si>
  <si>
    <t>FA 1921129096</t>
  </si>
  <si>
    <t>Erreur Tarif / Chantier Derogé AGROPARITECH</t>
  </si>
  <si>
    <t>FA 3021001226</t>
  </si>
  <si>
    <t>FA 3021001227</t>
  </si>
  <si>
    <t>FA 3021003049</t>
  </si>
  <si>
    <t>FA 3021003520</t>
  </si>
  <si>
    <t>FA 3021003519</t>
  </si>
  <si>
    <t>FA 3021004056</t>
  </si>
  <si>
    <t>FA 3021004057</t>
  </si>
  <si>
    <t>FA 3021005242</t>
  </si>
  <si>
    <t>SALSI</t>
  </si>
  <si>
    <t>Erreur Tarif</t>
  </si>
  <si>
    <t>FA 3021000301</t>
  </si>
  <si>
    <t>F110</t>
  </si>
  <si>
    <t>X</t>
  </si>
  <si>
    <t>Avoir 1953020686 / 1953020609</t>
  </si>
  <si>
    <t>Avoir 1952139411</t>
  </si>
  <si>
    <t>Avoir 1952139410</t>
  </si>
  <si>
    <t>Avoir 2315244022</t>
  </si>
  <si>
    <t>CDE 18024703</t>
  </si>
  <si>
    <t>Avoir 312000220</t>
  </si>
  <si>
    <t>CDE 18024530</t>
  </si>
  <si>
    <t>CDE 18024833</t>
  </si>
  <si>
    <t>Avoir 4756516 / 4757424</t>
  </si>
  <si>
    <t>Avoir 217885</t>
  </si>
  <si>
    <t>Avoir 4747147</t>
  </si>
  <si>
    <t>Avoir 4006607660</t>
  </si>
  <si>
    <t>Avoir 1952139371</t>
  </si>
  <si>
    <t>FA 4006607103</t>
  </si>
  <si>
    <t>Avoir 4006608858</t>
  </si>
  <si>
    <t>CDE 18024535</t>
  </si>
  <si>
    <t>Avoir 4006608859</t>
  </si>
  <si>
    <t>Avoir 1952139492</t>
  </si>
  <si>
    <t>Avoir 4761812</t>
  </si>
  <si>
    <t>Avoir 1996189</t>
  </si>
  <si>
    <t>ROCKWOOL</t>
  </si>
  <si>
    <t>FA 126300593</t>
  </si>
  <si>
    <t>Avoir 126306992</t>
  </si>
  <si>
    <t>FA 3077191481</t>
  </si>
  <si>
    <t>Avoir 3177014599</t>
  </si>
  <si>
    <t>Avoir 3004408</t>
  </si>
  <si>
    <t>Avoir 21020019</t>
  </si>
  <si>
    <t>Avoir 92438452</t>
  </si>
  <si>
    <t>Avoir 2454412</t>
  </si>
  <si>
    <t>Avoir 743029</t>
  </si>
  <si>
    <t>Avoir 698922</t>
  </si>
  <si>
    <t>Avoir 1952139571</t>
  </si>
  <si>
    <t>Retard de livraison ESF facture GDS 18047388</t>
  </si>
  <si>
    <t>Retard de livraison ESF facture GDS 18046040</t>
  </si>
  <si>
    <t>Retour à charge GLJ facture GDS 18046039</t>
  </si>
  <si>
    <t>F013</t>
  </si>
  <si>
    <t>F237</t>
  </si>
  <si>
    <t>EUROCOUSTIC</t>
  </si>
  <si>
    <t>Animation commerciale  Facture GDS 18047384</t>
  </si>
  <si>
    <t>Animation commerciale  Facture GDS 18023695</t>
  </si>
  <si>
    <t>CDE 18025548</t>
  </si>
  <si>
    <t>CDE 18027454</t>
  </si>
  <si>
    <t>FA 3021008074</t>
  </si>
  <si>
    <t>FA 3077192085</t>
  </si>
  <si>
    <t>CDE 18025198</t>
  </si>
  <si>
    <t>F038</t>
  </si>
  <si>
    <t>UNILIN</t>
  </si>
  <si>
    <t>CDE 18024653</t>
  </si>
  <si>
    <t>FA 92436601</t>
  </si>
  <si>
    <t>FA 92435942</t>
  </si>
  <si>
    <t>FA 3021005872</t>
  </si>
  <si>
    <t>FA 3021007590</t>
  </si>
  <si>
    <t>FA 3021006673</t>
  </si>
  <si>
    <t>F297</t>
  </si>
  <si>
    <t>WD EUROPE LTD</t>
  </si>
  <si>
    <t>FA475809</t>
  </si>
  <si>
    <t>FA 229640</t>
  </si>
  <si>
    <t>FA 229641</t>
  </si>
  <si>
    <t>FA 229647</t>
  </si>
  <si>
    <t>FA 901661043</t>
  </si>
  <si>
    <t>FA 3021004975</t>
  </si>
  <si>
    <t>FA 3021008073</t>
  </si>
  <si>
    <t>FA 4761647</t>
  </si>
  <si>
    <t>F014</t>
  </si>
  <si>
    <t>FA 92420188</t>
  </si>
  <si>
    <t>Avoir 92445318</t>
  </si>
  <si>
    <t>Avoir 2455055</t>
  </si>
  <si>
    <t>Aménager et Batir (abs rglt clt)</t>
  </si>
  <si>
    <t>Avoir 2121000289</t>
  </si>
  <si>
    <t>FA 3021012449</t>
  </si>
  <si>
    <t>Avoir 3121000578</t>
  </si>
  <si>
    <t>Avoir 3121000576</t>
  </si>
  <si>
    <t>FA 3021012448</t>
  </si>
  <si>
    <t>F298</t>
  </si>
  <si>
    <t>MAKITA</t>
  </si>
  <si>
    <t>FA 5324361</t>
  </si>
  <si>
    <t>Avoir 5443759</t>
  </si>
  <si>
    <t>Avoir 126309522</t>
  </si>
  <si>
    <t>Avoir 1952139917</t>
  </si>
  <si>
    <t>Avoir 21020047</t>
  </si>
  <si>
    <t>Avoir 21020046</t>
  </si>
  <si>
    <t>Avoirs 3177014689</t>
  </si>
  <si>
    <t>Avoir 4773708</t>
  </si>
  <si>
    <t>Avoir 92446011</t>
  </si>
  <si>
    <t>Avoir 92448253</t>
  </si>
  <si>
    <t>Avoir 92449395 (rbt plus que prévu erreur Térréal)</t>
  </si>
  <si>
    <t>Avoir 1952140215</t>
  </si>
  <si>
    <t>CDE 18025361</t>
  </si>
  <si>
    <t>Avoir 1953020855</t>
  </si>
  <si>
    <t>CDE 18025460</t>
  </si>
  <si>
    <t>Avoir 1952140692</t>
  </si>
  <si>
    <t>PERIODE</t>
  </si>
  <si>
    <t>CDE 18025296</t>
  </si>
  <si>
    <t>Avoir 3121000574</t>
  </si>
  <si>
    <t>Avoir 3121000834</t>
  </si>
  <si>
    <t>CDE 18025688</t>
  </si>
  <si>
    <t>Avoir 3121001239</t>
  </si>
  <si>
    <t>Avoir 4776901</t>
  </si>
  <si>
    <t>Avoir 30074669</t>
  </si>
  <si>
    <t>Avoir 30074949</t>
  </si>
  <si>
    <t>Avoir 30075068</t>
  </si>
  <si>
    <t>CDE 18025456</t>
  </si>
  <si>
    <t>Avoir 578622241</t>
  </si>
  <si>
    <t>Reprise sur chantier</t>
  </si>
  <si>
    <t>CDE 18025326</t>
  </si>
  <si>
    <t>Avoir 578622242</t>
  </si>
  <si>
    <t>CDE 18002442</t>
  </si>
  <si>
    <t>Avoir 192096287</t>
  </si>
  <si>
    <t>FA 1913574239</t>
  </si>
  <si>
    <t>Avoir 193227571</t>
  </si>
  <si>
    <t>Avoir 21020052</t>
  </si>
  <si>
    <t>Avoir 2456072</t>
  </si>
  <si>
    <t>Avoir 618118</t>
  </si>
  <si>
    <t>CDE 18025762</t>
  </si>
  <si>
    <t>CDE 18025424</t>
  </si>
  <si>
    <t>FA 4767127</t>
  </si>
  <si>
    <t>FA 4767128</t>
  </si>
  <si>
    <t>F049</t>
  </si>
  <si>
    <t>FA 4767126</t>
  </si>
  <si>
    <t>FA 578622289</t>
  </si>
  <si>
    <t>FA 1930859078</t>
  </si>
  <si>
    <t>FA 3021009464</t>
  </si>
  <si>
    <t>FA 3021014902</t>
  </si>
  <si>
    <t>FA 3021010386</t>
  </si>
  <si>
    <t>CDE 18025265</t>
  </si>
  <si>
    <t>CDE 18025063</t>
  </si>
  <si>
    <t>FA 3021011319</t>
  </si>
  <si>
    <t>FA 3021012266</t>
  </si>
  <si>
    <t>CDE 18024635</t>
  </si>
  <si>
    <t>FA 3021009466</t>
  </si>
  <si>
    <t>Avoir 21020170</t>
  </si>
  <si>
    <t>Avoir 3121002814</t>
  </si>
  <si>
    <t>Avoir 3121002802</t>
  </si>
  <si>
    <t>FA 3077193071</t>
  </si>
  <si>
    <t>Avoir 3177014757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</si>
</sst>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4" formatCode="_-* #,##0.00\ &quot;€&quot;_-;\-* #,##0.00\ &quot;€&quot;_-;_-* &quot;-&quot;??\ &quot;€&quot;_-;_-@_-"/>
    <numFmt numFmtId="164" formatCode="dd/mm/yy;@"/>
    <numFmt numFmtId="165" formatCode="#,##0.00\ &quot;€&quot;"/>
    <numFmt numFmtId="166" formatCode="[$-40C]d\-mmm\-yy;@"/>
    <numFmt numFmtId="167" formatCode="#,##0\ &quot;€&quot;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0"/>
      <name val="Verdana"/>
      <family val="2"/>
    </font>
    <font>
      <b/>
      <sz val="8"/>
      <color theme="0"/>
      <name val="Verdana"/>
      <family val="2"/>
    </font>
    <font>
      <b/>
      <sz val="9"/>
      <color theme="0"/>
      <name val="Verdana"/>
      <family val="2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4" tint="0.79998168889431442"/>
        <bgColor indexed="64"/>
      </patternFill>
    </fill>
  </fills>
  <borders count="35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 style="double">
        <color theme="4" tint="-0.499984740745262"/>
      </top>
      <bottom style="double">
        <color theme="4" tint="-0.499984740745262"/>
      </bottom>
      <diagonal/>
    </border>
    <border>
      <left style="double">
        <color theme="4" tint="-0.499984740745262"/>
      </left>
      <right style="double">
        <color indexed="64"/>
      </right>
      <top style="double">
        <color theme="4" tint="-0.499984740745262"/>
      </top>
      <bottom style="double">
        <color theme="4" tint="-0.499984740745262"/>
      </bottom>
      <diagonal/>
    </border>
    <border>
      <left style="double">
        <color indexed="64"/>
      </left>
      <right style="double">
        <color theme="4" tint="-0.499984740745262"/>
      </right>
      <top style="double">
        <color theme="4" tint="-0.499984740745262"/>
      </top>
      <bottom style="double">
        <color theme="4" tint="-0.499984740745262"/>
      </bottom>
      <diagonal/>
    </border>
    <border>
      <left style="double">
        <color theme="4" tint="-0.499984740745262"/>
      </left>
      <right/>
      <top style="double">
        <color theme="4" tint="-0.499984740745262"/>
      </top>
      <bottom style="double">
        <color theme="4" tint="-0.499984740745262"/>
      </bottom>
      <diagonal/>
    </border>
    <border>
      <left style="double">
        <color theme="4" tint="-0.499984740745262"/>
      </left>
      <right style="thin">
        <color theme="4" tint="-0.499984740745262"/>
      </right>
      <top style="double">
        <color theme="4" tint="-0.499984740745262"/>
      </top>
      <bottom style="double">
        <color theme="4" tint="-0.499984740745262"/>
      </bottom>
      <diagonal/>
    </border>
    <border>
      <left style="thin">
        <color theme="4" tint="-0.499984740745262"/>
      </left>
      <right style="thin">
        <color theme="4" tint="-0.499984740745262"/>
      </right>
      <top style="double">
        <color theme="4" tint="-0.499984740745262"/>
      </top>
      <bottom style="double">
        <color theme="4" tint="-0.499984740745262"/>
      </bottom>
      <diagonal/>
    </border>
    <border>
      <left style="thin">
        <color theme="4" tint="-0.499984740745262"/>
      </left>
      <right style="double">
        <color theme="4" tint="-0.499984740745262"/>
      </right>
      <top style="double">
        <color theme="4" tint="-0.499984740745262"/>
      </top>
      <bottom style="double">
        <color theme="4" tint="-0.499984740745262"/>
      </bottom>
      <diagonal/>
    </border>
    <border>
      <left/>
      <right/>
      <top style="double">
        <color theme="4" tint="-0.499984740745262"/>
      </top>
      <bottom/>
      <diagonal/>
    </border>
    <border>
      <left/>
      <right style="double">
        <color theme="4" tint="-0.499984740745262"/>
      </right>
      <top style="double">
        <color theme="4" tint="-0.499984740745262"/>
      </top>
      <bottom style="double">
        <color theme="4" tint="-0.499984740745262"/>
      </bottom>
      <diagonal/>
    </border>
    <border>
      <left/>
      <right style="double">
        <color theme="4" tint="-0.499984740745262"/>
      </right>
      <top style="double">
        <color theme="4" tint="-0.499984740745262"/>
      </top>
      <bottom/>
      <diagonal/>
    </border>
    <border>
      <left/>
      <right style="double">
        <color theme="4" tint="-0.499984740745262"/>
      </right>
      <top/>
      <bottom/>
      <diagonal/>
    </border>
    <border>
      <left/>
      <right/>
      <top/>
      <bottom style="double">
        <color theme="4" tint="-0.499984740745262"/>
      </bottom>
      <diagonal/>
    </border>
    <border>
      <left/>
      <right style="double">
        <color theme="4" tint="-0.499984740745262"/>
      </right>
      <top/>
      <bottom style="double">
        <color theme="4" tint="-0.499984740745262"/>
      </bottom>
      <diagonal/>
    </border>
    <border>
      <left/>
      <right style="thin">
        <color theme="4" tint="-0.499984740745262"/>
      </right>
      <top style="double">
        <color theme="4" tint="-0.499984740745262"/>
      </top>
      <bottom style="double">
        <color theme="4" tint="-0.499984740745262"/>
      </bottom>
      <diagonal/>
    </border>
    <border>
      <left/>
      <right style="thin">
        <color theme="4" tint="-0.499984740745262"/>
      </right>
      <top style="double">
        <color theme="4" tint="-0.499984740745262"/>
      </top>
      <bottom/>
      <diagonal/>
    </border>
    <border>
      <left/>
      <right style="thin">
        <color theme="4" tint="-0.499984740745262"/>
      </right>
      <top/>
      <bottom/>
      <diagonal/>
    </border>
    <border>
      <left style="thin">
        <color theme="1"/>
      </left>
      <right style="thin">
        <color theme="1"/>
      </right>
      <top/>
      <bottom style="double">
        <color theme="4" tint="-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/>
      <diagonal/>
    </border>
    <border>
      <left style="thin">
        <color theme="1" tint="0.499984740745262"/>
      </left>
      <right style="double">
        <color theme="4" tint="-0.499984740745262"/>
      </right>
      <top style="thin">
        <color theme="1" tint="0.499984740745262"/>
      </top>
      <bottom/>
      <diagonal/>
    </border>
    <border>
      <left style="thin">
        <color theme="1" tint="0.499984740745262"/>
      </left>
      <right style="thin">
        <color theme="1" tint="0.499984740745262"/>
      </right>
      <top/>
      <bottom style="double">
        <color theme="4" tint="-0.499984740745262"/>
      </bottom>
      <diagonal/>
    </border>
    <border>
      <left style="thin">
        <color theme="1" tint="0.499984740745262"/>
      </left>
      <right style="double">
        <color theme="4" tint="-0.499984740745262"/>
      </right>
      <top/>
      <bottom style="double">
        <color theme="4" tint="-0.499984740745262"/>
      </bottom>
      <diagonal/>
    </border>
    <border>
      <left style="double">
        <color theme="4" tint="-0.499984740745262"/>
      </left>
      <right/>
      <top style="double">
        <color theme="4" tint="-0.499984740745262"/>
      </top>
      <bottom/>
      <diagonal/>
    </border>
    <border>
      <left style="double">
        <color theme="4" tint="-0.499984740745262"/>
      </left>
      <right/>
      <top/>
      <bottom style="double">
        <color theme="4" tint="-0.499984740745262"/>
      </bottom>
      <diagonal/>
    </border>
    <border>
      <left style="double">
        <color theme="4" tint="-0.499984740745262"/>
      </left>
      <right/>
      <top/>
      <bottom/>
      <diagonal/>
    </border>
    <border>
      <left style="double">
        <color theme="4" tint="-0.499984740745262"/>
      </left>
      <right style="thin">
        <color theme="1"/>
      </right>
      <top style="double">
        <color theme="4" tint="-0.499984740745262"/>
      </top>
      <bottom style="double">
        <color theme="4" tint="-0.499984740745262"/>
      </bottom>
      <diagonal/>
    </border>
    <border>
      <left style="thin">
        <color theme="1"/>
      </left>
      <right style="thin">
        <color theme="1"/>
      </right>
      <top style="double">
        <color theme="4" tint="-0.499984740745262"/>
      </top>
      <bottom style="double">
        <color theme="4" tint="-0.499984740745262"/>
      </bottom>
      <diagonal/>
    </border>
    <border>
      <left style="double">
        <color theme="4" tint="-0.499984740745262"/>
      </left>
      <right style="thin">
        <color theme="1"/>
      </right>
      <top style="double">
        <color theme="4" tint="-0.499984740745262"/>
      </top>
      <bottom/>
      <diagonal/>
    </border>
    <border>
      <left style="thin">
        <color theme="1"/>
      </left>
      <right style="thin">
        <color theme="1"/>
      </right>
      <top style="double">
        <color theme="4" tint="-0.499984740745262"/>
      </top>
      <bottom/>
      <diagonal/>
    </border>
    <border>
      <left style="double">
        <color theme="4" tint="-0.499984740745262"/>
      </left>
      <right style="thin">
        <color theme="1"/>
      </right>
      <top/>
      <bottom/>
      <diagonal/>
    </border>
    <border>
      <left style="thin">
        <color theme="1"/>
      </left>
      <right style="thin">
        <color theme="1"/>
      </right>
      <top/>
      <bottom/>
      <diagonal/>
    </border>
    <border>
      <left style="double">
        <color theme="4" tint="-0.499984740745262"/>
      </left>
      <right style="thin">
        <color theme="1"/>
      </right>
      <top/>
      <bottom style="double">
        <color theme="4" tint="-0.499984740745262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73">
    <xf numFmtId="0" fontId="0" fillId="0" borderId="0" xfId="0"/>
    <xf numFmtId="0" fontId="0" fillId="0" borderId="0" xfId="0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0" borderId="0" xfId="0" applyAlignment="1">
      <alignment vertical="center"/>
    </xf>
    <xf numFmtId="14" fontId="0" fillId="0" borderId="0" xfId="0" applyNumberFormat="1" applyAlignment="1">
      <alignment horizontal="center" vertical="center"/>
    </xf>
    <xf numFmtId="14" fontId="2" fillId="2" borderId="0" xfId="0" applyNumberFormat="1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horizontal="center" vertical="center" wrapText="1"/>
    </xf>
    <xf numFmtId="165" fontId="2" fillId="2" borderId="0" xfId="0" applyNumberFormat="1" applyFont="1" applyFill="1" applyBorder="1" applyAlignment="1">
      <alignment horizontal="center" vertical="center" wrapText="1"/>
    </xf>
    <xf numFmtId="166" fontId="3" fillId="2" borderId="2" xfId="0" applyNumberFormat="1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0" fillId="0" borderId="0" xfId="0" applyAlignment="1">
      <alignment horizontal="right" vertical="center"/>
    </xf>
    <xf numFmtId="165" fontId="2" fillId="2" borderId="0" xfId="0" applyNumberFormat="1" applyFont="1" applyFill="1" applyBorder="1" applyAlignment="1">
      <alignment horizontal="right" vertical="center" wrapText="1"/>
    </xf>
    <xf numFmtId="167" fontId="7" fillId="5" borderId="0" xfId="0" applyNumberFormat="1" applyFont="1" applyFill="1" applyAlignment="1">
      <alignment horizontal="center" vertical="center"/>
    </xf>
    <xf numFmtId="165" fontId="2" fillId="2" borderId="0" xfId="1" applyNumberFormat="1" applyFont="1" applyFill="1" applyBorder="1" applyAlignment="1">
      <alignment vertical="center" wrapText="1"/>
    </xf>
    <xf numFmtId="165" fontId="2" fillId="2" borderId="0" xfId="0" applyNumberFormat="1" applyFont="1" applyFill="1" applyBorder="1" applyAlignment="1">
      <alignment vertical="center" wrapText="1"/>
    </xf>
    <xf numFmtId="165" fontId="2" fillId="2" borderId="2" xfId="0" applyNumberFormat="1" applyFont="1" applyFill="1" applyBorder="1" applyAlignment="1">
      <alignment horizontal="right" vertical="center" wrapText="1"/>
    </xf>
    <xf numFmtId="165" fontId="0" fillId="0" borderId="0" xfId="0" applyNumberFormat="1" applyAlignment="1">
      <alignment horizontal="right" vertical="center"/>
    </xf>
    <xf numFmtId="0" fontId="0" fillId="0" borderId="0" xfId="0" applyAlignment="1">
      <alignment horizontal="left" vertical="center"/>
    </xf>
    <xf numFmtId="165" fontId="0" fillId="6" borderId="5" xfId="0" applyNumberFormat="1" applyFont="1" applyFill="1" applyBorder="1" applyAlignment="1">
      <alignment horizontal="right" vertical="center"/>
    </xf>
    <xf numFmtId="1" fontId="6" fillId="0" borderId="6" xfId="0" applyNumberFormat="1" applyFont="1" applyFill="1" applyBorder="1" applyAlignment="1">
      <alignment horizontal="center" vertical="center"/>
    </xf>
    <xf numFmtId="164" fontId="3" fillId="2" borderId="1" xfId="0" applyNumberFormat="1" applyFont="1" applyFill="1" applyBorder="1" applyAlignment="1">
      <alignment horizontal="center" vertical="center" wrapText="1"/>
    </xf>
    <xf numFmtId="165" fontId="9" fillId="0" borderId="4" xfId="0" applyNumberFormat="1" applyFont="1" applyFill="1" applyBorder="1" applyAlignment="1">
      <alignment vertical="center"/>
    </xf>
    <xf numFmtId="14" fontId="10" fillId="0" borderId="4" xfId="0" applyNumberFormat="1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/>
    </xf>
    <xf numFmtId="165" fontId="10" fillId="0" borderId="4" xfId="0" applyNumberFormat="1" applyFont="1" applyFill="1" applyBorder="1" applyAlignment="1">
      <alignment horizontal="center" vertical="center"/>
    </xf>
    <xf numFmtId="165" fontId="10" fillId="0" borderId="4" xfId="0" applyNumberFormat="1" applyFont="1" applyFill="1" applyBorder="1" applyAlignment="1">
      <alignment vertical="center"/>
    </xf>
    <xf numFmtId="0" fontId="10" fillId="4" borderId="4" xfId="0" applyFont="1" applyFill="1" applyBorder="1" applyAlignment="1">
      <alignment horizontal="left" vertical="center"/>
    </xf>
    <xf numFmtId="0" fontId="0" fillId="4" borderId="0" xfId="0" applyFill="1" applyAlignment="1">
      <alignment horizontal="left" vertical="center"/>
    </xf>
    <xf numFmtId="0" fontId="8" fillId="2" borderId="7" xfId="0" applyFont="1" applyFill="1" applyBorder="1" applyAlignment="1">
      <alignment horizontal="left" vertical="center"/>
    </xf>
    <xf numFmtId="0" fontId="10" fillId="0" borderId="8" xfId="0" applyFont="1" applyFill="1" applyBorder="1" applyAlignment="1">
      <alignment horizontal="center" vertical="center"/>
    </xf>
    <xf numFmtId="0" fontId="10" fillId="0" borderId="9" xfId="0" applyFont="1" applyFill="1" applyBorder="1" applyAlignment="1">
      <alignment horizontal="center" vertical="center"/>
    </xf>
    <xf numFmtId="0" fontId="10" fillId="0" borderId="10" xfId="0" applyFont="1" applyFill="1" applyBorder="1" applyAlignment="1">
      <alignment horizontal="center" vertical="center"/>
    </xf>
    <xf numFmtId="165" fontId="2" fillId="2" borderId="2" xfId="0" applyNumberFormat="1" applyFont="1" applyFill="1" applyBorder="1" applyAlignment="1">
      <alignment horizontal="center" vertical="center" wrapText="1"/>
    </xf>
    <xf numFmtId="0" fontId="0" fillId="0" borderId="9" xfId="0" applyFont="1" applyFill="1" applyBorder="1" applyAlignment="1">
      <alignment horizontal="center" vertical="center"/>
    </xf>
    <xf numFmtId="0" fontId="0" fillId="0" borderId="10" xfId="0" applyFont="1" applyFill="1" applyBorder="1" applyAlignment="1">
      <alignment horizontal="center" vertical="center"/>
    </xf>
    <xf numFmtId="14" fontId="11" fillId="0" borderId="4" xfId="0" applyNumberFormat="1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165" fontId="11" fillId="0" borderId="4" xfId="0" applyNumberFormat="1" applyFont="1" applyFill="1" applyBorder="1" applyAlignment="1">
      <alignment horizontal="center" vertical="center"/>
    </xf>
    <xf numFmtId="165" fontId="11" fillId="0" borderId="4" xfId="0" applyNumberFormat="1" applyFont="1" applyFill="1" applyBorder="1" applyAlignment="1">
      <alignment vertical="center"/>
    </xf>
    <xf numFmtId="0" fontId="11" fillId="0" borderId="8" xfId="0" applyFont="1" applyFill="1" applyBorder="1" applyAlignment="1">
      <alignment horizontal="center" vertical="center"/>
    </xf>
    <xf numFmtId="0" fontId="11" fillId="0" borderId="9" xfId="0" applyFont="1" applyFill="1" applyBorder="1" applyAlignment="1">
      <alignment horizontal="center" vertical="center"/>
    </xf>
    <xf numFmtId="0" fontId="11" fillId="0" borderId="10" xfId="0" applyFont="1" applyFill="1" applyBorder="1" applyAlignment="1">
      <alignment horizontal="center" vertical="center"/>
    </xf>
    <xf numFmtId="0" fontId="0" fillId="0" borderId="4" xfId="0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left" vertical="center"/>
    </xf>
    <xf numFmtId="0" fontId="10" fillId="4" borderId="11" xfId="0" applyFont="1" applyFill="1" applyBorder="1" applyAlignment="1">
      <alignment horizontal="left" vertical="center"/>
    </xf>
    <xf numFmtId="14" fontId="11" fillId="0" borderId="11" xfId="0" applyNumberFormat="1" applyFont="1" applyFill="1" applyBorder="1" applyAlignment="1">
      <alignment horizontal="center" vertical="center"/>
    </xf>
    <xf numFmtId="0" fontId="11" fillId="0" borderId="11" xfId="0" applyFont="1" applyFill="1" applyBorder="1" applyAlignment="1">
      <alignment horizontal="center" vertical="center"/>
    </xf>
    <xf numFmtId="165" fontId="11" fillId="0" borderId="11" xfId="0" applyNumberFormat="1" applyFont="1" applyFill="1" applyBorder="1" applyAlignment="1">
      <alignment horizontal="center" vertical="center"/>
    </xf>
    <xf numFmtId="0" fontId="10" fillId="0" borderId="11" xfId="0" applyFont="1" applyFill="1" applyBorder="1" applyAlignment="1">
      <alignment horizontal="center" vertical="center"/>
    </xf>
    <xf numFmtId="165" fontId="11" fillId="0" borderId="11" xfId="0" applyNumberFormat="1" applyFont="1" applyFill="1" applyBorder="1" applyAlignment="1">
      <alignment vertical="center"/>
    </xf>
    <xf numFmtId="0" fontId="11" fillId="0" borderId="13" xfId="0" applyFont="1" applyFill="1" applyBorder="1" applyAlignment="1">
      <alignment horizontal="center" vertical="center"/>
    </xf>
    <xf numFmtId="0" fontId="10" fillId="4" borderId="0" xfId="0" applyFont="1" applyFill="1" applyBorder="1" applyAlignment="1">
      <alignment horizontal="left" vertical="center"/>
    </xf>
    <xf numFmtId="14" fontId="11" fillId="0" borderId="0" xfId="0" applyNumberFormat="1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165" fontId="11" fillId="0" borderId="0" xfId="0" applyNumberFormat="1" applyFont="1" applyFill="1" applyBorder="1" applyAlignment="1">
      <alignment horizontal="center" vertical="center"/>
    </xf>
    <xf numFmtId="165" fontId="11" fillId="0" borderId="0" xfId="0" applyNumberFormat="1" applyFont="1" applyFill="1" applyBorder="1" applyAlignment="1">
      <alignment vertical="center"/>
    </xf>
    <xf numFmtId="0" fontId="11" fillId="0" borderId="14" xfId="0" applyFont="1" applyFill="1" applyBorder="1" applyAlignment="1">
      <alignment horizontal="center" vertical="center"/>
    </xf>
    <xf numFmtId="0" fontId="10" fillId="4" borderId="15" xfId="0" applyFont="1" applyFill="1" applyBorder="1" applyAlignment="1">
      <alignment horizontal="left" vertical="center"/>
    </xf>
    <xf numFmtId="0" fontId="10" fillId="0" borderId="15" xfId="0" applyFont="1" applyFill="1" applyBorder="1" applyAlignment="1">
      <alignment horizontal="center" vertical="center"/>
    </xf>
    <xf numFmtId="165" fontId="11" fillId="0" borderId="15" xfId="0" applyNumberFormat="1" applyFont="1" applyFill="1" applyBorder="1" applyAlignment="1">
      <alignment vertical="center"/>
    </xf>
    <xf numFmtId="0" fontId="11" fillId="0" borderId="16" xfId="0" applyFont="1" applyFill="1" applyBorder="1" applyAlignment="1">
      <alignment horizontal="center" vertical="center"/>
    </xf>
    <xf numFmtId="0" fontId="10" fillId="4" borderId="17" xfId="0" applyFont="1" applyFill="1" applyBorder="1" applyAlignment="1">
      <alignment horizontal="left" vertical="center"/>
    </xf>
    <xf numFmtId="0" fontId="10" fillId="4" borderId="18" xfId="0" applyFont="1" applyFill="1" applyBorder="1" applyAlignment="1">
      <alignment horizontal="left" vertical="center"/>
    </xf>
    <xf numFmtId="0" fontId="10" fillId="4" borderId="19" xfId="0" applyFont="1" applyFill="1" applyBorder="1" applyAlignment="1">
      <alignment horizontal="left" vertical="center"/>
    </xf>
    <xf numFmtId="0" fontId="11" fillId="0" borderId="17" xfId="0" applyFont="1" applyFill="1" applyBorder="1" applyAlignment="1">
      <alignment horizontal="left" vertical="center"/>
    </xf>
    <xf numFmtId="0" fontId="0" fillId="0" borderId="4" xfId="0" applyFont="1" applyFill="1" applyBorder="1" applyAlignment="1">
      <alignment horizontal="left" vertical="center"/>
    </xf>
    <xf numFmtId="14" fontId="0" fillId="0" borderId="4" xfId="0" applyNumberFormat="1" applyFont="1" applyFill="1" applyBorder="1" applyAlignment="1">
      <alignment horizontal="center" vertical="center"/>
    </xf>
    <xf numFmtId="165" fontId="0" fillId="0" borderId="4" xfId="0" applyNumberFormat="1" applyFont="1" applyFill="1" applyBorder="1" applyAlignment="1">
      <alignment horizontal="center" vertical="center"/>
    </xf>
    <xf numFmtId="165" fontId="0" fillId="0" borderId="4" xfId="0" applyNumberFormat="1" applyFont="1" applyFill="1" applyBorder="1" applyAlignment="1">
      <alignment vertical="center"/>
    </xf>
    <xf numFmtId="0" fontId="0" fillId="0" borderId="8" xfId="0" applyFont="1" applyFill="1" applyBorder="1" applyAlignment="1">
      <alignment horizontal="center" vertical="center"/>
    </xf>
    <xf numFmtId="0" fontId="0" fillId="0" borderId="11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  <xf numFmtId="0" fontId="0" fillId="0" borderId="23" xfId="0" applyFont="1" applyFill="1" applyBorder="1" applyAlignment="1">
      <alignment horizontal="center" vertical="center"/>
    </xf>
    <xf numFmtId="0" fontId="0" fillId="0" borderId="13" xfId="0" applyFont="1" applyFill="1" applyBorder="1" applyAlignment="1">
      <alignment horizontal="center" vertical="center"/>
    </xf>
    <xf numFmtId="0" fontId="8" fillId="2" borderId="25" xfId="0" applyFont="1" applyFill="1" applyBorder="1" applyAlignment="1">
      <alignment horizontal="left" vertical="center"/>
    </xf>
    <xf numFmtId="0" fontId="8" fillId="2" borderId="27" xfId="0" applyFont="1" applyFill="1" applyBorder="1" applyAlignment="1">
      <alignment horizontal="left" vertical="center"/>
    </xf>
    <xf numFmtId="0" fontId="8" fillId="2" borderId="26" xfId="0" applyFont="1" applyFill="1" applyBorder="1" applyAlignment="1">
      <alignment horizontal="left" vertical="center"/>
    </xf>
    <xf numFmtId="14" fontId="10" fillId="0" borderId="11" xfId="0" applyNumberFormat="1" applyFont="1" applyFill="1" applyBorder="1" applyAlignment="1">
      <alignment horizontal="center" vertical="center"/>
    </xf>
    <xf numFmtId="165" fontId="10" fillId="0" borderId="11" xfId="0" applyNumberFormat="1" applyFont="1" applyFill="1" applyBorder="1" applyAlignment="1">
      <alignment horizontal="center" vertical="center"/>
    </xf>
    <xf numFmtId="165" fontId="10" fillId="0" borderId="11" xfId="0" applyNumberFormat="1" applyFont="1" applyFill="1" applyBorder="1" applyAlignment="1">
      <alignment vertical="center"/>
    </xf>
    <xf numFmtId="165" fontId="10" fillId="0" borderId="0" xfId="0" applyNumberFormat="1" applyFont="1" applyFill="1" applyBorder="1" applyAlignment="1">
      <alignment horizontal="center" vertical="center"/>
    </xf>
    <xf numFmtId="14" fontId="10" fillId="0" borderId="0" xfId="0" applyNumberFormat="1" applyFont="1" applyFill="1" applyBorder="1" applyAlignment="1">
      <alignment horizontal="center" vertical="center"/>
    </xf>
    <xf numFmtId="165" fontId="10" fillId="0" borderId="0" xfId="0" applyNumberFormat="1" applyFont="1" applyFill="1" applyBorder="1" applyAlignment="1">
      <alignment vertical="center"/>
    </xf>
    <xf numFmtId="14" fontId="11" fillId="0" borderId="15" xfId="0" applyNumberFormat="1" applyFont="1" applyFill="1" applyBorder="1" applyAlignment="1">
      <alignment horizontal="center" vertical="center"/>
    </xf>
    <xf numFmtId="0" fontId="11" fillId="0" borderId="15" xfId="0" applyFont="1" applyFill="1" applyBorder="1" applyAlignment="1">
      <alignment horizontal="center" vertical="center"/>
    </xf>
    <xf numFmtId="165" fontId="11" fillId="0" borderId="15" xfId="0" applyNumberFormat="1" applyFont="1" applyFill="1" applyBorder="1" applyAlignment="1">
      <alignment horizontal="center" vertical="center"/>
    </xf>
    <xf numFmtId="0" fontId="0" fillId="0" borderId="4" xfId="0" applyFont="1" applyFill="1" applyBorder="1" applyAlignment="1">
      <alignment vertical="center"/>
    </xf>
    <xf numFmtId="165" fontId="11" fillId="0" borderId="14" xfId="0" applyNumberFormat="1" applyFont="1" applyFill="1" applyBorder="1" applyAlignment="1">
      <alignment vertical="center"/>
    </xf>
    <xf numFmtId="165" fontId="11" fillId="0" borderId="13" xfId="0" applyNumberFormat="1" applyFont="1" applyFill="1" applyBorder="1" applyAlignment="1">
      <alignment vertical="center"/>
    </xf>
    <xf numFmtId="0" fontId="0" fillId="0" borderId="24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horizontal="left" vertical="center"/>
    </xf>
    <xf numFmtId="165" fontId="11" fillId="6" borderId="0" xfId="0" applyNumberFormat="1" applyFont="1" applyFill="1" applyBorder="1" applyAlignment="1">
      <alignment horizontal="right" vertical="center"/>
    </xf>
    <xf numFmtId="1" fontId="11" fillId="0" borderId="0" xfId="0" applyNumberFormat="1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vertical="center"/>
    </xf>
    <xf numFmtId="14" fontId="11" fillId="0" borderId="21" xfId="0" applyNumberFormat="1" applyFont="1" applyFill="1" applyBorder="1" applyAlignment="1">
      <alignment horizontal="center" vertical="center"/>
    </xf>
    <xf numFmtId="0" fontId="11" fillId="0" borderId="21" xfId="0" applyFont="1" applyFill="1" applyBorder="1" applyAlignment="1">
      <alignment horizontal="center" vertical="center"/>
    </xf>
    <xf numFmtId="165" fontId="11" fillId="0" borderId="21" xfId="0" applyNumberFormat="1" applyFont="1" applyFill="1" applyBorder="1" applyAlignment="1">
      <alignment horizontal="center" vertical="center"/>
    </xf>
    <xf numFmtId="165" fontId="11" fillId="0" borderId="21" xfId="0" applyNumberFormat="1" applyFont="1" applyFill="1" applyBorder="1" applyAlignment="1">
      <alignment vertical="center"/>
    </xf>
    <xf numFmtId="165" fontId="11" fillId="0" borderId="16" xfId="0" applyNumberFormat="1" applyFont="1" applyFill="1" applyBorder="1" applyAlignment="1">
      <alignment vertical="center"/>
    </xf>
    <xf numFmtId="0" fontId="10" fillId="0" borderId="23" xfId="0" applyFont="1" applyFill="1" applyBorder="1" applyAlignment="1">
      <alignment horizontal="center" vertical="center"/>
    </xf>
    <xf numFmtId="0" fontId="11" fillId="0" borderId="22" xfId="0" applyFont="1" applyFill="1" applyBorder="1" applyAlignment="1">
      <alignment horizontal="center" vertical="center"/>
    </xf>
    <xf numFmtId="0" fontId="11" fillId="0" borderId="32" xfId="0" applyFont="1" applyFill="1" applyBorder="1" applyAlignment="1">
      <alignment horizontal="center" vertical="center"/>
    </xf>
    <xf numFmtId="0" fontId="11" fillId="0" borderId="33" xfId="0" applyFont="1" applyFill="1" applyBorder="1" applyAlignment="1">
      <alignment horizontal="center" vertical="center"/>
    </xf>
    <xf numFmtId="0" fontId="12" fillId="0" borderId="4" xfId="0" applyFont="1" applyFill="1" applyBorder="1" applyAlignment="1">
      <alignment horizontal="left" vertical="center"/>
    </xf>
    <xf numFmtId="14" fontId="12" fillId="0" borderId="4" xfId="0" applyNumberFormat="1" applyFont="1" applyFill="1" applyBorder="1" applyAlignment="1">
      <alignment horizontal="center" vertical="center"/>
    </xf>
    <xf numFmtId="0" fontId="12" fillId="0" borderId="4" xfId="0" applyFont="1" applyFill="1" applyBorder="1" applyAlignment="1">
      <alignment horizontal="center" vertical="center"/>
    </xf>
    <xf numFmtId="165" fontId="12" fillId="0" borderId="4" xfId="0" applyNumberFormat="1" applyFont="1" applyFill="1" applyBorder="1" applyAlignment="1">
      <alignment horizontal="center" vertical="center"/>
    </xf>
    <xf numFmtId="165" fontId="12" fillId="0" borderId="4" xfId="0" applyNumberFormat="1" applyFont="1" applyFill="1" applyBorder="1" applyAlignment="1">
      <alignment vertical="center"/>
    </xf>
    <xf numFmtId="0" fontId="12" fillId="0" borderId="8" xfId="0" applyFont="1" applyFill="1" applyBorder="1" applyAlignment="1">
      <alignment horizontal="center" vertical="center"/>
    </xf>
    <xf numFmtId="0" fontId="12" fillId="0" borderId="9" xfId="0" applyFont="1" applyFill="1" applyBorder="1" applyAlignment="1">
      <alignment horizontal="center" vertical="center"/>
    </xf>
    <xf numFmtId="0" fontId="12" fillId="0" borderId="10" xfId="0" applyFont="1" applyFill="1" applyBorder="1" applyAlignment="1">
      <alignment horizontal="center" vertical="center"/>
    </xf>
    <xf numFmtId="14" fontId="11" fillId="0" borderId="23" xfId="0" applyNumberFormat="1" applyFont="1" applyFill="1" applyBorder="1" applyAlignment="1">
      <alignment horizontal="center" vertical="center"/>
    </xf>
    <xf numFmtId="0" fontId="11" fillId="0" borderId="23" xfId="0" applyFont="1" applyFill="1" applyBorder="1" applyAlignment="1">
      <alignment horizontal="center" vertical="center"/>
    </xf>
    <xf numFmtId="0" fontId="0" fillId="0" borderId="15" xfId="0" applyFont="1" applyFill="1" applyBorder="1" applyAlignment="1">
      <alignment horizontal="center" vertical="center"/>
    </xf>
    <xf numFmtId="165" fontId="11" fillId="0" borderId="23" xfId="0" applyNumberFormat="1" applyFont="1" applyFill="1" applyBorder="1" applyAlignment="1">
      <alignment horizontal="center" vertical="center"/>
    </xf>
    <xf numFmtId="165" fontId="0" fillId="0" borderId="11" xfId="0" applyNumberFormat="1" applyFont="1" applyFill="1" applyBorder="1" applyAlignment="1">
      <alignment horizontal="center" vertical="center"/>
    </xf>
    <xf numFmtId="165" fontId="11" fillId="0" borderId="23" xfId="0" applyNumberFormat="1" applyFont="1" applyFill="1" applyBorder="1" applyAlignment="1">
      <alignment vertical="center"/>
    </xf>
    <xf numFmtId="165" fontId="0" fillId="0" borderId="11" xfId="0" applyNumberFormat="1" applyFont="1" applyFill="1" applyBorder="1" applyAlignment="1">
      <alignment vertical="center"/>
    </xf>
    <xf numFmtId="165" fontId="12" fillId="6" borderId="5" xfId="0" applyNumberFormat="1" applyFont="1" applyFill="1" applyBorder="1" applyAlignment="1">
      <alignment horizontal="right" vertical="center"/>
    </xf>
    <xf numFmtId="165" fontId="0" fillId="6" borderId="4" xfId="0" applyNumberFormat="1" applyFont="1" applyFill="1" applyBorder="1" applyAlignment="1">
      <alignment horizontal="right" vertical="center"/>
    </xf>
    <xf numFmtId="1" fontId="12" fillId="0" borderId="6" xfId="0" applyNumberFormat="1" applyFont="1" applyFill="1" applyBorder="1" applyAlignment="1">
      <alignment horizontal="center" vertical="center"/>
    </xf>
    <xf numFmtId="1" fontId="6" fillId="0" borderId="4" xfId="0" applyNumberFormat="1" applyFont="1" applyFill="1" applyBorder="1" applyAlignment="1">
      <alignment horizontal="center" vertical="center"/>
    </xf>
    <xf numFmtId="0" fontId="0" fillId="0" borderId="30" xfId="0" applyFont="1" applyFill="1" applyBorder="1" applyAlignment="1">
      <alignment horizontal="center" vertical="center"/>
    </xf>
    <xf numFmtId="0" fontId="0" fillId="0" borderId="31" xfId="0" applyFont="1" applyFill="1" applyBorder="1" applyAlignment="1">
      <alignment horizontal="center" vertical="center"/>
    </xf>
    <xf numFmtId="0" fontId="0" fillId="0" borderId="20" xfId="0" applyFont="1" applyFill="1" applyBorder="1" applyAlignment="1">
      <alignment horizontal="center" vertical="center"/>
    </xf>
    <xf numFmtId="0" fontId="0" fillId="0" borderId="16" xfId="0" applyFont="1" applyFill="1" applyBorder="1" applyAlignment="1">
      <alignment horizontal="center" vertical="center"/>
    </xf>
    <xf numFmtId="0" fontId="13" fillId="0" borderId="4" xfId="0" applyFont="1" applyFill="1" applyBorder="1" applyAlignment="1">
      <alignment horizontal="left" vertical="center"/>
    </xf>
    <xf numFmtId="14" fontId="13" fillId="0" borderId="4" xfId="0" applyNumberFormat="1" applyFont="1" applyFill="1" applyBorder="1" applyAlignment="1">
      <alignment horizontal="center" vertical="center"/>
    </xf>
    <xf numFmtId="0" fontId="13" fillId="0" borderId="4" xfId="0" applyFont="1" applyFill="1" applyBorder="1" applyAlignment="1">
      <alignment horizontal="center" vertical="center"/>
    </xf>
    <xf numFmtId="165" fontId="13" fillId="0" borderId="4" xfId="0" applyNumberFormat="1" applyFont="1" applyFill="1" applyBorder="1" applyAlignment="1">
      <alignment horizontal="center" vertical="center"/>
    </xf>
    <xf numFmtId="165" fontId="13" fillId="0" borderId="4" xfId="0" applyNumberFormat="1" applyFont="1" applyFill="1" applyBorder="1" applyAlignment="1">
      <alignment vertical="center"/>
    </xf>
    <xf numFmtId="165" fontId="13" fillId="6" borderId="4" xfId="0" applyNumberFormat="1" applyFont="1" applyFill="1" applyBorder="1" applyAlignment="1">
      <alignment horizontal="right" vertical="center"/>
    </xf>
    <xf numFmtId="1" fontId="13" fillId="0" borderId="4" xfId="0" applyNumberFormat="1" applyFont="1" applyFill="1" applyBorder="1" applyAlignment="1">
      <alignment horizontal="center" vertical="center"/>
    </xf>
    <xf numFmtId="0" fontId="13" fillId="0" borderId="8" xfId="0" applyFont="1" applyFill="1" applyBorder="1" applyAlignment="1">
      <alignment horizontal="center" vertical="center"/>
    </xf>
    <xf numFmtId="0" fontId="13" fillId="0" borderId="9" xfId="0" applyFont="1" applyFill="1" applyBorder="1" applyAlignment="1">
      <alignment horizontal="center" vertical="center"/>
    </xf>
    <xf numFmtId="0" fontId="13" fillId="0" borderId="10" xfId="0" applyFont="1" applyFill="1" applyBorder="1" applyAlignment="1">
      <alignment horizontal="center" vertical="center"/>
    </xf>
    <xf numFmtId="165" fontId="13" fillId="6" borderId="5" xfId="0" applyNumberFormat="1" applyFont="1" applyFill="1" applyBorder="1" applyAlignment="1">
      <alignment horizontal="right" vertical="center"/>
    </xf>
    <xf numFmtId="1" fontId="13" fillId="0" borderId="6" xfId="0" applyNumberFormat="1" applyFont="1" applyFill="1" applyBorder="1" applyAlignment="1">
      <alignment horizontal="center" vertical="center"/>
    </xf>
    <xf numFmtId="14" fontId="13" fillId="0" borderId="0" xfId="0" applyNumberFormat="1" applyFont="1" applyFill="1" applyBorder="1" applyAlignment="1">
      <alignment horizontal="center" vertical="center"/>
    </xf>
    <xf numFmtId="14" fontId="12" fillId="0" borderId="0" xfId="0" applyNumberFormat="1" applyFont="1" applyFill="1" applyBorder="1" applyAlignment="1">
      <alignment horizontal="center" vertical="center"/>
    </xf>
    <xf numFmtId="14" fontId="10" fillId="0" borderId="15" xfId="0" applyNumberFormat="1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center" vertical="center"/>
    </xf>
    <xf numFmtId="165" fontId="13" fillId="0" borderId="0" xfId="0" applyNumberFormat="1" applyFont="1" applyFill="1" applyBorder="1" applyAlignment="1">
      <alignment horizontal="center" vertical="center"/>
    </xf>
    <xf numFmtId="165" fontId="12" fillId="0" borderId="0" xfId="0" applyNumberFormat="1" applyFont="1" applyFill="1" applyBorder="1" applyAlignment="1">
      <alignment horizontal="center" vertical="center"/>
    </xf>
    <xf numFmtId="165" fontId="10" fillId="0" borderId="15" xfId="0" applyNumberFormat="1" applyFont="1" applyFill="1" applyBorder="1" applyAlignment="1">
      <alignment horizontal="center" vertical="center"/>
    </xf>
    <xf numFmtId="165" fontId="13" fillId="0" borderId="0" xfId="0" applyNumberFormat="1" applyFont="1" applyFill="1" applyBorder="1" applyAlignment="1">
      <alignment vertical="center"/>
    </xf>
    <xf numFmtId="165" fontId="12" fillId="0" borderId="0" xfId="0" applyNumberFormat="1" applyFont="1" applyFill="1" applyBorder="1" applyAlignment="1">
      <alignment vertical="center"/>
    </xf>
    <xf numFmtId="165" fontId="10" fillId="0" borderId="15" xfId="0" applyNumberFormat="1" applyFont="1" applyFill="1" applyBorder="1" applyAlignment="1">
      <alignment vertical="center"/>
    </xf>
    <xf numFmtId="165" fontId="0" fillId="0" borderId="23" xfId="0" applyNumberFormat="1" applyFont="1" applyFill="1" applyBorder="1" applyAlignment="1">
      <alignment vertical="center"/>
    </xf>
    <xf numFmtId="165" fontId="13" fillId="0" borderId="14" xfId="0" applyNumberFormat="1" applyFont="1" applyFill="1" applyBorder="1" applyAlignment="1">
      <alignment vertical="center"/>
    </xf>
    <xf numFmtId="165" fontId="12" fillId="0" borderId="14" xfId="0" applyNumberFormat="1" applyFont="1" applyFill="1" applyBorder="1" applyAlignment="1">
      <alignment vertical="center"/>
    </xf>
    <xf numFmtId="165" fontId="10" fillId="0" borderId="16" xfId="0" applyNumberFormat="1" applyFont="1" applyFill="1" applyBorder="1" applyAlignment="1">
      <alignment vertical="center"/>
    </xf>
    <xf numFmtId="0" fontId="13" fillId="0" borderId="32" xfId="0" applyFont="1" applyFill="1" applyBorder="1" applyAlignment="1">
      <alignment horizontal="center" vertical="center"/>
    </xf>
    <xf numFmtId="0" fontId="12" fillId="0" borderId="32" xfId="0" applyFont="1" applyFill="1" applyBorder="1" applyAlignment="1">
      <alignment horizontal="center" vertical="center"/>
    </xf>
    <xf numFmtId="0" fontId="10" fillId="0" borderId="34" xfId="0" applyFont="1" applyFill="1" applyBorder="1" applyAlignment="1">
      <alignment horizontal="center" vertical="center"/>
    </xf>
    <xf numFmtId="0" fontId="13" fillId="0" borderId="33" xfId="0" applyFont="1" applyFill="1" applyBorder="1" applyAlignment="1">
      <alignment horizontal="center" vertical="center"/>
    </xf>
    <xf numFmtId="0" fontId="12" fillId="0" borderId="33" xfId="0" applyFont="1" applyFill="1" applyBorder="1" applyAlignment="1">
      <alignment horizontal="center" vertical="center"/>
    </xf>
    <xf numFmtId="0" fontId="13" fillId="0" borderId="14" xfId="0" applyFont="1" applyFill="1" applyBorder="1" applyAlignment="1">
      <alignment horizontal="center" vertical="center"/>
    </xf>
    <xf numFmtId="0" fontId="12" fillId="0" borderId="14" xfId="0" applyFont="1" applyFill="1" applyBorder="1" applyAlignment="1">
      <alignment horizontal="center" vertical="center"/>
    </xf>
    <xf numFmtId="14" fontId="0" fillId="0" borderId="0" xfId="0" applyNumberFormat="1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165" fontId="0" fillId="0" borderId="0" xfId="0" applyNumberFormat="1" applyFont="1" applyFill="1" applyBorder="1" applyAlignment="1">
      <alignment horizontal="center" vertical="center"/>
    </xf>
    <xf numFmtId="165" fontId="0" fillId="0" borderId="0" xfId="0" applyNumberFormat="1" applyFont="1" applyFill="1" applyBorder="1" applyAlignment="1">
      <alignment vertical="center"/>
    </xf>
    <xf numFmtId="165" fontId="0" fillId="0" borderId="14" xfId="0" applyNumberFormat="1" applyFont="1" applyFill="1" applyBorder="1" applyAlignment="1">
      <alignment vertical="center"/>
    </xf>
    <xf numFmtId="0" fontId="11" fillId="0" borderId="28" xfId="0" applyFont="1" applyFill="1" applyBorder="1" applyAlignment="1">
      <alignment horizontal="center" vertical="center"/>
    </xf>
    <xf numFmtId="0" fontId="0" fillId="0" borderId="32" xfId="0" applyFont="1" applyFill="1" applyBorder="1" applyAlignment="1">
      <alignment horizontal="center" vertical="center"/>
    </xf>
    <xf numFmtId="0" fontId="11" fillId="0" borderId="29" xfId="0" applyFont="1" applyFill="1" applyBorder="1" applyAlignment="1">
      <alignment horizontal="center" vertical="center"/>
    </xf>
    <xf numFmtId="0" fontId="0" fillId="0" borderId="33" xfId="0" applyFont="1" applyFill="1" applyBorder="1" applyAlignment="1">
      <alignment horizontal="center" vertical="center"/>
    </xf>
    <xf numFmtId="0" fontId="11" fillId="0" borderId="12" xfId="0" applyFont="1" applyFill="1" applyBorder="1" applyAlignment="1">
      <alignment horizontal="center" vertical="center"/>
    </xf>
    <xf numFmtId="0" fontId="0" fillId="0" borderId="14" xfId="0" applyFont="1" applyFill="1" applyBorder="1" applyAlignment="1">
      <alignment horizontal="center" vertical="center"/>
    </xf>
  </cellXfs>
  <cellStyles count="2">
    <cellStyle name="Monétaire" xfId="1" builtinId="4"/>
    <cellStyle name="Normal" xfId="0" builtinId="0"/>
  </cellStyles>
  <dxfs count="13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double">
          <color theme="4" tint="-0.499984740745262"/>
        </right>
        <top style="double">
          <color theme="4" tint="-0.499984740745262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4" tint="-0.499984740745262"/>
        </left>
        <right style="double">
          <color theme="4" tint="-0.499984740745262"/>
        </right>
        <top style="double">
          <color theme="4" tint="-0.499984740745262"/>
        </top>
        <bottom style="double">
          <color theme="4" tint="-0.499984740745262"/>
        </bottom>
        <vertical style="thin">
          <color theme="4" tint="-0.499984740745262"/>
        </vertical>
        <horizontal style="double">
          <color theme="4" tint="-0.499984740745262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double">
          <color theme="4" tint="-0.499984740745262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4" tint="-0.499984740745262"/>
        </left>
        <right style="thin">
          <color theme="4" tint="-0.499984740745262"/>
        </right>
        <top style="double">
          <color theme="4" tint="-0.499984740745262"/>
        </top>
        <bottom style="double">
          <color theme="4" tint="-0.499984740745262"/>
        </bottom>
        <vertical style="thin">
          <color theme="4" tint="-0.499984740745262"/>
        </vertical>
        <horizontal style="double">
          <color theme="4" tint="-0.499984740745262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double">
          <color theme="4" tint="-0.499984740745262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double">
          <color theme="4" tint="-0.499984740745262"/>
        </left>
        <right style="thin">
          <color theme="4" tint="-0.499984740745262"/>
        </right>
        <top style="double">
          <color theme="4" tint="-0.499984740745262"/>
        </top>
        <bottom style="double">
          <color theme="4" tint="-0.499984740745262"/>
        </bottom>
        <vertical style="thin">
          <color theme="4" tint="-0.499984740745262"/>
        </vertical>
        <horizontal style="double">
          <color theme="4" tint="-0.499984740745262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double">
          <color indexed="64"/>
        </left>
        <right style="double">
          <color theme="4" tint="-0.499984740745262"/>
        </right>
        <top style="double">
          <color theme="4" tint="-0.499984740745262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double">
          <color theme="4" tint="-0.499984740745262"/>
        </top>
        <bottom style="double">
          <color theme="4" tint="-0.499984740745262"/>
        </bottom>
        <vertical/>
        <horizontal style="double">
          <color theme="4" tint="-0.499984740745262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#,##0.00\ &quot;€&quot;"/>
      <fill>
        <patternFill patternType="solid">
          <fgColor indexed="64"/>
          <bgColor theme="4" tint="0.79998168889431442"/>
        </patternFill>
      </fill>
      <alignment horizontal="right" vertical="center" textRotation="0" wrapText="0" indent="0" justifyLastLine="0" shrinkToFit="0" readingOrder="0"/>
      <border diagonalUp="0" diagonalDown="0" outline="0">
        <left style="double">
          <color theme="4" tint="-0.499984740745262"/>
        </left>
        <right style="double">
          <color indexed="64"/>
        </right>
        <top style="double">
          <color theme="4" tint="-0.499984740745262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#,##0.00\ &quot;€&quot;"/>
      <fill>
        <patternFill patternType="solid">
          <fgColor indexed="64"/>
          <bgColor theme="4" tint="0.79998168889431442"/>
        </patternFill>
      </fill>
      <alignment horizontal="right" vertical="center" textRotation="0" wrapText="0" indent="0" justifyLastLine="0" shrinkToFit="0" readingOrder="0"/>
      <border diagonalUp="0" diagonalDown="0">
        <left/>
        <right/>
        <top style="double">
          <color theme="4" tint="-0.499984740745262"/>
        </top>
        <bottom style="double">
          <color theme="4" tint="-0.499984740745262"/>
        </bottom>
        <vertical/>
        <horizontal style="double">
          <color theme="4" tint="-0.499984740745262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#,##0.00\ &quot;€&quot;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 style="double">
          <color theme="4" tint="-0.499984740745262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>
        <left/>
        <right/>
        <top style="double">
          <color theme="4" tint="-0.499984740745262"/>
        </top>
        <bottom style="double">
          <color theme="4" tint="-0.499984740745262"/>
        </bottom>
        <vertical/>
        <horizontal style="double">
          <color theme="4" tint="-0.499984740745262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#,##0.00\ &quot;€&quot;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 style="double">
          <color theme="4" tint="-0.499984740745262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>
        <left/>
        <right/>
        <top style="double">
          <color theme="4" tint="-0.499984740745262"/>
        </top>
        <bottom style="double">
          <color theme="4" tint="-0.499984740745262"/>
        </bottom>
        <vertical/>
        <horizontal style="double">
          <color theme="4" tint="-0.499984740745262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 style="double">
          <color theme="4" tint="-0.499984740745262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>
        <left/>
        <right/>
        <top style="double">
          <color theme="4" tint="-0.499984740745262"/>
        </top>
        <bottom style="double">
          <color theme="4" tint="-0.499984740745262"/>
        </bottom>
        <vertical/>
        <horizontal style="double">
          <color theme="4" tint="-0.499984740745262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double">
          <color theme="4" tint="-0.499984740745262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double">
          <color theme="4" tint="-0.499984740745262"/>
        </top>
        <bottom style="double">
          <color theme="4" tint="-0.499984740745262"/>
        </bottom>
        <vertical/>
        <horizontal style="double">
          <color theme="4" tint="-0.499984740745262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double">
          <color theme="4" tint="-0.499984740745262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double">
          <color theme="4" tint="-0.499984740745262"/>
        </top>
        <bottom style="double">
          <color theme="4" tint="-0.499984740745262"/>
        </bottom>
        <vertical/>
        <horizontal style="double">
          <color theme="4" tint="-0.499984740745262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double">
          <color theme="4" tint="-0.499984740745262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double">
          <color theme="4" tint="-0.499984740745262"/>
        </top>
        <bottom style="double">
          <color theme="4" tint="-0.499984740745262"/>
        </bottom>
        <vertical/>
        <horizontal style="double">
          <color theme="4" tint="-0.499984740745262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double">
          <color theme="4" tint="-0.499984740745262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double">
          <color theme="4" tint="-0.499984740745262"/>
        </top>
        <bottom style="double">
          <color theme="4" tint="-0.499984740745262"/>
        </bottom>
        <vertical/>
        <horizontal style="double">
          <color theme="4" tint="-0.499984740745262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double">
          <color theme="4" tint="-0.499984740745262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double">
          <color theme="4" tint="-0.499984740745262"/>
        </top>
        <bottom style="double">
          <color theme="4" tint="-0.499984740745262"/>
        </bottom>
        <vertical/>
        <horizontal style="double">
          <color theme="4" tint="-0.499984740745262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 style="double">
          <color theme="4" tint="-0.499984740745262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>
        <left/>
        <right/>
        <top style="double">
          <color theme="4" tint="-0.499984740745262"/>
        </top>
        <bottom style="double">
          <color theme="4" tint="-0.499984740745262"/>
        </bottom>
        <vertical/>
        <horizontal style="double">
          <color theme="4" tint="-0.499984740745262"/>
        </horizontal>
      </border>
    </dxf>
    <dxf>
      <fill>
        <patternFill patternType="solid">
          <fgColor indexed="64"/>
          <bgColor theme="4" tint="-0.249977111117893"/>
        </patternFill>
      </fill>
      <border diagonalUp="0" diagonalDown="0">
        <left style="double">
          <color theme="4" tint="-0.499984740745262"/>
        </left>
        <right/>
        <top style="double">
          <color theme="4" tint="-0.499984740745262"/>
        </top>
        <bottom style="double">
          <color theme="4" tint="-0.499984740745262"/>
        </bottom>
        <vertical/>
        <horizontal style="double">
          <color theme="4" tint="-0.499984740745262"/>
        </horizontal>
      </border>
    </dxf>
    <dxf>
      <border outline="0">
        <top style="medium">
          <color indexed="64"/>
        </top>
      </border>
    </dxf>
    <dxf>
      <fill>
        <patternFill patternType="none">
          <fgColor indexed="64"/>
          <bgColor auto="1"/>
        </patternFill>
      </fill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font>
        <color theme="0"/>
      </font>
      <fill>
        <patternFill>
          <bgColor rgb="FFFF0000"/>
        </patternFill>
      </fill>
    </dxf>
    <dxf>
      <fill>
        <patternFill>
          <bgColor theme="4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3" name="TAvoir2021" displayName="TAvoir2021" ref="A1:O275" totalsRowShown="0" dataDxfId="30" tableBorderDxfId="29">
  <autoFilter ref="A1:O275">
    <filterColumn colId="14">
      <filters blank="1"/>
    </filterColumn>
  </autoFilter>
  <sortState ref="A2:O274">
    <sortCondition ref="C1:C274"/>
  </sortState>
  <tableColumns count="15">
    <tableColumn id="15" name="CODE F" dataDxfId="28"/>
    <tableColumn id="1" name="FOURNISSEUR" dataDxfId="27" totalsRowDxfId="26"/>
    <tableColumn id="2" name="PERIODE" dataDxfId="25" totalsRowDxfId="24"/>
    <tableColumn id="3" name="N° AVOIR" dataDxfId="23" totalsRowDxfId="22"/>
    <tableColumn id="4" name="MONTANT TTC FACTURE" dataDxfId="21" totalsRowDxfId="20"/>
    <tableColumn id="5" name="MOTIF DDE D'AVOIR" dataDxfId="19" totalsRowDxfId="18"/>
    <tableColumn id="6" name="FACT. FOURN." dataDxfId="17" totalsRowDxfId="16"/>
    <tableColumn id="7" name="MONTANT H.T" dataDxfId="15" totalsRowDxfId="14"/>
    <tableColumn id="8" name="MONTANT T.T.C" dataDxfId="13" totalsRowDxfId="12">
      <calculatedColumnFormula>TAvoir2021[[#This Row],[MONTANT H.T]]*1.2</calculatedColumnFormula>
    </tableColumn>
    <tableColumn id="9" name="REGLEMENT" dataDxfId="11" totalsRowDxfId="10"/>
    <tableColumn id="10" name="ECART" dataDxfId="9" totalsRowDxfId="8">
      <calculatedColumnFormula>IF(OR(TAvoir2021[[#This Row],[MONTANT T.T.C]]=TAvoir2021[[#This Row],[REGLEMENT]],TAvoir2021[[#This Row],[REGLEMENT]]="-"),"",TAvoir2021[[#This Row],[REGLEMENT]]-TAvoir2021[[#This Row],[MONTANT T.T.C]])</calculatedColumnFormula>
    </tableColumn>
    <tableColumn id="11" name="ECHEANCE" dataDxfId="7" totalsRowDxfId="6">
      <calculatedColumnFormula>IF(AND(TAvoir2021[[#This Row],[MONTANT H.T]]&lt;&gt;"",TAvoir2021[[#This Row],[ECART]]&lt;&gt;"",TAvoir2021[[#This Row],[RELANCE]]&lt;&gt;"non"),DATEDIF(TAvoir2021[[#This Row],[PERIODE]],TODAY(),"D"),"-")</calculatedColumnFormula>
    </tableColumn>
    <tableColumn id="12" name="RELANCE" dataDxfId="5" totalsRowDxfId="4"/>
    <tableColumn id="13" name="ANNOTATION" dataDxfId="3" totalsRowDxfId="2"/>
    <tableColumn id="14" name="VALIDE X" dataDxfId="1" totalsRow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276"/>
  <sheetViews>
    <sheetView tabSelected="1" workbookViewId="0">
      <pane ySplit="1" topLeftCell="A2" activePane="bottomLeft" state="frozen"/>
      <selection activeCell="B1" sqref="B1"/>
      <selection pane="bottomLeft" activeCell="B3" sqref="B3"/>
    </sheetView>
  </sheetViews>
  <sheetFormatPr baseColWidth="10" defaultRowHeight="15" x14ac:dyDescent="0.25"/>
  <cols>
    <col min="1" max="1" width="5.7109375" style="19" customWidth="1"/>
    <col min="2" max="2" width="20.28515625" style="29" customWidth="1"/>
    <col min="3" max="3" width="12.28515625" style="4" customWidth="1"/>
    <col min="4" max="4" width="11.28515625" style="1" customWidth="1"/>
    <col min="5" max="5" width="15.7109375" style="18" customWidth="1"/>
    <col min="6" max="6" width="41.7109375" style="1" customWidth="1"/>
    <col min="7" max="7" width="15.7109375" style="1" customWidth="1"/>
    <col min="8" max="9" width="12.7109375" style="3" customWidth="1"/>
    <col min="10" max="10" width="13.85546875" style="3" customWidth="1"/>
    <col min="11" max="11" width="17" style="12" customWidth="1"/>
    <col min="12" max="12" width="10.7109375" style="11" customWidth="1"/>
    <col min="13" max="13" width="12.85546875" style="1" customWidth="1"/>
    <col min="14" max="14" width="33.28515625" style="1" customWidth="1"/>
    <col min="15" max="15" width="12.5703125" style="1" customWidth="1"/>
    <col min="16" max="16" width="2.7109375" style="3" customWidth="1"/>
    <col min="17" max="16384" width="11.42578125" style="1"/>
  </cols>
  <sheetData>
    <row r="1" spans="1:17" s="2" customFormat="1" ht="26.25" thickBot="1" x14ac:dyDescent="0.3">
      <c r="A1" s="22" t="s">
        <v>119</v>
      </c>
      <c r="B1" s="5" t="s">
        <v>0</v>
      </c>
      <c r="C1" s="5" t="s">
        <v>414</v>
      </c>
      <c r="D1" s="6" t="s">
        <v>1</v>
      </c>
      <c r="E1" s="13" t="s">
        <v>16</v>
      </c>
      <c r="F1" s="6" t="s">
        <v>18</v>
      </c>
      <c r="G1" s="7" t="s">
        <v>2</v>
      </c>
      <c r="H1" s="15" t="s">
        <v>3</v>
      </c>
      <c r="I1" s="15" t="s">
        <v>4</v>
      </c>
      <c r="J1" s="16" t="s">
        <v>5</v>
      </c>
      <c r="K1" s="17" t="s">
        <v>6</v>
      </c>
      <c r="L1" s="34" t="s">
        <v>7</v>
      </c>
      <c r="M1" s="8" t="s">
        <v>8</v>
      </c>
      <c r="N1" s="9" t="s">
        <v>9</v>
      </c>
      <c r="O1" s="10" t="s">
        <v>10</v>
      </c>
      <c r="P1" s="3"/>
      <c r="Q1" s="14">
        <f>+SUBTOTAL(9,I:I)</f>
        <v>85330.680000000066</v>
      </c>
    </row>
    <row r="2" spans="1:17" s="2" customFormat="1" ht="16.5" customHeight="1" thickTop="1" thickBot="1" x14ac:dyDescent="0.3">
      <c r="A2" s="30" t="s">
        <v>117</v>
      </c>
      <c r="B2" s="28" t="s">
        <v>11</v>
      </c>
      <c r="C2" s="24">
        <v>43481</v>
      </c>
      <c r="D2" s="25">
        <v>18000669</v>
      </c>
      <c r="E2" s="26"/>
      <c r="F2" s="25"/>
      <c r="G2" s="25" t="s">
        <v>275</v>
      </c>
      <c r="H2" s="27">
        <v>1193.25</v>
      </c>
      <c r="I2" s="70">
        <f>TAvoir2021[[#This Row],[MONTANT H.T]]*1.2</f>
        <v>1431.8999999999999</v>
      </c>
      <c r="J2" s="27"/>
      <c r="K2" s="20">
        <f>IF(OR(TAvoir2021[[#This Row],[MONTANT T.T.C]]=TAvoir2021[[#This Row],[REGLEMENT]],TAvoir2021[[#This Row],[REGLEMENT]]="-"),"",TAvoir2021[[#This Row],[REGLEMENT]]-TAvoir2021[[#This Row],[MONTANT T.T.C]])</f>
        <v>-1431.8999999999999</v>
      </c>
      <c r="L2" s="21">
        <f ca="1">IF(AND(TAvoir2021[[#This Row],[MONTANT H.T]]&lt;&gt;"",TAvoir2021[[#This Row],[ECART]]&lt;&gt;"",TAvoir2021[[#This Row],[RELANCE]]&lt;&gt;"non"),DATEDIF(TAvoir2021[[#This Row],[PERIODE]],TODAY(),"D"),"-")</f>
        <v>797</v>
      </c>
      <c r="M2" s="31"/>
      <c r="N2" s="32"/>
      <c r="O2" s="33"/>
      <c r="P2" s="3"/>
    </row>
    <row r="3" spans="1:17" s="2" customFormat="1" ht="16.5" customHeight="1" thickTop="1" thickBot="1" x14ac:dyDescent="0.3">
      <c r="A3" s="30" t="s">
        <v>289</v>
      </c>
      <c r="B3" s="28" t="s">
        <v>271</v>
      </c>
      <c r="C3" s="24">
        <v>43488</v>
      </c>
      <c r="D3" s="25">
        <v>18000680</v>
      </c>
      <c r="E3" s="26"/>
      <c r="F3" s="25"/>
      <c r="G3" s="25" t="s">
        <v>272</v>
      </c>
      <c r="H3" s="27">
        <v>17.28</v>
      </c>
      <c r="I3" s="70">
        <f>TAvoir2021[[#This Row],[MONTANT H.T]]*1.2</f>
        <v>20.736000000000001</v>
      </c>
      <c r="J3" s="27"/>
      <c r="K3" s="20">
        <f>IF(OR(TAvoir2021[[#This Row],[MONTANT T.T.C]]=TAvoir2021[[#This Row],[REGLEMENT]],TAvoir2021[[#This Row],[REGLEMENT]]="-"),"",TAvoir2021[[#This Row],[REGLEMENT]]-TAvoir2021[[#This Row],[MONTANT T.T.C]])</f>
        <v>-20.736000000000001</v>
      </c>
      <c r="L3" s="21">
        <f ca="1">IF(AND(TAvoir2021[[#This Row],[MONTANT H.T]]&lt;&gt;"",TAvoir2021[[#This Row],[ECART]]&lt;&gt;"",TAvoir2021[[#This Row],[RELANCE]]&lt;&gt;"non"),DATEDIF(TAvoir2021[[#This Row],[PERIODE]],TODAY(),"D"),"-")</f>
        <v>790</v>
      </c>
      <c r="M3" s="31"/>
      <c r="N3" s="32"/>
      <c r="O3" s="33"/>
      <c r="P3" s="3"/>
    </row>
    <row r="4" spans="1:17" s="2" customFormat="1" ht="16.5" customHeight="1" thickTop="1" thickBot="1" x14ac:dyDescent="0.3">
      <c r="A4" s="30" t="s">
        <v>105</v>
      </c>
      <c r="B4" s="28" t="s">
        <v>13</v>
      </c>
      <c r="C4" s="24">
        <v>43503</v>
      </c>
      <c r="D4" s="25">
        <v>18000737</v>
      </c>
      <c r="E4" s="26"/>
      <c r="F4" s="25"/>
      <c r="G4" s="25" t="s">
        <v>260</v>
      </c>
      <c r="H4" s="27">
        <v>21.15</v>
      </c>
      <c r="I4" s="70">
        <f>TAvoir2021[[#This Row],[MONTANT H.T]]*1.2</f>
        <v>25.38</v>
      </c>
      <c r="J4" s="27"/>
      <c r="K4" s="20">
        <f>IF(OR(TAvoir2021[[#This Row],[MONTANT T.T.C]]=TAvoir2021[[#This Row],[REGLEMENT]],TAvoir2021[[#This Row],[REGLEMENT]]="-"),"",TAvoir2021[[#This Row],[REGLEMENT]]-TAvoir2021[[#This Row],[MONTANT T.T.C]])</f>
        <v>-25.38</v>
      </c>
      <c r="L4" s="21">
        <f ca="1">IF(AND(TAvoir2021[[#This Row],[MONTANT H.T]]&lt;&gt;"",TAvoir2021[[#This Row],[ECART]]&lt;&gt;"",TAvoir2021[[#This Row],[RELANCE]]&lt;&gt;"non"),DATEDIF(TAvoir2021[[#This Row],[PERIODE]],TODAY(),"D"),"-")</f>
        <v>775</v>
      </c>
      <c r="M4" s="31"/>
      <c r="N4" s="32"/>
      <c r="O4" s="33"/>
      <c r="P4" s="3"/>
    </row>
    <row r="5" spans="1:17" s="2" customFormat="1" ht="16.5" customHeight="1" thickTop="1" thickBot="1" x14ac:dyDescent="0.3">
      <c r="A5" s="30" t="s">
        <v>105</v>
      </c>
      <c r="B5" s="28" t="s">
        <v>13</v>
      </c>
      <c r="C5" s="24">
        <v>43509</v>
      </c>
      <c r="D5" s="25">
        <v>18000753</v>
      </c>
      <c r="E5" s="26"/>
      <c r="F5" s="25"/>
      <c r="G5" s="25" t="s">
        <v>261</v>
      </c>
      <c r="H5" s="27">
        <v>78.3</v>
      </c>
      <c r="I5" s="70">
        <f>TAvoir2021[[#This Row],[MONTANT H.T]]*1.2</f>
        <v>93.96</v>
      </c>
      <c r="J5" s="27"/>
      <c r="K5" s="20">
        <f>IF(OR(TAvoir2021[[#This Row],[MONTANT T.T.C]]=TAvoir2021[[#This Row],[REGLEMENT]],TAvoir2021[[#This Row],[REGLEMENT]]="-"),"",TAvoir2021[[#This Row],[REGLEMENT]]-TAvoir2021[[#This Row],[MONTANT T.T.C]])</f>
        <v>-93.96</v>
      </c>
      <c r="L5" s="21">
        <f ca="1">IF(AND(TAvoir2021[[#This Row],[MONTANT H.T]]&lt;&gt;"",TAvoir2021[[#This Row],[ECART]]&lt;&gt;"",TAvoir2021[[#This Row],[RELANCE]]&lt;&gt;"non"),DATEDIF(TAvoir2021[[#This Row],[PERIODE]],TODAY(),"D"),"-")</f>
        <v>769</v>
      </c>
      <c r="M5" s="31"/>
      <c r="N5" s="32"/>
      <c r="O5" s="33"/>
      <c r="P5" s="3"/>
    </row>
    <row r="6" spans="1:17" s="2" customFormat="1" ht="16.5" customHeight="1" thickTop="1" thickBot="1" x14ac:dyDescent="0.3">
      <c r="A6" s="30" t="s">
        <v>106</v>
      </c>
      <c r="B6" s="28" t="s">
        <v>43</v>
      </c>
      <c r="C6" s="24">
        <v>43559</v>
      </c>
      <c r="D6" s="25">
        <v>18000871</v>
      </c>
      <c r="E6" s="26"/>
      <c r="F6" s="25"/>
      <c r="G6" s="25" t="s">
        <v>268</v>
      </c>
      <c r="H6" s="27">
        <v>44.38</v>
      </c>
      <c r="I6" s="70">
        <f>TAvoir2021[[#This Row],[MONTANT H.T]]*1.2</f>
        <v>53.256</v>
      </c>
      <c r="J6" s="27"/>
      <c r="K6" s="20">
        <f>IF(OR(TAvoir2021[[#This Row],[MONTANT T.T.C]]=TAvoir2021[[#This Row],[REGLEMENT]],TAvoir2021[[#This Row],[REGLEMENT]]="-"),"",TAvoir2021[[#This Row],[REGLEMENT]]-TAvoir2021[[#This Row],[MONTANT T.T.C]])</f>
        <v>-53.256</v>
      </c>
      <c r="L6" s="21">
        <f ca="1">IF(AND(TAvoir2021[[#This Row],[MONTANT H.T]]&lt;&gt;"",TAvoir2021[[#This Row],[ECART]]&lt;&gt;"",TAvoir2021[[#This Row],[RELANCE]]&lt;&gt;"non"),DATEDIF(TAvoir2021[[#This Row],[PERIODE]],TODAY(),"D"),"-")</f>
        <v>719</v>
      </c>
      <c r="M6" s="31"/>
      <c r="N6" s="32"/>
      <c r="O6" s="33"/>
      <c r="P6" s="3"/>
    </row>
    <row r="7" spans="1:17" s="2" customFormat="1" ht="16.5" customHeight="1" thickTop="1" thickBot="1" x14ac:dyDescent="0.3">
      <c r="A7" s="30" t="s">
        <v>105</v>
      </c>
      <c r="B7" s="28" t="s">
        <v>13</v>
      </c>
      <c r="C7" s="24">
        <v>43565</v>
      </c>
      <c r="D7" s="25">
        <v>18000895</v>
      </c>
      <c r="E7" s="26"/>
      <c r="F7" s="25"/>
      <c r="G7" s="25" t="s">
        <v>262</v>
      </c>
      <c r="H7" s="27">
        <v>12.44</v>
      </c>
      <c r="I7" s="70">
        <f>TAvoir2021[[#This Row],[MONTANT H.T]]*1.2</f>
        <v>14.927999999999999</v>
      </c>
      <c r="J7" s="27"/>
      <c r="K7" s="20">
        <f>IF(OR(TAvoir2021[[#This Row],[MONTANT T.T.C]]=TAvoir2021[[#This Row],[REGLEMENT]],TAvoir2021[[#This Row],[REGLEMENT]]="-"),"",TAvoir2021[[#This Row],[REGLEMENT]]-TAvoir2021[[#This Row],[MONTANT T.T.C]])</f>
        <v>-14.927999999999999</v>
      </c>
      <c r="L7" s="21">
        <f ca="1">IF(AND(TAvoir2021[[#This Row],[MONTANT H.T]]&lt;&gt;"",TAvoir2021[[#This Row],[ECART]]&lt;&gt;"",TAvoir2021[[#This Row],[RELANCE]]&lt;&gt;"non"),DATEDIF(TAvoir2021[[#This Row],[PERIODE]],TODAY(),"D"),"-")</f>
        <v>713</v>
      </c>
      <c r="M7" s="31"/>
      <c r="N7" s="32"/>
      <c r="O7" s="33"/>
      <c r="P7" s="3"/>
    </row>
    <row r="8" spans="1:17" s="2" customFormat="1" ht="16.5" customHeight="1" thickTop="1" thickBot="1" x14ac:dyDescent="0.3">
      <c r="A8" s="30" t="s">
        <v>293</v>
      </c>
      <c r="B8" s="28" t="s">
        <v>255</v>
      </c>
      <c r="C8" s="24">
        <v>43570</v>
      </c>
      <c r="D8" s="25">
        <v>18000900</v>
      </c>
      <c r="E8" s="26"/>
      <c r="F8" s="25"/>
      <c r="G8" s="25" t="s">
        <v>256</v>
      </c>
      <c r="H8" s="27">
        <v>63</v>
      </c>
      <c r="I8" s="70">
        <f>TAvoir2021[[#This Row],[MONTANT H.T]]*1.2</f>
        <v>75.599999999999994</v>
      </c>
      <c r="J8" s="27"/>
      <c r="K8" s="20">
        <f>IF(OR(TAvoir2021[[#This Row],[MONTANT T.T.C]]=TAvoir2021[[#This Row],[REGLEMENT]],TAvoir2021[[#This Row],[REGLEMENT]]="-"),"",TAvoir2021[[#This Row],[REGLEMENT]]-TAvoir2021[[#This Row],[MONTANT T.T.C]])</f>
        <v>-75.599999999999994</v>
      </c>
      <c r="L8" s="21">
        <f ca="1">IF(AND(TAvoir2021[[#This Row],[MONTANT H.T]]&lt;&gt;"",TAvoir2021[[#This Row],[ECART]]&lt;&gt;"",TAvoir2021[[#This Row],[RELANCE]]&lt;&gt;"non"),DATEDIF(TAvoir2021[[#This Row],[PERIODE]],TODAY(),"D"),"-")</f>
        <v>708</v>
      </c>
      <c r="M8" s="31"/>
      <c r="N8" s="32"/>
      <c r="O8" s="33"/>
      <c r="P8" s="3"/>
    </row>
    <row r="9" spans="1:17" s="2" customFormat="1" ht="16.5" customHeight="1" thickTop="1" thickBot="1" x14ac:dyDescent="0.3">
      <c r="A9" s="30" t="s">
        <v>105</v>
      </c>
      <c r="B9" s="28" t="s">
        <v>13</v>
      </c>
      <c r="C9" s="24">
        <v>43588</v>
      </c>
      <c r="D9" s="25">
        <v>18001021</v>
      </c>
      <c r="E9" s="26"/>
      <c r="F9" s="25"/>
      <c r="G9" s="25" t="s">
        <v>264</v>
      </c>
      <c r="H9" s="27">
        <v>2.37</v>
      </c>
      <c r="I9" s="70">
        <f>TAvoir2021[[#This Row],[MONTANT H.T]]*1.2</f>
        <v>2.8439999999999999</v>
      </c>
      <c r="J9" s="27"/>
      <c r="K9" s="20">
        <f>IF(OR(TAvoir2021[[#This Row],[MONTANT T.T.C]]=TAvoir2021[[#This Row],[REGLEMENT]],TAvoir2021[[#This Row],[REGLEMENT]]="-"),"",TAvoir2021[[#This Row],[REGLEMENT]]-TAvoir2021[[#This Row],[MONTANT T.T.C]])</f>
        <v>-2.8439999999999999</v>
      </c>
      <c r="L9" s="21">
        <f ca="1">IF(AND(TAvoir2021[[#This Row],[MONTANT H.T]]&lt;&gt;"",TAvoir2021[[#This Row],[ECART]]&lt;&gt;"",TAvoir2021[[#This Row],[RELANCE]]&lt;&gt;"non"),DATEDIF(TAvoir2021[[#This Row],[PERIODE]],TODAY(),"D"),"-")</f>
        <v>690</v>
      </c>
      <c r="M9" s="31"/>
      <c r="N9" s="32"/>
      <c r="O9" s="33"/>
      <c r="P9" s="3"/>
    </row>
    <row r="10" spans="1:17" s="2" customFormat="1" ht="16.5" hidden="1" customHeight="1" thickTop="1" thickBot="1" x14ac:dyDescent="0.3">
      <c r="A10" s="30" t="s">
        <v>99</v>
      </c>
      <c r="B10" s="28" t="s">
        <v>21</v>
      </c>
      <c r="C10" s="24">
        <v>44069</v>
      </c>
      <c r="D10" s="25">
        <v>18002010</v>
      </c>
      <c r="E10" s="26"/>
      <c r="F10" s="25" t="s">
        <v>47</v>
      </c>
      <c r="G10" s="25"/>
      <c r="H10" s="27">
        <v>1440</v>
      </c>
      <c r="I10" s="70">
        <f>TAvoir2021[[#This Row],[MONTANT H.T]]*1.2</f>
        <v>1728</v>
      </c>
      <c r="J10" s="27">
        <v>1674</v>
      </c>
      <c r="K10" s="20">
        <f>IF(OR(TAvoir2021[[#This Row],[MONTANT T.T.C]]=TAvoir2021[[#This Row],[REGLEMENT]],TAvoir2021[[#This Row],[REGLEMENT]]="-"),"",TAvoir2021[[#This Row],[REGLEMENT]]-TAvoir2021[[#This Row],[MONTANT T.T.C]])</f>
        <v>-54</v>
      </c>
      <c r="L10" s="21">
        <f ca="1">IF(AND(TAvoir2021[[#This Row],[MONTANT H.T]]&lt;&gt;"",TAvoir2021[[#This Row],[ECART]]&lt;&gt;"",TAvoir2021[[#This Row],[RELANCE]]&lt;&gt;"non"),DATEDIF(TAvoir2021[[#This Row],[PERIODE]],TODAY(),"D"),"-")</f>
        <v>209</v>
      </c>
      <c r="M10" s="31"/>
      <c r="N10" s="32" t="s">
        <v>89</v>
      </c>
      <c r="O10" s="36" t="s">
        <v>161</v>
      </c>
      <c r="P10" s="3"/>
    </row>
    <row r="11" spans="1:17" s="2" customFormat="1" ht="16.5" hidden="1" customHeight="1" thickTop="1" thickBot="1" x14ac:dyDescent="0.3">
      <c r="A11" s="30" t="s">
        <v>99</v>
      </c>
      <c r="B11" s="28" t="s">
        <v>21</v>
      </c>
      <c r="C11" s="24">
        <v>44116</v>
      </c>
      <c r="D11" s="25">
        <v>18002116</v>
      </c>
      <c r="E11" s="26"/>
      <c r="F11" s="25" t="s">
        <v>47</v>
      </c>
      <c r="G11" s="25"/>
      <c r="H11" s="27">
        <v>2400</v>
      </c>
      <c r="I11" s="23">
        <f>TAvoir2021[[#This Row],[MONTANT H.T]]*1.2</f>
        <v>2880</v>
      </c>
      <c r="J11" s="27">
        <v>2790</v>
      </c>
      <c r="K11" s="20">
        <f>IF(OR(TAvoir2021[[#This Row],[MONTANT T.T.C]]=TAvoir2021[[#This Row],[REGLEMENT]],TAvoir2021[[#This Row],[REGLEMENT]]="-"),"",TAvoir2021[[#This Row],[REGLEMENT]]-TAvoir2021[[#This Row],[MONTANT T.T.C]])</f>
        <v>-90</v>
      </c>
      <c r="L11" s="21">
        <f ca="1">IF(AND(TAvoir2021[[#This Row],[MONTANT H.T]]&lt;&gt;"",TAvoir2021[[#This Row],[ECART]]&lt;&gt;"",TAvoir2021[[#This Row],[RELANCE]]&lt;&gt;"non"),DATEDIF(TAvoir2021[[#This Row],[PERIODE]],TODAY(),"D"),"-")</f>
        <v>162</v>
      </c>
      <c r="M11" s="31"/>
      <c r="N11" s="35" t="s">
        <v>208</v>
      </c>
      <c r="O11" s="36" t="s">
        <v>161</v>
      </c>
      <c r="P11" s="3"/>
    </row>
    <row r="12" spans="1:17" s="2" customFormat="1" ht="16.5" customHeight="1" thickTop="1" thickBot="1" x14ac:dyDescent="0.3">
      <c r="A12" s="30" t="s">
        <v>288</v>
      </c>
      <c r="B12" s="28" t="s">
        <v>269</v>
      </c>
      <c r="C12" s="24">
        <v>43601</v>
      </c>
      <c r="D12" s="25">
        <v>18000996</v>
      </c>
      <c r="E12" s="26"/>
      <c r="F12" s="25"/>
      <c r="G12" s="25" t="s">
        <v>270</v>
      </c>
      <c r="H12" s="27">
        <v>22.4</v>
      </c>
      <c r="I12" s="70">
        <f>TAvoir2021[[#This Row],[MONTANT H.T]]*1.2</f>
        <v>26.88</v>
      </c>
      <c r="J12" s="27"/>
      <c r="K12" s="20">
        <f>IF(OR(TAvoir2021[[#This Row],[MONTANT T.T.C]]=TAvoir2021[[#This Row],[REGLEMENT]],TAvoir2021[[#This Row],[REGLEMENT]]="-"),"",TAvoir2021[[#This Row],[REGLEMENT]]-TAvoir2021[[#This Row],[MONTANT T.T.C]])</f>
        <v>-26.88</v>
      </c>
      <c r="L12" s="21">
        <f ca="1">IF(AND(TAvoir2021[[#This Row],[MONTANT H.T]]&lt;&gt;"",TAvoir2021[[#This Row],[ECART]]&lt;&gt;"",TAvoir2021[[#This Row],[RELANCE]]&lt;&gt;"non"),DATEDIF(TAvoir2021[[#This Row],[PERIODE]],TODAY(),"D"),"-")</f>
        <v>677</v>
      </c>
      <c r="M12" s="31"/>
      <c r="N12" s="32"/>
      <c r="O12" s="33"/>
      <c r="P12" s="3"/>
    </row>
    <row r="13" spans="1:17" s="2" customFormat="1" ht="16.5" customHeight="1" thickTop="1" thickBot="1" x14ac:dyDescent="0.3">
      <c r="A13" s="30" t="s">
        <v>290</v>
      </c>
      <c r="B13" s="28" t="s">
        <v>273</v>
      </c>
      <c r="C13" s="24">
        <v>43607</v>
      </c>
      <c r="D13" s="25">
        <v>18000998</v>
      </c>
      <c r="E13" s="26"/>
      <c r="F13" s="25"/>
      <c r="G13" s="25" t="s">
        <v>274</v>
      </c>
      <c r="H13" s="27">
        <v>379.55</v>
      </c>
      <c r="I13" s="70">
        <f>TAvoir2021[[#This Row],[MONTANT H.T]]*1.2</f>
        <v>455.46</v>
      </c>
      <c r="J13" s="27"/>
      <c r="K13" s="20">
        <f>IF(OR(TAvoir2021[[#This Row],[MONTANT T.T.C]]=TAvoir2021[[#This Row],[REGLEMENT]],TAvoir2021[[#This Row],[REGLEMENT]]="-"),"",TAvoir2021[[#This Row],[REGLEMENT]]-TAvoir2021[[#This Row],[MONTANT T.T.C]])</f>
        <v>-455.46</v>
      </c>
      <c r="L13" s="21">
        <f ca="1">IF(AND(TAvoir2021[[#This Row],[MONTANT H.T]]&lt;&gt;"",TAvoir2021[[#This Row],[ECART]]&lt;&gt;"",TAvoir2021[[#This Row],[RELANCE]]&lt;&gt;"non"),DATEDIF(TAvoir2021[[#This Row],[PERIODE]],TODAY(),"D"),"-")</f>
        <v>671</v>
      </c>
      <c r="M13" s="31"/>
      <c r="N13" s="32"/>
      <c r="O13" s="33"/>
      <c r="P13" s="3"/>
    </row>
    <row r="14" spans="1:17" s="2" customFormat="1" ht="16.5" hidden="1" customHeight="1" thickTop="1" thickBot="1" x14ac:dyDescent="0.3">
      <c r="A14" s="30" t="s">
        <v>99</v>
      </c>
      <c r="B14" s="28" t="s">
        <v>21</v>
      </c>
      <c r="C14" s="37">
        <v>44152</v>
      </c>
      <c r="D14" s="38">
        <v>18002192</v>
      </c>
      <c r="E14" s="39"/>
      <c r="F14" s="25" t="s">
        <v>47</v>
      </c>
      <c r="G14" s="38"/>
      <c r="H14" s="40">
        <v>2400</v>
      </c>
      <c r="I14" s="40">
        <f>TAvoir2021[[#This Row],[MONTANT H.T]]*1.2</f>
        <v>2880</v>
      </c>
      <c r="J14" s="40">
        <v>2880</v>
      </c>
      <c r="K14" s="20" t="str">
        <f>IF(OR(TAvoir2021[[#This Row],[MONTANT T.T.C]]=TAvoir2021[[#This Row],[REGLEMENT]],TAvoir2021[[#This Row],[REGLEMENT]]="-"),"",TAvoir2021[[#This Row],[REGLEMENT]]-TAvoir2021[[#This Row],[MONTANT T.T.C]])</f>
        <v/>
      </c>
      <c r="L14" s="21" t="str">
        <f ca="1">IF(AND(TAvoir2021[[#This Row],[MONTANT H.T]]&lt;&gt;"",TAvoir2021[[#This Row],[ECART]]&lt;&gt;"",TAvoir2021[[#This Row],[RELANCE]]&lt;&gt;"non"),DATEDIF(TAvoir2021[[#This Row],[PERIODE]],TODAY(),"D"),"-")</f>
        <v>-</v>
      </c>
      <c r="M14" s="41"/>
      <c r="N14" s="42" t="s">
        <v>207</v>
      </c>
      <c r="O14" s="43" t="s">
        <v>161</v>
      </c>
      <c r="P14" s="3"/>
    </row>
    <row r="15" spans="1:17" s="2" customFormat="1" ht="16.5" hidden="1" customHeight="1" thickTop="1" thickBot="1" x14ac:dyDescent="0.3">
      <c r="A15" s="30" t="s">
        <v>99</v>
      </c>
      <c r="B15" s="28" t="s">
        <v>21</v>
      </c>
      <c r="C15" s="37">
        <v>44155</v>
      </c>
      <c r="D15" s="38">
        <v>18002211</v>
      </c>
      <c r="E15" s="39"/>
      <c r="F15" s="25" t="s">
        <v>47</v>
      </c>
      <c r="G15" s="38"/>
      <c r="H15" s="40">
        <v>2400</v>
      </c>
      <c r="I15" s="40">
        <f>TAvoir2021[[#This Row],[MONTANT H.T]]*1.2</f>
        <v>2880</v>
      </c>
      <c r="J15" s="40">
        <v>2880</v>
      </c>
      <c r="K15" s="20" t="str">
        <f>IF(OR(TAvoir2021[[#This Row],[MONTANT T.T.C]]=TAvoir2021[[#This Row],[REGLEMENT]],TAvoir2021[[#This Row],[REGLEMENT]]="-"),"",TAvoir2021[[#This Row],[REGLEMENT]]-TAvoir2021[[#This Row],[MONTANT T.T.C]])</f>
        <v/>
      </c>
      <c r="L15" s="21" t="str">
        <f ca="1">IF(AND(TAvoir2021[[#This Row],[MONTANT H.T]]&lt;&gt;"",TAvoir2021[[#This Row],[ECART]]&lt;&gt;"",TAvoir2021[[#This Row],[RELANCE]]&lt;&gt;"non"),DATEDIF(TAvoir2021[[#This Row],[PERIODE]],TODAY(),"D"),"-")</f>
        <v>-</v>
      </c>
      <c r="M15" s="41"/>
      <c r="N15" s="42" t="s">
        <v>207</v>
      </c>
      <c r="O15" s="43" t="s">
        <v>161</v>
      </c>
      <c r="P15" s="3"/>
    </row>
    <row r="16" spans="1:17" s="2" customFormat="1" ht="16.5" hidden="1" customHeight="1" thickTop="1" thickBot="1" x14ac:dyDescent="0.3">
      <c r="A16" s="30" t="s">
        <v>99</v>
      </c>
      <c r="B16" s="28" t="s">
        <v>21</v>
      </c>
      <c r="C16" s="37">
        <v>44165</v>
      </c>
      <c r="D16" s="38">
        <v>18002229</v>
      </c>
      <c r="E16" s="39"/>
      <c r="F16" s="25" t="s">
        <v>47</v>
      </c>
      <c r="G16" s="38"/>
      <c r="H16" s="40">
        <v>3344</v>
      </c>
      <c r="I16" s="40">
        <f>TAvoir2021[[#This Row],[MONTANT H.T]]*1.2</f>
        <v>4012.7999999999997</v>
      </c>
      <c r="J16" s="40">
        <v>4012.8</v>
      </c>
      <c r="K16" s="20" t="str">
        <f>IF(OR(TAvoir2021[[#This Row],[MONTANT T.T.C]]=TAvoir2021[[#This Row],[REGLEMENT]],TAvoir2021[[#This Row],[REGLEMENT]]="-"),"",TAvoir2021[[#This Row],[REGLEMENT]]-TAvoir2021[[#This Row],[MONTANT T.T.C]])</f>
        <v/>
      </c>
      <c r="L16" s="21" t="str">
        <f ca="1">IF(AND(TAvoir2021[[#This Row],[MONTANT H.T]]&lt;&gt;"",TAvoir2021[[#This Row],[ECART]]&lt;&gt;"",TAvoir2021[[#This Row],[RELANCE]]&lt;&gt;"non"),DATEDIF(TAvoir2021[[#This Row],[PERIODE]],TODAY(),"D"),"-")</f>
        <v>-</v>
      </c>
      <c r="M16" s="41"/>
      <c r="N16" s="42" t="s">
        <v>207</v>
      </c>
      <c r="O16" s="43" t="s">
        <v>161</v>
      </c>
      <c r="P16" s="3"/>
    </row>
    <row r="17" spans="1:16" s="2" customFormat="1" ht="16.5" hidden="1" customHeight="1" thickTop="1" thickBot="1" x14ac:dyDescent="0.3">
      <c r="A17" s="30" t="s">
        <v>99</v>
      </c>
      <c r="B17" s="28" t="s">
        <v>21</v>
      </c>
      <c r="C17" s="37">
        <v>44167</v>
      </c>
      <c r="D17" s="38">
        <v>18002231</v>
      </c>
      <c r="E17" s="39"/>
      <c r="F17" s="25" t="s">
        <v>47</v>
      </c>
      <c r="G17" s="38"/>
      <c r="H17" s="40">
        <v>2400</v>
      </c>
      <c r="I17" s="40">
        <f>TAvoir2021[[#This Row],[MONTANT H.T]]*1.2</f>
        <v>2880</v>
      </c>
      <c r="J17" s="40">
        <v>2880</v>
      </c>
      <c r="K17" s="20" t="str">
        <f>IF(OR(TAvoir2021[[#This Row],[MONTANT T.T.C]]=TAvoir2021[[#This Row],[REGLEMENT]],TAvoir2021[[#This Row],[REGLEMENT]]="-"),"",TAvoir2021[[#This Row],[REGLEMENT]]-TAvoir2021[[#This Row],[MONTANT T.T.C]])</f>
        <v/>
      </c>
      <c r="L17" s="21" t="str">
        <f ca="1">IF(AND(TAvoir2021[[#This Row],[MONTANT H.T]]&lt;&gt;"",TAvoir2021[[#This Row],[ECART]]&lt;&gt;"",TAvoir2021[[#This Row],[RELANCE]]&lt;&gt;"non"),DATEDIF(TAvoir2021[[#This Row],[PERIODE]],TODAY(),"D"),"-")</f>
        <v>-</v>
      </c>
      <c r="M17" s="41"/>
      <c r="N17" s="42" t="s">
        <v>207</v>
      </c>
      <c r="O17" s="43" t="s">
        <v>161</v>
      </c>
      <c r="P17" s="3"/>
    </row>
    <row r="18" spans="1:16" s="2" customFormat="1" ht="16.5" customHeight="1" thickTop="1" thickBot="1" x14ac:dyDescent="0.3">
      <c r="A18" s="30" t="s">
        <v>105</v>
      </c>
      <c r="B18" s="28" t="s">
        <v>13</v>
      </c>
      <c r="C18" s="24">
        <v>43622</v>
      </c>
      <c r="D18" s="25">
        <v>18001013</v>
      </c>
      <c r="E18" s="26"/>
      <c r="F18" s="25"/>
      <c r="G18" s="25" t="s">
        <v>263</v>
      </c>
      <c r="H18" s="27">
        <v>12.24</v>
      </c>
      <c r="I18" s="70">
        <f>TAvoir2021[[#This Row],[MONTANT H.T]]*1.2</f>
        <v>14.687999999999999</v>
      </c>
      <c r="J18" s="27"/>
      <c r="K18" s="20">
        <f>IF(OR(TAvoir2021[[#This Row],[MONTANT T.T.C]]=TAvoir2021[[#This Row],[REGLEMENT]],TAvoir2021[[#This Row],[REGLEMENT]]="-"),"",TAvoir2021[[#This Row],[REGLEMENT]]-TAvoir2021[[#This Row],[MONTANT T.T.C]])</f>
        <v>-14.687999999999999</v>
      </c>
      <c r="L18" s="21">
        <f ca="1">IF(AND(TAvoir2021[[#This Row],[MONTANT H.T]]&lt;&gt;"",TAvoir2021[[#This Row],[ECART]]&lt;&gt;"",TAvoir2021[[#This Row],[RELANCE]]&lt;&gt;"non"),DATEDIF(TAvoir2021[[#This Row],[PERIODE]],TODAY(),"D"),"-")</f>
        <v>656</v>
      </c>
      <c r="M18" s="31"/>
      <c r="N18" s="32"/>
      <c r="O18" s="33"/>
      <c r="P18" s="3"/>
    </row>
    <row r="19" spans="1:16" s="2" customFormat="1" ht="16.5" hidden="1" customHeight="1" thickTop="1" thickBot="1" x14ac:dyDescent="0.3">
      <c r="A19" s="30" t="s">
        <v>99</v>
      </c>
      <c r="B19" s="28" t="s">
        <v>21</v>
      </c>
      <c r="C19" s="24">
        <v>44187</v>
      </c>
      <c r="D19" s="25">
        <v>18002285</v>
      </c>
      <c r="E19" s="26"/>
      <c r="F19" s="25" t="s">
        <v>49</v>
      </c>
      <c r="G19" s="25" t="s">
        <v>147</v>
      </c>
      <c r="H19" s="27">
        <v>3.04</v>
      </c>
      <c r="I19" s="23">
        <f>TAvoir2021[[#This Row],[MONTANT H.T]]*1.2</f>
        <v>3.6479999999999997</v>
      </c>
      <c r="J19" s="27">
        <v>3.65</v>
      </c>
      <c r="K19" s="20">
        <f>IF(OR(TAvoir2021[[#This Row],[MONTANT T.T.C]]=TAvoir2021[[#This Row],[REGLEMENT]],TAvoir2021[[#This Row],[REGLEMENT]]="-"),"",TAvoir2021[[#This Row],[REGLEMENT]]-TAvoir2021[[#This Row],[MONTANT T.T.C]])</f>
        <v>2.0000000000002238E-3</v>
      </c>
      <c r="L19" s="21">
        <f ca="1">IF(AND(TAvoir2021[[#This Row],[MONTANT H.T]]&lt;&gt;"",TAvoir2021[[#This Row],[ECART]]&lt;&gt;"",TAvoir2021[[#This Row],[RELANCE]]&lt;&gt;"non"),DATEDIF(TAvoir2021[[#This Row],[PERIODE]],TODAY(),"D"),"-")</f>
        <v>91</v>
      </c>
      <c r="M19" s="31"/>
      <c r="N19" s="35" t="s">
        <v>211</v>
      </c>
      <c r="O19" s="36" t="s">
        <v>161</v>
      </c>
      <c r="P19" s="3"/>
    </row>
    <row r="20" spans="1:16" s="2" customFormat="1" ht="16.5" hidden="1" customHeight="1" thickTop="1" thickBot="1" x14ac:dyDescent="0.3">
      <c r="A20" s="30" t="s">
        <v>99</v>
      </c>
      <c r="B20" s="28" t="s">
        <v>21</v>
      </c>
      <c r="C20" s="37">
        <v>44188</v>
      </c>
      <c r="D20" s="38">
        <v>18002290</v>
      </c>
      <c r="E20" s="39"/>
      <c r="F20" s="38" t="s">
        <v>47</v>
      </c>
      <c r="G20" s="38"/>
      <c r="H20" s="40">
        <v>1520</v>
      </c>
      <c r="I20" s="40">
        <f>TAvoir2021[[#This Row],[MONTANT H.T]]*1.2</f>
        <v>1824</v>
      </c>
      <c r="J20" s="40">
        <v>1824</v>
      </c>
      <c r="K20" s="20" t="str">
        <f>IF(OR(TAvoir2021[[#This Row],[MONTANT T.T.C]]=TAvoir2021[[#This Row],[REGLEMENT]],TAvoir2021[[#This Row],[REGLEMENT]]="-"),"",TAvoir2021[[#This Row],[REGLEMENT]]-TAvoir2021[[#This Row],[MONTANT T.T.C]])</f>
        <v/>
      </c>
      <c r="L20" s="21" t="str">
        <f ca="1">IF(AND(TAvoir2021[[#This Row],[MONTANT H.T]]&lt;&gt;"",TAvoir2021[[#This Row],[ECART]]&lt;&gt;"",TAvoir2021[[#This Row],[RELANCE]]&lt;&gt;"non"),DATEDIF(TAvoir2021[[#This Row],[PERIODE]],TODAY(),"D"),"-")</f>
        <v>-</v>
      </c>
      <c r="M20" s="41"/>
      <c r="N20" s="42" t="s">
        <v>206</v>
      </c>
      <c r="O20" s="43" t="s">
        <v>161</v>
      </c>
      <c r="P20" s="3"/>
    </row>
    <row r="21" spans="1:16" s="2" customFormat="1" ht="16.5" hidden="1" customHeight="1" thickTop="1" thickBot="1" x14ac:dyDescent="0.3">
      <c r="A21" s="30" t="s">
        <v>99</v>
      </c>
      <c r="B21" s="28" t="s">
        <v>21</v>
      </c>
      <c r="C21" s="37">
        <v>44181</v>
      </c>
      <c r="D21" s="38">
        <v>18002331</v>
      </c>
      <c r="E21" s="39"/>
      <c r="F21" s="38" t="s">
        <v>47</v>
      </c>
      <c r="G21" s="38"/>
      <c r="H21" s="40">
        <v>1440</v>
      </c>
      <c r="I21" s="40">
        <f>TAvoir2021[[#This Row],[MONTANT H.T]]*1.2</f>
        <v>1728</v>
      </c>
      <c r="J21" s="40">
        <v>1728</v>
      </c>
      <c r="K21" s="20" t="str">
        <f>IF(OR(TAvoir2021[[#This Row],[MONTANT T.T.C]]=TAvoir2021[[#This Row],[REGLEMENT]],TAvoir2021[[#This Row],[REGLEMENT]]="-"),"",TAvoir2021[[#This Row],[REGLEMENT]]-TAvoir2021[[#This Row],[MONTANT T.T.C]])</f>
        <v/>
      </c>
      <c r="L21" s="21" t="str">
        <f ca="1">IF(AND(TAvoir2021[[#This Row],[MONTANT H.T]]&lt;&gt;"",TAvoir2021[[#This Row],[ECART]]&lt;&gt;"",TAvoir2021[[#This Row],[RELANCE]]&lt;&gt;"non"),DATEDIF(TAvoir2021[[#This Row],[PERIODE]],TODAY(),"D"),"-")</f>
        <v>-</v>
      </c>
      <c r="M21" s="41"/>
      <c r="N21" s="42" t="s">
        <v>206</v>
      </c>
      <c r="O21" s="43" t="s">
        <v>161</v>
      </c>
      <c r="P21" s="3"/>
    </row>
    <row r="22" spans="1:16" s="2" customFormat="1" ht="16.5" hidden="1" customHeight="1" thickTop="1" thickBot="1" x14ac:dyDescent="0.3">
      <c r="A22" s="30" t="s">
        <v>99</v>
      </c>
      <c r="B22" s="28" t="s">
        <v>21</v>
      </c>
      <c r="C22" s="37">
        <v>44187</v>
      </c>
      <c r="D22" s="38">
        <v>18002332</v>
      </c>
      <c r="E22" s="39"/>
      <c r="F22" s="38" t="s">
        <v>47</v>
      </c>
      <c r="G22" s="38"/>
      <c r="H22" s="40">
        <v>1440</v>
      </c>
      <c r="I22" s="40">
        <f>TAvoir2021[[#This Row],[MONTANT H.T]]*1.2</f>
        <v>1728</v>
      </c>
      <c r="J22" s="40">
        <v>1728</v>
      </c>
      <c r="K22" s="20" t="str">
        <f>IF(OR(TAvoir2021[[#This Row],[MONTANT T.T.C]]=TAvoir2021[[#This Row],[REGLEMENT]],TAvoir2021[[#This Row],[REGLEMENT]]="-"),"",TAvoir2021[[#This Row],[REGLEMENT]]-TAvoir2021[[#This Row],[MONTANT T.T.C]])</f>
        <v/>
      </c>
      <c r="L22" s="21" t="str">
        <f ca="1">IF(AND(TAvoir2021[[#This Row],[MONTANT H.T]]&lt;&gt;"",TAvoir2021[[#This Row],[ECART]]&lt;&gt;"",TAvoir2021[[#This Row],[RELANCE]]&lt;&gt;"non"),DATEDIF(TAvoir2021[[#This Row],[PERIODE]],TODAY(),"D"),"-")</f>
        <v>-</v>
      </c>
      <c r="M22" s="41"/>
      <c r="N22" s="42" t="s">
        <v>206</v>
      </c>
      <c r="O22" s="43" t="s">
        <v>161</v>
      </c>
      <c r="P22" s="3"/>
    </row>
    <row r="23" spans="1:16" s="2" customFormat="1" ht="16.5" hidden="1" customHeight="1" thickTop="1" thickBot="1" x14ac:dyDescent="0.3">
      <c r="A23" s="30" t="s">
        <v>99</v>
      </c>
      <c r="B23" s="28" t="s">
        <v>21</v>
      </c>
      <c r="C23" s="37">
        <v>44189</v>
      </c>
      <c r="D23" s="38">
        <v>18002333</v>
      </c>
      <c r="E23" s="39"/>
      <c r="F23" s="38" t="s">
        <v>47</v>
      </c>
      <c r="G23" s="38"/>
      <c r="H23" s="40">
        <v>2256</v>
      </c>
      <c r="I23" s="40">
        <f>TAvoir2021[[#This Row],[MONTANT H.T]]*1.2</f>
        <v>2707.2</v>
      </c>
      <c r="J23" s="40">
        <v>2707.2</v>
      </c>
      <c r="K23" s="20" t="str">
        <f>IF(OR(TAvoir2021[[#This Row],[MONTANT T.T.C]]=TAvoir2021[[#This Row],[REGLEMENT]],TAvoir2021[[#This Row],[REGLEMENT]]="-"),"",TAvoir2021[[#This Row],[REGLEMENT]]-TAvoir2021[[#This Row],[MONTANT T.T.C]])</f>
        <v/>
      </c>
      <c r="L23" s="21" t="str">
        <f ca="1">IF(AND(TAvoir2021[[#This Row],[MONTANT H.T]]&lt;&gt;"",TAvoir2021[[#This Row],[ECART]]&lt;&gt;"",TAvoir2021[[#This Row],[RELANCE]]&lt;&gt;"non"),DATEDIF(TAvoir2021[[#This Row],[PERIODE]],TODAY(),"D"),"-")</f>
        <v>-</v>
      </c>
      <c r="M23" s="41"/>
      <c r="N23" s="42" t="s">
        <v>206</v>
      </c>
      <c r="O23" s="43" t="s">
        <v>161</v>
      </c>
      <c r="P23" s="3"/>
    </row>
    <row r="24" spans="1:16" s="2" customFormat="1" ht="16.5" hidden="1" customHeight="1" thickTop="1" thickBot="1" x14ac:dyDescent="0.3">
      <c r="A24" s="30" t="s">
        <v>99</v>
      </c>
      <c r="B24" s="28" t="s">
        <v>21</v>
      </c>
      <c r="C24" s="37">
        <v>44228</v>
      </c>
      <c r="D24" s="38">
        <v>18002342</v>
      </c>
      <c r="E24" s="39"/>
      <c r="F24" s="25" t="s">
        <v>47</v>
      </c>
      <c r="G24" s="38"/>
      <c r="H24" s="40">
        <v>1920</v>
      </c>
      <c r="I24" s="40">
        <f>TAvoir2021[[#This Row],[MONTANT H.T]]*1.2</f>
        <v>2304</v>
      </c>
      <c r="J24" s="40">
        <v>2304</v>
      </c>
      <c r="K24" s="20" t="str">
        <f>IF(OR(TAvoir2021[[#This Row],[MONTANT T.T.C]]=TAvoir2021[[#This Row],[REGLEMENT]],TAvoir2021[[#This Row],[REGLEMENT]]="-"),"",TAvoir2021[[#This Row],[REGLEMENT]]-TAvoir2021[[#This Row],[MONTANT T.T.C]])</f>
        <v/>
      </c>
      <c r="L24" s="21" t="str">
        <f ca="1">IF(AND(TAvoir2021[[#This Row],[MONTANT H.T]]&lt;&gt;"",TAvoir2021[[#This Row],[ECART]]&lt;&gt;"",TAvoir2021[[#This Row],[RELANCE]]&lt;&gt;"non"),DATEDIF(TAvoir2021[[#This Row],[PERIODE]],TODAY(),"D"),"-")</f>
        <v>-</v>
      </c>
      <c r="M24" s="41"/>
      <c r="N24" s="42" t="s">
        <v>389</v>
      </c>
      <c r="O24" s="43" t="s">
        <v>161</v>
      </c>
      <c r="P24" s="3"/>
    </row>
    <row r="25" spans="1:16" s="2" customFormat="1" ht="16.5" customHeight="1" thickTop="1" thickBot="1" x14ac:dyDescent="0.3">
      <c r="A25" s="30" t="s">
        <v>294</v>
      </c>
      <c r="B25" s="28" t="s">
        <v>257</v>
      </c>
      <c r="C25" s="24">
        <v>43637</v>
      </c>
      <c r="D25" s="25">
        <v>18001066</v>
      </c>
      <c r="E25" s="26"/>
      <c r="F25" s="25"/>
      <c r="G25" s="25" t="s">
        <v>258</v>
      </c>
      <c r="H25" s="27">
        <v>6.95</v>
      </c>
      <c r="I25" s="70">
        <f>TAvoir2021[[#This Row],[MONTANT H.T]]*1.2</f>
        <v>8.34</v>
      </c>
      <c r="J25" s="27"/>
      <c r="K25" s="20">
        <f>IF(OR(TAvoir2021[[#This Row],[MONTANT T.T.C]]=TAvoir2021[[#This Row],[REGLEMENT]],TAvoir2021[[#This Row],[REGLEMENT]]="-"),"",TAvoir2021[[#This Row],[REGLEMENT]]-TAvoir2021[[#This Row],[MONTANT T.T.C]])</f>
        <v>-8.34</v>
      </c>
      <c r="L25" s="21">
        <f ca="1">IF(AND(TAvoir2021[[#This Row],[MONTANT H.T]]&lt;&gt;"",TAvoir2021[[#This Row],[ECART]]&lt;&gt;"",TAvoir2021[[#This Row],[RELANCE]]&lt;&gt;"non"),DATEDIF(TAvoir2021[[#This Row],[PERIODE]],TODAY(),"D"),"-")</f>
        <v>641</v>
      </c>
      <c r="M25" s="31"/>
      <c r="N25" s="32"/>
      <c r="O25" s="33"/>
      <c r="P25" s="3"/>
    </row>
    <row r="26" spans="1:16" s="2" customFormat="1" ht="16.5" hidden="1" customHeight="1" thickTop="1" thickBot="1" x14ac:dyDescent="0.3">
      <c r="A26" s="30" t="s">
        <v>99</v>
      </c>
      <c r="B26" s="28" t="s">
        <v>21</v>
      </c>
      <c r="C26" s="37">
        <v>44221</v>
      </c>
      <c r="D26" s="38">
        <v>18002390</v>
      </c>
      <c r="E26" s="39"/>
      <c r="F26" s="25" t="s">
        <v>47</v>
      </c>
      <c r="G26" s="38"/>
      <c r="H26" s="40">
        <v>1920</v>
      </c>
      <c r="I26" s="40">
        <f>TAvoir2021[[#This Row],[MONTANT H.T]]*1.2</f>
        <v>2304</v>
      </c>
      <c r="J26" s="40">
        <v>2304</v>
      </c>
      <c r="K26" s="20" t="str">
        <f>IF(OR(TAvoir2021[[#This Row],[MONTANT T.T.C]]=TAvoir2021[[#This Row],[REGLEMENT]],TAvoir2021[[#This Row],[REGLEMENT]]="-"),"",TAvoir2021[[#This Row],[REGLEMENT]]-TAvoir2021[[#This Row],[MONTANT T.T.C]])</f>
        <v/>
      </c>
      <c r="L26" s="21" t="str">
        <f ca="1">IF(AND(TAvoir2021[[#This Row],[MONTANT H.T]]&lt;&gt;"",TAvoir2021[[#This Row],[ECART]]&lt;&gt;"",TAvoir2021[[#This Row],[RELANCE]]&lt;&gt;"non"),DATEDIF(TAvoir2021[[#This Row],[PERIODE]],TODAY(),"D"),"-")</f>
        <v>-</v>
      </c>
      <c r="M26" s="41"/>
      <c r="N26" s="42" t="s">
        <v>389</v>
      </c>
      <c r="O26" s="43" t="s">
        <v>161</v>
      </c>
      <c r="P26" s="3"/>
    </row>
    <row r="27" spans="1:16" s="2" customFormat="1" ht="16.5" hidden="1" customHeight="1" thickTop="1" thickBot="1" x14ac:dyDescent="0.3">
      <c r="A27" s="30" t="s">
        <v>99</v>
      </c>
      <c r="B27" s="28" t="s">
        <v>21</v>
      </c>
      <c r="C27" s="37">
        <v>44228</v>
      </c>
      <c r="D27" s="38">
        <v>18002403</v>
      </c>
      <c r="E27" s="39"/>
      <c r="F27" s="38" t="s">
        <v>47</v>
      </c>
      <c r="G27" s="38"/>
      <c r="H27" s="40">
        <v>1920</v>
      </c>
      <c r="I27" s="40">
        <f>TAvoir2021[[#This Row],[MONTANT H.T]]*1.2</f>
        <v>2304</v>
      </c>
      <c r="J27" s="40">
        <v>2304</v>
      </c>
      <c r="K27" s="20" t="str">
        <f>IF(OR(TAvoir2021[[#This Row],[MONTANT T.T.C]]=TAvoir2021[[#This Row],[REGLEMENT]],TAvoir2021[[#This Row],[REGLEMENT]]="-"),"",TAvoir2021[[#This Row],[REGLEMENT]]-TAvoir2021[[#This Row],[MONTANT T.T.C]])</f>
        <v/>
      </c>
      <c r="L27" s="21" t="str">
        <f ca="1">IF(AND(TAvoir2021[[#This Row],[MONTANT H.T]]&lt;&gt;"",TAvoir2021[[#This Row],[ECART]]&lt;&gt;"",TAvoir2021[[#This Row],[RELANCE]]&lt;&gt;"non"),DATEDIF(TAvoir2021[[#This Row],[PERIODE]],TODAY(),"D"),"-")</f>
        <v>-</v>
      </c>
      <c r="M27" s="41"/>
      <c r="N27" s="42" t="s">
        <v>351</v>
      </c>
      <c r="O27" s="43" t="s">
        <v>161</v>
      </c>
      <c r="P27" s="3"/>
    </row>
    <row r="28" spans="1:16" s="2" customFormat="1" ht="16.5" hidden="1" customHeight="1" thickTop="1" thickBot="1" x14ac:dyDescent="0.3">
      <c r="A28" s="30" t="s">
        <v>99</v>
      </c>
      <c r="B28" s="28" t="s">
        <v>21</v>
      </c>
      <c r="C28" s="37">
        <v>44238</v>
      </c>
      <c r="D28" s="38">
        <v>18002433</v>
      </c>
      <c r="E28" s="39"/>
      <c r="F28" s="25" t="s">
        <v>47</v>
      </c>
      <c r="G28" s="38"/>
      <c r="H28" s="40">
        <v>720</v>
      </c>
      <c r="I28" s="40">
        <f>TAvoir2021[[#This Row],[MONTANT H.T]]*1.2</f>
        <v>864</v>
      </c>
      <c r="J28" s="40">
        <v>864</v>
      </c>
      <c r="K28" s="20" t="str">
        <f>IF(OR(TAvoir2021[[#This Row],[MONTANT T.T.C]]=TAvoir2021[[#This Row],[REGLEMENT]],TAvoir2021[[#This Row],[REGLEMENT]]="-"),"",TAvoir2021[[#This Row],[REGLEMENT]]-TAvoir2021[[#This Row],[MONTANT T.T.C]])</f>
        <v/>
      </c>
      <c r="L28" s="21" t="str">
        <f ca="1">IF(AND(TAvoir2021[[#This Row],[MONTANT H.T]]&lt;&gt;"",TAvoir2021[[#This Row],[ECART]]&lt;&gt;"",TAvoir2021[[#This Row],[RELANCE]]&lt;&gt;"non"),DATEDIF(TAvoir2021[[#This Row],[PERIODE]],TODAY(),"D"),"-")</f>
        <v>-</v>
      </c>
      <c r="M28" s="41"/>
      <c r="N28" s="42" t="s">
        <v>389</v>
      </c>
      <c r="O28" s="43" t="s">
        <v>161</v>
      </c>
      <c r="P28" s="3"/>
    </row>
    <row r="29" spans="1:16" s="2" customFormat="1" ht="16.5" hidden="1" customHeight="1" thickTop="1" thickBot="1" x14ac:dyDescent="0.3">
      <c r="A29" s="30" t="s">
        <v>99</v>
      </c>
      <c r="B29" s="28" t="s">
        <v>21</v>
      </c>
      <c r="C29" s="129">
        <v>44245</v>
      </c>
      <c r="D29" s="130">
        <v>18002441</v>
      </c>
      <c r="E29" s="131"/>
      <c r="F29" s="38" t="s">
        <v>47</v>
      </c>
      <c r="G29" s="130"/>
      <c r="H29" s="132">
        <v>1920</v>
      </c>
      <c r="I29" s="132">
        <f>TAvoir2021[[#This Row],[MONTANT H.T]]*1.2</f>
        <v>2304</v>
      </c>
      <c r="J29" s="132">
        <v>2304</v>
      </c>
      <c r="K29" s="138" t="str">
        <f>IF(OR(TAvoir2021[[#This Row],[MONTANT T.T.C]]=TAvoir2021[[#This Row],[REGLEMENT]],TAvoir2021[[#This Row],[REGLEMENT]]="-"),"",TAvoir2021[[#This Row],[REGLEMENT]]-TAvoir2021[[#This Row],[MONTANT T.T.C]])</f>
        <v/>
      </c>
      <c r="L29" s="139" t="str">
        <f ca="1">IF(AND(TAvoir2021[[#This Row],[MONTANT H.T]]&lt;&gt;"",TAvoir2021[[#This Row],[ECART]]&lt;&gt;"",TAvoir2021[[#This Row],[RELANCE]]&lt;&gt;"non"),DATEDIF(TAvoir2021[[#This Row],[PERIODE]],TODAY(),"D"),"-")</f>
        <v>-</v>
      </c>
      <c r="M29" s="135"/>
      <c r="N29" s="136" t="s">
        <v>434</v>
      </c>
      <c r="O29" s="137" t="s">
        <v>161</v>
      </c>
      <c r="P29" s="3"/>
    </row>
    <row r="30" spans="1:16" s="2" customFormat="1" ht="16.5" hidden="1" customHeight="1" thickTop="1" thickBot="1" x14ac:dyDescent="0.3">
      <c r="A30" s="30" t="s">
        <v>99</v>
      </c>
      <c r="B30" s="28" t="s">
        <v>21</v>
      </c>
      <c r="C30" s="129">
        <v>44251</v>
      </c>
      <c r="D30" s="130">
        <v>18002449</v>
      </c>
      <c r="E30" s="131"/>
      <c r="F30" s="38" t="s">
        <v>47</v>
      </c>
      <c r="G30" s="130"/>
      <c r="H30" s="132">
        <v>3280</v>
      </c>
      <c r="I30" s="132">
        <f>TAvoir2021[[#This Row],[MONTANT H.T]]*1.2</f>
        <v>3936</v>
      </c>
      <c r="J30" s="132">
        <v>3936</v>
      </c>
      <c r="K30" s="138" t="str">
        <f>IF(OR(TAvoir2021[[#This Row],[MONTANT T.T.C]]=TAvoir2021[[#This Row],[REGLEMENT]],TAvoir2021[[#This Row],[REGLEMENT]]="-"),"",TAvoir2021[[#This Row],[REGLEMENT]]-TAvoir2021[[#This Row],[MONTANT T.T.C]])</f>
        <v/>
      </c>
      <c r="L30" s="139" t="str">
        <f ca="1">IF(AND(TAvoir2021[[#This Row],[MONTANT H.T]]&lt;&gt;"",TAvoir2021[[#This Row],[ECART]]&lt;&gt;"",TAvoir2021[[#This Row],[RELANCE]]&lt;&gt;"non"),DATEDIF(TAvoir2021[[#This Row],[PERIODE]],TODAY(),"D"),"-")</f>
        <v>-</v>
      </c>
      <c r="M30" s="135"/>
      <c r="N30" s="136" t="s">
        <v>434</v>
      </c>
      <c r="O30" s="137" t="s">
        <v>161</v>
      </c>
      <c r="P30" s="3"/>
    </row>
    <row r="31" spans="1:16" s="2" customFormat="1" ht="16.5" customHeight="1" thickTop="1" thickBot="1" x14ac:dyDescent="0.3">
      <c r="A31" s="30" t="s">
        <v>104</v>
      </c>
      <c r="B31" s="28" t="s">
        <v>64</v>
      </c>
      <c r="C31" s="24">
        <v>43677</v>
      </c>
      <c r="D31" s="25">
        <v>18001191</v>
      </c>
      <c r="E31" s="26"/>
      <c r="F31" s="25"/>
      <c r="G31" s="25" t="s">
        <v>250</v>
      </c>
      <c r="H31" s="27">
        <v>191.84</v>
      </c>
      <c r="I31" s="70">
        <f>TAvoir2021[[#This Row],[MONTANT H.T]]*1.2</f>
        <v>230.208</v>
      </c>
      <c r="J31" s="27"/>
      <c r="K31" s="20">
        <f>IF(OR(TAvoir2021[[#This Row],[MONTANT T.T.C]]=TAvoir2021[[#This Row],[REGLEMENT]],TAvoir2021[[#This Row],[REGLEMENT]]="-"),"",TAvoir2021[[#This Row],[REGLEMENT]]-TAvoir2021[[#This Row],[MONTANT T.T.C]])</f>
        <v>-230.208</v>
      </c>
      <c r="L31" s="21">
        <f ca="1">IF(AND(TAvoir2021[[#This Row],[MONTANT H.T]]&lt;&gt;"",TAvoir2021[[#This Row],[ECART]]&lt;&gt;"",TAvoir2021[[#This Row],[RELANCE]]&lt;&gt;"non"),DATEDIF(TAvoir2021[[#This Row],[PERIODE]],TODAY(),"D"),"-")</f>
        <v>601</v>
      </c>
      <c r="M31" s="31"/>
      <c r="N31" s="32"/>
      <c r="O31" s="33"/>
      <c r="P31" s="3"/>
    </row>
    <row r="32" spans="1:16" s="2" customFormat="1" ht="16.5" customHeight="1" thickTop="1" thickBot="1" x14ac:dyDescent="0.3">
      <c r="A32" s="30" t="s">
        <v>287</v>
      </c>
      <c r="B32" s="28" t="s">
        <v>252</v>
      </c>
      <c r="C32" s="24">
        <v>43707</v>
      </c>
      <c r="D32" s="25">
        <v>18001226</v>
      </c>
      <c r="E32" s="26"/>
      <c r="F32" s="25"/>
      <c r="G32" s="25" t="s">
        <v>47</v>
      </c>
      <c r="H32" s="27">
        <v>2200</v>
      </c>
      <c r="I32" s="70">
        <f>TAvoir2021[[#This Row],[MONTANT H.T]]*1.2</f>
        <v>2640</v>
      </c>
      <c r="J32" s="27"/>
      <c r="K32" s="20">
        <f>IF(OR(TAvoir2021[[#This Row],[MONTANT T.T.C]]=TAvoir2021[[#This Row],[REGLEMENT]],TAvoir2021[[#This Row],[REGLEMENT]]="-"),"",TAvoir2021[[#This Row],[REGLEMENT]]-TAvoir2021[[#This Row],[MONTANT T.T.C]])</f>
        <v>-2640</v>
      </c>
      <c r="L32" s="21">
        <f ca="1">IF(AND(TAvoir2021[[#This Row],[MONTANT H.T]]&lt;&gt;"",TAvoir2021[[#This Row],[ECART]]&lt;&gt;"",TAvoir2021[[#This Row],[RELANCE]]&lt;&gt;"non"),DATEDIF(TAvoir2021[[#This Row],[PERIODE]],TODAY(),"D"),"-")</f>
        <v>571</v>
      </c>
      <c r="M32" s="31"/>
      <c r="N32" s="32"/>
      <c r="O32" s="33"/>
      <c r="P32" s="3"/>
    </row>
    <row r="33" spans="1:16" s="2" customFormat="1" ht="16.5" customHeight="1" thickTop="1" thickBot="1" x14ac:dyDescent="0.3">
      <c r="A33" s="30" t="s">
        <v>292</v>
      </c>
      <c r="B33" s="28" t="s">
        <v>253</v>
      </c>
      <c r="C33" s="24">
        <v>43723</v>
      </c>
      <c r="D33" s="25">
        <v>18001253</v>
      </c>
      <c r="E33" s="26"/>
      <c r="F33" s="25"/>
      <c r="G33" s="25" t="s">
        <v>254</v>
      </c>
      <c r="H33" s="27">
        <v>138</v>
      </c>
      <c r="I33" s="70">
        <f>TAvoir2021[[#This Row],[MONTANT H.T]]*1.2</f>
        <v>165.6</v>
      </c>
      <c r="J33" s="27"/>
      <c r="K33" s="20">
        <f>IF(OR(TAvoir2021[[#This Row],[MONTANT T.T.C]]=TAvoir2021[[#This Row],[REGLEMENT]],TAvoir2021[[#This Row],[REGLEMENT]]="-"),"",TAvoir2021[[#This Row],[REGLEMENT]]-TAvoir2021[[#This Row],[MONTANT T.T.C]])</f>
        <v>-165.6</v>
      </c>
      <c r="L33" s="21">
        <f ca="1">IF(AND(TAvoir2021[[#This Row],[MONTANT H.T]]&lt;&gt;"",TAvoir2021[[#This Row],[ECART]]&lt;&gt;"",TAvoir2021[[#This Row],[RELANCE]]&lt;&gt;"non"),DATEDIF(TAvoir2021[[#This Row],[PERIODE]],TODAY(),"D"),"-")</f>
        <v>555</v>
      </c>
      <c r="M33" s="31"/>
      <c r="N33" s="32"/>
      <c r="O33" s="33"/>
      <c r="P33" s="3"/>
    </row>
    <row r="34" spans="1:16" s="2" customFormat="1" ht="16.5" customHeight="1" thickTop="1" thickBot="1" x14ac:dyDescent="0.3">
      <c r="A34" s="30" t="s">
        <v>359</v>
      </c>
      <c r="B34" s="45" t="s">
        <v>360</v>
      </c>
      <c r="C34" s="37">
        <v>43731</v>
      </c>
      <c r="D34" s="38"/>
      <c r="E34" s="39"/>
      <c r="F34" s="38" t="s">
        <v>361</v>
      </c>
      <c r="G34" s="38"/>
      <c r="H34" s="40">
        <v>200</v>
      </c>
      <c r="I34" s="70">
        <f>TAvoir2021[[#This Row],[MONTANT H.T]]*1.2</f>
        <v>240</v>
      </c>
      <c r="J34" s="40"/>
      <c r="K34" s="20">
        <f>IF(OR(TAvoir2021[[#This Row],[MONTANT T.T.C]]=TAvoir2021[[#This Row],[REGLEMENT]],TAvoir2021[[#This Row],[REGLEMENT]]="-"),"",TAvoir2021[[#This Row],[REGLEMENT]]-TAvoir2021[[#This Row],[MONTANT T.T.C]])</f>
        <v>-240</v>
      </c>
      <c r="L34" s="21">
        <f ca="1">IF(AND(TAvoir2021[[#This Row],[MONTANT H.T]]&lt;&gt;"",TAvoir2021[[#This Row],[ECART]]&lt;&gt;"",TAvoir2021[[#This Row],[RELANCE]]&lt;&gt;"non"),DATEDIF(TAvoir2021[[#This Row],[PERIODE]],TODAY(),"D"),"-")</f>
        <v>547</v>
      </c>
      <c r="M34" s="41"/>
      <c r="N34" s="42"/>
      <c r="O34" s="43"/>
      <c r="P34" s="3"/>
    </row>
    <row r="35" spans="1:16" s="2" customFormat="1" ht="16.5" customHeight="1" thickTop="1" thickBot="1" x14ac:dyDescent="0.3">
      <c r="A35" s="30" t="s">
        <v>108</v>
      </c>
      <c r="B35" s="28" t="s">
        <v>20</v>
      </c>
      <c r="C35" s="37">
        <v>43731</v>
      </c>
      <c r="D35" s="38"/>
      <c r="E35" s="39"/>
      <c r="F35" s="38" t="s">
        <v>362</v>
      </c>
      <c r="G35" s="38"/>
      <c r="H35" s="40">
        <v>400</v>
      </c>
      <c r="I35" s="70">
        <f>TAvoir2021[[#This Row],[MONTANT H.T]]*1.2</f>
        <v>480</v>
      </c>
      <c r="J35" s="40"/>
      <c r="K35" s="20">
        <f>IF(OR(TAvoir2021[[#This Row],[MONTANT T.T.C]]=TAvoir2021[[#This Row],[REGLEMENT]],TAvoir2021[[#This Row],[REGLEMENT]]="-"),"",TAvoir2021[[#This Row],[REGLEMENT]]-TAvoir2021[[#This Row],[MONTANT T.T.C]])</f>
        <v>-480</v>
      </c>
      <c r="L35" s="21">
        <f ca="1">IF(AND(TAvoir2021[[#This Row],[MONTANT H.T]]&lt;&gt;"",TAvoir2021[[#This Row],[ECART]]&lt;&gt;"",TAvoir2021[[#This Row],[RELANCE]]&lt;&gt;"non"),DATEDIF(TAvoir2021[[#This Row],[PERIODE]],TODAY(),"D"),"-")</f>
        <v>547</v>
      </c>
      <c r="M35" s="41"/>
      <c r="N35" s="42"/>
      <c r="O35" s="43"/>
      <c r="P35" s="3"/>
    </row>
    <row r="36" spans="1:16" s="2" customFormat="1" ht="16.5" customHeight="1" thickTop="1" thickBot="1" x14ac:dyDescent="0.3">
      <c r="A36" s="30" t="s">
        <v>105</v>
      </c>
      <c r="B36" s="28" t="s">
        <v>13</v>
      </c>
      <c r="C36" s="24">
        <v>43740</v>
      </c>
      <c r="D36" s="25">
        <v>18001263</v>
      </c>
      <c r="E36" s="26"/>
      <c r="F36" s="25"/>
      <c r="G36" s="25" t="s">
        <v>265</v>
      </c>
      <c r="H36" s="27">
        <v>96.32</v>
      </c>
      <c r="I36" s="70">
        <f>TAvoir2021[[#This Row],[MONTANT H.T]]*1.2</f>
        <v>115.58399999999999</v>
      </c>
      <c r="J36" s="27"/>
      <c r="K36" s="20">
        <f>IF(OR(TAvoir2021[[#This Row],[MONTANT T.T.C]]=TAvoir2021[[#This Row],[REGLEMENT]],TAvoir2021[[#This Row],[REGLEMENT]]="-"),"",TAvoir2021[[#This Row],[REGLEMENT]]-TAvoir2021[[#This Row],[MONTANT T.T.C]])</f>
        <v>-115.58399999999999</v>
      </c>
      <c r="L36" s="21">
        <f ca="1">IF(AND(TAvoir2021[[#This Row],[MONTANT H.T]]&lt;&gt;"",TAvoir2021[[#This Row],[ECART]]&lt;&gt;"",TAvoir2021[[#This Row],[RELANCE]]&lt;&gt;"non"),DATEDIF(TAvoir2021[[#This Row],[PERIODE]],TODAY(),"D"),"-")</f>
        <v>538</v>
      </c>
      <c r="M36" s="31"/>
      <c r="N36" s="32"/>
      <c r="O36" s="33"/>
      <c r="P36" s="3"/>
    </row>
    <row r="37" spans="1:16" s="2" customFormat="1" ht="16.5" customHeight="1" thickTop="1" thickBot="1" x14ac:dyDescent="0.3">
      <c r="A37" s="30" t="s">
        <v>117</v>
      </c>
      <c r="B37" s="28" t="s">
        <v>11</v>
      </c>
      <c r="C37" s="24">
        <v>43745</v>
      </c>
      <c r="D37" s="25">
        <v>18001274</v>
      </c>
      <c r="E37" s="26"/>
      <c r="F37" s="25"/>
      <c r="G37" s="25" t="s">
        <v>276</v>
      </c>
      <c r="H37" s="27">
        <v>584.64</v>
      </c>
      <c r="I37" s="70">
        <f>TAvoir2021[[#This Row],[MONTANT H.T]]*1.2</f>
        <v>701.56799999999998</v>
      </c>
      <c r="J37" s="27"/>
      <c r="K37" s="20">
        <f>IF(OR(TAvoir2021[[#This Row],[MONTANT T.T.C]]=TAvoir2021[[#This Row],[REGLEMENT]],TAvoir2021[[#This Row],[REGLEMENT]]="-"),"",TAvoir2021[[#This Row],[REGLEMENT]]-TAvoir2021[[#This Row],[MONTANT T.T.C]])</f>
        <v>-701.56799999999998</v>
      </c>
      <c r="L37" s="21">
        <f ca="1">IF(AND(TAvoir2021[[#This Row],[MONTANT H.T]]&lt;&gt;"",TAvoir2021[[#This Row],[ECART]]&lt;&gt;"",TAvoir2021[[#This Row],[RELANCE]]&lt;&gt;"non"),DATEDIF(TAvoir2021[[#This Row],[PERIODE]],TODAY(),"D"),"-")</f>
        <v>533</v>
      </c>
      <c r="M37" s="31"/>
      <c r="N37" s="32"/>
      <c r="O37" s="33"/>
      <c r="P37" s="3"/>
    </row>
    <row r="38" spans="1:16" s="2" customFormat="1" ht="16.5" customHeight="1" thickTop="1" thickBot="1" x14ac:dyDescent="0.3">
      <c r="A38" s="30" t="s">
        <v>291</v>
      </c>
      <c r="B38" s="28" t="s">
        <v>285</v>
      </c>
      <c r="C38" s="24">
        <v>43748</v>
      </c>
      <c r="D38" s="25">
        <v>18001281</v>
      </c>
      <c r="E38" s="26"/>
      <c r="F38" s="25"/>
      <c r="G38" s="25" t="s">
        <v>286</v>
      </c>
      <c r="H38" s="27">
        <v>12.5</v>
      </c>
      <c r="I38" s="70">
        <f>TAvoir2021[[#This Row],[MONTANT H.T]]*1.2</f>
        <v>15</v>
      </c>
      <c r="J38" s="27"/>
      <c r="K38" s="121">
        <f>IF(OR(TAvoir2021[[#This Row],[MONTANT T.T.C]]=TAvoir2021[[#This Row],[REGLEMENT]],TAvoir2021[[#This Row],[REGLEMENT]]="-"),"",TAvoir2021[[#This Row],[REGLEMENT]]-TAvoir2021[[#This Row],[MONTANT T.T.C]])</f>
        <v>-15</v>
      </c>
      <c r="L38" s="123">
        <f ca="1">IF(AND(TAvoir2021[[#This Row],[MONTANT H.T]]&lt;&gt;"",TAvoir2021[[#This Row],[ECART]]&lt;&gt;"",TAvoir2021[[#This Row],[RELANCE]]&lt;&gt;"non"),DATEDIF(TAvoir2021[[#This Row],[PERIODE]],TODAY(),"D"),"-")</f>
        <v>530</v>
      </c>
      <c r="M38" s="31"/>
      <c r="N38" s="32"/>
      <c r="O38" s="33"/>
      <c r="P38" s="3"/>
    </row>
    <row r="39" spans="1:16" s="2" customFormat="1" ht="16.5" customHeight="1" thickTop="1" thickBot="1" x14ac:dyDescent="0.3">
      <c r="A39" s="30" t="s">
        <v>117</v>
      </c>
      <c r="B39" s="28" t="s">
        <v>11</v>
      </c>
      <c r="C39" s="24">
        <v>43749</v>
      </c>
      <c r="D39" s="25">
        <v>18001291</v>
      </c>
      <c r="E39" s="26"/>
      <c r="F39" s="25"/>
      <c r="G39" s="25" t="s">
        <v>277</v>
      </c>
      <c r="H39" s="27">
        <v>36.89</v>
      </c>
      <c r="I39" s="70">
        <f>TAvoir2021[[#This Row],[MONTANT H.T]]*1.2</f>
        <v>44.268000000000001</v>
      </c>
      <c r="J39" s="27"/>
      <c r="K39" s="20">
        <f>IF(OR(TAvoir2021[[#This Row],[MONTANT T.T.C]]=TAvoir2021[[#This Row],[REGLEMENT]],TAvoir2021[[#This Row],[REGLEMENT]]="-"),"",TAvoir2021[[#This Row],[REGLEMENT]]-TAvoir2021[[#This Row],[MONTANT T.T.C]])</f>
        <v>-44.268000000000001</v>
      </c>
      <c r="L39" s="21">
        <f ca="1">IF(AND(TAvoir2021[[#This Row],[MONTANT H.T]]&lt;&gt;"",TAvoir2021[[#This Row],[ECART]]&lt;&gt;"",TAvoir2021[[#This Row],[RELANCE]]&lt;&gt;"non"),DATEDIF(TAvoir2021[[#This Row],[PERIODE]],TODAY(),"D"),"-")</f>
        <v>529</v>
      </c>
      <c r="M39" s="31"/>
      <c r="N39" s="32"/>
      <c r="O39" s="33"/>
      <c r="P39" s="3"/>
    </row>
    <row r="40" spans="1:16" s="2" customFormat="1" ht="16.5" customHeight="1" thickTop="1" thickBot="1" x14ac:dyDescent="0.3">
      <c r="A40" s="30" t="s">
        <v>105</v>
      </c>
      <c r="B40" s="28" t="s">
        <v>13</v>
      </c>
      <c r="C40" s="24">
        <v>43755</v>
      </c>
      <c r="D40" s="25">
        <v>18001298</v>
      </c>
      <c r="E40" s="26"/>
      <c r="F40" s="25"/>
      <c r="G40" s="25" t="s">
        <v>266</v>
      </c>
      <c r="H40" s="27">
        <v>11.38</v>
      </c>
      <c r="I40" s="70">
        <f>TAvoir2021[[#This Row],[MONTANT H.T]]*1.2</f>
        <v>13.656000000000001</v>
      </c>
      <c r="J40" s="27"/>
      <c r="K40" s="20">
        <f>IF(OR(TAvoir2021[[#This Row],[MONTANT T.T.C]]=TAvoir2021[[#This Row],[REGLEMENT]],TAvoir2021[[#This Row],[REGLEMENT]]="-"),"",TAvoir2021[[#This Row],[REGLEMENT]]-TAvoir2021[[#This Row],[MONTANT T.T.C]])</f>
        <v>-13.656000000000001</v>
      </c>
      <c r="L40" s="21">
        <f ca="1">IF(AND(TAvoir2021[[#This Row],[MONTANT H.T]]&lt;&gt;"",TAvoir2021[[#This Row],[ECART]]&lt;&gt;"",TAvoir2021[[#This Row],[RELANCE]]&lt;&gt;"non"),DATEDIF(TAvoir2021[[#This Row],[PERIODE]],TODAY(),"D"),"-")</f>
        <v>523</v>
      </c>
      <c r="M40" s="31"/>
      <c r="N40" s="32"/>
      <c r="O40" s="33"/>
      <c r="P40" s="3"/>
    </row>
    <row r="41" spans="1:16" s="2" customFormat="1" ht="16.5" customHeight="1" thickTop="1" thickBot="1" x14ac:dyDescent="0.3">
      <c r="A41" s="30" t="s">
        <v>117</v>
      </c>
      <c r="B41" s="28" t="s">
        <v>11</v>
      </c>
      <c r="C41" s="24">
        <v>43756</v>
      </c>
      <c r="D41" s="25">
        <v>18001305</v>
      </c>
      <c r="E41" s="26"/>
      <c r="F41" s="25"/>
      <c r="G41" s="25" t="s">
        <v>278</v>
      </c>
      <c r="H41" s="27">
        <v>372.48</v>
      </c>
      <c r="I41" s="70">
        <f>TAvoir2021[[#This Row],[MONTANT H.T]]*1.2</f>
        <v>446.976</v>
      </c>
      <c r="J41" s="27"/>
      <c r="K41" s="20">
        <f>IF(OR(TAvoir2021[[#This Row],[MONTANT T.T.C]]=TAvoir2021[[#This Row],[REGLEMENT]],TAvoir2021[[#This Row],[REGLEMENT]]="-"),"",TAvoir2021[[#This Row],[REGLEMENT]]-TAvoir2021[[#This Row],[MONTANT T.T.C]])</f>
        <v>-446.976</v>
      </c>
      <c r="L41" s="21">
        <f ca="1">IF(AND(TAvoir2021[[#This Row],[MONTANT H.T]]&lt;&gt;"",TAvoir2021[[#This Row],[ECART]]&lt;&gt;"",TAvoir2021[[#This Row],[RELANCE]]&lt;&gt;"non"),DATEDIF(TAvoir2021[[#This Row],[PERIODE]],TODAY(),"D"),"-")</f>
        <v>522</v>
      </c>
      <c r="M41" s="31"/>
      <c r="N41" s="32"/>
      <c r="O41" s="33"/>
      <c r="P41" s="3"/>
    </row>
    <row r="42" spans="1:16" s="2" customFormat="1" ht="16.5" customHeight="1" thickTop="1" thickBot="1" x14ac:dyDescent="0.3">
      <c r="A42" s="30" t="s">
        <v>117</v>
      </c>
      <c r="B42" s="28" t="s">
        <v>11</v>
      </c>
      <c r="C42" s="24">
        <v>43756</v>
      </c>
      <c r="D42" s="25">
        <v>18001306</v>
      </c>
      <c r="E42" s="26"/>
      <c r="F42" s="25"/>
      <c r="G42" s="25" t="s">
        <v>279</v>
      </c>
      <c r="H42" s="27">
        <v>435.36</v>
      </c>
      <c r="I42" s="70">
        <f>TAvoir2021[[#This Row],[MONTANT H.T]]*1.2</f>
        <v>522.43200000000002</v>
      </c>
      <c r="J42" s="27"/>
      <c r="K42" s="20">
        <f>IF(OR(TAvoir2021[[#This Row],[MONTANT T.T.C]]=TAvoir2021[[#This Row],[REGLEMENT]],TAvoir2021[[#This Row],[REGLEMENT]]="-"),"",TAvoir2021[[#This Row],[REGLEMENT]]-TAvoir2021[[#This Row],[MONTANT T.T.C]])</f>
        <v>-522.43200000000002</v>
      </c>
      <c r="L42" s="21">
        <f ca="1">IF(AND(TAvoir2021[[#This Row],[MONTANT H.T]]&lt;&gt;"",TAvoir2021[[#This Row],[ECART]]&lt;&gt;"",TAvoir2021[[#This Row],[RELANCE]]&lt;&gt;"non"),DATEDIF(TAvoir2021[[#This Row],[PERIODE]],TODAY(),"D"),"-")</f>
        <v>522</v>
      </c>
      <c r="M42" s="31"/>
      <c r="N42" s="32"/>
      <c r="O42" s="33"/>
      <c r="P42" s="3"/>
    </row>
    <row r="43" spans="1:16" s="2" customFormat="1" ht="16.5" customHeight="1" thickTop="1" thickBot="1" x14ac:dyDescent="0.3">
      <c r="A43" s="30" t="s">
        <v>117</v>
      </c>
      <c r="B43" s="28" t="s">
        <v>11</v>
      </c>
      <c r="C43" s="24">
        <v>43775</v>
      </c>
      <c r="D43" s="25">
        <v>18001333</v>
      </c>
      <c r="E43" s="26"/>
      <c r="F43" s="25"/>
      <c r="G43" s="25" t="s">
        <v>280</v>
      </c>
      <c r="H43" s="27">
        <v>10.199999999999999</v>
      </c>
      <c r="I43" s="70">
        <f>TAvoir2021[[#This Row],[MONTANT H.T]]*1.2</f>
        <v>12.239999999999998</v>
      </c>
      <c r="J43" s="27"/>
      <c r="K43" s="20">
        <f>IF(OR(TAvoir2021[[#This Row],[MONTANT T.T.C]]=TAvoir2021[[#This Row],[REGLEMENT]],TAvoir2021[[#This Row],[REGLEMENT]]="-"),"",TAvoir2021[[#This Row],[REGLEMENT]]-TAvoir2021[[#This Row],[MONTANT T.T.C]])</f>
        <v>-12.239999999999998</v>
      </c>
      <c r="L43" s="21">
        <f ca="1">IF(AND(TAvoir2021[[#This Row],[MONTANT H.T]]&lt;&gt;"",TAvoir2021[[#This Row],[ECART]]&lt;&gt;"",TAvoir2021[[#This Row],[RELANCE]]&lt;&gt;"non"),DATEDIF(TAvoir2021[[#This Row],[PERIODE]],TODAY(),"D"),"-")</f>
        <v>503</v>
      </c>
      <c r="M43" s="31"/>
      <c r="N43" s="32"/>
      <c r="O43" s="33"/>
      <c r="P43" s="3"/>
    </row>
    <row r="44" spans="1:16" s="2" customFormat="1" ht="16.5" customHeight="1" thickTop="1" thickBot="1" x14ac:dyDescent="0.3">
      <c r="A44" s="30" t="s">
        <v>104</v>
      </c>
      <c r="B44" s="28" t="s">
        <v>64</v>
      </c>
      <c r="C44" s="24">
        <v>43781</v>
      </c>
      <c r="D44" s="25">
        <v>18001344</v>
      </c>
      <c r="E44" s="26"/>
      <c r="F44" s="25"/>
      <c r="G44" s="25" t="s">
        <v>251</v>
      </c>
      <c r="H44" s="27">
        <v>32.200000000000003</v>
      </c>
      <c r="I44" s="70">
        <f>TAvoir2021[[#This Row],[MONTANT H.T]]*1.2</f>
        <v>38.64</v>
      </c>
      <c r="J44" s="27"/>
      <c r="K44" s="20">
        <f>IF(OR(TAvoir2021[[#This Row],[MONTANT T.T.C]]=TAvoir2021[[#This Row],[REGLEMENT]],TAvoir2021[[#This Row],[REGLEMENT]]="-"),"",TAvoir2021[[#This Row],[REGLEMENT]]-TAvoir2021[[#This Row],[MONTANT T.T.C]])</f>
        <v>-38.64</v>
      </c>
      <c r="L44" s="21">
        <f ca="1">IF(AND(TAvoir2021[[#This Row],[MONTANT H.T]]&lt;&gt;"",TAvoir2021[[#This Row],[ECART]]&lt;&gt;"",TAvoir2021[[#This Row],[RELANCE]]&lt;&gt;"non"),DATEDIF(TAvoir2021[[#This Row],[PERIODE]],TODAY(),"D"),"-")</f>
        <v>497</v>
      </c>
      <c r="M44" s="31"/>
      <c r="N44" s="32"/>
      <c r="O44" s="33"/>
      <c r="P44" s="3"/>
    </row>
    <row r="45" spans="1:16" s="2" customFormat="1" ht="16.5" hidden="1" customHeight="1" thickTop="1" thickBot="1" x14ac:dyDescent="0.3">
      <c r="A45" s="30" t="s">
        <v>101</v>
      </c>
      <c r="B45" s="28" t="s">
        <v>12</v>
      </c>
      <c r="C45" s="129">
        <v>44245</v>
      </c>
      <c r="D45" s="130">
        <v>18002484</v>
      </c>
      <c r="E45" s="131"/>
      <c r="F45" s="130" t="s">
        <v>47</v>
      </c>
      <c r="G45" s="130"/>
      <c r="H45" s="132">
        <v>1921</v>
      </c>
      <c r="I45" s="132">
        <f>TAvoir2021[[#This Row],[MONTANT H.T]]*1.2</f>
        <v>2305.1999999999998</v>
      </c>
      <c r="J45" s="132">
        <v>2305.1999999999998</v>
      </c>
      <c r="K45" s="133" t="str">
        <f>IF(OR(TAvoir2021[[#This Row],[MONTANT T.T.C]]=TAvoir2021[[#This Row],[REGLEMENT]],TAvoir2021[[#This Row],[REGLEMENT]]="-"),"",TAvoir2021[[#This Row],[REGLEMENT]]-TAvoir2021[[#This Row],[MONTANT T.T.C]])</f>
        <v/>
      </c>
      <c r="L45" s="134" t="str">
        <f ca="1">IF(AND(TAvoir2021[[#This Row],[MONTANT H.T]]&lt;&gt;"",TAvoir2021[[#This Row],[ECART]]&lt;&gt;"",TAvoir2021[[#This Row],[RELANCE]]&lt;&gt;"non"),DATEDIF(TAvoir2021[[#This Row],[PERIODE]],TODAY(),"D"),"-")</f>
        <v>-</v>
      </c>
      <c r="M45" s="135"/>
      <c r="N45" s="136" t="s">
        <v>435</v>
      </c>
      <c r="O45" s="137" t="s">
        <v>161</v>
      </c>
      <c r="P45" s="3"/>
    </row>
    <row r="46" spans="1:16" s="2" customFormat="1" ht="16.5" customHeight="1" thickTop="1" thickBot="1" x14ac:dyDescent="0.3">
      <c r="A46" s="30" t="s">
        <v>105</v>
      </c>
      <c r="B46" s="28" t="s">
        <v>13</v>
      </c>
      <c r="C46" s="24">
        <v>43794</v>
      </c>
      <c r="D46" s="25">
        <v>18001357</v>
      </c>
      <c r="E46" s="26"/>
      <c r="F46" s="25"/>
      <c r="G46" s="25" t="s">
        <v>267</v>
      </c>
      <c r="H46" s="27">
        <v>18.52</v>
      </c>
      <c r="I46" s="70">
        <f>TAvoir2021[[#This Row],[MONTANT H.T]]*1.2</f>
        <v>22.224</v>
      </c>
      <c r="J46" s="27"/>
      <c r="K46" s="20">
        <f>IF(OR(TAvoir2021[[#This Row],[MONTANT T.T.C]]=TAvoir2021[[#This Row],[REGLEMENT]],TAvoir2021[[#This Row],[REGLEMENT]]="-"),"",TAvoir2021[[#This Row],[REGLEMENT]]-TAvoir2021[[#This Row],[MONTANT T.T.C]])</f>
        <v>-22.224</v>
      </c>
      <c r="L46" s="21">
        <f ca="1">IF(AND(TAvoir2021[[#This Row],[MONTANT H.T]]&lt;&gt;"",TAvoir2021[[#This Row],[ECART]]&lt;&gt;"",TAvoir2021[[#This Row],[RELANCE]]&lt;&gt;"non"),DATEDIF(TAvoir2021[[#This Row],[PERIODE]],TODAY(),"D"),"-")</f>
        <v>484</v>
      </c>
      <c r="M46" s="31"/>
      <c r="N46" s="32"/>
      <c r="O46" s="33"/>
      <c r="P46" s="3"/>
    </row>
    <row r="47" spans="1:16" s="2" customFormat="1" ht="16.5" customHeight="1" thickTop="1" thickBot="1" x14ac:dyDescent="0.3">
      <c r="A47" s="30" t="s">
        <v>117</v>
      </c>
      <c r="B47" s="28" t="s">
        <v>11</v>
      </c>
      <c r="C47" s="24">
        <v>43808</v>
      </c>
      <c r="D47" s="25">
        <v>18001384</v>
      </c>
      <c r="E47" s="26"/>
      <c r="F47" s="25"/>
      <c r="G47" s="25" t="s">
        <v>281</v>
      </c>
      <c r="H47" s="27">
        <v>812.16</v>
      </c>
      <c r="I47" s="70">
        <f>TAvoir2021[[#This Row],[MONTANT H.T]]*1.2</f>
        <v>974.59199999999987</v>
      </c>
      <c r="J47" s="27"/>
      <c r="K47" s="20">
        <f>IF(OR(TAvoir2021[[#This Row],[MONTANT T.T.C]]=TAvoir2021[[#This Row],[REGLEMENT]],TAvoir2021[[#This Row],[REGLEMENT]]="-"),"",TAvoir2021[[#This Row],[REGLEMENT]]-TAvoir2021[[#This Row],[MONTANT T.T.C]])</f>
        <v>-974.59199999999987</v>
      </c>
      <c r="L47" s="21">
        <f ca="1">IF(AND(TAvoir2021[[#This Row],[MONTANT H.T]]&lt;&gt;"",TAvoir2021[[#This Row],[ECART]]&lt;&gt;"",TAvoir2021[[#This Row],[RELANCE]]&lt;&gt;"non"),DATEDIF(TAvoir2021[[#This Row],[PERIODE]],TODAY(),"D"),"-")</f>
        <v>470</v>
      </c>
      <c r="M47" s="31"/>
      <c r="N47" s="32"/>
      <c r="O47" s="33"/>
      <c r="P47" s="3"/>
    </row>
    <row r="48" spans="1:16" s="2" customFormat="1" ht="16.5" customHeight="1" thickTop="1" thickBot="1" x14ac:dyDescent="0.3">
      <c r="A48" s="30" t="s">
        <v>117</v>
      </c>
      <c r="B48" s="28" t="s">
        <v>11</v>
      </c>
      <c r="C48" s="24">
        <v>43808</v>
      </c>
      <c r="D48" s="25">
        <v>18001385</v>
      </c>
      <c r="E48" s="26"/>
      <c r="F48" s="25"/>
      <c r="G48" s="25" t="s">
        <v>282</v>
      </c>
      <c r="H48" s="27">
        <v>541.32000000000005</v>
      </c>
      <c r="I48" s="70">
        <f>TAvoir2021[[#This Row],[MONTANT H.T]]*1.2</f>
        <v>649.58400000000006</v>
      </c>
      <c r="J48" s="27"/>
      <c r="K48" s="20">
        <f>IF(OR(TAvoir2021[[#This Row],[MONTANT T.T.C]]=TAvoir2021[[#This Row],[REGLEMENT]],TAvoir2021[[#This Row],[REGLEMENT]]="-"),"",TAvoir2021[[#This Row],[REGLEMENT]]-TAvoir2021[[#This Row],[MONTANT T.T.C]])</f>
        <v>-649.58400000000006</v>
      </c>
      <c r="L48" s="21">
        <f ca="1">IF(AND(TAvoir2021[[#This Row],[MONTANT H.T]]&lt;&gt;"",TAvoir2021[[#This Row],[ECART]]&lt;&gt;"",TAvoir2021[[#This Row],[RELANCE]]&lt;&gt;"non"),DATEDIF(TAvoir2021[[#This Row],[PERIODE]],TODAY(),"D"),"-")</f>
        <v>470</v>
      </c>
      <c r="M48" s="31"/>
      <c r="N48" s="32"/>
      <c r="O48" s="33"/>
      <c r="P48" s="3"/>
    </row>
    <row r="49" spans="1:16" s="2" customFormat="1" ht="16.5" customHeight="1" thickTop="1" thickBot="1" x14ac:dyDescent="0.3">
      <c r="A49" s="30" t="s">
        <v>117</v>
      </c>
      <c r="B49" s="28" t="s">
        <v>11</v>
      </c>
      <c r="C49" s="24">
        <v>43808</v>
      </c>
      <c r="D49" s="25">
        <v>18001386</v>
      </c>
      <c r="E49" s="26"/>
      <c r="F49" s="25"/>
      <c r="G49" s="25" t="s">
        <v>283</v>
      </c>
      <c r="H49" s="27">
        <v>249.6</v>
      </c>
      <c r="I49" s="70">
        <f>TAvoir2021[[#This Row],[MONTANT H.T]]*1.2</f>
        <v>299.52</v>
      </c>
      <c r="J49" s="27"/>
      <c r="K49" s="20">
        <f>IF(OR(TAvoir2021[[#This Row],[MONTANT T.T.C]]=TAvoir2021[[#This Row],[REGLEMENT]],TAvoir2021[[#This Row],[REGLEMENT]]="-"),"",TAvoir2021[[#This Row],[REGLEMENT]]-TAvoir2021[[#This Row],[MONTANT T.T.C]])</f>
        <v>-299.52</v>
      </c>
      <c r="L49" s="21">
        <f ca="1">IF(AND(TAvoir2021[[#This Row],[MONTANT H.T]]&lt;&gt;"",TAvoir2021[[#This Row],[ECART]]&lt;&gt;"",TAvoir2021[[#This Row],[RELANCE]]&lt;&gt;"non"),DATEDIF(TAvoir2021[[#This Row],[PERIODE]],TODAY(),"D"),"-")</f>
        <v>470</v>
      </c>
      <c r="M49" s="31"/>
      <c r="N49" s="32"/>
      <c r="O49" s="33"/>
      <c r="P49" s="3"/>
    </row>
    <row r="50" spans="1:16" s="2" customFormat="1" ht="16.5" customHeight="1" thickTop="1" thickBot="1" x14ac:dyDescent="0.3">
      <c r="A50" s="30" t="s">
        <v>117</v>
      </c>
      <c r="B50" s="28" t="s">
        <v>11</v>
      </c>
      <c r="C50" s="24">
        <v>43808</v>
      </c>
      <c r="D50" s="25">
        <v>18001387</v>
      </c>
      <c r="E50" s="26"/>
      <c r="F50" s="25"/>
      <c r="G50" s="25" t="s">
        <v>284</v>
      </c>
      <c r="H50" s="27">
        <v>812.16</v>
      </c>
      <c r="I50" s="70">
        <f>TAvoir2021[[#This Row],[MONTANT H.T]]*1.2</f>
        <v>974.59199999999987</v>
      </c>
      <c r="J50" s="27"/>
      <c r="K50" s="121">
        <f>IF(OR(TAvoir2021[[#This Row],[MONTANT T.T.C]]=TAvoir2021[[#This Row],[REGLEMENT]],TAvoir2021[[#This Row],[REGLEMENT]]="-"),"",TAvoir2021[[#This Row],[REGLEMENT]]-TAvoir2021[[#This Row],[MONTANT T.T.C]])</f>
        <v>-974.59199999999987</v>
      </c>
      <c r="L50" s="123">
        <f ca="1">IF(AND(TAvoir2021[[#This Row],[MONTANT H.T]]&lt;&gt;"",TAvoir2021[[#This Row],[ECART]]&lt;&gt;"",TAvoir2021[[#This Row],[RELANCE]]&lt;&gt;"non"),DATEDIF(TAvoir2021[[#This Row],[PERIODE]],TODAY(),"D"),"-")</f>
        <v>470</v>
      </c>
      <c r="M50" s="31"/>
      <c r="N50" s="32"/>
      <c r="O50" s="33"/>
      <c r="P50" s="3"/>
    </row>
    <row r="51" spans="1:16" s="2" customFormat="1" ht="16.5" hidden="1" customHeight="1" thickTop="1" thickBot="1" x14ac:dyDescent="0.3">
      <c r="A51" s="30" t="s">
        <v>103</v>
      </c>
      <c r="B51" s="28" t="s">
        <v>39</v>
      </c>
      <c r="C51" s="24">
        <v>44180</v>
      </c>
      <c r="D51" s="25">
        <v>18002277</v>
      </c>
      <c r="E51" s="26">
        <v>7260.64</v>
      </c>
      <c r="F51" s="25" t="s">
        <v>70</v>
      </c>
      <c r="G51" s="25" t="s">
        <v>153</v>
      </c>
      <c r="H51" s="27">
        <v>211.2</v>
      </c>
      <c r="I51" s="70">
        <f>TAvoir2021[[#This Row],[MONTANT H.T]]*1.2</f>
        <v>253.43999999999997</v>
      </c>
      <c r="J51" s="27">
        <v>253.44</v>
      </c>
      <c r="K51" s="20" t="str">
        <f>IF(OR(TAvoir2021[[#This Row],[MONTANT T.T.C]]=TAvoir2021[[#This Row],[REGLEMENT]],TAvoir2021[[#This Row],[REGLEMENT]]="-"),"",TAvoir2021[[#This Row],[REGLEMENT]]-TAvoir2021[[#This Row],[MONTANT T.T.C]])</f>
        <v/>
      </c>
      <c r="L51" s="21" t="str">
        <f ca="1">IF(AND(TAvoir2021[[#This Row],[MONTANT H.T]]&lt;&gt;"",TAvoir2021[[#This Row],[ECART]]&lt;&gt;"",TAvoir2021[[#This Row],[RELANCE]]&lt;&gt;"non"),DATEDIF(TAvoir2021[[#This Row],[PERIODE]],TODAY(),"D"),"-")</f>
        <v>-</v>
      </c>
      <c r="M51" s="31"/>
      <c r="N51" s="35" t="s">
        <v>401</v>
      </c>
      <c r="O51" s="36" t="s">
        <v>161</v>
      </c>
      <c r="P51" s="3"/>
    </row>
    <row r="52" spans="1:16" s="2" customFormat="1" ht="16.5" customHeight="1" thickTop="1" thickBot="1" x14ac:dyDescent="0.3">
      <c r="A52" s="30" t="s">
        <v>99</v>
      </c>
      <c r="B52" s="28" t="s">
        <v>21</v>
      </c>
      <c r="C52" s="37">
        <v>43814</v>
      </c>
      <c r="D52" s="38"/>
      <c r="E52" s="39"/>
      <c r="F52" s="38" t="s">
        <v>390</v>
      </c>
      <c r="G52" s="38"/>
      <c r="H52" s="40">
        <v>7413</v>
      </c>
      <c r="I52" s="40">
        <f>TAvoir2021[[#This Row],[MONTANT H.T]]*1.2</f>
        <v>8895.6</v>
      </c>
      <c r="J52" s="40"/>
      <c r="K52" s="20">
        <f>IF(OR(TAvoir2021[[#This Row],[MONTANT T.T.C]]=TAvoir2021[[#This Row],[REGLEMENT]],TAvoir2021[[#This Row],[REGLEMENT]]="-"),"",TAvoir2021[[#This Row],[REGLEMENT]]-TAvoir2021[[#This Row],[MONTANT T.T.C]])</f>
        <v>-8895.6</v>
      </c>
      <c r="L52" s="21">
        <f ca="1">IF(AND(TAvoir2021[[#This Row],[MONTANT H.T]]&lt;&gt;"",TAvoir2021[[#This Row],[ECART]]&lt;&gt;"",TAvoir2021[[#This Row],[RELANCE]]&lt;&gt;"non"),DATEDIF(TAvoir2021[[#This Row],[PERIODE]],TODAY(),"D"),"-")</f>
        <v>464</v>
      </c>
      <c r="M52" s="41"/>
      <c r="N52" s="42"/>
      <c r="O52" s="43"/>
      <c r="P52" s="3"/>
    </row>
    <row r="53" spans="1:16" s="2" customFormat="1" ht="16.5" customHeight="1" thickTop="1" thickBot="1" x14ac:dyDescent="0.3">
      <c r="A53" s="30" t="s">
        <v>295</v>
      </c>
      <c r="B53" s="28" t="s">
        <v>259</v>
      </c>
      <c r="C53" s="24">
        <v>43818</v>
      </c>
      <c r="D53" s="25">
        <v>18001420</v>
      </c>
      <c r="E53" s="26"/>
      <c r="F53" s="25" t="s">
        <v>47</v>
      </c>
      <c r="G53" s="38"/>
      <c r="H53" s="27">
        <v>411.7</v>
      </c>
      <c r="I53" s="70">
        <f>TAvoir2021[[#This Row],[MONTANT H.T]]*1.2</f>
        <v>494.03999999999996</v>
      </c>
      <c r="J53" s="27"/>
      <c r="K53" s="20">
        <f>IF(OR(TAvoir2021[[#This Row],[MONTANT T.T.C]]=TAvoir2021[[#This Row],[REGLEMENT]],TAvoir2021[[#This Row],[REGLEMENT]]="-"),"",TAvoir2021[[#This Row],[REGLEMENT]]-TAvoir2021[[#This Row],[MONTANT T.T.C]])</f>
        <v>-494.03999999999996</v>
      </c>
      <c r="L53" s="21">
        <f ca="1">IF(AND(TAvoir2021[[#This Row],[MONTANT H.T]]&lt;&gt;"",TAvoir2021[[#This Row],[ECART]]&lt;&gt;"",TAvoir2021[[#This Row],[RELANCE]]&lt;&gt;"non"),DATEDIF(TAvoir2021[[#This Row],[PERIODE]],TODAY(),"D"),"-")</f>
        <v>460</v>
      </c>
      <c r="M53" s="31"/>
      <c r="N53" s="32"/>
      <c r="O53" s="33"/>
      <c r="P53" s="3"/>
    </row>
    <row r="54" spans="1:16" s="2" customFormat="1" ht="16.5" hidden="1" customHeight="1" thickTop="1" thickBot="1" x14ac:dyDescent="0.3">
      <c r="A54" s="30" t="s">
        <v>102</v>
      </c>
      <c r="B54" s="28" t="s">
        <v>55</v>
      </c>
      <c r="C54" s="24">
        <v>44140</v>
      </c>
      <c r="D54" s="25">
        <v>18002152</v>
      </c>
      <c r="E54" s="26"/>
      <c r="F54" s="25" t="s">
        <v>48</v>
      </c>
      <c r="G54" s="25" t="s">
        <v>128</v>
      </c>
      <c r="H54" s="27">
        <v>265.5</v>
      </c>
      <c r="I54" s="23">
        <f>TAvoir2021[[#This Row],[MONTANT H.T]]*1.2</f>
        <v>318.59999999999997</v>
      </c>
      <c r="J54" s="27">
        <v>318.60000000000002</v>
      </c>
      <c r="K54" s="20" t="str">
        <f>IF(OR(TAvoir2021[[#This Row],[MONTANT T.T.C]]=TAvoir2021[[#This Row],[REGLEMENT]],TAvoir2021[[#This Row],[REGLEMENT]]="-"),"",TAvoir2021[[#This Row],[REGLEMENT]]-TAvoir2021[[#This Row],[MONTANT T.T.C]])</f>
        <v/>
      </c>
      <c r="L54" s="21" t="str">
        <f ca="1">IF(AND(TAvoir2021[[#This Row],[MONTANT H.T]]&lt;&gt;"",TAvoir2021[[#This Row],[ECART]]&lt;&gt;"",TAvoir2021[[#This Row],[RELANCE]]&lt;&gt;"non"),DATEDIF(TAvoir2021[[#This Row],[PERIODE]],TODAY(),"D"),"-")</f>
        <v>-</v>
      </c>
      <c r="M54" s="31"/>
      <c r="N54" s="35" t="s">
        <v>160</v>
      </c>
      <c r="O54" s="36" t="s">
        <v>161</v>
      </c>
      <c r="P54" s="3"/>
    </row>
    <row r="55" spans="1:16" s="2" customFormat="1" ht="16.5" customHeight="1" thickTop="1" thickBot="1" x14ac:dyDescent="0.3">
      <c r="A55" s="30" t="s">
        <v>108</v>
      </c>
      <c r="B55" s="28" t="s">
        <v>20</v>
      </c>
      <c r="C55" s="24">
        <v>43831</v>
      </c>
      <c r="D55" s="25">
        <v>18001505</v>
      </c>
      <c r="E55" s="26"/>
      <c r="F55" s="25" t="s">
        <v>84</v>
      </c>
      <c r="G55" s="44"/>
      <c r="H55" s="27">
        <v>3454</v>
      </c>
      <c r="I55" s="70">
        <f>TAvoir2021[[#This Row],[MONTANT H.T]]*1.2</f>
        <v>4144.8</v>
      </c>
      <c r="J55" s="27"/>
      <c r="K55" s="20">
        <f>IF(OR(TAvoir2021[[#This Row],[MONTANT T.T.C]]=TAvoir2021[[#This Row],[REGLEMENT]],TAvoir2021[[#This Row],[REGLEMENT]]="-"),"",TAvoir2021[[#This Row],[REGLEMENT]]-TAvoir2021[[#This Row],[MONTANT T.T.C]])</f>
        <v>-4144.8</v>
      </c>
      <c r="L55" s="21">
        <f ca="1">IF(AND(TAvoir2021[[#This Row],[MONTANT H.T]]&lt;&gt;"",TAvoir2021[[#This Row],[ECART]]&lt;&gt;"",TAvoir2021[[#This Row],[RELANCE]]&lt;&gt;"non"),DATEDIF(TAvoir2021[[#This Row],[PERIODE]],TODAY(),"D"),"-")</f>
        <v>447</v>
      </c>
      <c r="M55" s="31"/>
      <c r="N55" s="32"/>
      <c r="O55" s="33"/>
      <c r="P55" s="3"/>
    </row>
    <row r="56" spans="1:16" s="2" customFormat="1" ht="16.5" customHeight="1" thickTop="1" thickBot="1" x14ac:dyDescent="0.3">
      <c r="A56" s="30" t="s">
        <v>117</v>
      </c>
      <c r="B56" s="28" t="s">
        <v>11</v>
      </c>
      <c r="C56" s="24">
        <v>43840</v>
      </c>
      <c r="D56" s="25">
        <v>18001578</v>
      </c>
      <c r="E56" s="26">
        <v>1391.04</v>
      </c>
      <c r="F56" s="25" t="s">
        <v>50</v>
      </c>
      <c r="G56" s="25" t="s">
        <v>38</v>
      </c>
      <c r="H56" s="27">
        <v>1159.2</v>
      </c>
      <c r="I56" s="70">
        <f>TAvoir2021[[#This Row],[MONTANT H.T]]*1.2</f>
        <v>1391.04</v>
      </c>
      <c r="J56" s="27"/>
      <c r="K56" s="20">
        <f>IF(OR(TAvoir2021[[#This Row],[MONTANT T.T.C]]=TAvoir2021[[#This Row],[REGLEMENT]],TAvoir2021[[#This Row],[REGLEMENT]]="-"),"",TAvoir2021[[#This Row],[REGLEMENT]]-TAvoir2021[[#This Row],[MONTANT T.T.C]])</f>
        <v>-1391.04</v>
      </c>
      <c r="L56" s="21">
        <f ca="1">IF(AND(TAvoir2021[[#This Row],[MONTANT H.T]]&lt;&gt;"",TAvoir2021[[#This Row],[ECART]]&lt;&gt;"",TAvoir2021[[#This Row],[RELANCE]]&lt;&gt;"non"),DATEDIF(TAvoir2021[[#This Row],[PERIODE]],TODAY(),"D"),"-")</f>
        <v>438</v>
      </c>
      <c r="M56" s="31"/>
      <c r="N56" s="32"/>
      <c r="O56" s="33"/>
      <c r="P56" s="3"/>
    </row>
    <row r="57" spans="1:16" s="2" customFormat="1" ht="16.5" hidden="1" customHeight="1" thickTop="1" thickBot="1" x14ac:dyDescent="0.3">
      <c r="A57" s="30" t="s">
        <v>102</v>
      </c>
      <c r="B57" s="28" t="s">
        <v>55</v>
      </c>
      <c r="C57" s="68">
        <v>44207</v>
      </c>
      <c r="D57" s="44">
        <v>18002378</v>
      </c>
      <c r="E57" s="69">
        <v>2722.32</v>
      </c>
      <c r="F57" s="25" t="s">
        <v>48</v>
      </c>
      <c r="G57" s="44" t="s">
        <v>298</v>
      </c>
      <c r="H57" s="70">
        <v>3</v>
      </c>
      <c r="I57" s="70">
        <f>TAvoir2021[[#This Row],[MONTANT H.T]]*1.2</f>
        <v>3.5999999999999996</v>
      </c>
      <c r="J57" s="70">
        <v>3.6</v>
      </c>
      <c r="K57" s="20" t="str">
        <f>IF(OR(TAvoir2021[[#This Row],[MONTANT T.T.C]]=TAvoir2021[[#This Row],[REGLEMENT]],TAvoir2021[[#This Row],[REGLEMENT]]="-"),"",TAvoir2021[[#This Row],[REGLEMENT]]-TAvoir2021[[#This Row],[MONTANT T.T.C]])</f>
        <v/>
      </c>
      <c r="L57" s="21" t="str">
        <f ca="1">IF(AND(TAvoir2021[[#This Row],[MONTANT H.T]]&lt;&gt;"",TAvoir2021[[#This Row],[ECART]]&lt;&gt;"",TAvoir2021[[#This Row],[RELANCE]]&lt;&gt;"non"),DATEDIF(TAvoir2021[[#This Row],[PERIODE]],TODAY(),"D"),"-")</f>
        <v>-</v>
      </c>
      <c r="M57" s="71"/>
      <c r="N57" s="35" t="s">
        <v>334</v>
      </c>
      <c r="O57" s="36" t="s">
        <v>161</v>
      </c>
      <c r="P57" s="3"/>
    </row>
    <row r="58" spans="1:16" s="2" customFormat="1" ht="16.5" customHeight="1" thickTop="1" thickBot="1" x14ac:dyDescent="0.3">
      <c r="A58" s="30" t="s">
        <v>117</v>
      </c>
      <c r="B58" s="28" t="s">
        <v>11</v>
      </c>
      <c r="C58" s="24">
        <v>43844</v>
      </c>
      <c r="D58" s="25">
        <v>18001458</v>
      </c>
      <c r="E58" s="26"/>
      <c r="F58" s="25" t="s">
        <v>51</v>
      </c>
      <c r="G58" s="25"/>
      <c r="H58" s="27">
        <v>2532</v>
      </c>
      <c r="I58" s="70">
        <f>TAvoir2021[[#This Row],[MONTANT H.T]]*1.2</f>
        <v>3038.4</v>
      </c>
      <c r="J58" s="27"/>
      <c r="K58" s="20">
        <f>IF(OR(TAvoir2021[[#This Row],[MONTANT T.T.C]]=TAvoir2021[[#This Row],[REGLEMENT]],TAvoir2021[[#This Row],[REGLEMENT]]="-"),"",TAvoir2021[[#This Row],[REGLEMENT]]-TAvoir2021[[#This Row],[MONTANT T.T.C]])</f>
        <v>-3038.4</v>
      </c>
      <c r="L58" s="21">
        <f ca="1">IF(AND(TAvoir2021[[#This Row],[MONTANT H.T]]&lt;&gt;"",TAvoir2021[[#This Row],[ECART]]&lt;&gt;"",TAvoir2021[[#This Row],[RELANCE]]&lt;&gt;"non"),DATEDIF(TAvoir2021[[#This Row],[PERIODE]],TODAY(),"D"),"-")</f>
        <v>434</v>
      </c>
      <c r="M58" s="31"/>
      <c r="N58" s="32"/>
      <c r="O58" s="33"/>
      <c r="P58" s="3"/>
    </row>
    <row r="59" spans="1:16" s="2" customFormat="1" ht="16.5" hidden="1" customHeight="1" thickTop="1" thickBot="1" x14ac:dyDescent="0.3">
      <c r="A59" s="30" t="s">
        <v>102</v>
      </c>
      <c r="B59" s="28" t="s">
        <v>55</v>
      </c>
      <c r="C59" s="37">
        <v>44228</v>
      </c>
      <c r="D59" s="38">
        <v>18002401</v>
      </c>
      <c r="E59" s="39">
        <v>579</v>
      </c>
      <c r="F59" s="44" t="s">
        <v>48</v>
      </c>
      <c r="G59" s="38" t="s">
        <v>336</v>
      </c>
      <c r="H59" s="40">
        <v>14</v>
      </c>
      <c r="I59" s="40">
        <f>TAvoir2021[[#This Row],[MONTANT H.T]]*1.2</f>
        <v>16.8</v>
      </c>
      <c r="J59" s="40">
        <v>16.8</v>
      </c>
      <c r="K59" s="20" t="str">
        <f>IF(OR(TAvoir2021[[#This Row],[MONTANT T.T.C]]=TAvoir2021[[#This Row],[REGLEMENT]],TAvoir2021[[#This Row],[REGLEMENT]]="-"),"",TAvoir2021[[#This Row],[REGLEMENT]]-TAvoir2021[[#This Row],[MONTANT T.T.C]])</f>
        <v/>
      </c>
      <c r="L59" s="21" t="str">
        <f ca="1">IF(AND(TAvoir2021[[#This Row],[MONTANT H.T]]&lt;&gt;"",TAvoir2021[[#This Row],[ECART]]&lt;&gt;"",TAvoir2021[[#This Row],[RELANCE]]&lt;&gt;"non"),DATEDIF(TAvoir2021[[#This Row],[PERIODE]],TODAY(),"D"),"-")</f>
        <v>-</v>
      </c>
      <c r="M59" s="41"/>
      <c r="N59" s="42" t="s">
        <v>337</v>
      </c>
      <c r="O59" s="43" t="s">
        <v>161</v>
      </c>
      <c r="P59" s="3"/>
    </row>
    <row r="60" spans="1:16" s="2" customFormat="1" ht="16.5" hidden="1" customHeight="1" thickTop="1" thickBot="1" x14ac:dyDescent="0.3">
      <c r="A60" s="30" t="s">
        <v>102</v>
      </c>
      <c r="B60" s="28" t="s">
        <v>55</v>
      </c>
      <c r="C60" s="37">
        <v>44228</v>
      </c>
      <c r="D60" s="38">
        <v>18002404</v>
      </c>
      <c r="E60" s="39"/>
      <c r="F60" s="38" t="s">
        <v>53</v>
      </c>
      <c r="G60" s="38" t="s">
        <v>338</v>
      </c>
      <c r="H60" s="40">
        <v>5110.5600000000004</v>
      </c>
      <c r="I60" s="40">
        <f>TAvoir2021[[#This Row],[MONTANT H.T]]*1.2</f>
        <v>6132.6720000000005</v>
      </c>
      <c r="J60" s="40">
        <v>6132.67</v>
      </c>
      <c r="K60" s="20">
        <f>IF(OR(TAvoir2021[[#This Row],[MONTANT T.T.C]]=TAvoir2021[[#This Row],[REGLEMENT]],TAvoir2021[[#This Row],[REGLEMENT]]="-"),"",TAvoir2021[[#This Row],[REGLEMENT]]-TAvoir2021[[#This Row],[MONTANT T.T.C]])</f>
        <v>-2.0000000004074536E-3</v>
      </c>
      <c r="L60" s="21">
        <f ca="1">IF(AND(TAvoir2021[[#This Row],[MONTANT H.T]]&lt;&gt;"",TAvoir2021[[#This Row],[ECART]]&lt;&gt;"",TAvoir2021[[#This Row],[RELANCE]]&lt;&gt;"non"),DATEDIF(TAvoir2021[[#This Row],[PERIODE]],TODAY(),"D"),"-")</f>
        <v>50</v>
      </c>
      <c r="M60" s="41"/>
      <c r="N60" s="42" t="s">
        <v>339</v>
      </c>
      <c r="O60" s="43" t="s">
        <v>161</v>
      </c>
      <c r="P60" s="3"/>
    </row>
    <row r="61" spans="1:16" s="2" customFormat="1" ht="16.5" customHeight="1" thickTop="1" thickBot="1" x14ac:dyDescent="0.3">
      <c r="A61" s="30" t="s">
        <v>97</v>
      </c>
      <c r="B61" s="28" t="s">
        <v>28</v>
      </c>
      <c r="C61" s="24">
        <v>43847</v>
      </c>
      <c r="D61" s="25">
        <v>18001464</v>
      </c>
      <c r="E61" s="26">
        <v>1908</v>
      </c>
      <c r="F61" s="25" t="s">
        <v>48</v>
      </c>
      <c r="G61" s="25" t="s">
        <v>29</v>
      </c>
      <c r="H61" s="27">
        <v>26</v>
      </c>
      <c r="I61" s="70">
        <f>TAvoir2021[[#This Row],[MONTANT H.T]]*1.2</f>
        <v>31.2</v>
      </c>
      <c r="J61" s="27"/>
      <c r="K61" s="20">
        <f>IF(OR(TAvoir2021[[#This Row],[MONTANT T.T.C]]=TAvoir2021[[#This Row],[REGLEMENT]],TAvoir2021[[#This Row],[REGLEMENT]]="-"),"",TAvoir2021[[#This Row],[REGLEMENT]]-TAvoir2021[[#This Row],[MONTANT T.T.C]])</f>
        <v>-31.2</v>
      </c>
      <c r="L61" s="21">
        <f ca="1">IF(AND(TAvoir2021[[#This Row],[MONTANT H.T]]&lt;&gt;"",TAvoir2021[[#This Row],[ECART]]&lt;&gt;"",TAvoir2021[[#This Row],[RELANCE]]&lt;&gt;"non"),DATEDIF(TAvoir2021[[#This Row],[PERIODE]],TODAY(),"D"),"-")</f>
        <v>431</v>
      </c>
      <c r="M61" s="31"/>
      <c r="N61" s="32"/>
      <c r="O61" s="36"/>
      <c r="P61" s="3"/>
    </row>
    <row r="62" spans="1:16" s="2" customFormat="1" ht="16.5" customHeight="1" thickTop="1" thickBot="1" x14ac:dyDescent="0.3">
      <c r="A62" s="30" t="s">
        <v>117</v>
      </c>
      <c r="B62" s="28" t="s">
        <v>11</v>
      </c>
      <c r="C62" s="24">
        <v>43860</v>
      </c>
      <c r="D62" s="25">
        <v>18001487</v>
      </c>
      <c r="E62" s="26">
        <v>1454.4</v>
      </c>
      <c r="F62" s="25" t="s">
        <v>48</v>
      </c>
      <c r="G62" s="25" t="s">
        <v>23</v>
      </c>
      <c r="H62" s="27">
        <v>24.96</v>
      </c>
      <c r="I62" s="70">
        <f>TAvoir2021[[#This Row],[MONTANT H.T]]*1.2</f>
        <v>29.951999999999998</v>
      </c>
      <c r="J62" s="27"/>
      <c r="K62" s="20">
        <f>IF(OR(TAvoir2021[[#This Row],[MONTANT T.T.C]]=TAvoir2021[[#This Row],[REGLEMENT]],TAvoir2021[[#This Row],[REGLEMENT]]="-"),"",TAvoir2021[[#This Row],[REGLEMENT]]-TAvoir2021[[#This Row],[MONTANT T.T.C]])</f>
        <v>-29.951999999999998</v>
      </c>
      <c r="L62" s="21">
        <f ca="1">IF(AND(TAvoir2021[[#This Row],[MONTANT H.T]]&lt;&gt;"",TAvoir2021[[#This Row],[ECART]]&lt;&gt;"",TAvoir2021[[#This Row],[RELANCE]]&lt;&gt;"non"),DATEDIF(TAvoir2021[[#This Row],[PERIODE]],TODAY(),"D"),"-")</f>
        <v>418</v>
      </c>
      <c r="M62" s="31"/>
      <c r="N62" s="32"/>
      <c r="O62" s="33"/>
      <c r="P62" s="3"/>
    </row>
    <row r="63" spans="1:16" s="2" customFormat="1" ht="16.5" customHeight="1" thickTop="1" thickBot="1" x14ac:dyDescent="0.3">
      <c r="A63" s="30" t="s">
        <v>97</v>
      </c>
      <c r="B63" s="28" t="s">
        <v>28</v>
      </c>
      <c r="C63" s="24">
        <v>43868</v>
      </c>
      <c r="D63" s="25">
        <v>18001575</v>
      </c>
      <c r="E63" s="26">
        <v>93</v>
      </c>
      <c r="F63" s="25" t="s">
        <v>48</v>
      </c>
      <c r="G63" s="25" t="s">
        <v>36</v>
      </c>
      <c r="H63" s="27">
        <v>3</v>
      </c>
      <c r="I63" s="70">
        <f>TAvoir2021[[#This Row],[MONTANT H.T]]*1.2</f>
        <v>3.5999999999999996</v>
      </c>
      <c r="J63" s="27"/>
      <c r="K63" s="20">
        <f>IF(OR(TAvoir2021[[#This Row],[MONTANT T.T.C]]=TAvoir2021[[#This Row],[REGLEMENT]],TAvoir2021[[#This Row],[REGLEMENT]]="-"),"",TAvoir2021[[#This Row],[REGLEMENT]]-TAvoir2021[[#This Row],[MONTANT T.T.C]])</f>
        <v>-3.5999999999999996</v>
      </c>
      <c r="L63" s="21">
        <f ca="1">IF(AND(TAvoir2021[[#This Row],[MONTANT H.T]]&lt;&gt;"",TAvoir2021[[#This Row],[ECART]]&lt;&gt;"",TAvoir2021[[#This Row],[RELANCE]]&lt;&gt;"non"),DATEDIF(TAvoir2021[[#This Row],[PERIODE]],TODAY(),"D"),"-")</f>
        <v>410</v>
      </c>
      <c r="M63" s="31"/>
      <c r="N63" s="32"/>
      <c r="O63" s="33"/>
      <c r="P63" s="3"/>
    </row>
    <row r="64" spans="1:16" s="2" customFormat="1" ht="16.5" customHeight="1" thickTop="1" thickBot="1" x14ac:dyDescent="0.3">
      <c r="A64" s="30" t="s">
        <v>105</v>
      </c>
      <c r="B64" s="28" t="s">
        <v>13</v>
      </c>
      <c r="C64" s="24">
        <v>43868</v>
      </c>
      <c r="D64" s="25">
        <v>18001511</v>
      </c>
      <c r="E64" s="26"/>
      <c r="F64" s="25" t="s">
        <v>49</v>
      </c>
      <c r="G64" s="25"/>
      <c r="H64" s="27">
        <v>15.46</v>
      </c>
      <c r="I64" s="70">
        <f>TAvoir2021[[#This Row],[MONTANT H.T]]*1.2</f>
        <v>18.552</v>
      </c>
      <c r="J64" s="27"/>
      <c r="K64" s="20">
        <f>IF(OR(TAvoir2021[[#This Row],[MONTANT T.T.C]]=TAvoir2021[[#This Row],[REGLEMENT]],TAvoir2021[[#This Row],[REGLEMENT]]="-"),"",TAvoir2021[[#This Row],[REGLEMENT]]-TAvoir2021[[#This Row],[MONTANT T.T.C]])</f>
        <v>-18.552</v>
      </c>
      <c r="L64" s="21">
        <f ca="1">IF(AND(TAvoir2021[[#This Row],[MONTANT H.T]]&lt;&gt;"",TAvoir2021[[#This Row],[ECART]]&lt;&gt;"",TAvoir2021[[#This Row],[RELANCE]]&lt;&gt;"non"),DATEDIF(TAvoir2021[[#This Row],[PERIODE]],TODAY(),"D"),"-")</f>
        <v>410</v>
      </c>
      <c r="M64" s="31"/>
      <c r="N64" s="32"/>
      <c r="O64" s="33"/>
      <c r="P64" s="3"/>
    </row>
    <row r="65" spans="1:16" s="2" customFormat="1" ht="16.5" customHeight="1" thickTop="1" thickBot="1" x14ac:dyDescent="0.3">
      <c r="A65" s="30" t="s">
        <v>105</v>
      </c>
      <c r="B65" s="28" t="s">
        <v>13</v>
      </c>
      <c r="C65" s="24">
        <v>43868</v>
      </c>
      <c r="D65" s="25">
        <v>18001516</v>
      </c>
      <c r="E65" s="26"/>
      <c r="F65" s="25" t="s">
        <v>49</v>
      </c>
      <c r="G65" s="25"/>
      <c r="H65" s="27">
        <v>4.2300000000000004</v>
      </c>
      <c r="I65" s="70">
        <f>TAvoir2021[[#This Row],[MONTANT H.T]]*1.2</f>
        <v>5.0760000000000005</v>
      </c>
      <c r="J65" s="27"/>
      <c r="K65" s="20">
        <f>IF(OR(TAvoir2021[[#This Row],[MONTANT T.T.C]]=TAvoir2021[[#This Row],[REGLEMENT]],TAvoir2021[[#This Row],[REGLEMENT]]="-"),"",TAvoir2021[[#This Row],[REGLEMENT]]-TAvoir2021[[#This Row],[MONTANT T.T.C]])</f>
        <v>-5.0760000000000005</v>
      </c>
      <c r="L65" s="21">
        <f ca="1">IF(AND(TAvoir2021[[#This Row],[MONTANT H.T]]&lt;&gt;"",TAvoir2021[[#This Row],[ECART]]&lt;&gt;"",TAvoir2021[[#This Row],[RELANCE]]&lt;&gt;"non"),DATEDIF(TAvoir2021[[#This Row],[PERIODE]],TODAY(),"D"),"-")</f>
        <v>410</v>
      </c>
      <c r="M65" s="31"/>
      <c r="N65" s="32"/>
      <c r="O65" s="33"/>
      <c r="P65" s="3"/>
    </row>
    <row r="66" spans="1:16" s="2" customFormat="1" ht="16.5" hidden="1" customHeight="1" thickTop="1" thickBot="1" x14ac:dyDescent="0.3">
      <c r="A66" s="30" t="s">
        <v>116</v>
      </c>
      <c r="B66" s="28" t="s">
        <v>40</v>
      </c>
      <c r="C66" s="37">
        <v>44204</v>
      </c>
      <c r="D66" s="38">
        <v>18002336</v>
      </c>
      <c r="E66" s="39"/>
      <c r="F66" s="38" t="s">
        <v>47</v>
      </c>
      <c r="G66" s="38"/>
      <c r="H66" s="40">
        <v>498.05</v>
      </c>
      <c r="I66" s="40">
        <f>TAvoir2021[[#This Row],[MONTANT H.T]]*1.2</f>
        <v>597.66</v>
      </c>
      <c r="J66" s="40">
        <v>597.66</v>
      </c>
      <c r="K66" s="20" t="str">
        <f>IF(OR(TAvoir2021[[#This Row],[MONTANT T.T.C]]=TAvoir2021[[#This Row],[REGLEMENT]],TAvoir2021[[#This Row],[REGLEMENT]]="-"),"",TAvoir2021[[#This Row],[REGLEMENT]]-TAvoir2021[[#This Row],[MONTANT T.T.C]])</f>
        <v/>
      </c>
      <c r="L66" s="21" t="str">
        <f ca="1">IF(AND(TAvoir2021[[#This Row],[MONTANT H.T]]&lt;&gt;"",TAvoir2021[[#This Row],[ECART]]&lt;&gt;"",TAvoir2021[[#This Row],[RELANCE]]&lt;&gt;"non"),DATEDIF(TAvoir2021[[#This Row],[PERIODE]],TODAY(),"D"),"-")</f>
        <v>-</v>
      </c>
      <c r="M66" s="41"/>
      <c r="N66" s="42" t="s">
        <v>238</v>
      </c>
      <c r="O66" s="43" t="s">
        <v>161</v>
      </c>
      <c r="P66" s="3"/>
    </row>
    <row r="67" spans="1:16" s="2" customFormat="1" ht="16.5" customHeight="1" thickTop="1" thickBot="1" x14ac:dyDescent="0.3">
      <c r="A67" s="30" t="s">
        <v>117</v>
      </c>
      <c r="B67" s="28" t="s">
        <v>11</v>
      </c>
      <c r="C67" s="24">
        <v>43868</v>
      </c>
      <c r="D67" s="25">
        <v>18001508</v>
      </c>
      <c r="E67" s="26">
        <v>1831.13</v>
      </c>
      <c r="F67" s="25" t="s">
        <v>48</v>
      </c>
      <c r="G67" s="25" t="s">
        <v>17</v>
      </c>
      <c r="H67" s="27">
        <v>17.28</v>
      </c>
      <c r="I67" s="70">
        <f>TAvoir2021[[#This Row],[MONTANT H.T]]*1.2</f>
        <v>20.736000000000001</v>
      </c>
      <c r="J67" s="27"/>
      <c r="K67" s="20">
        <f>IF(OR(TAvoir2021[[#This Row],[MONTANT T.T.C]]=TAvoir2021[[#This Row],[REGLEMENT]],TAvoir2021[[#This Row],[REGLEMENT]]="-"),"",TAvoir2021[[#This Row],[REGLEMENT]]-TAvoir2021[[#This Row],[MONTANT T.T.C]])</f>
        <v>-20.736000000000001</v>
      </c>
      <c r="L67" s="21">
        <f ca="1">IF(AND(TAvoir2021[[#This Row],[MONTANT H.T]]&lt;&gt;"",TAvoir2021[[#This Row],[ECART]]&lt;&gt;"",TAvoir2021[[#This Row],[RELANCE]]&lt;&gt;"non"),DATEDIF(TAvoir2021[[#This Row],[PERIODE]],TODAY(),"D"),"-")</f>
        <v>410</v>
      </c>
      <c r="M67" s="31"/>
      <c r="N67" s="32"/>
      <c r="O67" s="33"/>
      <c r="P67" s="3"/>
    </row>
    <row r="68" spans="1:16" s="2" customFormat="1" ht="16.5" hidden="1" customHeight="1" thickTop="1" thickBot="1" x14ac:dyDescent="0.3">
      <c r="A68" s="30" t="s">
        <v>295</v>
      </c>
      <c r="B68" s="28" t="s">
        <v>259</v>
      </c>
      <c r="C68" s="37">
        <v>44237</v>
      </c>
      <c r="D68" s="38">
        <v>18002432</v>
      </c>
      <c r="E68" s="39"/>
      <c r="F68" s="25" t="s">
        <v>47</v>
      </c>
      <c r="G68" s="38"/>
      <c r="H68" s="40">
        <v>4.5999999999999996</v>
      </c>
      <c r="I68" s="40">
        <f>TAvoir2021[[#This Row],[MONTANT H.T]]*1.2</f>
        <v>5.52</v>
      </c>
      <c r="J68" s="40">
        <v>5.52</v>
      </c>
      <c r="K68" s="20" t="str">
        <f>IF(OR(TAvoir2021[[#This Row],[MONTANT T.T.C]]=TAvoir2021[[#This Row],[REGLEMENT]],TAvoir2021[[#This Row],[REGLEMENT]]="-"),"",TAvoir2021[[#This Row],[REGLEMENT]]-TAvoir2021[[#This Row],[MONTANT T.T.C]])</f>
        <v/>
      </c>
      <c r="L68" s="21" t="str">
        <f ca="1">IF(AND(TAvoir2021[[#This Row],[MONTANT H.T]]&lt;&gt;"",TAvoir2021[[#This Row],[ECART]]&lt;&gt;"",TAvoir2021[[#This Row],[RELANCE]]&lt;&gt;"non"),DATEDIF(TAvoir2021[[#This Row],[PERIODE]],TODAY(),"D"),"-")</f>
        <v>-</v>
      </c>
      <c r="M68" s="41"/>
      <c r="N68" s="42" t="s">
        <v>352</v>
      </c>
      <c r="O68" s="43" t="s">
        <v>161</v>
      </c>
      <c r="P68" s="3"/>
    </row>
    <row r="69" spans="1:16" s="2" customFormat="1" ht="16.5" hidden="1" customHeight="1" thickTop="1" thickBot="1" x14ac:dyDescent="0.3">
      <c r="A69" s="30" t="s">
        <v>396</v>
      </c>
      <c r="B69" s="105" t="s">
        <v>397</v>
      </c>
      <c r="C69" s="106">
        <v>44244</v>
      </c>
      <c r="D69" s="107">
        <v>18002393</v>
      </c>
      <c r="E69" s="108">
        <v>1085.8900000000001</v>
      </c>
      <c r="F69" s="107" t="s">
        <v>56</v>
      </c>
      <c r="G69" s="107" t="s">
        <v>398</v>
      </c>
      <c r="H69" s="109">
        <v>333.39</v>
      </c>
      <c r="I69" s="109">
        <f>TAvoir2021[[#This Row],[MONTANT H.T]]*1.2</f>
        <v>400.06799999999998</v>
      </c>
      <c r="J69" s="109">
        <v>400.07</v>
      </c>
      <c r="K69" s="20">
        <f>IF(OR(TAvoir2021[[#This Row],[MONTANT T.T.C]]=TAvoir2021[[#This Row],[REGLEMENT]],TAvoir2021[[#This Row],[REGLEMENT]]="-"),"",TAvoir2021[[#This Row],[REGLEMENT]]-TAvoir2021[[#This Row],[MONTANT T.T.C]])</f>
        <v>2.0000000000095497E-3</v>
      </c>
      <c r="L69" s="21">
        <f ca="1">IF(AND(TAvoir2021[[#This Row],[MONTANT H.T]]&lt;&gt;"",TAvoir2021[[#This Row],[ECART]]&lt;&gt;"",TAvoir2021[[#This Row],[RELANCE]]&lt;&gt;"non"),DATEDIF(TAvoir2021[[#This Row],[PERIODE]],TODAY(),"D"),"-")</f>
        <v>34</v>
      </c>
      <c r="M69" s="110"/>
      <c r="N69" s="111" t="s">
        <v>399</v>
      </c>
      <c r="O69" s="112" t="s">
        <v>161</v>
      </c>
      <c r="P69" s="3"/>
    </row>
    <row r="70" spans="1:16" s="2" customFormat="1" ht="16.5" hidden="1" customHeight="1" thickTop="1" thickBot="1" x14ac:dyDescent="0.3">
      <c r="A70" s="30" t="s">
        <v>396</v>
      </c>
      <c r="B70" s="105" t="s">
        <v>397</v>
      </c>
      <c r="C70" s="106">
        <v>44189</v>
      </c>
      <c r="D70" s="107">
        <v>18002440</v>
      </c>
      <c r="E70" s="108">
        <v>1085.8900000000001</v>
      </c>
      <c r="F70" s="107" t="s">
        <v>56</v>
      </c>
      <c r="G70" s="107" t="s">
        <v>398</v>
      </c>
      <c r="H70" s="109">
        <v>569</v>
      </c>
      <c r="I70" s="109">
        <f>TAvoir2021[[#This Row],[MONTANT H.T]]*1.2</f>
        <v>682.8</v>
      </c>
      <c r="J70" s="109">
        <v>682.8</v>
      </c>
      <c r="K70" s="20" t="str">
        <f>IF(OR(TAvoir2021[[#This Row],[MONTANT T.T.C]]=TAvoir2021[[#This Row],[REGLEMENT]],TAvoir2021[[#This Row],[REGLEMENT]]="-"),"",TAvoir2021[[#This Row],[REGLEMENT]]-TAvoir2021[[#This Row],[MONTANT T.T.C]])</f>
        <v/>
      </c>
      <c r="L70" s="21" t="str">
        <f ca="1">IF(AND(TAvoir2021[[#This Row],[MONTANT H.T]]&lt;&gt;"",TAvoir2021[[#This Row],[ECART]]&lt;&gt;"",TAvoir2021[[#This Row],[RELANCE]]&lt;&gt;"non"),DATEDIF(TAvoir2021[[#This Row],[PERIODE]],TODAY(),"D"),"-")</f>
        <v>-</v>
      </c>
      <c r="M70" s="110"/>
      <c r="N70" s="111" t="s">
        <v>399</v>
      </c>
      <c r="O70" s="112" t="s">
        <v>161</v>
      </c>
      <c r="P70" s="3"/>
    </row>
    <row r="71" spans="1:16" s="2" customFormat="1" ht="16.5" customHeight="1" thickTop="1" thickBot="1" x14ac:dyDescent="0.3">
      <c r="A71" s="30" t="s">
        <v>117</v>
      </c>
      <c r="B71" s="28" t="s">
        <v>11</v>
      </c>
      <c r="C71" s="24">
        <v>43868</v>
      </c>
      <c r="D71" s="25">
        <v>18001510</v>
      </c>
      <c r="E71" s="26">
        <v>1502.16</v>
      </c>
      <c r="F71" s="25" t="s">
        <v>48</v>
      </c>
      <c r="G71" s="25" t="s">
        <v>24</v>
      </c>
      <c r="H71" s="27">
        <v>26.62</v>
      </c>
      <c r="I71" s="70">
        <f>TAvoir2021[[#This Row],[MONTANT H.T]]*1.2</f>
        <v>31.943999999999999</v>
      </c>
      <c r="J71" s="27"/>
      <c r="K71" s="20">
        <f>IF(OR(TAvoir2021[[#This Row],[MONTANT T.T.C]]=TAvoir2021[[#This Row],[REGLEMENT]],TAvoir2021[[#This Row],[REGLEMENT]]="-"),"",TAvoir2021[[#This Row],[REGLEMENT]]-TAvoir2021[[#This Row],[MONTANT T.T.C]])</f>
        <v>-31.943999999999999</v>
      </c>
      <c r="L71" s="21">
        <f ca="1">IF(AND(TAvoir2021[[#This Row],[MONTANT H.T]]&lt;&gt;"",TAvoir2021[[#This Row],[ECART]]&lt;&gt;"",TAvoir2021[[#This Row],[RELANCE]]&lt;&gt;"non"),DATEDIF(TAvoir2021[[#This Row],[PERIODE]],TODAY(),"D"),"-")</f>
        <v>410</v>
      </c>
      <c r="M71" s="31"/>
      <c r="N71" s="32"/>
      <c r="O71" s="33"/>
      <c r="P71" s="3"/>
    </row>
    <row r="72" spans="1:16" s="2" customFormat="1" ht="16.5" customHeight="1" thickTop="1" thickBot="1" x14ac:dyDescent="0.3">
      <c r="A72" s="30" t="s">
        <v>117</v>
      </c>
      <c r="B72" s="28" t="s">
        <v>11</v>
      </c>
      <c r="C72" s="24">
        <v>43868</v>
      </c>
      <c r="D72" s="25">
        <v>18001514</v>
      </c>
      <c r="E72" s="26">
        <v>3710.75</v>
      </c>
      <c r="F72" s="25" t="s">
        <v>48</v>
      </c>
      <c r="G72" s="25" t="s">
        <v>22</v>
      </c>
      <c r="H72" s="27">
        <v>71.52</v>
      </c>
      <c r="I72" s="70">
        <f>TAvoir2021[[#This Row],[MONTANT H.T]]*1.2</f>
        <v>85.823999999999998</v>
      </c>
      <c r="J72" s="27"/>
      <c r="K72" s="20">
        <f>IF(OR(TAvoir2021[[#This Row],[MONTANT T.T.C]]=TAvoir2021[[#This Row],[REGLEMENT]],TAvoir2021[[#This Row],[REGLEMENT]]="-"),"",TAvoir2021[[#This Row],[REGLEMENT]]-TAvoir2021[[#This Row],[MONTANT T.T.C]])</f>
        <v>-85.823999999999998</v>
      </c>
      <c r="L72" s="21">
        <f ca="1">IF(AND(TAvoir2021[[#This Row],[MONTANT H.T]]&lt;&gt;"",TAvoir2021[[#This Row],[ECART]]&lt;&gt;"",TAvoir2021[[#This Row],[RELANCE]]&lt;&gt;"non"),DATEDIF(TAvoir2021[[#This Row],[PERIODE]],TODAY(),"D"),"-")</f>
        <v>410</v>
      </c>
      <c r="M72" s="31"/>
      <c r="N72" s="32"/>
      <c r="O72" s="33"/>
      <c r="P72" s="3"/>
    </row>
    <row r="73" spans="1:16" s="2" customFormat="1" ht="16.5" hidden="1" customHeight="1" thickTop="1" thickBot="1" x14ac:dyDescent="0.3">
      <c r="A73" s="30" t="s">
        <v>104</v>
      </c>
      <c r="B73" s="28" t="s">
        <v>64</v>
      </c>
      <c r="C73" s="24">
        <v>43992</v>
      </c>
      <c r="D73" s="25">
        <v>18001827</v>
      </c>
      <c r="E73" s="26">
        <v>1871.52</v>
      </c>
      <c r="F73" s="25" t="s">
        <v>70</v>
      </c>
      <c r="G73" s="25" t="s">
        <v>65</v>
      </c>
      <c r="H73" s="27">
        <v>24.82</v>
      </c>
      <c r="I73" s="23">
        <f>TAvoir2021[[#This Row],[MONTANT H.T]]*1.2</f>
        <v>29.783999999999999</v>
      </c>
      <c r="J73" s="27">
        <v>29.78</v>
      </c>
      <c r="K73" s="20">
        <f>IF(OR(TAvoir2021[[#This Row],[MONTANT T.T.C]]=TAvoir2021[[#This Row],[REGLEMENT]],TAvoir2021[[#This Row],[REGLEMENT]]="-"),"",TAvoir2021[[#This Row],[REGLEMENT]]-TAvoir2021[[#This Row],[MONTANT T.T.C]])</f>
        <v>-3.9999999999977831E-3</v>
      </c>
      <c r="L73" s="21">
        <f ca="1">IF(AND(TAvoir2021[[#This Row],[MONTANT H.T]]&lt;&gt;"",TAvoir2021[[#This Row],[ECART]]&lt;&gt;"",TAvoir2021[[#This Row],[RELANCE]]&lt;&gt;"non"),DATEDIF(TAvoir2021[[#This Row],[PERIODE]],TODAY(),"D"),"-")</f>
        <v>286</v>
      </c>
      <c r="M73" s="31"/>
      <c r="N73" s="35" t="s">
        <v>332</v>
      </c>
      <c r="O73" s="36" t="s">
        <v>161</v>
      </c>
      <c r="P73" s="3"/>
    </row>
    <row r="74" spans="1:16" s="2" customFormat="1" ht="16.5" customHeight="1" thickTop="1" thickBot="1" x14ac:dyDescent="0.3">
      <c r="A74" s="30" t="s">
        <v>117</v>
      </c>
      <c r="B74" s="28" t="s">
        <v>11</v>
      </c>
      <c r="C74" s="24">
        <v>43868</v>
      </c>
      <c r="D74" s="25">
        <v>18001515</v>
      </c>
      <c r="E74" s="26">
        <v>983.23</v>
      </c>
      <c r="F74" s="25" t="s">
        <v>48</v>
      </c>
      <c r="G74" s="25" t="s">
        <v>25</v>
      </c>
      <c r="H74" s="27">
        <v>17.28</v>
      </c>
      <c r="I74" s="70">
        <f>TAvoir2021[[#This Row],[MONTANT H.T]]*1.2</f>
        <v>20.736000000000001</v>
      </c>
      <c r="J74" s="27"/>
      <c r="K74" s="20">
        <f>IF(OR(TAvoir2021[[#This Row],[MONTANT T.T.C]]=TAvoir2021[[#This Row],[REGLEMENT]],TAvoir2021[[#This Row],[REGLEMENT]]="-"),"",TAvoir2021[[#This Row],[REGLEMENT]]-TAvoir2021[[#This Row],[MONTANT T.T.C]])</f>
        <v>-20.736000000000001</v>
      </c>
      <c r="L74" s="21">
        <f ca="1">IF(AND(TAvoir2021[[#This Row],[MONTANT H.T]]&lt;&gt;"",TAvoir2021[[#This Row],[ECART]]&lt;&gt;"",TAvoir2021[[#This Row],[RELANCE]]&lt;&gt;"non"),DATEDIF(TAvoir2021[[#This Row],[PERIODE]],TODAY(),"D"),"-")</f>
        <v>410</v>
      </c>
      <c r="M74" s="31"/>
      <c r="N74" s="32"/>
      <c r="O74" s="33"/>
      <c r="P74" s="3"/>
    </row>
    <row r="75" spans="1:16" s="2" customFormat="1" ht="16.5" customHeight="1" thickTop="1" thickBot="1" x14ac:dyDescent="0.3">
      <c r="A75" s="30" t="s">
        <v>101</v>
      </c>
      <c r="B75" s="28" t="s">
        <v>12</v>
      </c>
      <c r="C75" s="24">
        <v>43874</v>
      </c>
      <c r="D75" s="25">
        <v>18001535</v>
      </c>
      <c r="E75" s="26">
        <v>2248.08</v>
      </c>
      <c r="F75" s="25" t="s">
        <v>48</v>
      </c>
      <c r="G75" s="25" t="s">
        <v>32</v>
      </c>
      <c r="H75" s="27">
        <v>60</v>
      </c>
      <c r="I75" s="70">
        <f>TAvoir2021[[#This Row],[MONTANT H.T]]*1.2</f>
        <v>72</v>
      </c>
      <c r="J75" s="27"/>
      <c r="K75" s="20">
        <f>IF(OR(TAvoir2021[[#This Row],[MONTANT T.T.C]]=TAvoir2021[[#This Row],[REGLEMENT]],TAvoir2021[[#This Row],[REGLEMENT]]="-"),"",TAvoir2021[[#This Row],[REGLEMENT]]-TAvoir2021[[#This Row],[MONTANT T.T.C]])</f>
        <v>-72</v>
      </c>
      <c r="L75" s="21">
        <f ca="1">IF(AND(TAvoir2021[[#This Row],[MONTANT H.T]]&lt;&gt;"",TAvoir2021[[#This Row],[ECART]]&lt;&gt;"",TAvoir2021[[#This Row],[RELANCE]]&lt;&gt;"non"),DATEDIF(TAvoir2021[[#This Row],[PERIODE]],TODAY(),"D"),"-")</f>
        <v>404</v>
      </c>
      <c r="M75" s="31"/>
      <c r="N75" s="32"/>
      <c r="O75" s="33"/>
      <c r="P75" s="3"/>
    </row>
    <row r="76" spans="1:16" s="2" customFormat="1" ht="16.5" customHeight="1" thickTop="1" thickBot="1" x14ac:dyDescent="0.3">
      <c r="A76" s="30" t="s">
        <v>101</v>
      </c>
      <c r="B76" s="28" t="s">
        <v>12</v>
      </c>
      <c r="C76" s="24">
        <v>43874</v>
      </c>
      <c r="D76" s="25">
        <v>18001537</v>
      </c>
      <c r="E76" s="26">
        <v>2046</v>
      </c>
      <c r="F76" s="25" t="s">
        <v>48</v>
      </c>
      <c r="G76" s="25" t="s">
        <v>33</v>
      </c>
      <c r="H76" s="27">
        <v>136</v>
      </c>
      <c r="I76" s="70">
        <f>TAvoir2021[[#This Row],[MONTANT H.T]]*1.2</f>
        <v>163.19999999999999</v>
      </c>
      <c r="J76" s="27"/>
      <c r="K76" s="20">
        <f>IF(OR(TAvoir2021[[#This Row],[MONTANT T.T.C]]=TAvoir2021[[#This Row],[REGLEMENT]],TAvoir2021[[#This Row],[REGLEMENT]]="-"),"",TAvoir2021[[#This Row],[REGLEMENT]]-TAvoir2021[[#This Row],[MONTANT T.T.C]])</f>
        <v>-163.19999999999999</v>
      </c>
      <c r="L76" s="21">
        <f ca="1">IF(AND(TAvoir2021[[#This Row],[MONTANT H.T]]&lt;&gt;"",TAvoir2021[[#This Row],[ECART]]&lt;&gt;"",TAvoir2021[[#This Row],[RELANCE]]&lt;&gt;"non"),DATEDIF(TAvoir2021[[#This Row],[PERIODE]],TODAY(),"D"),"-")</f>
        <v>404</v>
      </c>
      <c r="M76" s="31"/>
      <c r="N76" s="32"/>
      <c r="O76" s="33"/>
      <c r="P76" s="3"/>
    </row>
    <row r="77" spans="1:16" s="2" customFormat="1" ht="16.5" customHeight="1" thickTop="1" thickBot="1" x14ac:dyDescent="0.3">
      <c r="A77" s="30" t="s">
        <v>101</v>
      </c>
      <c r="B77" s="28" t="s">
        <v>12</v>
      </c>
      <c r="C77" s="24">
        <v>43874</v>
      </c>
      <c r="D77" s="25">
        <v>18001538</v>
      </c>
      <c r="E77" s="26">
        <v>1879.2</v>
      </c>
      <c r="F77" s="25" t="s">
        <v>48</v>
      </c>
      <c r="G77" s="25" t="s">
        <v>34</v>
      </c>
      <c r="H77" s="27">
        <v>130.6</v>
      </c>
      <c r="I77" s="70">
        <f>TAvoir2021[[#This Row],[MONTANT H.T]]*1.2</f>
        <v>156.72</v>
      </c>
      <c r="J77" s="27"/>
      <c r="K77" s="20">
        <f>IF(OR(TAvoir2021[[#This Row],[MONTANT T.T.C]]=TAvoir2021[[#This Row],[REGLEMENT]],TAvoir2021[[#This Row],[REGLEMENT]]="-"),"",TAvoir2021[[#This Row],[REGLEMENT]]-TAvoir2021[[#This Row],[MONTANT T.T.C]])</f>
        <v>-156.72</v>
      </c>
      <c r="L77" s="21">
        <f ca="1">IF(AND(TAvoir2021[[#This Row],[MONTANT H.T]]&lt;&gt;"",TAvoir2021[[#This Row],[ECART]]&lt;&gt;"",TAvoir2021[[#This Row],[RELANCE]]&lt;&gt;"non"),DATEDIF(TAvoir2021[[#This Row],[PERIODE]],TODAY(),"D"),"-")</f>
        <v>404</v>
      </c>
      <c r="M77" s="31"/>
      <c r="N77" s="32"/>
      <c r="O77" s="33"/>
      <c r="P77" s="3"/>
    </row>
    <row r="78" spans="1:16" s="2" customFormat="1" ht="16.5" customHeight="1" thickTop="1" thickBot="1" x14ac:dyDescent="0.3">
      <c r="A78" s="30" t="s">
        <v>117</v>
      </c>
      <c r="B78" s="28" t="s">
        <v>11</v>
      </c>
      <c r="C78" s="24">
        <v>43895</v>
      </c>
      <c r="D78" s="25">
        <v>18001620</v>
      </c>
      <c r="E78" s="26">
        <v>1704.24</v>
      </c>
      <c r="F78" s="25" t="s">
        <v>48</v>
      </c>
      <c r="G78" s="25" t="s">
        <v>37</v>
      </c>
      <c r="H78" s="27">
        <v>83.64</v>
      </c>
      <c r="I78" s="70">
        <f>TAvoir2021[[#This Row],[MONTANT H.T]]*1.2</f>
        <v>100.36799999999999</v>
      </c>
      <c r="J78" s="27">
        <v>34.56</v>
      </c>
      <c r="K78" s="20">
        <f>IF(OR(TAvoir2021[[#This Row],[MONTANT T.T.C]]=TAvoir2021[[#This Row],[REGLEMENT]],TAvoir2021[[#This Row],[REGLEMENT]]="-"),"",TAvoir2021[[#This Row],[REGLEMENT]]-TAvoir2021[[#This Row],[MONTANT T.T.C]])</f>
        <v>-65.807999999999993</v>
      </c>
      <c r="L78" s="21">
        <f ca="1">IF(AND(TAvoir2021[[#This Row],[MONTANT H.T]]&lt;&gt;"",TAvoir2021[[#This Row],[ECART]]&lt;&gt;"",TAvoir2021[[#This Row],[RELANCE]]&lt;&gt;"non"),DATEDIF(TAvoir2021[[#This Row],[PERIODE]],TODAY(),"D"),"-")</f>
        <v>383</v>
      </c>
      <c r="M78" s="31"/>
      <c r="N78" s="32" t="s">
        <v>69</v>
      </c>
      <c r="O78" s="33"/>
      <c r="P78" s="3"/>
    </row>
    <row r="79" spans="1:16" s="2" customFormat="1" ht="16.5" customHeight="1" thickTop="1" thickBot="1" x14ac:dyDescent="0.3">
      <c r="A79" s="30" t="s">
        <v>101</v>
      </c>
      <c r="B79" s="28" t="s">
        <v>12</v>
      </c>
      <c r="C79" s="24">
        <v>43908</v>
      </c>
      <c r="D79" s="25">
        <v>18001632</v>
      </c>
      <c r="E79" s="26">
        <v>2182.8000000000002</v>
      </c>
      <c r="F79" s="25" t="s">
        <v>70</v>
      </c>
      <c r="G79" s="25" t="s">
        <v>42</v>
      </c>
      <c r="H79" s="27">
        <v>166.8</v>
      </c>
      <c r="I79" s="70">
        <f>TAvoir2021[[#This Row],[MONTANT H.T]]*1.2</f>
        <v>200.16</v>
      </c>
      <c r="J79" s="27"/>
      <c r="K79" s="20">
        <f>IF(OR(TAvoir2021[[#This Row],[MONTANT T.T.C]]=TAvoir2021[[#This Row],[REGLEMENT]],TAvoir2021[[#This Row],[REGLEMENT]]="-"),"",TAvoir2021[[#This Row],[REGLEMENT]]-TAvoir2021[[#This Row],[MONTANT T.T.C]])</f>
        <v>-200.16</v>
      </c>
      <c r="L79" s="21">
        <f ca="1">IF(AND(TAvoir2021[[#This Row],[MONTANT H.T]]&lt;&gt;"",TAvoir2021[[#This Row],[ECART]]&lt;&gt;"",TAvoir2021[[#This Row],[RELANCE]]&lt;&gt;"non"),DATEDIF(TAvoir2021[[#This Row],[PERIODE]],TODAY(),"D"),"-")</f>
        <v>370</v>
      </c>
      <c r="M79" s="31"/>
      <c r="N79" s="32"/>
      <c r="O79" s="33"/>
      <c r="P79" s="3"/>
    </row>
    <row r="80" spans="1:16" s="2" customFormat="1" ht="16.5" customHeight="1" thickTop="1" thickBot="1" x14ac:dyDescent="0.3">
      <c r="A80" s="30" t="s">
        <v>106</v>
      </c>
      <c r="B80" s="28" t="s">
        <v>43</v>
      </c>
      <c r="C80" s="24">
        <v>43908</v>
      </c>
      <c r="D80" s="25">
        <v>18001628</v>
      </c>
      <c r="E80" s="26">
        <v>701.35</v>
      </c>
      <c r="F80" s="25" t="s">
        <v>48</v>
      </c>
      <c r="G80" s="25" t="s">
        <v>44</v>
      </c>
      <c r="H80" s="27">
        <v>27.68</v>
      </c>
      <c r="I80" s="70">
        <f>TAvoir2021[[#This Row],[MONTANT H.T]]*1.2</f>
        <v>33.216000000000001</v>
      </c>
      <c r="J80" s="27"/>
      <c r="K80" s="20">
        <f>IF(OR(TAvoir2021[[#This Row],[MONTANT T.T.C]]=TAvoir2021[[#This Row],[REGLEMENT]],TAvoir2021[[#This Row],[REGLEMENT]]="-"),"",TAvoir2021[[#This Row],[REGLEMENT]]-TAvoir2021[[#This Row],[MONTANT T.T.C]])</f>
        <v>-33.216000000000001</v>
      </c>
      <c r="L80" s="21">
        <f ca="1">IF(AND(TAvoir2021[[#This Row],[MONTANT H.T]]&lt;&gt;"",TAvoir2021[[#This Row],[ECART]]&lt;&gt;"",TAvoir2021[[#This Row],[RELANCE]]&lt;&gt;"non"),DATEDIF(TAvoir2021[[#This Row],[PERIODE]],TODAY(),"D"),"-")</f>
        <v>370</v>
      </c>
      <c r="M80" s="31"/>
      <c r="N80" s="32"/>
      <c r="O80" s="33"/>
      <c r="P80" s="3"/>
    </row>
    <row r="81" spans="1:16" s="2" customFormat="1" ht="16.5" customHeight="1" thickTop="1" thickBot="1" x14ac:dyDescent="0.3">
      <c r="A81" s="30" t="s">
        <v>117</v>
      </c>
      <c r="B81" s="28" t="s">
        <v>11</v>
      </c>
      <c r="C81" s="24">
        <v>43917</v>
      </c>
      <c r="D81" s="25">
        <v>18001646</v>
      </c>
      <c r="E81" s="26">
        <v>3052.09</v>
      </c>
      <c r="F81" s="25" t="s">
        <v>48</v>
      </c>
      <c r="G81" s="25" t="s">
        <v>41</v>
      </c>
      <c r="H81" s="27">
        <v>55.44</v>
      </c>
      <c r="I81" s="70">
        <f>TAvoir2021[[#This Row],[MONTANT H.T]]*1.2</f>
        <v>66.527999999999992</v>
      </c>
      <c r="J81" s="27"/>
      <c r="K81" s="20">
        <f>IF(OR(TAvoir2021[[#This Row],[MONTANT T.T.C]]=TAvoir2021[[#This Row],[REGLEMENT]],TAvoir2021[[#This Row],[REGLEMENT]]="-"),"",TAvoir2021[[#This Row],[REGLEMENT]]-TAvoir2021[[#This Row],[MONTANT T.T.C]])</f>
        <v>-66.527999999999992</v>
      </c>
      <c r="L81" s="21">
        <f ca="1">IF(AND(TAvoir2021[[#This Row],[MONTANT H.T]]&lt;&gt;"",TAvoir2021[[#This Row],[ECART]]&lt;&gt;"",TAvoir2021[[#This Row],[RELANCE]]&lt;&gt;"non"),DATEDIF(TAvoir2021[[#This Row],[PERIODE]],TODAY(),"D"),"-")</f>
        <v>361</v>
      </c>
      <c r="M81" s="31"/>
      <c r="N81" s="32"/>
      <c r="O81" s="33"/>
      <c r="P81" s="3"/>
    </row>
    <row r="82" spans="1:16" s="2" customFormat="1" ht="16.5" customHeight="1" thickTop="1" thickBot="1" x14ac:dyDescent="0.3">
      <c r="A82" s="30" t="s">
        <v>117</v>
      </c>
      <c r="B82" s="28" t="s">
        <v>11</v>
      </c>
      <c r="C82" s="24">
        <v>43928</v>
      </c>
      <c r="D82" s="25">
        <v>18001664</v>
      </c>
      <c r="E82" s="26">
        <v>3022.56</v>
      </c>
      <c r="F82" s="25" t="s">
        <v>35</v>
      </c>
      <c r="G82" s="25"/>
      <c r="H82" s="27">
        <v>2518.8000000000002</v>
      </c>
      <c r="I82" s="70">
        <f>TAvoir2021[[#This Row],[MONTANT H.T]]*1.2</f>
        <v>3022.56</v>
      </c>
      <c r="J82" s="27"/>
      <c r="K82" s="20">
        <f>IF(OR(TAvoir2021[[#This Row],[MONTANT T.T.C]]=TAvoir2021[[#This Row],[REGLEMENT]],TAvoir2021[[#This Row],[REGLEMENT]]="-"),"",TAvoir2021[[#This Row],[REGLEMENT]]-TAvoir2021[[#This Row],[MONTANT T.T.C]])</f>
        <v>-3022.56</v>
      </c>
      <c r="L82" s="21">
        <f ca="1">IF(AND(TAvoir2021[[#This Row],[MONTANT H.T]]&lt;&gt;"",TAvoir2021[[#This Row],[ECART]]&lt;&gt;"",TAvoir2021[[#This Row],[RELANCE]]&lt;&gt;"non"),DATEDIF(TAvoir2021[[#This Row],[PERIODE]],TODAY(),"D"),"-")</f>
        <v>350</v>
      </c>
      <c r="M82" s="31"/>
      <c r="N82" s="32"/>
      <c r="O82" s="33"/>
      <c r="P82" s="3"/>
    </row>
    <row r="83" spans="1:16" s="2" customFormat="1" ht="16.5" customHeight="1" thickTop="1" thickBot="1" x14ac:dyDescent="0.3">
      <c r="A83" s="30" t="s">
        <v>112</v>
      </c>
      <c r="B83" s="28" t="s">
        <v>57</v>
      </c>
      <c r="C83" s="24">
        <v>43971</v>
      </c>
      <c r="D83" s="25">
        <v>18001779</v>
      </c>
      <c r="E83" s="26"/>
      <c r="F83" s="38" t="s">
        <v>70</v>
      </c>
      <c r="G83" s="25" t="s">
        <v>58</v>
      </c>
      <c r="H83" s="27">
        <v>14.35</v>
      </c>
      <c r="I83" s="70">
        <f>TAvoir2021[[#This Row],[MONTANT H.T]]*1.2</f>
        <v>17.22</v>
      </c>
      <c r="J83" s="27"/>
      <c r="K83" s="20">
        <f>IF(OR(TAvoir2021[[#This Row],[MONTANT T.T.C]]=TAvoir2021[[#This Row],[REGLEMENT]],TAvoir2021[[#This Row],[REGLEMENT]]="-"),"",TAvoir2021[[#This Row],[REGLEMENT]]-TAvoir2021[[#This Row],[MONTANT T.T.C]])</f>
        <v>-17.22</v>
      </c>
      <c r="L83" s="21">
        <f ca="1">IF(AND(TAvoir2021[[#This Row],[MONTANT H.T]]&lt;&gt;"",TAvoir2021[[#This Row],[ECART]]&lt;&gt;"",TAvoir2021[[#This Row],[RELANCE]]&lt;&gt;"non"),DATEDIF(TAvoir2021[[#This Row],[PERIODE]],TODAY(),"D"),"-")</f>
        <v>307</v>
      </c>
      <c r="M83" s="31"/>
      <c r="N83" s="32"/>
      <c r="O83" s="33"/>
      <c r="P83" s="3"/>
    </row>
    <row r="84" spans="1:16" s="2" customFormat="1" ht="16.5" customHeight="1" thickTop="1" thickBot="1" x14ac:dyDescent="0.3">
      <c r="A84" s="30" t="s">
        <v>99</v>
      </c>
      <c r="B84" s="28" t="s">
        <v>21</v>
      </c>
      <c r="C84" s="24">
        <v>43992</v>
      </c>
      <c r="D84" s="25">
        <v>18001825</v>
      </c>
      <c r="E84" s="26">
        <v>7982.04</v>
      </c>
      <c r="F84" s="25" t="s">
        <v>48</v>
      </c>
      <c r="G84" s="25" t="s">
        <v>63</v>
      </c>
      <c r="H84" s="27">
        <v>316.8</v>
      </c>
      <c r="I84" s="70">
        <f>TAvoir2021[[#This Row],[MONTANT H.T]]*1.2</f>
        <v>380.16</v>
      </c>
      <c r="J84" s="27"/>
      <c r="K84" s="20">
        <f>IF(OR(TAvoir2021[[#This Row],[MONTANT T.T.C]]=TAvoir2021[[#This Row],[REGLEMENT]],TAvoir2021[[#This Row],[REGLEMENT]]="-"),"",TAvoir2021[[#This Row],[REGLEMENT]]-TAvoir2021[[#This Row],[MONTANT T.T.C]])</f>
        <v>-380.16</v>
      </c>
      <c r="L84" s="21">
        <f ca="1">IF(AND(TAvoir2021[[#This Row],[MONTANT H.T]]&lt;&gt;"",TAvoir2021[[#This Row],[ECART]]&lt;&gt;"",TAvoir2021[[#This Row],[RELANCE]]&lt;&gt;"non"),DATEDIF(TAvoir2021[[#This Row],[PERIODE]],TODAY(),"D"),"-")</f>
        <v>286</v>
      </c>
      <c r="M84" s="31"/>
      <c r="N84" s="32"/>
      <c r="O84" s="33"/>
      <c r="P84" s="3"/>
    </row>
    <row r="85" spans="1:16" s="2" customFormat="1" ht="16.5" thickTop="1" thickBot="1" x14ac:dyDescent="0.3">
      <c r="A85" s="30" t="s">
        <v>107</v>
      </c>
      <c r="B85" s="28" t="s">
        <v>14</v>
      </c>
      <c r="C85" s="24">
        <v>43992</v>
      </c>
      <c r="D85" s="25">
        <v>18001828</v>
      </c>
      <c r="E85" s="26">
        <v>9718.5</v>
      </c>
      <c r="F85" s="25" t="s">
        <v>48</v>
      </c>
      <c r="G85" s="25" t="s">
        <v>62</v>
      </c>
      <c r="H85" s="27">
        <v>1334.76</v>
      </c>
      <c r="I85" s="70">
        <f>TAvoir2021[[#This Row],[MONTANT H.T]]*1.2</f>
        <v>1601.712</v>
      </c>
      <c r="J85" s="27"/>
      <c r="K85" s="20">
        <f>IF(OR(TAvoir2021[[#This Row],[MONTANT T.T.C]]=TAvoir2021[[#This Row],[REGLEMENT]],TAvoir2021[[#This Row],[REGLEMENT]]="-"),"",TAvoir2021[[#This Row],[REGLEMENT]]-TAvoir2021[[#This Row],[MONTANT T.T.C]])</f>
        <v>-1601.712</v>
      </c>
      <c r="L85" s="21">
        <f ca="1">IF(AND(TAvoir2021[[#This Row],[MONTANT H.T]]&lt;&gt;"",TAvoir2021[[#This Row],[ECART]]&lt;&gt;"",TAvoir2021[[#This Row],[RELANCE]]&lt;&gt;"non"),DATEDIF(TAvoir2021[[#This Row],[PERIODE]],TODAY(),"D"),"-")</f>
        <v>286</v>
      </c>
      <c r="M85" s="31"/>
      <c r="N85" s="32"/>
      <c r="O85" s="33"/>
      <c r="P85" s="3"/>
    </row>
    <row r="86" spans="1:16" s="2" customFormat="1" ht="16.5" thickTop="1" thickBot="1" x14ac:dyDescent="0.3">
      <c r="A86" s="30" t="s">
        <v>112</v>
      </c>
      <c r="B86" s="63" t="s">
        <v>57</v>
      </c>
      <c r="C86" s="24">
        <v>43992</v>
      </c>
      <c r="D86" s="25">
        <v>18001823</v>
      </c>
      <c r="E86" s="26">
        <v>818.8</v>
      </c>
      <c r="F86" s="25" t="s">
        <v>48</v>
      </c>
      <c r="G86" s="25" t="s">
        <v>61</v>
      </c>
      <c r="H86" s="27">
        <v>0.8</v>
      </c>
      <c r="I86" s="70">
        <f>TAvoir2021[[#This Row],[MONTANT H.T]]*1.2</f>
        <v>0.96</v>
      </c>
      <c r="J86" s="27"/>
      <c r="K86" s="20">
        <f>IF(OR(TAvoir2021[[#This Row],[MONTANT T.T.C]]=TAvoir2021[[#This Row],[REGLEMENT]],TAvoir2021[[#This Row],[REGLEMENT]]="-"),"",TAvoir2021[[#This Row],[REGLEMENT]]-TAvoir2021[[#This Row],[MONTANT T.T.C]])</f>
        <v>-0.96</v>
      </c>
      <c r="L86" s="21">
        <f ca="1">IF(AND(TAvoir2021[[#This Row],[MONTANT H.T]]&lt;&gt;"",TAvoir2021[[#This Row],[ECART]]&lt;&gt;"",TAvoir2021[[#This Row],[RELANCE]]&lt;&gt;"non"),DATEDIF(TAvoir2021[[#This Row],[PERIODE]],TODAY(),"D"),"-")</f>
        <v>286</v>
      </c>
      <c r="M86" s="31"/>
      <c r="N86" s="32"/>
      <c r="O86" s="33"/>
      <c r="P86" s="3"/>
    </row>
    <row r="87" spans="1:16" s="2" customFormat="1" ht="16.5" thickTop="1" thickBot="1" x14ac:dyDescent="0.3">
      <c r="A87" s="30" t="s">
        <v>100</v>
      </c>
      <c r="B87" s="63" t="s">
        <v>15</v>
      </c>
      <c r="C87" s="24">
        <v>44006</v>
      </c>
      <c r="D87" s="25">
        <v>18001859</v>
      </c>
      <c r="E87" s="26">
        <v>204</v>
      </c>
      <c r="F87" s="25" t="s">
        <v>48</v>
      </c>
      <c r="G87" s="25" t="s">
        <v>72</v>
      </c>
      <c r="H87" s="27">
        <v>15</v>
      </c>
      <c r="I87" s="70">
        <f>TAvoir2021[[#This Row],[MONTANT H.T]]*1.2</f>
        <v>18</v>
      </c>
      <c r="J87" s="27"/>
      <c r="K87" s="20">
        <f>IF(OR(TAvoir2021[[#This Row],[MONTANT T.T.C]]=TAvoir2021[[#This Row],[REGLEMENT]],TAvoir2021[[#This Row],[REGLEMENT]]="-"),"",TAvoir2021[[#This Row],[REGLEMENT]]-TAvoir2021[[#This Row],[MONTANT T.T.C]])</f>
        <v>-18</v>
      </c>
      <c r="L87" s="21">
        <f ca="1">IF(AND(TAvoir2021[[#This Row],[MONTANT H.T]]&lt;&gt;"",TAvoir2021[[#This Row],[ECART]]&lt;&gt;"",TAvoir2021[[#This Row],[RELANCE]]&lt;&gt;"non"),DATEDIF(TAvoir2021[[#This Row],[PERIODE]],TODAY(),"D"),"-")</f>
        <v>272</v>
      </c>
      <c r="M87" s="31"/>
      <c r="N87" s="32"/>
      <c r="O87" s="33"/>
      <c r="P87" s="3"/>
    </row>
    <row r="88" spans="1:16" s="2" customFormat="1" ht="16.5" thickTop="1" thickBot="1" x14ac:dyDescent="0.3">
      <c r="A88" s="30" t="s">
        <v>99</v>
      </c>
      <c r="B88" s="63" t="s">
        <v>21</v>
      </c>
      <c r="C88" s="24">
        <v>44007</v>
      </c>
      <c r="D88" s="25">
        <v>18001865</v>
      </c>
      <c r="E88" s="26"/>
      <c r="F88" s="25" t="s">
        <v>48</v>
      </c>
      <c r="G88" s="25" t="s">
        <v>75</v>
      </c>
      <c r="H88" s="27">
        <v>145</v>
      </c>
      <c r="I88" s="70">
        <f>TAvoir2021[[#This Row],[MONTANT H.T]]*1.2</f>
        <v>174</v>
      </c>
      <c r="J88" s="27"/>
      <c r="K88" s="20">
        <f>IF(OR(TAvoir2021[[#This Row],[MONTANT T.T.C]]=TAvoir2021[[#This Row],[REGLEMENT]],TAvoir2021[[#This Row],[REGLEMENT]]="-"),"",TAvoir2021[[#This Row],[REGLEMENT]]-TAvoir2021[[#This Row],[MONTANT T.T.C]])</f>
        <v>-174</v>
      </c>
      <c r="L88" s="21">
        <f ca="1">IF(AND(TAvoir2021[[#This Row],[MONTANT H.T]]&lt;&gt;"",TAvoir2021[[#This Row],[ECART]]&lt;&gt;"",TAvoir2021[[#This Row],[RELANCE]]&lt;&gt;"non"),DATEDIF(TAvoir2021[[#This Row],[PERIODE]],TODAY(),"D"),"-")</f>
        <v>271</v>
      </c>
      <c r="M88" s="31"/>
      <c r="N88" s="32"/>
      <c r="O88" s="33"/>
      <c r="P88" s="3"/>
    </row>
    <row r="89" spans="1:16" s="2" customFormat="1" ht="16.5" thickTop="1" thickBot="1" x14ac:dyDescent="0.3">
      <c r="A89" s="30" t="s">
        <v>99</v>
      </c>
      <c r="B89" s="63" t="s">
        <v>21</v>
      </c>
      <c r="C89" s="24">
        <v>44013</v>
      </c>
      <c r="D89" s="25">
        <v>18001871</v>
      </c>
      <c r="E89" s="26"/>
      <c r="F89" s="25" t="s">
        <v>74</v>
      </c>
      <c r="G89" s="25"/>
      <c r="H89" s="27">
        <v>45.44</v>
      </c>
      <c r="I89" s="70">
        <f>TAvoir2021[[#This Row],[MONTANT H.T]]*1.2</f>
        <v>54.527999999999999</v>
      </c>
      <c r="J89" s="27"/>
      <c r="K89" s="20">
        <f>IF(OR(TAvoir2021[[#This Row],[MONTANT T.T.C]]=TAvoir2021[[#This Row],[REGLEMENT]],TAvoir2021[[#This Row],[REGLEMENT]]="-"),"",TAvoir2021[[#This Row],[REGLEMENT]]-TAvoir2021[[#This Row],[MONTANT T.T.C]])</f>
        <v>-54.527999999999999</v>
      </c>
      <c r="L89" s="21">
        <f ca="1">IF(AND(TAvoir2021[[#This Row],[MONTANT H.T]]&lt;&gt;"",TAvoir2021[[#This Row],[ECART]]&lt;&gt;"",TAvoir2021[[#This Row],[RELANCE]]&lt;&gt;"non"),DATEDIF(TAvoir2021[[#This Row],[PERIODE]],TODAY(),"D"),"-")</f>
        <v>265</v>
      </c>
      <c r="M89" s="31"/>
      <c r="N89" s="32"/>
      <c r="O89" s="33"/>
      <c r="P89" s="3"/>
    </row>
    <row r="90" spans="1:16" s="2" customFormat="1" ht="16.5" thickTop="1" thickBot="1" x14ac:dyDescent="0.3">
      <c r="A90" s="30" t="s">
        <v>98</v>
      </c>
      <c r="B90" s="63" t="s">
        <v>73</v>
      </c>
      <c r="C90" s="24">
        <v>44018</v>
      </c>
      <c r="D90" s="25">
        <v>18001873</v>
      </c>
      <c r="E90" s="26"/>
      <c r="F90" s="25" t="s">
        <v>56</v>
      </c>
      <c r="G90" s="25"/>
      <c r="H90" s="27">
        <v>164.08</v>
      </c>
      <c r="I90" s="70">
        <f>TAvoir2021[[#This Row],[MONTANT H.T]]*1.2</f>
        <v>196.89600000000002</v>
      </c>
      <c r="J90" s="27"/>
      <c r="K90" s="20">
        <f>IF(OR(TAvoir2021[[#This Row],[MONTANT T.T.C]]=TAvoir2021[[#This Row],[REGLEMENT]],TAvoir2021[[#This Row],[REGLEMENT]]="-"),"",TAvoir2021[[#This Row],[REGLEMENT]]-TAvoir2021[[#This Row],[MONTANT T.T.C]])</f>
        <v>-196.89600000000002</v>
      </c>
      <c r="L90" s="21">
        <f ca="1">IF(AND(TAvoir2021[[#This Row],[MONTANT H.T]]&lt;&gt;"",TAvoir2021[[#This Row],[ECART]]&lt;&gt;"",TAvoir2021[[#This Row],[RELANCE]]&lt;&gt;"non"),DATEDIF(TAvoir2021[[#This Row],[PERIODE]],TODAY(),"D"),"-")</f>
        <v>260</v>
      </c>
      <c r="M90" s="31"/>
      <c r="N90" s="32"/>
      <c r="O90" s="33"/>
      <c r="P90" s="3"/>
    </row>
    <row r="91" spans="1:16" s="2" customFormat="1" ht="16.5" thickTop="1" thickBot="1" x14ac:dyDescent="0.3">
      <c r="A91" s="30" t="s">
        <v>117</v>
      </c>
      <c r="B91" s="63" t="s">
        <v>11</v>
      </c>
      <c r="C91" s="24">
        <v>44022</v>
      </c>
      <c r="D91" s="25">
        <v>18001878</v>
      </c>
      <c r="E91" s="26">
        <v>84.72</v>
      </c>
      <c r="F91" s="25" t="s">
        <v>48</v>
      </c>
      <c r="G91" s="25" t="s">
        <v>71</v>
      </c>
      <c r="H91" s="27">
        <v>70.599999999999994</v>
      </c>
      <c r="I91" s="70">
        <f>TAvoir2021[[#This Row],[MONTANT H.T]]*1.2</f>
        <v>84.719999999999985</v>
      </c>
      <c r="J91" s="27"/>
      <c r="K91" s="20">
        <f>IF(OR(TAvoir2021[[#This Row],[MONTANT T.T.C]]=TAvoir2021[[#This Row],[REGLEMENT]],TAvoir2021[[#This Row],[REGLEMENT]]="-"),"",TAvoir2021[[#This Row],[REGLEMENT]]-TAvoir2021[[#This Row],[MONTANT T.T.C]])</f>
        <v>-84.719999999999985</v>
      </c>
      <c r="L91" s="21">
        <f ca="1">IF(AND(TAvoir2021[[#This Row],[MONTANT H.T]]&lt;&gt;"",TAvoir2021[[#This Row],[ECART]]&lt;&gt;"",TAvoir2021[[#This Row],[RELANCE]]&lt;&gt;"non"),DATEDIF(TAvoir2021[[#This Row],[PERIODE]],TODAY(),"D"),"-")</f>
        <v>256</v>
      </c>
      <c r="M91" s="31"/>
      <c r="N91" s="32"/>
      <c r="O91" s="33"/>
      <c r="P91" s="3"/>
    </row>
    <row r="92" spans="1:16" s="2" customFormat="1" ht="16.5" hidden="1" thickTop="1" thickBot="1" x14ac:dyDescent="0.3">
      <c r="A92" s="30" t="s">
        <v>105</v>
      </c>
      <c r="B92" s="63" t="s">
        <v>13</v>
      </c>
      <c r="C92" s="37">
        <v>44174</v>
      </c>
      <c r="D92" s="38">
        <v>18002249</v>
      </c>
      <c r="E92" s="39"/>
      <c r="F92" s="38" t="s">
        <v>47</v>
      </c>
      <c r="G92" s="38"/>
      <c r="H92" s="40">
        <v>652.5</v>
      </c>
      <c r="I92" s="40">
        <f>TAvoir2021[[#This Row],[MONTANT H.T]]*1.2</f>
        <v>783</v>
      </c>
      <c r="J92" s="40">
        <v>83</v>
      </c>
      <c r="K92" s="20">
        <f>IF(OR(TAvoir2021[[#This Row],[MONTANT T.T.C]]=TAvoir2021[[#This Row],[REGLEMENT]],TAvoir2021[[#This Row],[REGLEMENT]]="-"),"",TAvoir2021[[#This Row],[REGLEMENT]]-TAvoir2021[[#This Row],[MONTANT T.T.C]])</f>
        <v>-700</v>
      </c>
      <c r="L92" s="21">
        <f ca="1">IF(AND(TAvoir2021[[#This Row],[MONTANT H.T]]&lt;&gt;"",TAvoir2021[[#This Row],[ECART]]&lt;&gt;"",TAvoir2021[[#This Row],[RELANCE]]&lt;&gt;"non"),DATEDIF(TAvoir2021[[#This Row],[PERIODE]],TODAY(),"D"),"-")</f>
        <v>104</v>
      </c>
      <c r="M92" s="41"/>
      <c r="N92" s="42" t="s">
        <v>209</v>
      </c>
      <c r="O92" s="43" t="s">
        <v>161</v>
      </c>
      <c r="P92" s="3"/>
    </row>
    <row r="93" spans="1:16" s="2" customFormat="1" ht="16.5" hidden="1" thickTop="1" thickBot="1" x14ac:dyDescent="0.3">
      <c r="A93" s="30" t="s">
        <v>105</v>
      </c>
      <c r="B93" s="63" t="s">
        <v>13</v>
      </c>
      <c r="C93" s="37">
        <v>44187</v>
      </c>
      <c r="D93" s="38">
        <v>18002288</v>
      </c>
      <c r="E93" s="39"/>
      <c r="F93" s="38" t="s">
        <v>47</v>
      </c>
      <c r="G93" s="38"/>
      <c r="H93" s="40">
        <v>1087.5</v>
      </c>
      <c r="I93" s="40">
        <f>TAvoir2021[[#This Row],[MONTANT H.T]]*1.2</f>
        <v>1305</v>
      </c>
      <c r="J93" s="40">
        <v>1305</v>
      </c>
      <c r="K93" s="20" t="str">
        <f>IF(OR(TAvoir2021[[#This Row],[MONTANT T.T.C]]=TAvoir2021[[#This Row],[REGLEMENT]],TAvoir2021[[#This Row],[REGLEMENT]]="-"),"",TAvoir2021[[#This Row],[REGLEMENT]]-TAvoir2021[[#This Row],[MONTANT T.T.C]])</f>
        <v/>
      </c>
      <c r="L93" s="21" t="str">
        <f ca="1">IF(AND(TAvoir2021[[#This Row],[MONTANT H.T]]&lt;&gt;"",TAvoir2021[[#This Row],[ECART]]&lt;&gt;"",TAvoir2021[[#This Row],[RELANCE]]&lt;&gt;"non"),DATEDIF(TAvoir2021[[#This Row],[PERIODE]],TODAY(),"D"),"-")</f>
        <v>-</v>
      </c>
      <c r="M93" s="41"/>
      <c r="N93" s="42" t="s">
        <v>210</v>
      </c>
      <c r="O93" s="43" t="s">
        <v>161</v>
      </c>
      <c r="P93" s="3"/>
    </row>
    <row r="94" spans="1:16" s="2" customFormat="1" ht="16.5" hidden="1" thickTop="1" thickBot="1" x14ac:dyDescent="0.3">
      <c r="A94" s="30" t="s">
        <v>105</v>
      </c>
      <c r="B94" s="63" t="s">
        <v>13</v>
      </c>
      <c r="C94" s="37">
        <v>44188</v>
      </c>
      <c r="D94" s="38">
        <v>18002291</v>
      </c>
      <c r="E94" s="39"/>
      <c r="F94" s="38" t="s">
        <v>47</v>
      </c>
      <c r="G94" s="38"/>
      <c r="H94" s="40">
        <v>913.5</v>
      </c>
      <c r="I94" s="40">
        <f>TAvoir2021[[#This Row],[MONTANT H.T]]*1.2</f>
        <v>1096.2</v>
      </c>
      <c r="J94" s="40">
        <v>1096.2</v>
      </c>
      <c r="K94" s="20" t="str">
        <f>IF(OR(TAvoir2021[[#This Row],[MONTANT T.T.C]]=TAvoir2021[[#This Row],[REGLEMENT]],TAvoir2021[[#This Row],[REGLEMENT]]="-"),"",TAvoir2021[[#This Row],[REGLEMENT]]-TAvoir2021[[#This Row],[MONTANT T.T.C]])</f>
        <v/>
      </c>
      <c r="L94" s="21" t="str">
        <f ca="1">IF(AND(TAvoir2021[[#This Row],[MONTANT H.T]]&lt;&gt;"",TAvoir2021[[#This Row],[ECART]]&lt;&gt;"",TAvoir2021[[#This Row],[RELANCE]]&lt;&gt;"non"),DATEDIF(TAvoir2021[[#This Row],[PERIODE]],TODAY(),"D"),"-")</f>
        <v>-</v>
      </c>
      <c r="M94" s="41"/>
      <c r="N94" s="42" t="s">
        <v>239</v>
      </c>
      <c r="O94" s="43" t="s">
        <v>161</v>
      </c>
      <c r="P94" s="3"/>
    </row>
    <row r="95" spans="1:16" s="2" customFormat="1" ht="16.5" hidden="1" thickTop="1" thickBot="1" x14ac:dyDescent="0.3">
      <c r="A95" s="30" t="s">
        <v>105</v>
      </c>
      <c r="B95" s="63" t="s">
        <v>13</v>
      </c>
      <c r="C95" s="37">
        <v>44189</v>
      </c>
      <c r="D95" s="38">
        <v>18002294</v>
      </c>
      <c r="E95" s="39"/>
      <c r="F95" s="38" t="s">
        <v>47</v>
      </c>
      <c r="G95" s="38"/>
      <c r="H95" s="40">
        <v>3045</v>
      </c>
      <c r="I95" s="40">
        <v>3654</v>
      </c>
      <c r="J95" s="40">
        <v>3654</v>
      </c>
      <c r="K95" s="20" t="str">
        <f>IF(OR(TAvoir2021[[#This Row],[MONTANT T.T.C]]=TAvoir2021[[#This Row],[REGLEMENT]],TAvoir2021[[#This Row],[REGLEMENT]]="-"),"",TAvoir2021[[#This Row],[REGLEMENT]]-TAvoir2021[[#This Row],[MONTANT T.T.C]])</f>
        <v/>
      </c>
      <c r="L95" s="21" t="str">
        <f ca="1">IF(AND(TAvoir2021[[#This Row],[MONTANT H.T]]&lt;&gt;"",TAvoir2021[[#This Row],[ECART]]&lt;&gt;"",TAvoir2021[[#This Row],[RELANCE]]&lt;&gt;"non"),DATEDIF(TAvoir2021[[#This Row],[PERIODE]],TODAY(),"D"),"-")</f>
        <v>-</v>
      </c>
      <c r="M95" s="41"/>
      <c r="N95" s="42" t="s">
        <v>239</v>
      </c>
      <c r="O95" s="43" t="s">
        <v>161</v>
      </c>
      <c r="P95" s="3"/>
    </row>
    <row r="96" spans="1:16" s="2" customFormat="1" ht="16.5" thickTop="1" thickBot="1" x14ac:dyDescent="0.3">
      <c r="A96" s="30" t="s">
        <v>117</v>
      </c>
      <c r="B96" s="63" t="s">
        <v>11</v>
      </c>
      <c r="C96" s="24">
        <v>44023</v>
      </c>
      <c r="D96" s="25">
        <v>18001878</v>
      </c>
      <c r="E96" s="26">
        <v>84.72</v>
      </c>
      <c r="F96" s="25"/>
      <c r="G96" s="25" t="s">
        <v>71</v>
      </c>
      <c r="H96" s="27">
        <v>70.599999999999994</v>
      </c>
      <c r="I96" s="70">
        <f>TAvoir2021[[#This Row],[MONTANT H.T]]*1.2</f>
        <v>84.719999999999985</v>
      </c>
      <c r="J96" s="27"/>
      <c r="K96" s="20">
        <f>IF(OR(TAvoir2021[[#This Row],[MONTANT T.T.C]]=TAvoir2021[[#This Row],[REGLEMENT]],TAvoir2021[[#This Row],[REGLEMENT]]="-"),"",TAvoir2021[[#This Row],[REGLEMENT]]-TAvoir2021[[#This Row],[MONTANT T.T.C]])</f>
        <v>-84.719999999999985</v>
      </c>
      <c r="L96" s="21">
        <f ca="1">IF(AND(TAvoir2021[[#This Row],[MONTANT H.T]]&lt;&gt;"",TAvoir2021[[#This Row],[ECART]]&lt;&gt;"",TAvoir2021[[#This Row],[RELANCE]]&lt;&gt;"non"),DATEDIF(TAvoir2021[[#This Row],[PERIODE]],TODAY(),"D"),"-")</f>
        <v>255</v>
      </c>
      <c r="M96" s="31"/>
      <c r="N96" s="32"/>
      <c r="O96" s="33"/>
      <c r="P96" s="3"/>
    </row>
    <row r="97" spans="1:16" s="2" customFormat="1" ht="16.5" hidden="1" thickTop="1" thickBot="1" x14ac:dyDescent="0.3">
      <c r="A97" s="30" t="s">
        <v>105</v>
      </c>
      <c r="B97" s="63" t="s">
        <v>13</v>
      </c>
      <c r="C97" s="37">
        <v>44209</v>
      </c>
      <c r="D97" s="38">
        <v>18002343</v>
      </c>
      <c r="E97" s="39"/>
      <c r="F97" s="38" t="s">
        <v>47</v>
      </c>
      <c r="G97" s="38"/>
      <c r="H97" s="40">
        <v>145</v>
      </c>
      <c r="I97" s="40">
        <f>TAvoir2021[[#This Row],[MONTANT H.T]]*1.2</f>
        <v>174</v>
      </c>
      <c r="J97" s="40">
        <v>174</v>
      </c>
      <c r="K97" s="20" t="str">
        <f>IF(OR(TAvoir2021[[#This Row],[MONTANT T.T.C]]=TAvoir2021[[#This Row],[REGLEMENT]],TAvoir2021[[#This Row],[REGLEMENT]]="-"),"",TAvoir2021[[#This Row],[REGLEMENT]]-TAvoir2021[[#This Row],[MONTANT T.T.C]])</f>
        <v/>
      </c>
      <c r="L97" s="21" t="str">
        <f ca="1">IF(AND(TAvoir2021[[#This Row],[MONTANT H.T]]&lt;&gt;"",TAvoir2021[[#This Row],[ECART]]&lt;&gt;"",TAvoir2021[[#This Row],[RELANCE]]&lt;&gt;"non"),DATEDIF(TAvoir2021[[#This Row],[PERIODE]],TODAY(),"D"),"-")</f>
        <v>-</v>
      </c>
      <c r="M97" s="41"/>
      <c r="N97" s="42" t="s">
        <v>348</v>
      </c>
      <c r="O97" s="43" t="s">
        <v>161</v>
      </c>
      <c r="P97" s="3"/>
    </row>
    <row r="98" spans="1:16" s="2" customFormat="1" ht="16.5" hidden="1" thickTop="1" thickBot="1" x14ac:dyDescent="0.3">
      <c r="A98" s="30" t="s">
        <v>105</v>
      </c>
      <c r="B98" s="63" t="s">
        <v>13</v>
      </c>
      <c r="C98" s="37">
        <v>44230</v>
      </c>
      <c r="D98" s="38">
        <v>18002408</v>
      </c>
      <c r="E98" s="39"/>
      <c r="F98" s="38" t="s">
        <v>49</v>
      </c>
      <c r="G98" s="38" t="s">
        <v>367</v>
      </c>
      <c r="H98" s="40">
        <v>28.32</v>
      </c>
      <c r="I98" s="70">
        <f>TAvoir2021[[#This Row],[MONTANT H.T]]*1.2</f>
        <v>33.984000000000002</v>
      </c>
      <c r="J98" s="40">
        <v>33.979999999999997</v>
      </c>
      <c r="K98" s="20">
        <f>IF(OR(TAvoir2021[[#This Row],[MONTANT T.T.C]]=TAvoir2021[[#This Row],[REGLEMENT]],TAvoir2021[[#This Row],[REGLEMENT]]="-"),"",TAvoir2021[[#This Row],[REGLEMENT]]-TAvoir2021[[#This Row],[MONTANT T.T.C]])</f>
        <v>-4.0000000000048885E-3</v>
      </c>
      <c r="L98" s="21">
        <f ca="1">IF(AND(TAvoir2021[[#This Row],[MONTANT H.T]]&lt;&gt;"",TAvoir2021[[#This Row],[ECART]]&lt;&gt;"",TAvoir2021[[#This Row],[RELANCE]]&lt;&gt;"non"),DATEDIF(TAvoir2021[[#This Row],[PERIODE]],TODAY(),"D"),"-")</f>
        <v>48</v>
      </c>
      <c r="M98" s="41"/>
      <c r="N98" s="35" t="s">
        <v>421</v>
      </c>
      <c r="O98" s="36" t="s">
        <v>161</v>
      </c>
      <c r="P98" s="3"/>
    </row>
    <row r="99" spans="1:16" s="2" customFormat="1" ht="16.5" hidden="1" thickTop="1" thickBot="1" x14ac:dyDescent="0.3">
      <c r="A99" s="30" t="s">
        <v>105</v>
      </c>
      <c r="B99" s="63" t="s">
        <v>13</v>
      </c>
      <c r="C99" s="129">
        <v>44251</v>
      </c>
      <c r="D99" s="130">
        <v>18002448</v>
      </c>
      <c r="E99" s="131"/>
      <c r="F99" s="130" t="s">
        <v>47</v>
      </c>
      <c r="G99" s="130"/>
      <c r="H99" s="132">
        <v>4031</v>
      </c>
      <c r="I99" s="132">
        <f>TAvoir2021[[#This Row],[MONTANT H.T]]*1.2</f>
        <v>4837.2</v>
      </c>
      <c r="J99" s="132">
        <v>4837.2</v>
      </c>
      <c r="K99" s="138" t="str">
        <f>IF(OR(TAvoir2021[[#This Row],[MONTANT T.T.C]]=TAvoir2021[[#This Row],[REGLEMENT]],TAvoir2021[[#This Row],[REGLEMENT]]="-"),"",TAvoir2021[[#This Row],[REGLEMENT]]-TAvoir2021[[#This Row],[MONTANT T.T.C]])</f>
        <v/>
      </c>
      <c r="L99" s="139" t="str">
        <f ca="1">IF(AND(TAvoir2021[[#This Row],[MONTANT H.T]]&lt;&gt;"",TAvoir2021[[#This Row],[ECART]]&lt;&gt;"",TAvoir2021[[#This Row],[RELANCE]]&lt;&gt;"non"),DATEDIF(TAvoir2021[[#This Row],[PERIODE]],TODAY(),"D"),"-")</f>
        <v>-</v>
      </c>
      <c r="M99" s="135"/>
      <c r="N99" s="136" t="s">
        <v>423</v>
      </c>
      <c r="O99" s="137" t="s">
        <v>161</v>
      </c>
      <c r="P99" s="3"/>
    </row>
    <row r="100" spans="1:16" s="2" customFormat="1" ht="16.5" hidden="1" thickTop="1" thickBot="1" x14ac:dyDescent="0.3">
      <c r="A100" s="30" t="s">
        <v>105</v>
      </c>
      <c r="B100" s="63" t="s">
        <v>13</v>
      </c>
      <c r="C100" s="129">
        <v>44245</v>
      </c>
      <c r="D100" s="130">
        <v>18002480</v>
      </c>
      <c r="E100" s="131"/>
      <c r="F100" s="130" t="s">
        <v>47</v>
      </c>
      <c r="G100" s="130"/>
      <c r="H100" s="132">
        <v>928</v>
      </c>
      <c r="I100" s="132">
        <v>1113.5999999999999</v>
      </c>
      <c r="J100" s="132"/>
      <c r="K100" s="138">
        <f>IF(OR(TAvoir2021[[#This Row],[MONTANT T.T.C]]=TAvoir2021[[#This Row],[REGLEMENT]],TAvoir2021[[#This Row],[REGLEMENT]]="-"),"",TAvoir2021[[#This Row],[REGLEMENT]]-TAvoir2021[[#This Row],[MONTANT T.T.C]])</f>
        <v>-1113.5999999999999</v>
      </c>
      <c r="L100" s="139">
        <f ca="1">IF(AND(TAvoir2021[[#This Row],[MONTANT H.T]]&lt;&gt;"",TAvoir2021[[#This Row],[ECART]]&lt;&gt;"",TAvoir2021[[#This Row],[RELANCE]]&lt;&gt;"non"),DATEDIF(TAvoir2021[[#This Row],[PERIODE]],TODAY(),"D"),"-")</f>
        <v>33</v>
      </c>
      <c r="M100" s="135"/>
      <c r="N100" s="136" t="s">
        <v>422</v>
      </c>
      <c r="O100" s="137" t="s">
        <v>161</v>
      </c>
      <c r="P100" s="3"/>
    </row>
    <row r="101" spans="1:16" s="2" customFormat="1" ht="16.5" thickTop="1" thickBot="1" x14ac:dyDescent="0.3">
      <c r="A101" s="30" t="s">
        <v>121</v>
      </c>
      <c r="B101" s="63" t="s">
        <v>81</v>
      </c>
      <c r="C101" s="24">
        <v>44027</v>
      </c>
      <c r="D101" s="25">
        <v>18001916</v>
      </c>
      <c r="E101" s="26">
        <v>2303.14</v>
      </c>
      <c r="F101" s="25" t="s">
        <v>48</v>
      </c>
      <c r="G101" s="25" t="s">
        <v>82</v>
      </c>
      <c r="H101" s="27">
        <v>3.36</v>
      </c>
      <c r="I101" s="70">
        <f>TAvoir2021[[#This Row],[MONTANT H.T]]*1.2</f>
        <v>4.032</v>
      </c>
      <c r="J101" s="27"/>
      <c r="K101" s="20">
        <f>IF(OR(TAvoir2021[[#This Row],[MONTANT T.T.C]]=TAvoir2021[[#This Row],[REGLEMENT]],TAvoir2021[[#This Row],[REGLEMENT]]="-"),"",TAvoir2021[[#This Row],[REGLEMENT]]-TAvoir2021[[#This Row],[MONTANT T.T.C]])</f>
        <v>-4.032</v>
      </c>
      <c r="L101" s="21">
        <f ca="1">IF(AND(TAvoir2021[[#This Row],[MONTANT H.T]]&lt;&gt;"",TAvoir2021[[#This Row],[ECART]]&lt;&gt;"",TAvoir2021[[#This Row],[RELANCE]]&lt;&gt;"non"),DATEDIF(TAvoir2021[[#This Row],[PERIODE]],TODAY(),"D"),"-")</f>
        <v>251</v>
      </c>
      <c r="M101" s="31"/>
      <c r="N101" s="32"/>
      <c r="O101" s="33"/>
      <c r="P101" s="3"/>
    </row>
    <row r="102" spans="1:16" s="2" customFormat="1" ht="16.5" thickTop="1" thickBot="1" x14ac:dyDescent="0.3">
      <c r="A102" s="30" t="s">
        <v>105</v>
      </c>
      <c r="B102" s="63" t="s">
        <v>13</v>
      </c>
      <c r="C102" s="24">
        <v>44027</v>
      </c>
      <c r="D102" s="25">
        <v>18001920</v>
      </c>
      <c r="E102" s="26">
        <v>8038.06</v>
      </c>
      <c r="F102" s="25" t="s">
        <v>48</v>
      </c>
      <c r="G102" s="25" t="s">
        <v>79</v>
      </c>
      <c r="H102" s="27">
        <v>17.239999999999998</v>
      </c>
      <c r="I102" s="70">
        <f>TAvoir2021[[#This Row],[MONTANT H.T]]*1.2</f>
        <v>20.687999999999999</v>
      </c>
      <c r="J102" s="27"/>
      <c r="K102" s="20">
        <f>IF(OR(TAvoir2021[[#This Row],[MONTANT T.T.C]]=TAvoir2021[[#This Row],[REGLEMENT]],TAvoir2021[[#This Row],[REGLEMENT]]="-"),"",TAvoir2021[[#This Row],[REGLEMENT]]-TAvoir2021[[#This Row],[MONTANT T.T.C]])</f>
        <v>-20.687999999999999</v>
      </c>
      <c r="L102" s="21">
        <f ca="1">IF(AND(TAvoir2021[[#This Row],[MONTANT H.T]]&lt;&gt;"",TAvoir2021[[#This Row],[ECART]]&lt;&gt;"",TAvoir2021[[#This Row],[RELANCE]]&lt;&gt;"non"),DATEDIF(TAvoir2021[[#This Row],[PERIODE]],TODAY(),"D"),"-")</f>
        <v>251</v>
      </c>
      <c r="M102" s="31"/>
      <c r="N102" s="32"/>
      <c r="O102" s="33"/>
      <c r="P102" s="3"/>
    </row>
    <row r="103" spans="1:16" s="2" customFormat="1" ht="16.5" thickTop="1" thickBot="1" x14ac:dyDescent="0.3">
      <c r="A103" s="30" t="s">
        <v>117</v>
      </c>
      <c r="B103" s="63" t="s">
        <v>11</v>
      </c>
      <c r="C103" s="24">
        <v>44028</v>
      </c>
      <c r="D103" s="25">
        <v>18001921</v>
      </c>
      <c r="E103" s="26">
        <v>974.16</v>
      </c>
      <c r="F103" s="25" t="s">
        <v>52</v>
      </c>
      <c r="G103" s="25" t="s">
        <v>76</v>
      </c>
      <c r="H103" s="27">
        <v>811.8</v>
      </c>
      <c r="I103" s="70">
        <f>TAvoir2021[[#This Row],[MONTANT H.T]]*1.2</f>
        <v>974.15999999999985</v>
      </c>
      <c r="J103" s="27"/>
      <c r="K103" s="121">
        <f>IF(OR(TAvoir2021[[#This Row],[MONTANT T.T.C]]=TAvoir2021[[#This Row],[REGLEMENT]],TAvoir2021[[#This Row],[REGLEMENT]]="-"),"",TAvoir2021[[#This Row],[REGLEMENT]]-TAvoir2021[[#This Row],[MONTANT T.T.C]])</f>
        <v>-974.15999999999985</v>
      </c>
      <c r="L103" s="123">
        <f ca="1">IF(AND(TAvoir2021[[#This Row],[MONTANT H.T]]&lt;&gt;"",TAvoir2021[[#This Row],[ECART]]&lt;&gt;"",TAvoir2021[[#This Row],[RELANCE]]&lt;&gt;"non"),DATEDIF(TAvoir2021[[#This Row],[PERIODE]],TODAY(),"D"),"-")</f>
        <v>250</v>
      </c>
      <c r="M103" s="31"/>
      <c r="N103" s="32"/>
      <c r="O103" s="33"/>
      <c r="P103" s="3"/>
    </row>
    <row r="104" spans="1:16" s="2" customFormat="1" ht="16.5" thickTop="1" thickBot="1" x14ac:dyDescent="0.3">
      <c r="A104" s="30" t="s">
        <v>117</v>
      </c>
      <c r="B104" s="63" t="s">
        <v>11</v>
      </c>
      <c r="C104" s="24">
        <v>44032</v>
      </c>
      <c r="D104" s="25">
        <v>18001923</v>
      </c>
      <c r="E104" s="26">
        <v>1171.22</v>
      </c>
      <c r="F104" s="25" t="s">
        <v>52</v>
      </c>
      <c r="G104" s="25" t="s">
        <v>77</v>
      </c>
      <c r="H104" s="27">
        <v>1171.22</v>
      </c>
      <c r="I104" s="70">
        <f>TAvoir2021[[#This Row],[MONTANT H.T]]*1.2</f>
        <v>1405.4639999999999</v>
      </c>
      <c r="J104" s="27"/>
      <c r="K104" s="20">
        <f>IF(OR(TAvoir2021[[#This Row],[MONTANT T.T.C]]=TAvoir2021[[#This Row],[REGLEMENT]],TAvoir2021[[#This Row],[REGLEMENT]]="-"),"",TAvoir2021[[#This Row],[REGLEMENT]]-TAvoir2021[[#This Row],[MONTANT T.T.C]])</f>
        <v>-1405.4639999999999</v>
      </c>
      <c r="L104" s="21">
        <f ca="1">IF(AND(TAvoir2021[[#This Row],[MONTANT H.T]]&lt;&gt;"",TAvoir2021[[#This Row],[ECART]]&lt;&gt;"",TAvoir2021[[#This Row],[RELANCE]]&lt;&gt;"non"),DATEDIF(TAvoir2021[[#This Row],[PERIODE]],TODAY(),"D"),"-")</f>
        <v>246</v>
      </c>
      <c r="M104" s="31"/>
      <c r="N104" s="32"/>
      <c r="O104" s="33"/>
      <c r="P104" s="3"/>
    </row>
    <row r="105" spans="1:16" s="2" customFormat="1" ht="16.5" thickTop="1" thickBot="1" x14ac:dyDescent="0.3">
      <c r="A105" s="30" t="s">
        <v>107</v>
      </c>
      <c r="B105" s="63" t="s">
        <v>14</v>
      </c>
      <c r="C105" s="24">
        <v>44039</v>
      </c>
      <c r="D105" s="25">
        <v>18001945</v>
      </c>
      <c r="E105" s="26"/>
      <c r="F105" s="25" t="s">
        <v>70</v>
      </c>
      <c r="G105" s="25" t="s">
        <v>78</v>
      </c>
      <c r="H105" s="27">
        <v>1260</v>
      </c>
      <c r="I105" s="70">
        <f>TAvoir2021[[#This Row],[MONTANT H.T]]*1.2</f>
        <v>1512</v>
      </c>
      <c r="J105" s="27"/>
      <c r="K105" s="121">
        <f>IF(OR(TAvoir2021[[#This Row],[MONTANT T.T.C]]=TAvoir2021[[#This Row],[REGLEMENT]],TAvoir2021[[#This Row],[REGLEMENT]]="-"),"",TAvoir2021[[#This Row],[REGLEMENT]]-TAvoir2021[[#This Row],[MONTANT T.T.C]])</f>
        <v>-1512</v>
      </c>
      <c r="L105" s="123">
        <f ca="1">IF(AND(TAvoir2021[[#This Row],[MONTANT H.T]]&lt;&gt;"",TAvoir2021[[#This Row],[ECART]]&lt;&gt;"",TAvoir2021[[#This Row],[RELANCE]]&lt;&gt;"non"),DATEDIF(TAvoir2021[[#This Row],[PERIODE]],TODAY(),"D"),"-")</f>
        <v>239</v>
      </c>
      <c r="M105" s="31"/>
      <c r="N105" s="32"/>
      <c r="O105" s="33"/>
      <c r="P105" s="3"/>
    </row>
    <row r="106" spans="1:16" s="2" customFormat="1" ht="16.5" thickTop="1" thickBot="1" x14ac:dyDescent="0.3">
      <c r="A106" s="30" t="s">
        <v>100</v>
      </c>
      <c r="B106" s="63" t="s">
        <v>15</v>
      </c>
      <c r="C106" s="24">
        <v>44047</v>
      </c>
      <c r="D106" s="25">
        <v>18001972</v>
      </c>
      <c r="E106" s="26"/>
      <c r="F106" s="25" t="s">
        <v>48</v>
      </c>
      <c r="G106" s="25" t="s">
        <v>85</v>
      </c>
      <c r="H106" s="27">
        <v>409.5</v>
      </c>
      <c r="I106" s="70">
        <f>TAvoir2021[[#This Row],[MONTANT H.T]]*1.2</f>
        <v>491.4</v>
      </c>
      <c r="J106" s="27"/>
      <c r="K106" s="121">
        <f>IF(OR(TAvoir2021[[#This Row],[MONTANT T.T.C]]=TAvoir2021[[#This Row],[REGLEMENT]],TAvoir2021[[#This Row],[REGLEMENT]]="-"),"",TAvoir2021[[#This Row],[REGLEMENT]]-TAvoir2021[[#This Row],[MONTANT T.T.C]])</f>
        <v>-491.4</v>
      </c>
      <c r="L106" s="123">
        <f ca="1">IF(AND(TAvoir2021[[#This Row],[MONTANT H.T]]&lt;&gt;"",TAvoir2021[[#This Row],[ECART]]&lt;&gt;"",TAvoir2021[[#This Row],[RELANCE]]&lt;&gt;"non"),DATEDIF(TAvoir2021[[#This Row],[PERIODE]],TODAY(),"D"),"-")</f>
        <v>231</v>
      </c>
      <c r="M106" s="31"/>
      <c r="N106" s="32"/>
      <c r="O106" s="33"/>
      <c r="P106" s="3"/>
    </row>
    <row r="107" spans="1:16" s="2" customFormat="1" ht="16.5" thickTop="1" thickBot="1" x14ac:dyDescent="0.3">
      <c r="A107" s="30" t="s">
        <v>118</v>
      </c>
      <c r="B107" s="63" t="s">
        <v>60</v>
      </c>
      <c r="C107" s="24">
        <v>44069</v>
      </c>
      <c r="D107" s="25">
        <v>18002013</v>
      </c>
      <c r="E107" s="26"/>
      <c r="F107" s="25" t="s">
        <v>49</v>
      </c>
      <c r="G107" s="25" t="s">
        <v>154</v>
      </c>
      <c r="H107" s="27">
        <v>54.21</v>
      </c>
      <c r="I107" s="70">
        <f>TAvoir2021[[#This Row],[MONTANT H.T]]*1.2</f>
        <v>65.051999999999992</v>
      </c>
      <c r="J107" s="27"/>
      <c r="K107" s="20">
        <f>IF(OR(TAvoir2021[[#This Row],[MONTANT T.T.C]]=TAvoir2021[[#This Row],[REGLEMENT]],TAvoir2021[[#This Row],[REGLEMENT]]="-"),"",TAvoir2021[[#This Row],[REGLEMENT]]-TAvoir2021[[#This Row],[MONTANT T.T.C]])</f>
        <v>-65.051999999999992</v>
      </c>
      <c r="L107" s="21">
        <f ca="1">IF(AND(TAvoir2021[[#This Row],[MONTANT H.T]]&lt;&gt;"",TAvoir2021[[#This Row],[ECART]]&lt;&gt;"",TAvoir2021[[#This Row],[RELANCE]]&lt;&gt;"non"),DATEDIF(TAvoir2021[[#This Row],[PERIODE]],TODAY(),"D"),"-")</f>
        <v>209</v>
      </c>
      <c r="M107" s="31"/>
      <c r="N107" s="32"/>
      <c r="O107" s="33"/>
      <c r="P107" s="3"/>
    </row>
    <row r="108" spans="1:16" s="2" customFormat="1" ht="16.5" hidden="1" thickTop="1" thickBot="1" x14ac:dyDescent="0.3">
      <c r="A108" s="30" t="s">
        <v>107</v>
      </c>
      <c r="B108" s="63" t="s">
        <v>14</v>
      </c>
      <c r="C108" s="24">
        <v>44169</v>
      </c>
      <c r="D108" s="25">
        <v>18002237</v>
      </c>
      <c r="E108" s="26"/>
      <c r="F108" s="25" t="s">
        <v>48</v>
      </c>
      <c r="G108" s="25" t="s">
        <v>145</v>
      </c>
      <c r="H108" s="27">
        <v>1450.44</v>
      </c>
      <c r="I108" s="23">
        <f>TAvoir2021[[#This Row],[MONTANT H.T]]*1.2</f>
        <v>1740.528</v>
      </c>
      <c r="J108" s="27">
        <v>1740.53</v>
      </c>
      <c r="K108" s="20">
        <f>IF(OR(TAvoir2021[[#This Row],[MONTANT T.T.C]]=TAvoir2021[[#This Row],[REGLEMENT]],TAvoir2021[[#This Row],[REGLEMENT]]="-"),"",TAvoir2021[[#This Row],[REGLEMENT]]-TAvoir2021[[#This Row],[MONTANT T.T.C]])</f>
        <v>1.9999999999527063E-3</v>
      </c>
      <c r="L108" s="21">
        <f ca="1">IF(AND(TAvoir2021[[#This Row],[MONTANT H.T]]&lt;&gt;"",TAvoir2021[[#This Row],[ECART]]&lt;&gt;"",TAvoir2021[[#This Row],[RELANCE]]&lt;&gt;"non"),DATEDIF(TAvoir2021[[#This Row],[PERIODE]],TODAY(),"D"),"-")</f>
        <v>109</v>
      </c>
      <c r="M108" s="31"/>
      <c r="N108" s="35" t="s">
        <v>333</v>
      </c>
      <c r="O108" s="36" t="s">
        <v>161</v>
      </c>
      <c r="P108" s="3"/>
    </row>
    <row r="109" spans="1:16" s="2" customFormat="1" ht="15.75" hidden="1" customHeight="1" thickTop="1" thickBot="1" x14ac:dyDescent="0.3">
      <c r="A109" s="30" t="s">
        <v>107</v>
      </c>
      <c r="B109" s="63" t="s">
        <v>14</v>
      </c>
      <c r="C109" s="37">
        <v>44195</v>
      </c>
      <c r="D109" s="38">
        <v>18002322</v>
      </c>
      <c r="E109" s="39">
        <v>1133.6600000000001</v>
      </c>
      <c r="F109" s="25" t="s">
        <v>48</v>
      </c>
      <c r="G109" s="38" t="s">
        <v>169</v>
      </c>
      <c r="H109" s="40">
        <v>51.8</v>
      </c>
      <c r="I109" s="40">
        <f>TAvoir2021[[#This Row],[MONTANT H.T]]*1.2</f>
        <v>62.16</v>
      </c>
      <c r="J109" s="40">
        <v>62.16</v>
      </c>
      <c r="K109" s="20" t="str">
        <f>IF(OR(TAvoir2021[[#This Row],[MONTANT T.T.C]]=TAvoir2021[[#This Row],[REGLEMENT]],TAvoir2021[[#This Row],[REGLEMENT]]="-"),"",TAvoir2021[[#This Row],[REGLEMENT]]-TAvoir2021[[#This Row],[MONTANT T.T.C]])</f>
        <v/>
      </c>
      <c r="L109" s="21" t="str">
        <f ca="1">IF(AND(TAvoir2021[[#This Row],[MONTANT H.T]]&lt;&gt;"",TAvoir2021[[#This Row],[ECART]]&lt;&gt;"",TAvoir2021[[#This Row],[RELANCE]]&lt;&gt;"non"),DATEDIF(TAvoir2021[[#This Row],[PERIODE]],TODAY(),"D"),"-")</f>
        <v>-</v>
      </c>
      <c r="M109" s="41"/>
      <c r="N109" s="42" t="s">
        <v>341</v>
      </c>
      <c r="O109" s="43" t="s">
        <v>161</v>
      </c>
      <c r="P109" s="3"/>
    </row>
    <row r="110" spans="1:16" s="2" customFormat="1" ht="15.75" hidden="1" customHeight="1" thickTop="1" thickBot="1" x14ac:dyDescent="0.3">
      <c r="A110" s="30" t="s">
        <v>107</v>
      </c>
      <c r="B110" s="64" t="s">
        <v>14</v>
      </c>
      <c r="C110" s="47">
        <v>44195</v>
      </c>
      <c r="D110" s="48">
        <v>18002323</v>
      </c>
      <c r="E110" s="49">
        <v>1056.3800000000001</v>
      </c>
      <c r="F110" s="50" t="s">
        <v>48</v>
      </c>
      <c r="G110" s="48" t="s">
        <v>168</v>
      </c>
      <c r="H110" s="51">
        <v>417.6</v>
      </c>
      <c r="I110" s="119">
        <f>TAvoir2021[[#This Row],[MONTANT H.T]]*1.2</f>
        <v>501.12</v>
      </c>
      <c r="J110" s="51">
        <v>501.12</v>
      </c>
      <c r="K110" s="20" t="str">
        <f>IF(OR(TAvoir2021[[#This Row],[MONTANT T.T.C]]=TAvoir2021[[#This Row],[REGLEMENT]],TAvoir2021[[#This Row],[REGLEMENT]]="-"),"",TAvoir2021[[#This Row],[REGLEMENT]]-TAvoir2021[[#This Row],[MONTANT T.T.C]])</f>
        <v/>
      </c>
      <c r="L110" s="21" t="str">
        <f ca="1">IF(AND(TAvoir2021[[#This Row],[MONTANT H.T]]&lt;&gt;"",TAvoir2021[[#This Row],[ECART]]&lt;&gt;"",TAvoir2021[[#This Row],[RELANCE]]&lt;&gt;"non"),DATEDIF(TAvoir2021[[#This Row],[PERIODE]],TODAY(),"D"),"-")</f>
        <v>-</v>
      </c>
      <c r="M110" s="48"/>
      <c r="N110" s="72" t="s">
        <v>420</v>
      </c>
      <c r="O110" s="75" t="s">
        <v>161</v>
      </c>
      <c r="P110" s="3"/>
    </row>
    <row r="111" spans="1:16" s="2" customFormat="1" ht="15.75" hidden="1" customHeight="1" thickTop="1" thickBot="1" x14ac:dyDescent="0.3">
      <c r="A111" s="30" t="s">
        <v>107</v>
      </c>
      <c r="B111" s="65" t="s">
        <v>14</v>
      </c>
      <c r="C111" s="54">
        <v>44195</v>
      </c>
      <c r="D111" s="55">
        <v>18002324</v>
      </c>
      <c r="E111" s="56">
        <v>144</v>
      </c>
      <c r="F111" s="73" t="s">
        <v>48</v>
      </c>
      <c r="G111" s="55" t="s">
        <v>167</v>
      </c>
      <c r="H111" s="57">
        <v>120</v>
      </c>
      <c r="I111" s="57">
        <f>TAvoir2021[[#This Row],[MONTANT H.T]]*1.2</f>
        <v>144</v>
      </c>
      <c r="J111" s="57">
        <v>144</v>
      </c>
      <c r="K111" s="20" t="str">
        <f>IF(OR(TAvoir2021[[#This Row],[MONTANT T.T.C]]=TAvoir2021[[#This Row],[REGLEMENT]],TAvoir2021[[#This Row],[REGLEMENT]]="-"),"",TAvoir2021[[#This Row],[REGLEMENT]]-TAvoir2021[[#This Row],[MONTANT T.T.C]])</f>
        <v/>
      </c>
      <c r="L111" s="21" t="str">
        <f ca="1">IF(AND(TAvoir2021[[#This Row],[MONTANT H.T]]&lt;&gt;"",TAvoir2021[[#This Row],[ECART]]&lt;&gt;"",TAvoir2021[[#This Row],[RELANCE]]&lt;&gt;"non"),DATEDIF(TAvoir2021[[#This Row],[PERIODE]],TODAY(),"D"),"-")</f>
        <v>-</v>
      </c>
      <c r="M111" s="55"/>
      <c r="N111" s="55" t="s">
        <v>249</v>
      </c>
      <c r="O111" s="58" t="s">
        <v>161</v>
      </c>
      <c r="P111" s="3"/>
    </row>
    <row r="112" spans="1:16" s="2" customFormat="1" ht="15.75" hidden="1" customHeight="1" thickTop="1" thickBot="1" x14ac:dyDescent="0.3">
      <c r="A112" s="30" t="s">
        <v>107</v>
      </c>
      <c r="B112" s="53" t="s">
        <v>14</v>
      </c>
      <c r="C112" s="96">
        <v>44209</v>
      </c>
      <c r="D112" s="97">
        <v>18002351</v>
      </c>
      <c r="E112" s="98"/>
      <c r="F112" s="55" t="s">
        <v>35</v>
      </c>
      <c r="G112" s="97" t="s">
        <v>330</v>
      </c>
      <c r="H112" s="99">
        <v>971.5</v>
      </c>
      <c r="I112" s="99">
        <f>TAvoir2021[[#This Row],[MONTANT H.T]]*1.2</f>
        <v>1165.8</v>
      </c>
      <c r="J112" s="99">
        <v>1165.8</v>
      </c>
      <c r="K112" s="20" t="str">
        <f>IF(OR(TAvoir2021[[#This Row],[MONTANT T.T.C]]=TAvoir2021[[#This Row],[REGLEMENT]],TAvoir2021[[#This Row],[REGLEMENT]]="-"),"",TAvoir2021[[#This Row],[REGLEMENT]]-TAvoir2021[[#This Row],[MONTANT T.T.C]])</f>
        <v/>
      </c>
      <c r="L112" s="21" t="str">
        <f ca="1">IF(AND(TAvoir2021[[#This Row],[MONTANT H.T]]&lt;&gt;"",TAvoir2021[[#This Row],[ECART]]&lt;&gt;"",TAvoir2021[[#This Row],[RELANCE]]&lt;&gt;"non"),DATEDIF(TAvoir2021[[#This Row],[PERIODE]],TODAY(),"D"),"-")</f>
        <v>-</v>
      </c>
      <c r="M112" s="97"/>
      <c r="N112" s="97" t="s">
        <v>331</v>
      </c>
      <c r="O112" s="102" t="s">
        <v>161</v>
      </c>
      <c r="P112" s="3"/>
    </row>
    <row r="113" spans="1:16" s="2" customFormat="1" ht="16.5" hidden="1" thickTop="1" thickBot="1" x14ac:dyDescent="0.3">
      <c r="A113" s="30" t="s">
        <v>107</v>
      </c>
      <c r="B113" s="59" t="s">
        <v>14</v>
      </c>
      <c r="C113" s="113">
        <v>44237</v>
      </c>
      <c r="D113" s="114">
        <v>18002414</v>
      </c>
      <c r="E113" s="116">
        <v>4611.54</v>
      </c>
      <c r="F113" s="101" t="s">
        <v>48</v>
      </c>
      <c r="G113" s="114" t="s">
        <v>385</v>
      </c>
      <c r="H113" s="118">
        <v>35.659999999999997</v>
      </c>
      <c r="I113" s="151">
        <f>TAvoir2021[[#This Row],[MONTANT H.T]]*1.2</f>
        <v>42.791999999999994</v>
      </c>
      <c r="J113" s="118">
        <v>42.79</v>
      </c>
      <c r="K113" s="20">
        <f>IF(OR(TAvoir2021[[#This Row],[MONTANT T.T.C]]=TAvoir2021[[#This Row],[REGLEMENT]],TAvoir2021[[#This Row],[REGLEMENT]]="-"),"",TAvoir2021[[#This Row],[REGLEMENT]]-TAvoir2021[[#This Row],[MONTANT T.T.C]])</f>
        <v>-1.9999999999953388E-3</v>
      </c>
      <c r="L113" s="21">
        <f ca="1">IF(AND(TAvoir2021[[#This Row],[MONTANT H.T]]&lt;&gt;"",TAvoir2021[[#This Row],[ECART]]&lt;&gt;"",TAvoir2021[[#This Row],[RELANCE]]&lt;&gt;"non"),DATEDIF(TAvoir2021[[#This Row],[PERIODE]],TODAY(),"D"),"-")</f>
        <v>41</v>
      </c>
      <c r="M113" s="114"/>
      <c r="N113" s="74" t="s">
        <v>405</v>
      </c>
      <c r="O113" s="91" t="s">
        <v>161</v>
      </c>
      <c r="P113" s="3"/>
    </row>
    <row r="114" spans="1:16" s="2" customFormat="1" ht="16.5" thickTop="1" thickBot="1" x14ac:dyDescent="0.3">
      <c r="A114" s="30" t="s">
        <v>321</v>
      </c>
      <c r="B114" s="66" t="s">
        <v>297</v>
      </c>
      <c r="C114" s="37">
        <v>44083</v>
      </c>
      <c r="D114" s="38">
        <v>18002361</v>
      </c>
      <c r="E114" s="39"/>
      <c r="F114" s="38" t="s">
        <v>48</v>
      </c>
      <c r="G114" s="38" t="s">
        <v>296</v>
      </c>
      <c r="H114" s="40">
        <v>88.55</v>
      </c>
      <c r="I114" s="70">
        <f>TAvoir2021[[#This Row],[MONTANT H.T]]*1.2</f>
        <v>106.25999999999999</v>
      </c>
      <c r="J114" s="40"/>
      <c r="K114" s="20">
        <f>IF(OR(TAvoir2021[[#This Row],[MONTANT T.T.C]]=TAvoir2021[[#This Row],[REGLEMENT]],TAvoir2021[[#This Row],[REGLEMENT]]="-"),"",TAvoir2021[[#This Row],[REGLEMENT]]-TAvoir2021[[#This Row],[MONTANT T.T.C]])</f>
        <v>-106.25999999999999</v>
      </c>
      <c r="L114" s="21">
        <f ca="1">IF(AND(TAvoir2021[[#This Row],[MONTANT H.T]]&lt;&gt;"",TAvoir2021[[#This Row],[ECART]]&lt;&gt;"",TAvoir2021[[#This Row],[RELANCE]]&lt;&gt;"non"),DATEDIF(TAvoir2021[[#This Row],[PERIODE]],TODAY(),"D"),"-")</f>
        <v>195</v>
      </c>
      <c r="M114" s="41"/>
      <c r="N114" s="42"/>
      <c r="O114" s="43"/>
      <c r="P114" s="3"/>
    </row>
    <row r="115" spans="1:16" s="2" customFormat="1" ht="16.5" thickTop="1" thickBot="1" x14ac:dyDescent="0.3">
      <c r="A115" s="30" t="s">
        <v>321</v>
      </c>
      <c r="B115" s="66" t="s">
        <v>297</v>
      </c>
      <c r="C115" s="37">
        <v>44084</v>
      </c>
      <c r="D115" s="38">
        <v>18002362</v>
      </c>
      <c r="E115" s="39"/>
      <c r="F115" s="38" t="s">
        <v>48</v>
      </c>
      <c r="G115" s="38" t="s">
        <v>296</v>
      </c>
      <c r="H115" s="40">
        <v>88.55</v>
      </c>
      <c r="I115" s="70">
        <f>TAvoir2021[[#This Row],[MONTANT H.T]]*1.2</f>
        <v>106.25999999999999</v>
      </c>
      <c r="J115" s="40"/>
      <c r="K115" s="20">
        <f>IF(OR(TAvoir2021[[#This Row],[MONTANT T.T.C]]=TAvoir2021[[#This Row],[REGLEMENT]],TAvoir2021[[#This Row],[REGLEMENT]]="-"),"",TAvoir2021[[#This Row],[REGLEMENT]]-TAvoir2021[[#This Row],[MONTANT T.T.C]])</f>
        <v>-106.25999999999999</v>
      </c>
      <c r="L115" s="21">
        <f ca="1">IF(AND(TAvoir2021[[#This Row],[MONTANT H.T]]&lt;&gt;"",TAvoir2021[[#This Row],[ECART]]&lt;&gt;"",TAvoir2021[[#This Row],[RELANCE]]&lt;&gt;"non"),DATEDIF(TAvoir2021[[#This Row],[PERIODE]],TODAY(),"D"),"-")</f>
        <v>194</v>
      </c>
      <c r="M115" s="41"/>
      <c r="N115" s="42"/>
      <c r="O115" s="43"/>
      <c r="P115" s="3"/>
    </row>
    <row r="116" spans="1:16" s="2" customFormat="1" ht="16.5" hidden="1" thickTop="1" thickBot="1" x14ac:dyDescent="0.3">
      <c r="A116" s="30" t="s">
        <v>108</v>
      </c>
      <c r="B116" s="63" t="s">
        <v>20</v>
      </c>
      <c r="C116" s="24">
        <v>44168</v>
      </c>
      <c r="D116" s="25">
        <v>18002232</v>
      </c>
      <c r="E116" s="26"/>
      <c r="F116" s="25" t="s">
        <v>35</v>
      </c>
      <c r="G116" s="25" t="s">
        <v>137</v>
      </c>
      <c r="H116" s="27">
        <v>4308.05</v>
      </c>
      <c r="I116" s="23">
        <f>TAvoir2021[[#This Row],[MONTANT H.T]]*1.2</f>
        <v>5169.66</v>
      </c>
      <c r="J116" s="27">
        <v>5169.66</v>
      </c>
      <c r="K116" s="20" t="str">
        <f>IF(OR(TAvoir2021[[#This Row],[MONTANT T.T.C]]=TAvoir2021[[#This Row],[REGLEMENT]],TAvoir2021[[#This Row],[REGLEMENT]]="-"),"",TAvoir2021[[#This Row],[REGLEMENT]]-TAvoir2021[[#This Row],[MONTANT T.T.C]])</f>
        <v/>
      </c>
      <c r="L116" s="21" t="str">
        <f ca="1">IF(AND(TAvoir2021[[#This Row],[MONTANT H.T]]&lt;&gt;"",TAvoir2021[[#This Row],[ECART]]&lt;&gt;"",TAvoir2021[[#This Row],[RELANCE]]&lt;&gt;"non"),DATEDIF(TAvoir2021[[#This Row],[PERIODE]],TODAY(),"D"),"-")</f>
        <v>-</v>
      </c>
      <c r="M116" s="31"/>
      <c r="N116" s="35" t="s">
        <v>162</v>
      </c>
      <c r="O116" s="36" t="s">
        <v>161</v>
      </c>
      <c r="P116" s="3"/>
    </row>
    <row r="117" spans="1:16" s="2" customFormat="1" ht="16.5" thickTop="1" thickBot="1" x14ac:dyDescent="0.3">
      <c r="A117" s="30" t="s">
        <v>321</v>
      </c>
      <c r="B117" s="66" t="s">
        <v>297</v>
      </c>
      <c r="C117" s="37">
        <v>44085</v>
      </c>
      <c r="D117" s="38">
        <v>18002363</v>
      </c>
      <c r="E117" s="39"/>
      <c r="F117" s="38" t="s">
        <v>48</v>
      </c>
      <c r="G117" s="38" t="s">
        <v>296</v>
      </c>
      <c r="H117" s="40">
        <v>88.55</v>
      </c>
      <c r="I117" s="70">
        <f>TAvoir2021[[#This Row],[MONTANT H.T]]*1.2</f>
        <v>106.25999999999999</v>
      </c>
      <c r="J117" s="40"/>
      <c r="K117" s="20">
        <f>IF(OR(TAvoir2021[[#This Row],[MONTANT T.T.C]]=TAvoir2021[[#This Row],[REGLEMENT]],TAvoir2021[[#This Row],[REGLEMENT]]="-"),"",TAvoir2021[[#This Row],[REGLEMENT]]-TAvoir2021[[#This Row],[MONTANT T.T.C]])</f>
        <v>-106.25999999999999</v>
      </c>
      <c r="L117" s="21">
        <f ca="1">IF(AND(TAvoir2021[[#This Row],[MONTANT H.T]]&lt;&gt;"",TAvoir2021[[#This Row],[ECART]]&lt;&gt;"",TAvoir2021[[#This Row],[RELANCE]]&lt;&gt;"non"),DATEDIF(TAvoir2021[[#This Row],[PERIODE]],TODAY(),"D"),"-")</f>
        <v>193</v>
      </c>
      <c r="M117" s="41"/>
      <c r="N117" s="42"/>
      <c r="O117" s="43"/>
      <c r="P117" s="3"/>
    </row>
    <row r="118" spans="1:16" s="2" customFormat="1" ht="16.5" hidden="1" thickTop="1" thickBot="1" x14ac:dyDescent="0.3">
      <c r="A118" s="30" t="s">
        <v>108</v>
      </c>
      <c r="B118" s="63" t="s">
        <v>20</v>
      </c>
      <c r="C118" s="24">
        <v>44188</v>
      </c>
      <c r="D118" s="25">
        <v>18002289</v>
      </c>
      <c r="E118" s="26"/>
      <c r="F118" s="25" t="s">
        <v>48</v>
      </c>
      <c r="G118" s="25" t="s">
        <v>146</v>
      </c>
      <c r="H118" s="27">
        <v>77.28</v>
      </c>
      <c r="I118" s="23">
        <f>TAvoir2021[[#This Row],[MONTANT H.T]]*1.2</f>
        <v>92.736000000000004</v>
      </c>
      <c r="J118" s="27">
        <v>92.74</v>
      </c>
      <c r="K118" s="121">
        <f>IF(OR(TAvoir2021[[#This Row],[MONTANT T.T.C]]=TAvoir2021[[#This Row],[REGLEMENT]],TAvoir2021[[#This Row],[REGLEMENT]]="-"),"",TAvoir2021[[#This Row],[REGLEMENT]]-TAvoir2021[[#This Row],[MONTANT T.T.C]])</f>
        <v>3.9999999999906777E-3</v>
      </c>
      <c r="L118" s="123">
        <f ca="1">IF(AND(TAvoir2021[[#This Row],[MONTANT H.T]]&lt;&gt;"",TAvoir2021[[#This Row],[ECART]]&lt;&gt;"",TAvoir2021[[#This Row],[RELANCE]]&lt;&gt;"non"),DATEDIF(TAvoir2021[[#This Row],[PERIODE]],TODAY(),"D"),"-")</f>
        <v>90</v>
      </c>
      <c r="M118" s="31"/>
      <c r="N118" s="35" t="s">
        <v>218</v>
      </c>
      <c r="O118" s="36" t="s">
        <v>161</v>
      </c>
      <c r="P118" s="3"/>
    </row>
    <row r="119" spans="1:16" s="2" customFormat="1" ht="16.5" hidden="1" thickTop="1" thickBot="1" x14ac:dyDescent="0.3">
      <c r="A119" s="30" t="s">
        <v>108</v>
      </c>
      <c r="B119" s="63" t="s">
        <v>20</v>
      </c>
      <c r="C119" s="37">
        <v>44193</v>
      </c>
      <c r="D119" s="38">
        <v>18002295</v>
      </c>
      <c r="E119" s="39"/>
      <c r="F119" s="25" t="s">
        <v>48</v>
      </c>
      <c r="G119" s="38" t="s">
        <v>189</v>
      </c>
      <c r="H119" s="40">
        <v>133.65</v>
      </c>
      <c r="I119" s="40">
        <f>TAvoir2021[[#This Row],[MONTANT H.T]]*1.2</f>
        <v>160.38</v>
      </c>
      <c r="J119" s="40">
        <v>160.38</v>
      </c>
      <c r="K119" s="121" t="str">
        <f>IF(OR(TAvoir2021[[#This Row],[MONTANT T.T.C]]=TAvoir2021[[#This Row],[REGLEMENT]],TAvoir2021[[#This Row],[REGLEMENT]]="-"),"",TAvoir2021[[#This Row],[REGLEMENT]]-TAvoir2021[[#This Row],[MONTANT T.T.C]])</f>
        <v/>
      </c>
      <c r="L119" s="123" t="str">
        <f ca="1">IF(AND(TAvoir2021[[#This Row],[MONTANT H.T]]&lt;&gt;"",TAvoir2021[[#This Row],[ECART]]&lt;&gt;"",TAvoir2021[[#This Row],[RELANCE]]&lt;&gt;"non"),DATEDIF(TAvoir2021[[#This Row],[PERIODE]],TODAY(),"D"),"-")</f>
        <v>-</v>
      </c>
      <c r="M119" s="41"/>
      <c r="N119" s="42" t="s">
        <v>217</v>
      </c>
      <c r="O119" s="43" t="s">
        <v>161</v>
      </c>
      <c r="P119" s="3"/>
    </row>
    <row r="120" spans="1:16" s="2" customFormat="1" ht="16.5" hidden="1" thickTop="1" thickBot="1" x14ac:dyDescent="0.3">
      <c r="A120" s="30" t="s">
        <v>108</v>
      </c>
      <c r="B120" s="63" t="s">
        <v>20</v>
      </c>
      <c r="C120" s="37">
        <v>44195</v>
      </c>
      <c r="D120" s="38">
        <v>18002325</v>
      </c>
      <c r="E120" s="39"/>
      <c r="F120" s="38" t="s">
        <v>48</v>
      </c>
      <c r="G120" s="38" t="s">
        <v>163</v>
      </c>
      <c r="H120" s="40">
        <v>40.56</v>
      </c>
      <c r="I120" s="40">
        <f>TAvoir2021[[#This Row],[MONTANT H.T]]*1.2</f>
        <v>48.672000000000004</v>
      </c>
      <c r="J120" s="40">
        <v>48.67</v>
      </c>
      <c r="K120" s="20">
        <f>IF(OR(TAvoir2021[[#This Row],[MONTANT T.T.C]]=TAvoir2021[[#This Row],[REGLEMENT]],TAvoir2021[[#This Row],[REGLEMENT]]="-"),"",TAvoir2021[[#This Row],[REGLEMENT]]-TAvoir2021[[#This Row],[MONTANT T.T.C]])</f>
        <v>-2.0000000000024443E-3</v>
      </c>
      <c r="L120" s="21">
        <f ca="1">IF(AND(TAvoir2021[[#This Row],[MONTANT H.T]]&lt;&gt;"",TAvoir2021[[#This Row],[ECART]]&lt;&gt;"",TAvoir2021[[#This Row],[RELANCE]]&lt;&gt;"non"),DATEDIF(TAvoir2021[[#This Row],[PERIODE]],TODAY(),"D"),"-")</f>
        <v>83</v>
      </c>
      <c r="M120" s="41"/>
      <c r="N120" s="42" t="s">
        <v>164</v>
      </c>
      <c r="O120" s="43" t="s">
        <v>161</v>
      </c>
      <c r="P120" s="3"/>
    </row>
    <row r="121" spans="1:16" s="2" customFormat="1" ht="16.5" hidden="1" thickTop="1" thickBot="1" x14ac:dyDescent="0.3">
      <c r="A121" s="30" t="s">
        <v>108</v>
      </c>
      <c r="B121" s="66" t="s">
        <v>20</v>
      </c>
      <c r="C121" s="37">
        <v>44208</v>
      </c>
      <c r="D121" s="38">
        <v>18002339</v>
      </c>
      <c r="E121" s="39"/>
      <c r="F121" s="38" t="s">
        <v>214</v>
      </c>
      <c r="G121" s="38" t="s">
        <v>215</v>
      </c>
      <c r="H121" s="40">
        <v>7950.51</v>
      </c>
      <c r="I121" s="40">
        <f>TAvoir2021[[#This Row],[MONTANT H.T]]*1.2</f>
        <v>9540.6119999999992</v>
      </c>
      <c r="J121" s="40">
        <v>1617.82</v>
      </c>
      <c r="K121" s="20">
        <f>IF(OR(TAvoir2021[[#This Row],[MONTANT T.T.C]]=TAvoir2021[[#This Row],[REGLEMENT]],TAvoir2021[[#This Row],[REGLEMENT]]="-"),"",TAvoir2021[[#This Row],[REGLEMENT]]-TAvoir2021[[#This Row],[MONTANT T.T.C]])</f>
        <v>-7922.7919999999995</v>
      </c>
      <c r="L121" s="21">
        <f ca="1">IF(AND(TAvoir2021[[#This Row],[MONTANT H.T]]&lt;&gt;"",TAvoir2021[[#This Row],[ECART]]&lt;&gt;"",TAvoir2021[[#This Row],[RELANCE]]&lt;&gt;"non"),DATEDIF(TAvoir2021[[#This Row],[PERIODE]],TODAY(),"D"),"-")</f>
        <v>70</v>
      </c>
      <c r="M121" s="41"/>
      <c r="N121" s="42" t="s">
        <v>216</v>
      </c>
      <c r="O121" s="43" t="s">
        <v>161</v>
      </c>
      <c r="P121" s="3"/>
    </row>
    <row r="122" spans="1:16" s="2" customFormat="1" ht="16.5" hidden="1" thickTop="1" thickBot="1" x14ac:dyDescent="0.3">
      <c r="A122" s="30" t="s">
        <v>108</v>
      </c>
      <c r="B122" s="63" t="s">
        <v>20</v>
      </c>
      <c r="C122" s="37">
        <v>44162</v>
      </c>
      <c r="D122" s="38">
        <v>18002340</v>
      </c>
      <c r="E122" s="39"/>
      <c r="F122" s="25" t="s">
        <v>35</v>
      </c>
      <c r="G122" s="38" t="s">
        <v>134</v>
      </c>
      <c r="H122" s="40">
        <v>2242.6999999999998</v>
      </c>
      <c r="I122" s="40">
        <f>TAvoir2021[[#This Row],[MONTANT H.T]]*1.2</f>
        <v>2691.24</v>
      </c>
      <c r="J122" s="40">
        <v>2680.47</v>
      </c>
      <c r="K122" s="20">
        <f>IF(OR(TAvoir2021[[#This Row],[MONTANT T.T.C]]=TAvoir2021[[#This Row],[REGLEMENT]],TAvoir2021[[#This Row],[REGLEMENT]]="-"),"",TAvoir2021[[#This Row],[REGLEMENT]]-TAvoir2021[[#This Row],[MONTANT T.T.C]])</f>
        <v>-10.769999999999982</v>
      </c>
      <c r="L122" s="21">
        <f ca="1">IF(AND(TAvoir2021[[#This Row],[MONTANT H.T]]&lt;&gt;"",TAvoir2021[[#This Row],[ECART]]&lt;&gt;"",TAvoir2021[[#This Row],[RELANCE]]&lt;&gt;"non"),DATEDIF(TAvoir2021[[#This Row],[PERIODE]],TODAY(),"D"),"-")</f>
        <v>116</v>
      </c>
      <c r="M122" s="41"/>
      <c r="N122" s="42" t="s">
        <v>323</v>
      </c>
      <c r="O122" s="43" t="s">
        <v>322</v>
      </c>
      <c r="P122" s="3"/>
    </row>
    <row r="123" spans="1:16" s="2" customFormat="1" ht="16.5" hidden="1" thickTop="1" thickBot="1" x14ac:dyDescent="0.3">
      <c r="A123" s="30" t="s">
        <v>108</v>
      </c>
      <c r="B123" s="63" t="s">
        <v>20</v>
      </c>
      <c r="C123" s="68">
        <v>44116</v>
      </c>
      <c r="D123" s="44">
        <v>18002355</v>
      </c>
      <c r="E123" s="26"/>
      <c r="F123" s="44" t="s">
        <v>48</v>
      </c>
      <c r="G123" s="44" t="s">
        <v>303</v>
      </c>
      <c r="H123" s="88">
        <v>175.37</v>
      </c>
      <c r="I123" s="23">
        <f>TAvoir2021[[#This Row],[MONTANT H.T]]*1.2</f>
        <v>210.44399999999999</v>
      </c>
      <c r="J123" s="27">
        <v>210.44</v>
      </c>
      <c r="K123" s="20">
        <f>IF(OR(TAvoir2021[[#This Row],[MONTANT T.T.C]]=TAvoir2021[[#This Row],[REGLEMENT]],TAvoir2021[[#This Row],[REGLEMENT]]="-"),"",TAvoir2021[[#This Row],[REGLEMENT]]-TAvoir2021[[#This Row],[MONTANT T.T.C]])</f>
        <v>-3.9999999999906777E-3</v>
      </c>
      <c r="L123" s="21">
        <f ca="1">IF(AND(TAvoir2021[[#This Row],[MONTANT H.T]]&lt;&gt;"",TAvoir2021[[#This Row],[ECART]]&lt;&gt;"",TAvoir2021[[#This Row],[RELANCE]]&lt;&gt;"non"),DATEDIF(TAvoir2021[[#This Row],[PERIODE]],TODAY(),"D"),"-")</f>
        <v>162</v>
      </c>
      <c r="M123" s="31"/>
      <c r="N123" s="35" t="s">
        <v>325</v>
      </c>
      <c r="O123" s="36" t="s">
        <v>161</v>
      </c>
      <c r="P123" s="3"/>
    </row>
    <row r="124" spans="1:16" s="2" customFormat="1" ht="16.5" hidden="1" thickTop="1" thickBot="1" x14ac:dyDescent="0.3">
      <c r="A124" s="30" t="s">
        <v>108</v>
      </c>
      <c r="B124" s="63" t="s">
        <v>20</v>
      </c>
      <c r="C124" s="68">
        <v>44127</v>
      </c>
      <c r="D124" s="44">
        <v>18002356</v>
      </c>
      <c r="E124" s="69"/>
      <c r="F124" s="44" t="s">
        <v>48</v>
      </c>
      <c r="G124" s="44" t="s">
        <v>304</v>
      </c>
      <c r="H124" s="70">
        <v>66.819999999999993</v>
      </c>
      <c r="I124" s="70">
        <f>TAvoir2021[[#This Row],[MONTANT H.T]]*1.2</f>
        <v>80.183999999999983</v>
      </c>
      <c r="J124" s="70">
        <v>80.2</v>
      </c>
      <c r="K124" s="20">
        <f>IF(OR(TAvoir2021[[#This Row],[MONTANT T.T.C]]=TAvoir2021[[#This Row],[REGLEMENT]],TAvoir2021[[#This Row],[REGLEMENT]]="-"),"",TAvoir2021[[#This Row],[REGLEMENT]]-TAvoir2021[[#This Row],[MONTANT T.T.C]])</f>
        <v>1.6000000000019554E-2</v>
      </c>
      <c r="L124" s="21">
        <f ca="1">IF(AND(TAvoir2021[[#This Row],[MONTANT H.T]]&lt;&gt;"",TAvoir2021[[#This Row],[ECART]]&lt;&gt;"",TAvoir2021[[#This Row],[RELANCE]]&lt;&gt;"non"),DATEDIF(TAvoir2021[[#This Row],[PERIODE]],TODAY(),"D"),"-")</f>
        <v>151</v>
      </c>
      <c r="M124" s="71"/>
      <c r="N124" s="35" t="s">
        <v>335</v>
      </c>
      <c r="O124" s="36" t="s">
        <v>161</v>
      </c>
      <c r="P124" s="3"/>
    </row>
    <row r="125" spans="1:16" s="2" customFormat="1" ht="16.5" hidden="1" thickTop="1" thickBot="1" x14ac:dyDescent="0.3">
      <c r="A125" s="30" t="s">
        <v>108</v>
      </c>
      <c r="B125" s="63" t="s">
        <v>20</v>
      </c>
      <c r="C125" s="68">
        <v>44132</v>
      </c>
      <c r="D125" s="44">
        <v>18002357</v>
      </c>
      <c r="E125" s="69"/>
      <c r="F125" s="44" t="s">
        <v>48</v>
      </c>
      <c r="G125" s="44" t="s">
        <v>305</v>
      </c>
      <c r="H125" s="70">
        <v>145.80000000000001</v>
      </c>
      <c r="I125" s="70">
        <f>TAvoir2021[[#This Row],[MONTANT H.T]]*1.2</f>
        <v>174.96</v>
      </c>
      <c r="J125" s="70">
        <v>174.96</v>
      </c>
      <c r="K125" s="20" t="str">
        <f>IF(OR(TAvoir2021[[#This Row],[MONTANT T.T.C]]=TAvoir2021[[#This Row],[REGLEMENT]],TAvoir2021[[#This Row],[REGLEMENT]]="-"),"",TAvoir2021[[#This Row],[REGLEMENT]]-TAvoir2021[[#This Row],[MONTANT T.T.C]])</f>
        <v/>
      </c>
      <c r="L125" s="21" t="str">
        <f ca="1">IF(AND(TAvoir2021[[#This Row],[MONTANT H.T]]&lt;&gt;"",TAvoir2021[[#This Row],[ECART]]&lt;&gt;"",TAvoir2021[[#This Row],[RELANCE]]&lt;&gt;"non"),DATEDIF(TAvoir2021[[#This Row],[PERIODE]],TODAY(),"D"),"-")</f>
        <v>-</v>
      </c>
      <c r="M125" s="71"/>
      <c r="N125" s="35" t="s">
        <v>409</v>
      </c>
      <c r="O125" s="36" t="s">
        <v>161</v>
      </c>
      <c r="P125" s="3"/>
    </row>
    <row r="126" spans="1:16" s="2" customFormat="1" ht="16.5" hidden="1" thickTop="1" thickBot="1" x14ac:dyDescent="0.3">
      <c r="A126" s="30" t="s">
        <v>108</v>
      </c>
      <c r="B126" s="63" t="s">
        <v>20</v>
      </c>
      <c r="C126" s="68">
        <v>44134</v>
      </c>
      <c r="D126" s="44">
        <v>18002358</v>
      </c>
      <c r="E126" s="69"/>
      <c r="F126" s="44" t="s">
        <v>48</v>
      </c>
      <c r="G126" s="44" t="s">
        <v>306</v>
      </c>
      <c r="H126" s="70">
        <v>109.33499999999999</v>
      </c>
      <c r="I126" s="70">
        <f>TAvoir2021[[#This Row],[MONTANT H.T]]*1.2</f>
        <v>131.202</v>
      </c>
      <c r="J126" s="70">
        <v>131.19999999999999</v>
      </c>
      <c r="K126" s="20">
        <f>IF(OR(TAvoir2021[[#This Row],[MONTANT T.T.C]]=TAvoir2021[[#This Row],[REGLEMENT]],TAvoir2021[[#This Row],[REGLEMENT]]="-"),"",TAvoir2021[[#This Row],[REGLEMENT]]-TAvoir2021[[#This Row],[MONTANT T.T.C]])</f>
        <v>-2.0000000000095497E-3</v>
      </c>
      <c r="L126" s="21">
        <f ca="1">IF(AND(TAvoir2021[[#This Row],[MONTANT H.T]]&lt;&gt;"",TAvoir2021[[#This Row],[ECART]]&lt;&gt;"",TAvoir2021[[#This Row],[RELANCE]]&lt;&gt;"non"),DATEDIF(TAvoir2021[[#This Row],[PERIODE]],TODAY(),"D"),"-")</f>
        <v>144</v>
      </c>
      <c r="M126" s="71"/>
      <c r="N126" s="35" t="s">
        <v>324</v>
      </c>
      <c r="O126" s="36" t="s">
        <v>161</v>
      </c>
      <c r="P126" s="3"/>
    </row>
    <row r="127" spans="1:16" s="2" customFormat="1" ht="16.5" hidden="1" thickTop="1" thickBot="1" x14ac:dyDescent="0.3">
      <c r="A127" s="30" t="s">
        <v>108</v>
      </c>
      <c r="B127" s="28" t="s">
        <v>20</v>
      </c>
      <c r="C127" s="68">
        <v>44202</v>
      </c>
      <c r="D127" s="44">
        <v>18002379</v>
      </c>
      <c r="E127" s="69">
        <v>3934.76</v>
      </c>
      <c r="F127" s="44" t="s">
        <v>48</v>
      </c>
      <c r="G127" s="44" t="s">
        <v>308</v>
      </c>
      <c r="H127" s="88">
        <v>63.75</v>
      </c>
      <c r="I127" s="70">
        <f>TAvoir2021[[#This Row],[MONTANT H.T]]*1.2</f>
        <v>76.5</v>
      </c>
      <c r="J127" s="70">
        <v>76.5</v>
      </c>
      <c r="K127" s="20" t="str">
        <f>IF(OR(TAvoir2021[[#This Row],[MONTANT T.T.C]]=TAvoir2021[[#This Row],[REGLEMENT]],TAvoir2021[[#This Row],[REGLEMENT]]="-"),"",TAvoir2021[[#This Row],[REGLEMENT]]-TAvoir2021[[#This Row],[MONTANT T.T.C]])</f>
        <v/>
      </c>
      <c r="L127" s="21" t="str">
        <f ca="1">IF(AND(TAvoir2021[[#This Row],[MONTANT H.T]]&lt;&gt;"",TAvoir2021[[#This Row],[ECART]]&lt;&gt;"",TAvoir2021[[#This Row],[RELANCE]]&lt;&gt;"non"),DATEDIF(TAvoir2021[[#This Row],[PERIODE]],TODAY(),"D"),"-")</f>
        <v>-</v>
      </c>
      <c r="M127" s="71"/>
      <c r="N127" s="35" t="s">
        <v>340</v>
      </c>
      <c r="O127" s="36" t="s">
        <v>161</v>
      </c>
      <c r="P127" s="3"/>
    </row>
    <row r="128" spans="1:16" s="2" customFormat="1" ht="16.5" hidden="1" thickTop="1" thickBot="1" x14ac:dyDescent="0.3">
      <c r="A128" s="30" t="s">
        <v>108</v>
      </c>
      <c r="B128" s="28" t="s">
        <v>20</v>
      </c>
      <c r="C128" s="68">
        <v>44202</v>
      </c>
      <c r="D128" s="44">
        <v>18002380</v>
      </c>
      <c r="E128" s="69">
        <v>10195.66</v>
      </c>
      <c r="F128" s="44" t="s">
        <v>48</v>
      </c>
      <c r="G128" s="44" t="s">
        <v>307</v>
      </c>
      <c r="H128" s="70">
        <v>123.86</v>
      </c>
      <c r="I128" s="70">
        <f>TAvoir2021[[#This Row],[MONTANT H.T]]*1.2</f>
        <v>148.63200000000001</v>
      </c>
      <c r="J128" s="70">
        <v>148.63</v>
      </c>
      <c r="K128" s="20">
        <f>IF(OR(TAvoir2021[[#This Row],[MONTANT T.T.C]]=TAvoir2021[[#This Row],[REGLEMENT]],TAvoir2021[[#This Row],[REGLEMENT]]="-"),"",TAvoir2021[[#This Row],[REGLEMENT]]-TAvoir2021[[#This Row],[MONTANT T.T.C]])</f>
        <v>-2.0000000000095497E-3</v>
      </c>
      <c r="L128" s="21">
        <f ca="1">IF(AND(TAvoir2021[[#This Row],[MONTANT H.T]]&lt;&gt;"",TAvoir2021[[#This Row],[ECART]]&lt;&gt;"",TAvoir2021[[#This Row],[RELANCE]]&lt;&gt;"non"),DATEDIF(TAvoir2021[[#This Row],[PERIODE]],TODAY(),"D"),"-")</f>
        <v>76</v>
      </c>
      <c r="M128" s="71"/>
      <c r="N128" s="35" t="s">
        <v>354</v>
      </c>
      <c r="O128" s="36" t="s">
        <v>161</v>
      </c>
      <c r="P128" s="3"/>
    </row>
    <row r="129" spans="1:16" s="2" customFormat="1" ht="16.5" thickTop="1" thickBot="1" x14ac:dyDescent="0.3">
      <c r="A129" s="30" t="s">
        <v>321</v>
      </c>
      <c r="B129" s="45" t="s">
        <v>297</v>
      </c>
      <c r="C129" s="37">
        <v>44088</v>
      </c>
      <c r="D129" s="38">
        <v>18002364</v>
      </c>
      <c r="E129" s="39"/>
      <c r="F129" s="38" t="s">
        <v>48</v>
      </c>
      <c r="G129" s="38" t="s">
        <v>296</v>
      </c>
      <c r="H129" s="40">
        <v>88.55</v>
      </c>
      <c r="I129" s="70">
        <f>TAvoir2021[[#This Row],[MONTANT H.T]]*1.2</f>
        <v>106.25999999999999</v>
      </c>
      <c r="J129" s="40"/>
      <c r="K129" s="20">
        <f>IF(OR(TAvoir2021[[#This Row],[MONTANT T.T.C]]=TAvoir2021[[#This Row],[REGLEMENT]],TAvoir2021[[#This Row],[REGLEMENT]]="-"),"",TAvoir2021[[#This Row],[REGLEMENT]]-TAvoir2021[[#This Row],[MONTANT T.T.C]])</f>
        <v>-106.25999999999999</v>
      </c>
      <c r="L129" s="21">
        <f ca="1">IF(AND(TAvoir2021[[#This Row],[MONTANT H.T]]&lt;&gt;"",TAvoir2021[[#This Row],[ECART]]&lt;&gt;"",TAvoir2021[[#This Row],[RELANCE]]&lt;&gt;"non"),DATEDIF(TAvoir2021[[#This Row],[PERIODE]],TODAY(),"D"),"-")</f>
        <v>190</v>
      </c>
      <c r="M129" s="41"/>
      <c r="N129" s="42"/>
      <c r="O129" s="43"/>
      <c r="P129" s="3"/>
    </row>
    <row r="130" spans="1:16" s="2" customFormat="1" ht="16.5" hidden="1" thickTop="1" thickBot="1" x14ac:dyDescent="0.3">
      <c r="A130" s="30" t="s">
        <v>108</v>
      </c>
      <c r="B130" s="28" t="s">
        <v>20</v>
      </c>
      <c r="C130" s="106">
        <v>44258</v>
      </c>
      <c r="D130" s="107">
        <v>18002473</v>
      </c>
      <c r="E130" s="108">
        <v>4792.1400000000003</v>
      </c>
      <c r="F130" s="107" t="s">
        <v>53</v>
      </c>
      <c r="G130" s="107" t="s">
        <v>410</v>
      </c>
      <c r="H130" s="109">
        <v>487.47</v>
      </c>
      <c r="I130" s="109">
        <f>TAvoir2021[[#This Row],[MONTANT H.T]]*1.2</f>
        <v>584.96400000000006</v>
      </c>
      <c r="J130" s="109">
        <v>584.96</v>
      </c>
      <c r="K130" s="120">
        <f>IF(OR(TAvoir2021[[#This Row],[MONTANT T.T.C]]=TAvoir2021[[#This Row],[REGLEMENT]],TAvoir2021[[#This Row],[REGLEMENT]]="-"),"",TAvoir2021[[#This Row],[REGLEMENT]]-TAvoir2021[[#This Row],[MONTANT T.T.C]])</f>
        <v>-4.0000000000190994E-3</v>
      </c>
      <c r="L130" s="122">
        <f ca="1">IF(AND(TAvoir2021[[#This Row],[MONTANT H.T]]&lt;&gt;"",TAvoir2021[[#This Row],[ECART]]&lt;&gt;"",TAvoir2021[[#This Row],[RELANCE]]&lt;&gt;"non"),DATEDIF(TAvoir2021[[#This Row],[PERIODE]],TODAY(),"D"),"-")</f>
        <v>20</v>
      </c>
      <c r="M130" s="110"/>
      <c r="N130" s="111" t="s">
        <v>411</v>
      </c>
      <c r="O130" s="112" t="s">
        <v>161</v>
      </c>
      <c r="P130" s="3"/>
    </row>
    <row r="131" spans="1:16" s="2" customFormat="1" ht="16.5" hidden="1" thickTop="1" thickBot="1" x14ac:dyDescent="0.3">
      <c r="A131" s="30" t="s">
        <v>108</v>
      </c>
      <c r="B131" s="28" t="s">
        <v>20</v>
      </c>
      <c r="C131" s="106">
        <v>44258</v>
      </c>
      <c r="D131" s="107">
        <v>18002474</v>
      </c>
      <c r="E131" s="108">
        <v>11158.34</v>
      </c>
      <c r="F131" s="107" t="s">
        <v>53</v>
      </c>
      <c r="G131" s="107" t="s">
        <v>412</v>
      </c>
      <c r="H131" s="109">
        <v>318.2</v>
      </c>
      <c r="I131" s="109">
        <f>TAvoir2021[[#This Row],[MONTANT H.T]]*1.2</f>
        <v>381.84</v>
      </c>
      <c r="J131" s="109">
        <v>381.84</v>
      </c>
      <c r="K131" s="120" t="str">
        <f>IF(OR(TAvoir2021[[#This Row],[MONTANT T.T.C]]=TAvoir2021[[#This Row],[REGLEMENT]],TAvoir2021[[#This Row],[REGLEMENT]]="-"),"",TAvoir2021[[#This Row],[REGLEMENT]]-TAvoir2021[[#This Row],[MONTANT T.T.C]])</f>
        <v/>
      </c>
      <c r="L131" s="122" t="str">
        <f ca="1">IF(AND(TAvoir2021[[#This Row],[MONTANT H.T]]&lt;&gt;"",TAvoir2021[[#This Row],[ECART]]&lt;&gt;"",TAvoir2021[[#This Row],[RELANCE]]&lt;&gt;"non"),DATEDIF(TAvoir2021[[#This Row],[PERIODE]],TODAY(),"D"),"-")</f>
        <v>-</v>
      </c>
      <c r="M131" s="110"/>
      <c r="N131" s="111" t="s">
        <v>413</v>
      </c>
      <c r="O131" s="112" t="s">
        <v>161</v>
      </c>
      <c r="P131" s="3"/>
    </row>
    <row r="132" spans="1:16" s="2" customFormat="1" ht="16.5" thickTop="1" thickBot="1" x14ac:dyDescent="0.3">
      <c r="A132" s="30" t="s">
        <v>104</v>
      </c>
      <c r="B132" s="28" t="s">
        <v>64</v>
      </c>
      <c r="C132" s="24">
        <v>44088</v>
      </c>
      <c r="D132" s="25">
        <v>18002050</v>
      </c>
      <c r="E132" s="26"/>
      <c r="F132" s="25" t="s">
        <v>87</v>
      </c>
      <c r="G132" s="25"/>
      <c r="H132" s="27">
        <v>24.82</v>
      </c>
      <c r="I132" s="70">
        <f>TAvoir2021[[#This Row],[MONTANT H.T]]*1.2</f>
        <v>29.783999999999999</v>
      </c>
      <c r="J132" s="27"/>
      <c r="K132" s="20">
        <f>IF(OR(TAvoir2021[[#This Row],[MONTANT T.T.C]]=TAvoir2021[[#This Row],[REGLEMENT]],TAvoir2021[[#This Row],[REGLEMENT]]="-"),"",TAvoir2021[[#This Row],[REGLEMENT]]-TAvoir2021[[#This Row],[MONTANT T.T.C]])</f>
        <v>-29.783999999999999</v>
      </c>
      <c r="L132" s="21">
        <f ca="1">IF(AND(TAvoir2021[[#This Row],[MONTANT H.T]]&lt;&gt;"",TAvoir2021[[#This Row],[ECART]]&lt;&gt;"",TAvoir2021[[#This Row],[RELANCE]]&lt;&gt;"non"),DATEDIF(TAvoir2021[[#This Row],[PERIODE]],TODAY(),"D"),"-")</f>
        <v>190</v>
      </c>
      <c r="M132" s="31"/>
      <c r="N132" s="32"/>
      <c r="O132" s="33"/>
      <c r="P132" s="3"/>
    </row>
    <row r="133" spans="1:16" s="2" customFormat="1" ht="16.5" hidden="1" thickTop="1" thickBot="1" x14ac:dyDescent="0.3">
      <c r="A133" s="30" t="s">
        <v>219</v>
      </c>
      <c r="B133" s="45" t="s">
        <v>220</v>
      </c>
      <c r="C133" s="37">
        <v>44208</v>
      </c>
      <c r="D133" s="38">
        <v>18002338</v>
      </c>
      <c r="E133" s="39"/>
      <c r="F133" s="38" t="s">
        <v>135</v>
      </c>
      <c r="G133" s="38" t="s">
        <v>221</v>
      </c>
      <c r="H133" s="40">
        <v>648.96</v>
      </c>
      <c r="I133" s="40">
        <f>TAvoir2021[[#This Row],[MONTANT H.T]]*1.2</f>
        <v>778.75200000000007</v>
      </c>
      <c r="J133" s="40">
        <v>778.75</v>
      </c>
      <c r="K133" s="20">
        <f>IF(OR(TAvoir2021[[#This Row],[MONTANT T.T.C]]=TAvoir2021[[#This Row],[REGLEMENT]],TAvoir2021[[#This Row],[REGLEMENT]]="-"),"",TAvoir2021[[#This Row],[REGLEMENT]]-TAvoir2021[[#This Row],[MONTANT T.T.C]])</f>
        <v>-2.0000000000663931E-3</v>
      </c>
      <c r="L133" s="21">
        <f ca="1">IF(AND(TAvoir2021[[#This Row],[MONTANT H.T]]&lt;&gt;"",TAvoir2021[[#This Row],[ECART]]&lt;&gt;"",TAvoir2021[[#This Row],[RELANCE]]&lt;&gt;"non"),DATEDIF(TAvoir2021[[#This Row],[PERIODE]],TODAY(),"D"),"-")</f>
        <v>70</v>
      </c>
      <c r="M133" s="41"/>
      <c r="N133" s="42" t="s">
        <v>222</v>
      </c>
      <c r="O133" s="43" t="s">
        <v>161</v>
      </c>
      <c r="P133" s="3"/>
    </row>
    <row r="134" spans="1:16" s="2" customFormat="1" ht="16.5" hidden="1" thickTop="1" thickBot="1" x14ac:dyDescent="0.3">
      <c r="A134" s="30" t="s">
        <v>219</v>
      </c>
      <c r="B134" s="67" t="s">
        <v>220</v>
      </c>
      <c r="C134" s="68">
        <v>44181</v>
      </c>
      <c r="D134" s="44">
        <v>18002359</v>
      </c>
      <c r="E134" s="69"/>
      <c r="F134" s="44" t="s">
        <v>300</v>
      </c>
      <c r="G134" s="44" t="s">
        <v>301</v>
      </c>
      <c r="H134" s="70">
        <v>808.85</v>
      </c>
      <c r="I134" s="70">
        <f>TAvoir2021[[#This Row],[MONTANT H.T]]*1.2</f>
        <v>970.62</v>
      </c>
      <c r="J134" s="70">
        <v>970.62</v>
      </c>
      <c r="K134" s="121" t="str">
        <f>IF(OR(TAvoir2021[[#This Row],[MONTANT T.T.C]]=TAvoir2021[[#This Row],[REGLEMENT]],TAvoir2021[[#This Row],[REGLEMENT]]="-"),"",TAvoir2021[[#This Row],[REGLEMENT]]-TAvoir2021[[#This Row],[MONTANT T.T.C]])</f>
        <v/>
      </c>
      <c r="L134" s="123" t="str">
        <f ca="1">IF(AND(TAvoir2021[[#This Row],[MONTANT H.T]]&lt;&gt;"",TAvoir2021[[#This Row],[ECART]]&lt;&gt;"",TAvoir2021[[#This Row],[RELANCE]]&lt;&gt;"non"),DATEDIF(TAvoir2021[[#This Row],[PERIODE]],TODAY(),"D"),"-")</f>
        <v>-</v>
      </c>
      <c r="M134" s="71"/>
      <c r="N134" s="35" t="s">
        <v>342</v>
      </c>
      <c r="O134" s="36" t="s">
        <v>161</v>
      </c>
      <c r="P134" s="3"/>
    </row>
    <row r="135" spans="1:16" s="2" customFormat="1" ht="16.5" hidden="1" thickTop="1" thickBot="1" x14ac:dyDescent="0.3">
      <c r="A135" s="30" t="s">
        <v>219</v>
      </c>
      <c r="B135" s="67" t="s">
        <v>220</v>
      </c>
      <c r="C135" s="68">
        <v>44174</v>
      </c>
      <c r="D135" s="44">
        <v>18002360</v>
      </c>
      <c r="E135" s="69"/>
      <c r="F135" s="44" t="s">
        <v>135</v>
      </c>
      <c r="G135" s="44" t="s">
        <v>302</v>
      </c>
      <c r="H135" s="70">
        <v>300.16000000000003</v>
      </c>
      <c r="I135" s="70">
        <f>TAvoir2021[[#This Row],[MONTANT H.T]]*1.2</f>
        <v>360.19200000000001</v>
      </c>
      <c r="J135" s="70">
        <v>360.19</v>
      </c>
      <c r="K135" s="20">
        <f>IF(OR(TAvoir2021[[#This Row],[MONTANT T.T.C]]=TAvoir2021[[#This Row],[REGLEMENT]],TAvoir2021[[#This Row],[REGLEMENT]]="-"),"",TAvoir2021[[#This Row],[REGLEMENT]]-TAvoir2021[[#This Row],[MONTANT T.T.C]])</f>
        <v>-2.0000000000095497E-3</v>
      </c>
      <c r="L135" s="21">
        <f ca="1">IF(AND(TAvoir2021[[#This Row],[MONTANT H.T]]&lt;&gt;"",TAvoir2021[[#This Row],[ECART]]&lt;&gt;"",TAvoir2021[[#This Row],[RELANCE]]&lt;&gt;"non"),DATEDIF(TAvoir2021[[#This Row],[PERIODE]],TODAY(),"D"),"-")</f>
        <v>104</v>
      </c>
      <c r="M135" s="71"/>
      <c r="N135" s="35" t="s">
        <v>342</v>
      </c>
      <c r="O135" s="36" t="s">
        <v>161</v>
      </c>
      <c r="P135" s="3"/>
    </row>
    <row r="136" spans="1:16" s="2" customFormat="1" ht="16.5" hidden="1" thickTop="1" thickBot="1" x14ac:dyDescent="0.3">
      <c r="A136" s="30" t="s">
        <v>224</v>
      </c>
      <c r="B136" s="45" t="s">
        <v>225</v>
      </c>
      <c r="C136" s="37">
        <v>44201</v>
      </c>
      <c r="D136" s="38">
        <v>18002326</v>
      </c>
      <c r="E136" s="39"/>
      <c r="F136" s="38" t="s">
        <v>47</v>
      </c>
      <c r="G136" s="38"/>
      <c r="H136" s="40">
        <v>225</v>
      </c>
      <c r="I136" s="40">
        <f>TAvoir2021[[#This Row],[MONTANT H.T]]*1.2</f>
        <v>270</v>
      </c>
      <c r="J136" s="40">
        <v>270</v>
      </c>
      <c r="K136" s="20" t="str">
        <f>IF(OR(TAvoir2021[[#This Row],[MONTANT T.T.C]]=TAvoir2021[[#This Row],[REGLEMENT]],TAvoir2021[[#This Row],[REGLEMENT]]="-"),"",TAvoir2021[[#This Row],[REGLEMENT]]-TAvoir2021[[#This Row],[MONTANT T.T.C]])</f>
        <v/>
      </c>
      <c r="L136" s="21" t="str">
        <f ca="1">IF(AND(TAvoir2021[[#This Row],[MONTANT H.T]]&lt;&gt;"",TAvoir2021[[#This Row],[ECART]]&lt;&gt;"",TAvoir2021[[#This Row],[RELANCE]]&lt;&gt;"non"),DATEDIF(TAvoir2021[[#This Row],[PERIODE]],TODAY(),"D"),"-")</f>
        <v>-</v>
      </c>
      <c r="M136" s="41"/>
      <c r="N136" s="42" t="s">
        <v>235</v>
      </c>
      <c r="O136" s="43" t="s">
        <v>161</v>
      </c>
      <c r="P136" s="3"/>
    </row>
    <row r="137" spans="1:16" s="2" customFormat="1" ht="16.5" hidden="1" thickTop="1" thickBot="1" x14ac:dyDescent="0.3">
      <c r="A137" s="30" t="s">
        <v>224</v>
      </c>
      <c r="B137" s="45" t="s">
        <v>225</v>
      </c>
      <c r="C137" s="129">
        <v>44251</v>
      </c>
      <c r="D137" s="130">
        <v>1802447</v>
      </c>
      <c r="E137" s="131"/>
      <c r="F137" s="38" t="s">
        <v>47</v>
      </c>
      <c r="G137" s="130"/>
      <c r="H137" s="132">
        <v>300</v>
      </c>
      <c r="I137" s="132">
        <f>TAvoir2021[[#This Row],[MONTANT H.T]]*1.2</f>
        <v>360</v>
      </c>
      <c r="J137" s="132">
        <v>360</v>
      </c>
      <c r="K137" s="133" t="str">
        <f>IF(OR(TAvoir2021[[#This Row],[MONTANT T.T.C]]=TAvoir2021[[#This Row],[REGLEMENT]],TAvoir2021[[#This Row],[REGLEMENT]]="-"),"",TAvoir2021[[#This Row],[REGLEMENT]]-TAvoir2021[[#This Row],[MONTANT T.T.C]])</f>
        <v/>
      </c>
      <c r="L137" s="134" t="str">
        <f ca="1">IF(AND(TAvoir2021[[#This Row],[MONTANT H.T]]&lt;&gt;"",TAvoir2021[[#This Row],[ECART]]&lt;&gt;"",TAvoir2021[[#This Row],[RELANCE]]&lt;&gt;"non"),DATEDIF(TAvoir2021[[#This Row],[PERIODE]],TODAY(),"D"),"-")</f>
        <v>-</v>
      </c>
      <c r="M137" s="135"/>
      <c r="N137" s="136" t="s">
        <v>453</v>
      </c>
      <c r="O137" s="137" t="s">
        <v>161</v>
      </c>
      <c r="P137" s="3"/>
    </row>
    <row r="138" spans="1:16" s="2" customFormat="1" ht="16.5" hidden="1" thickTop="1" thickBot="1" x14ac:dyDescent="0.3">
      <c r="A138" s="30" t="s">
        <v>224</v>
      </c>
      <c r="B138" s="45" t="s">
        <v>225</v>
      </c>
      <c r="C138" s="37">
        <v>44229</v>
      </c>
      <c r="D138" s="38">
        <v>18002430</v>
      </c>
      <c r="E138" s="39"/>
      <c r="F138" s="38" t="s">
        <v>47</v>
      </c>
      <c r="G138" s="38"/>
      <c r="H138" s="40">
        <v>600</v>
      </c>
      <c r="I138" s="40">
        <f>TAvoir2021[[#This Row],[MONTANT H.T]]*1.2</f>
        <v>720</v>
      </c>
      <c r="J138" s="40">
        <v>720</v>
      </c>
      <c r="K138" s="20" t="str">
        <f>IF(OR(TAvoir2021[[#This Row],[MONTANT T.T.C]]=TAvoir2021[[#This Row],[REGLEMENT]],TAvoir2021[[#This Row],[REGLEMENT]]="-"),"",TAvoir2021[[#This Row],[REGLEMENT]]-TAvoir2021[[#This Row],[MONTANT T.T.C]])</f>
        <v/>
      </c>
      <c r="L138" s="21" t="str">
        <f ca="1">IF(AND(TAvoir2021[[#This Row],[MONTANT H.T]]&lt;&gt;"",TAvoir2021[[#This Row],[ECART]]&lt;&gt;"",TAvoir2021[[#This Row],[RELANCE]]&lt;&gt;"non"),DATEDIF(TAvoir2021[[#This Row],[PERIODE]],TODAY(),"D"),"-")</f>
        <v>-</v>
      </c>
      <c r="M138" s="41"/>
      <c r="N138" s="42" t="s">
        <v>349</v>
      </c>
      <c r="O138" s="43" t="s">
        <v>161</v>
      </c>
      <c r="P138" s="3"/>
    </row>
    <row r="139" spans="1:16" s="2" customFormat="1" ht="16.5" hidden="1" thickTop="1" thickBot="1" x14ac:dyDescent="0.3">
      <c r="A139" s="30" t="s">
        <v>224</v>
      </c>
      <c r="B139" s="128" t="s">
        <v>225</v>
      </c>
      <c r="C139" s="129">
        <v>44251</v>
      </c>
      <c r="D139" s="130"/>
      <c r="E139" s="131"/>
      <c r="F139" s="25" t="s">
        <v>47</v>
      </c>
      <c r="G139" s="130"/>
      <c r="H139" s="132">
        <v>240</v>
      </c>
      <c r="I139" s="132">
        <f>TAvoir2021[[#This Row],[MONTANT H.T]]*1.2</f>
        <v>288</v>
      </c>
      <c r="J139" s="132">
        <v>288</v>
      </c>
      <c r="K139" s="138" t="str">
        <f>IF(OR(TAvoir2021[[#This Row],[MONTANT T.T.C]]=TAvoir2021[[#This Row],[REGLEMENT]],TAvoir2021[[#This Row],[REGLEMENT]]="-"),"",TAvoir2021[[#This Row],[REGLEMENT]]-TAvoir2021[[#This Row],[MONTANT T.T.C]])</f>
        <v/>
      </c>
      <c r="L139" s="139" t="str">
        <f ca="1">IF(AND(TAvoir2021[[#This Row],[MONTANT H.T]]&lt;&gt;"",TAvoir2021[[#This Row],[ECART]]&lt;&gt;"",TAvoir2021[[#This Row],[RELANCE]]&lt;&gt;"non"),DATEDIF(TAvoir2021[[#This Row],[PERIODE]],TODAY(),"D"),"-")</f>
        <v>-</v>
      </c>
      <c r="M139" s="135"/>
      <c r="N139" s="136" t="s">
        <v>433</v>
      </c>
      <c r="O139" s="137" t="s">
        <v>161</v>
      </c>
      <c r="P139" s="3"/>
    </row>
    <row r="140" spans="1:16" s="2" customFormat="1" ht="16.5" hidden="1" thickTop="1" thickBot="1" x14ac:dyDescent="0.3">
      <c r="A140" s="30" t="s">
        <v>120</v>
      </c>
      <c r="B140" s="28" t="s">
        <v>30</v>
      </c>
      <c r="C140" s="24">
        <v>43908</v>
      </c>
      <c r="D140" s="25">
        <v>18001627</v>
      </c>
      <c r="E140" s="26">
        <v>20316.48</v>
      </c>
      <c r="F140" s="25" t="s">
        <v>48</v>
      </c>
      <c r="G140" s="25" t="s">
        <v>46</v>
      </c>
      <c r="H140" s="27">
        <v>390</v>
      </c>
      <c r="I140" s="70">
        <f>TAvoir2021[[#This Row],[MONTANT H.T]]*1.2</f>
        <v>468</v>
      </c>
      <c r="J140" s="27">
        <v>468</v>
      </c>
      <c r="K140" s="20" t="str">
        <f>IF(OR(TAvoir2021[[#This Row],[MONTANT T.T.C]]=TAvoir2021[[#This Row],[REGLEMENT]],TAvoir2021[[#This Row],[REGLEMENT]]="-"),"",TAvoir2021[[#This Row],[REGLEMENT]]-TAvoir2021[[#This Row],[MONTANT T.T.C]])</f>
        <v/>
      </c>
      <c r="L140" s="21" t="str">
        <f ca="1">IF(AND(TAvoir2021[[#This Row],[MONTANT H.T]]&lt;&gt;"",TAvoir2021[[#This Row],[ECART]]&lt;&gt;"",TAvoir2021[[#This Row],[RELANCE]]&lt;&gt;"non"),DATEDIF(TAvoir2021[[#This Row],[PERIODE]],TODAY(),"D"),"-")</f>
        <v>-</v>
      </c>
      <c r="M140" s="31"/>
      <c r="N140" s="35" t="s">
        <v>403</v>
      </c>
      <c r="O140" s="36" t="s">
        <v>161</v>
      </c>
      <c r="P140" s="3"/>
    </row>
    <row r="141" spans="1:16" s="2" customFormat="1" ht="16.5" hidden="1" thickTop="1" thickBot="1" x14ac:dyDescent="0.3">
      <c r="A141" s="30" t="s">
        <v>120</v>
      </c>
      <c r="B141" s="28" t="s">
        <v>30</v>
      </c>
      <c r="C141" s="24">
        <v>44027</v>
      </c>
      <c r="D141" s="25">
        <v>18001918</v>
      </c>
      <c r="E141" s="26">
        <v>1693.51</v>
      </c>
      <c r="F141" s="25" t="s">
        <v>48</v>
      </c>
      <c r="G141" s="25" t="s">
        <v>80</v>
      </c>
      <c r="H141" s="27">
        <v>150</v>
      </c>
      <c r="I141" s="70">
        <f>TAvoir2021[[#This Row],[MONTANT H.T]]*1.2</f>
        <v>180</v>
      </c>
      <c r="J141" s="27">
        <v>180</v>
      </c>
      <c r="K141" s="20" t="str">
        <f>IF(OR(TAvoir2021[[#This Row],[MONTANT T.T.C]]=TAvoir2021[[#This Row],[REGLEMENT]],TAvoir2021[[#This Row],[REGLEMENT]]="-"),"",TAvoir2021[[#This Row],[REGLEMENT]]-TAvoir2021[[#This Row],[MONTANT T.T.C]])</f>
        <v/>
      </c>
      <c r="L141" s="21" t="str">
        <f ca="1">IF(AND(TAvoir2021[[#This Row],[MONTANT H.T]]&lt;&gt;"",TAvoir2021[[#This Row],[ECART]]&lt;&gt;"",TAvoir2021[[#This Row],[RELANCE]]&lt;&gt;"non"),DATEDIF(TAvoir2021[[#This Row],[PERIODE]],TODAY(),"D"),"-")</f>
        <v>-</v>
      </c>
      <c r="M141" s="31"/>
      <c r="N141" s="35" t="s">
        <v>402</v>
      </c>
      <c r="O141" s="36" t="s">
        <v>161</v>
      </c>
      <c r="P141" s="3"/>
    </row>
    <row r="142" spans="1:16" s="2" customFormat="1" ht="16.5" hidden="1" thickTop="1" thickBot="1" x14ac:dyDescent="0.3">
      <c r="A142" s="30" t="s">
        <v>122</v>
      </c>
      <c r="B142" s="28" t="s">
        <v>45</v>
      </c>
      <c r="C142" s="24">
        <v>44144</v>
      </c>
      <c r="D142" s="25">
        <v>18002168</v>
      </c>
      <c r="E142" s="26">
        <v>615</v>
      </c>
      <c r="F142" s="25" t="s">
        <v>48</v>
      </c>
      <c r="G142" s="25" t="s">
        <v>159</v>
      </c>
      <c r="H142" s="27">
        <v>63.96</v>
      </c>
      <c r="I142" s="70">
        <f>TAvoir2021[[#This Row],[MONTANT H.T]]*1.2</f>
        <v>76.751999999999995</v>
      </c>
      <c r="J142" s="27">
        <v>76.75</v>
      </c>
      <c r="K142" s="20">
        <f>IF(OR(TAvoir2021[[#This Row],[MONTANT T.T.C]]=TAvoir2021[[#This Row],[REGLEMENT]],TAvoir2021[[#This Row],[REGLEMENT]]="-"),"",TAvoir2021[[#This Row],[REGLEMENT]]-TAvoir2021[[#This Row],[MONTANT T.T.C]])</f>
        <v>-1.9999999999953388E-3</v>
      </c>
      <c r="L142" s="21">
        <f ca="1">IF(AND(TAvoir2021[[#This Row],[MONTANT H.T]]&lt;&gt;"",TAvoir2021[[#This Row],[ECART]]&lt;&gt;"",TAvoir2021[[#This Row],[RELANCE]]&lt;&gt;"non"),DATEDIF(TAvoir2021[[#This Row],[PERIODE]],TODAY(),"D"),"-")</f>
        <v>134</v>
      </c>
      <c r="M142" s="31"/>
      <c r="N142" s="35" t="s">
        <v>391</v>
      </c>
      <c r="O142" s="36" t="s">
        <v>161</v>
      </c>
      <c r="P142" s="3"/>
    </row>
    <row r="143" spans="1:16" s="2" customFormat="1" ht="16.5" hidden="1" thickTop="1" thickBot="1" x14ac:dyDescent="0.3">
      <c r="A143" s="30" t="s">
        <v>109</v>
      </c>
      <c r="B143" s="28" t="s">
        <v>59</v>
      </c>
      <c r="C143" s="24">
        <v>44049</v>
      </c>
      <c r="D143" s="25">
        <v>18001995</v>
      </c>
      <c r="E143" s="26">
        <v>576.16999999999996</v>
      </c>
      <c r="F143" s="25" t="s">
        <v>48</v>
      </c>
      <c r="G143" s="25" t="s">
        <v>83</v>
      </c>
      <c r="H143" s="27">
        <v>222.97</v>
      </c>
      <c r="I143" s="23">
        <f>TAvoir2021[[#This Row],[MONTANT H.T]]*1.2</f>
        <v>267.56399999999996</v>
      </c>
      <c r="J143" s="27">
        <v>273.56</v>
      </c>
      <c r="K143" s="20">
        <f>IF(OR(TAvoir2021[[#This Row],[MONTANT T.T.C]]=TAvoir2021[[#This Row],[REGLEMENT]],TAvoir2021[[#This Row],[REGLEMENT]]="-"),"",TAvoir2021[[#This Row],[REGLEMENT]]-TAvoir2021[[#This Row],[MONTANT T.T.C]])</f>
        <v>5.9960000000000377</v>
      </c>
      <c r="L143" s="21">
        <f ca="1">IF(AND(TAvoir2021[[#This Row],[MONTANT H.T]]&lt;&gt;"",TAvoir2021[[#This Row],[ECART]]&lt;&gt;"",TAvoir2021[[#This Row],[RELANCE]]&lt;&gt;"non"),DATEDIF(TAvoir2021[[#This Row],[PERIODE]],TODAY(),"D"),"-")</f>
        <v>229</v>
      </c>
      <c r="M143" s="31"/>
      <c r="N143" s="35" t="s">
        <v>353</v>
      </c>
      <c r="O143" s="36" t="s">
        <v>161</v>
      </c>
      <c r="P143" s="3"/>
    </row>
    <row r="144" spans="1:16" s="2" customFormat="1" ht="16.5" hidden="1" thickTop="1" thickBot="1" x14ac:dyDescent="0.3">
      <c r="A144" s="30" t="s">
        <v>110</v>
      </c>
      <c r="B144" s="28" t="s">
        <v>54</v>
      </c>
      <c r="C144" s="24">
        <v>44187</v>
      </c>
      <c r="D144" s="25">
        <v>18002212</v>
      </c>
      <c r="E144" s="26"/>
      <c r="F144" s="25" t="s">
        <v>67</v>
      </c>
      <c r="G144" s="25" t="s">
        <v>152</v>
      </c>
      <c r="H144" s="27">
        <v>807.36</v>
      </c>
      <c r="I144" s="70">
        <f>TAvoir2021[[#This Row],[MONTANT H.T]]*1.2</f>
        <v>968.83199999999999</v>
      </c>
      <c r="J144" s="27">
        <v>968.83</v>
      </c>
      <c r="K144" s="20">
        <f>IF(OR(TAvoir2021[[#This Row],[MONTANT T.T.C]]=TAvoir2021[[#This Row],[REGLEMENT]],TAvoir2021[[#This Row],[REGLEMENT]]="-"),"",TAvoir2021[[#This Row],[REGLEMENT]]-TAvoir2021[[#This Row],[MONTANT T.T.C]])</f>
        <v>-1.9999999999527063E-3</v>
      </c>
      <c r="L144" s="21">
        <f ca="1">IF(AND(TAvoir2021[[#This Row],[MONTANT H.T]]&lt;&gt;"",TAvoir2021[[#This Row],[ECART]]&lt;&gt;"",TAvoir2021[[#This Row],[RELANCE]]&lt;&gt;"non"),DATEDIF(TAvoir2021[[#This Row],[PERIODE]],TODAY(),"D"),"-")</f>
        <v>91</v>
      </c>
      <c r="M144" s="31"/>
      <c r="N144" s="35" t="s">
        <v>404</v>
      </c>
      <c r="O144" s="36" t="s">
        <v>161</v>
      </c>
      <c r="P144" s="3"/>
    </row>
    <row r="145" spans="1:16" s="2" customFormat="1" ht="16.5" hidden="1" thickTop="1" thickBot="1" x14ac:dyDescent="0.3">
      <c r="A145" s="30" t="s">
        <v>110</v>
      </c>
      <c r="B145" s="28" t="s">
        <v>54</v>
      </c>
      <c r="C145" s="37">
        <v>44195</v>
      </c>
      <c r="D145" s="38">
        <v>18002320</v>
      </c>
      <c r="E145" s="39">
        <v>4958.3999999999996</v>
      </c>
      <c r="F145" s="25" t="s">
        <v>48</v>
      </c>
      <c r="G145" s="38" t="s">
        <v>170</v>
      </c>
      <c r="H145" s="40">
        <v>235.2</v>
      </c>
      <c r="I145" s="40">
        <f>TAvoir2021[[#This Row],[MONTANT H.T]]*1.2</f>
        <v>282.23999999999995</v>
      </c>
      <c r="J145" s="40">
        <v>282.24</v>
      </c>
      <c r="K145" s="20" t="str">
        <f>IF(OR(TAvoir2021[[#This Row],[MONTANT T.T.C]]=TAvoir2021[[#This Row],[REGLEMENT]],TAvoir2021[[#This Row],[REGLEMENT]]="-"),"",TAvoir2021[[#This Row],[REGLEMENT]]-TAvoir2021[[#This Row],[MONTANT T.T.C]])</f>
        <v/>
      </c>
      <c r="L145" s="21" t="str">
        <f ca="1">IF(AND(TAvoir2021[[#This Row],[MONTANT H.T]]&lt;&gt;"",TAvoir2021[[#This Row],[ECART]]&lt;&gt;"",TAvoir2021[[#This Row],[RELANCE]]&lt;&gt;"non"),DATEDIF(TAvoir2021[[#This Row],[PERIODE]],TODAY(),"D"),"-")</f>
        <v>-</v>
      </c>
      <c r="M145" s="41"/>
      <c r="N145" s="42" t="s">
        <v>240</v>
      </c>
      <c r="O145" s="43" t="s">
        <v>161</v>
      </c>
      <c r="P145" s="3"/>
    </row>
    <row r="146" spans="1:16" s="2" customFormat="1" ht="16.5" thickTop="1" thickBot="1" x14ac:dyDescent="0.3">
      <c r="A146" s="30" t="s">
        <v>104</v>
      </c>
      <c r="B146" s="28" t="s">
        <v>64</v>
      </c>
      <c r="C146" s="24">
        <v>44088</v>
      </c>
      <c r="D146" s="25">
        <v>18002051</v>
      </c>
      <c r="E146" s="26"/>
      <c r="F146" s="25" t="s">
        <v>86</v>
      </c>
      <c r="G146" s="25"/>
      <c r="H146" s="27">
        <v>7.75</v>
      </c>
      <c r="I146" s="70">
        <f>TAvoir2021[[#This Row],[MONTANT H.T]]*1.2</f>
        <v>9.2999999999999989</v>
      </c>
      <c r="J146" s="27"/>
      <c r="K146" s="20">
        <f>IF(OR(TAvoir2021[[#This Row],[MONTANT T.T.C]]=TAvoir2021[[#This Row],[REGLEMENT]],TAvoir2021[[#This Row],[REGLEMENT]]="-"),"",TAvoir2021[[#This Row],[REGLEMENT]]-TAvoir2021[[#This Row],[MONTANT T.T.C]])</f>
        <v>-9.2999999999999989</v>
      </c>
      <c r="L146" s="21">
        <f ca="1">IF(AND(TAvoir2021[[#This Row],[MONTANT H.T]]&lt;&gt;"",TAvoir2021[[#This Row],[ECART]]&lt;&gt;"",TAvoir2021[[#This Row],[RELANCE]]&lt;&gt;"non"),DATEDIF(TAvoir2021[[#This Row],[PERIODE]],TODAY(),"D"),"-")</f>
        <v>190</v>
      </c>
      <c r="M146" s="31"/>
      <c r="N146" s="32"/>
      <c r="O146" s="33"/>
      <c r="P146" s="3"/>
    </row>
    <row r="147" spans="1:16" s="2" customFormat="1" ht="16.5" thickTop="1" thickBot="1" x14ac:dyDescent="0.3">
      <c r="A147" s="30" t="s">
        <v>117</v>
      </c>
      <c r="B147" s="28" t="s">
        <v>11</v>
      </c>
      <c r="C147" s="24">
        <v>44104</v>
      </c>
      <c r="D147" s="25">
        <v>18002082</v>
      </c>
      <c r="E147" s="26"/>
      <c r="F147" s="38" t="s">
        <v>70</v>
      </c>
      <c r="G147" s="25" t="s">
        <v>88</v>
      </c>
      <c r="H147" s="27">
        <v>686.76</v>
      </c>
      <c r="I147" s="70">
        <f>TAvoir2021[[#This Row],[MONTANT H.T]]*1.2</f>
        <v>824.11199999999997</v>
      </c>
      <c r="J147" s="27"/>
      <c r="K147" s="20">
        <f>IF(OR(TAvoir2021[[#This Row],[MONTANT T.T.C]]=TAvoir2021[[#This Row],[REGLEMENT]],TAvoir2021[[#This Row],[REGLEMENT]]="-"),"",TAvoir2021[[#This Row],[REGLEMENT]]-TAvoir2021[[#This Row],[MONTANT T.T.C]])</f>
        <v>-824.11199999999997</v>
      </c>
      <c r="L147" s="21">
        <f ca="1">IF(AND(TAvoir2021[[#This Row],[MONTANT H.T]]&lt;&gt;"",TAvoir2021[[#This Row],[ECART]]&lt;&gt;"",TAvoir2021[[#This Row],[RELANCE]]&lt;&gt;"non"),DATEDIF(TAvoir2021[[#This Row],[PERIODE]],TODAY(),"D"),"-")</f>
        <v>174</v>
      </c>
      <c r="M147" s="31"/>
      <c r="N147" s="32"/>
      <c r="O147" s="33"/>
      <c r="P147" s="3"/>
    </row>
    <row r="148" spans="1:16" s="2" customFormat="1" ht="16.5" hidden="1" thickTop="1" thickBot="1" x14ac:dyDescent="0.3">
      <c r="A148" s="30" t="s">
        <v>110</v>
      </c>
      <c r="B148" s="66" t="s">
        <v>54</v>
      </c>
      <c r="C148" s="37">
        <v>44237</v>
      </c>
      <c r="D148" s="38">
        <v>18002422</v>
      </c>
      <c r="E148" s="39">
        <v>22076.95</v>
      </c>
      <c r="F148" s="38" t="s">
        <v>53</v>
      </c>
      <c r="G148" s="38" t="s">
        <v>346</v>
      </c>
      <c r="H148" s="95">
        <v>570.4</v>
      </c>
      <c r="I148" s="40">
        <f>TAvoir2021[[#This Row],[MONTANT H.T]]*1.2</f>
        <v>684.4799999999999</v>
      </c>
      <c r="J148" s="40">
        <v>684.48</v>
      </c>
      <c r="K148" s="20" t="str">
        <f>IF(OR(TAvoir2021[[#This Row],[MONTANT T.T.C]]=TAvoir2021[[#This Row],[REGLEMENT]],TAvoir2021[[#This Row],[REGLEMENT]]="-"),"",TAvoir2021[[#This Row],[REGLEMENT]]-TAvoir2021[[#This Row],[MONTANT T.T.C]])</f>
        <v/>
      </c>
      <c r="L148" s="21" t="str">
        <f ca="1">IF(AND(TAvoir2021[[#This Row],[MONTANT H.T]]&lt;&gt;"",TAvoir2021[[#This Row],[ECART]]&lt;&gt;"",TAvoir2021[[#This Row],[RELANCE]]&lt;&gt;"non"),DATEDIF(TAvoir2021[[#This Row],[PERIODE]],TODAY(),"D"),"-")</f>
        <v>-</v>
      </c>
      <c r="M148" s="41"/>
      <c r="N148" s="42" t="s">
        <v>347</v>
      </c>
      <c r="O148" s="43" t="s">
        <v>161</v>
      </c>
      <c r="P148" s="3"/>
    </row>
    <row r="149" spans="1:16" s="2" customFormat="1" ht="16.5" hidden="1" thickTop="1" thickBot="1" x14ac:dyDescent="0.3">
      <c r="A149" s="30" t="s">
        <v>386</v>
      </c>
      <c r="B149" s="66" t="s">
        <v>343</v>
      </c>
      <c r="C149" s="37">
        <v>44202</v>
      </c>
      <c r="D149" s="38">
        <v>18002396</v>
      </c>
      <c r="E149" s="39">
        <v>3084.61</v>
      </c>
      <c r="F149" s="44" t="s">
        <v>48</v>
      </c>
      <c r="G149" s="38" t="s">
        <v>344</v>
      </c>
      <c r="H149" s="40">
        <v>34.21</v>
      </c>
      <c r="I149" s="40">
        <f>TAvoir2021[[#This Row],[MONTANT H.T]]*1.2</f>
        <v>41.052</v>
      </c>
      <c r="J149" s="40">
        <v>41.05</v>
      </c>
      <c r="K149" s="20">
        <f>IF(OR(TAvoir2021[[#This Row],[MONTANT T.T.C]]=TAvoir2021[[#This Row],[REGLEMENT]],TAvoir2021[[#This Row],[REGLEMENT]]="-"),"",TAvoir2021[[#This Row],[REGLEMENT]]-TAvoir2021[[#This Row],[MONTANT T.T.C]])</f>
        <v>-2.0000000000024443E-3</v>
      </c>
      <c r="L149" s="21">
        <f ca="1">IF(AND(TAvoir2021[[#This Row],[MONTANT H.T]]&lt;&gt;"",TAvoir2021[[#This Row],[ECART]]&lt;&gt;"",TAvoir2021[[#This Row],[RELANCE]]&lt;&gt;"non"),DATEDIF(TAvoir2021[[#This Row],[PERIODE]],TODAY(),"D"),"-")</f>
        <v>76</v>
      </c>
      <c r="M149" s="41"/>
      <c r="N149" s="42" t="s">
        <v>345</v>
      </c>
      <c r="O149" s="43" t="s">
        <v>161</v>
      </c>
      <c r="P149" s="3"/>
    </row>
    <row r="150" spans="1:16" s="2" customFormat="1" ht="16.5" hidden="1" thickTop="1" thickBot="1" x14ac:dyDescent="0.3">
      <c r="A150" s="30" t="s">
        <v>386</v>
      </c>
      <c r="B150" s="66" t="s">
        <v>343</v>
      </c>
      <c r="C150" s="37">
        <v>44237</v>
      </c>
      <c r="D150" s="38">
        <v>18002413</v>
      </c>
      <c r="E150" s="39">
        <v>3084.61</v>
      </c>
      <c r="F150" s="25" t="s">
        <v>48</v>
      </c>
      <c r="G150" s="38" t="s">
        <v>344</v>
      </c>
      <c r="H150" s="40">
        <v>235</v>
      </c>
      <c r="I150" s="70">
        <f>TAvoir2021[[#This Row],[MONTANT H.T]]*1.2</f>
        <v>282</v>
      </c>
      <c r="J150" s="40">
        <v>282</v>
      </c>
      <c r="K150" s="20" t="str">
        <f>IF(OR(TAvoir2021[[#This Row],[MONTANT T.T.C]]=TAvoir2021[[#This Row],[REGLEMENT]],TAvoir2021[[#This Row],[REGLEMENT]]="-"),"",TAvoir2021[[#This Row],[REGLEMENT]]-TAvoir2021[[#This Row],[MONTANT T.T.C]])</f>
        <v/>
      </c>
      <c r="L150" s="21" t="str">
        <f ca="1">IF(AND(TAvoir2021[[#This Row],[MONTANT H.T]]&lt;&gt;"",TAvoir2021[[#This Row],[ECART]]&lt;&gt;"",TAvoir2021[[#This Row],[RELANCE]]&lt;&gt;"non"),DATEDIF(TAvoir2021[[#This Row],[PERIODE]],TODAY(),"D"),"-")</f>
        <v>-</v>
      </c>
      <c r="M150" s="41"/>
      <c r="N150" s="35" t="s">
        <v>400</v>
      </c>
      <c r="O150" s="36" t="s">
        <v>161</v>
      </c>
      <c r="P150" s="3"/>
    </row>
    <row r="151" spans="1:16" s="2" customFormat="1" ht="16.5" thickTop="1" thickBot="1" x14ac:dyDescent="0.3">
      <c r="A151" s="30" t="s">
        <v>117</v>
      </c>
      <c r="B151" s="28" t="s">
        <v>11</v>
      </c>
      <c r="C151" s="24">
        <v>44112</v>
      </c>
      <c r="D151" s="25">
        <v>18002104</v>
      </c>
      <c r="E151" s="26">
        <v>259.99</v>
      </c>
      <c r="F151" s="25" t="s">
        <v>48</v>
      </c>
      <c r="G151" s="25" t="s">
        <v>91</v>
      </c>
      <c r="H151" s="27">
        <v>21.78</v>
      </c>
      <c r="I151" s="70">
        <f>TAvoir2021[[#This Row],[MONTANT H.T]]*1.2</f>
        <v>26.135999999999999</v>
      </c>
      <c r="J151" s="27"/>
      <c r="K151" s="20">
        <f>IF(OR(TAvoir2021[[#This Row],[MONTANT T.T.C]]=TAvoir2021[[#This Row],[REGLEMENT]],TAvoir2021[[#This Row],[REGLEMENT]]="-"),"",TAvoir2021[[#This Row],[REGLEMENT]]-TAvoir2021[[#This Row],[MONTANT T.T.C]])</f>
        <v>-26.135999999999999</v>
      </c>
      <c r="L151" s="21">
        <f ca="1">IF(AND(TAvoir2021[[#This Row],[MONTANT H.T]]&lt;&gt;"",TAvoir2021[[#This Row],[ECART]]&lt;&gt;"",TAvoir2021[[#This Row],[RELANCE]]&lt;&gt;"non"),DATEDIF(TAvoir2021[[#This Row],[PERIODE]],TODAY(),"D"),"-")</f>
        <v>166</v>
      </c>
      <c r="M151" s="31"/>
      <c r="N151" s="32"/>
      <c r="O151" s="33"/>
      <c r="P151" s="3"/>
    </row>
    <row r="152" spans="1:16" s="2" customFormat="1" ht="16.5" thickTop="1" thickBot="1" x14ac:dyDescent="0.3">
      <c r="A152" s="30" t="s">
        <v>117</v>
      </c>
      <c r="B152" s="28" t="s">
        <v>11</v>
      </c>
      <c r="C152" s="24">
        <v>44112</v>
      </c>
      <c r="D152" s="25">
        <v>18002105</v>
      </c>
      <c r="E152" s="26">
        <v>2545.86</v>
      </c>
      <c r="F152" s="25" t="s">
        <v>48</v>
      </c>
      <c r="G152" s="25" t="s">
        <v>92</v>
      </c>
      <c r="H152" s="27">
        <v>98.62</v>
      </c>
      <c r="I152" s="70">
        <f>TAvoir2021[[#This Row],[MONTANT H.T]]*1.2</f>
        <v>118.34399999999999</v>
      </c>
      <c r="J152" s="27"/>
      <c r="K152" s="20">
        <f>IF(OR(TAvoir2021[[#This Row],[MONTANT T.T.C]]=TAvoir2021[[#This Row],[REGLEMENT]],TAvoir2021[[#This Row],[REGLEMENT]]="-"),"",TAvoir2021[[#This Row],[REGLEMENT]]-TAvoir2021[[#This Row],[MONTANT T.T.C]])</f>
        <v>-118.34399999999999</v>
      </c>
      <c r="L152" s="21">
        <f ca="1">IF(AND(TAvoir2021[[#This Row],[MONTANT H.T]]&lt;&gt;"",TAvoir2021[[#This Row],[ECART]]&lt;&gt;"",TAvoir2021[[#This Row],[RELANCE]]&lt;&gt;"non"),DATEDIF(TAvoir2021[[#This Row],[PERIODE]],TODAY(),"D"),"-")</f>
        <v>166</v>
      </c>
      <c r="M152" s="31"/>
      <c r="N152" s="32"/>
      <c r="O152" s="33"/>
      <c r="P152" s="3"/>
    </row>
    <row r="153" spans="1:16" s="2" customFormat="1" ht="16.5" thickTop="1" thickBot="1" x14ac:dyDescent="0.3">
      <c r="A153" s="30" t="s">
        <v>104</v>
      </c>
      <c r="B153" s="28" t="s">
        <v>64</v>
      </c>
      <c r="C153" s="24">
        <v>44119</v>
      </c>
      <c r="D153" s="25">
        <v>18002120</v>
      </c>
      <c r="E153" s="26">
        <v>4357.78</v>
      </c>
      <c r="F153" s="25" t="s">
        <v>48</v>
      </c>
      <c r="G153" s="25" t="s">
        <v>96</v>
      </c>
      <c r="H153" s="27">
        <v>1810.96</v>
      </c>
      <c r="I153" s="70">
        <f>TAvoir2021[[#This Row],[MONTANT H.T]]*1.2</f>
        <v>2173.152</v>
      </c>
      <c r="J153" s="27"/>
      <c r="K153" s="20">
        <f>IF(OR(TAvoir2021[[#This Row],[MONTANT T.T.C]]=TAvoir2021[[#This Row],[REGLEMENT]],TAvoir2021[[#This Row],[REGLEMENT]]="-"),"",TAvoir2021[[#This Row],[REGLEMENT]]-TAvoir2021[[#This Row],[MONTANT T.T.C]])</f>
        <v>-2173.152</v>
      </c>
      <c r="L153" s="21">
        <f ca="1">IF(AND(TAvoir2021[[#This Row],[MONTANT H.T]]&lt;&gt;"",TAvoir2021[[#This Row],[ECART]]&lt;&gt;"",TAvoir2021[[#This Row],[RELANCE]]&lt;&gt;"non"),DATEDIF(TAvoir2021[[#This Row],[PERIODE]],TODAY(),"D"),"-")</f>
        <v>159</v>
      </c>
      <c r="M153" s="31"/>
      <c r="N153" s="32"/>
      <c r="O153" s="33"/>
      <c r="P153" s="3"/>
    </row>
    <row r="154" spans="1:16" s="2" customFormat="1" ht="16.5" thickTop="1" thickBot="1" x14ac:dyDescent="0.3">
      <c r="A154" s="30" t="s">
        <v>117</v>
      </c>
      <c r="B154" s="28" t="s">
        <v>11</v>
      </c>
      <c r="C154" s="24">
        <v>44124</v>
      </c>
      <c r="D154" s="25">
        <v>18002130</v>
      </c>
      <c r="E154" s="26"/>
      <c r="F154" s="25" t="s">
        <v>48</v>
      </c>
      <c r="G154" s="25" t="s">
        <v>93</v>
      </c>
      <c r="H154" s="27">
        <v>137.52000000000001</v>
      </c>
      <c r="I154" s="70">
        <f>TAvoir2021[[#This Row],[MONTANT H.T]]*1.2</f>
        <v>165.024</v>
      </c>
      <c r="J154" s="27"/>
      <c r="K154" s="20">
        <f>IF(OR(TAvoir2021[[#This Row],[MONTANT T.T.C]]=TAvoir2021[[#This Row],[REGLEMENT]],TAvoir2021[[#This Row],[REGLEMENT]]="-"),"",TAvoir2021[[#This Row],[REGLEMENT]]-TAvoir2021[[#This Row],[MONTANT T.T.C]])</f>
        <v>-165.024</v>
      </c>
      <c r="L154" s="21">
        <f ca="1">IF(AND(TAvoir2021[[#This Row],[MONTANT H.T]]&lt;&gt;"",TAvoir2021[[#This Row],[ECART]]&lt;&gt;"",TAvoir2021[[#This Row],[RELANCE]]&lt;&gt;"non"),DATEDIF(TAvoir2021[[#This Row],[PERIODE]],TODAY(),"D"),"-")</f>
        <v>154</v>
      </c>
      <c r="M154" s="31"/>
      <c r="N154" s="32"/>
      <c r="O154" s="33"/>
      <c r="P154" s="3"/>
    </row>
    <row r="155" spans="1:16" s="2" customFormat="1" ht="16.5" thickTop="1" thickBot="1" x14ac:dyDescent="0.3">
      <c r="A155" s="30" t="s">
        <v>117</v>
      </c>
      <c r="B155" s="28" t="s">
        <v>11</v>
      </c>
      <c r="C155" s="24">
        <v>44124</v>
      </c>
      <c r="D155" s="25">
        <v>18002131</v>
      </c>
      <c r="E155" s="26"/>
      <c r="F155" s="25" t="s">
        <v>48</v>
      </c>
      <c r="G155" s="25" t="s">
        <v>94</v>
      </c>
      <c r="H155" s="27">
        <v>157.84</v>
      </c>
      <c r="I155" s="70">
        <f>TAvoir2021[[#This Row],[MONTANT H.T]]*1.2</f>
        <v>189.40799999999999</v>
      </c>
      <c r="J155" s="27"/>
      <c r="K155" s="20">
        <f>IF(OR(TAvoir2021[[#This Row],[MONTANT T.T.C]]=TAvoir2021[[#This Row],[REGLEMENT]],TAvoir2021[[#This Row],[REGLEMENT]]="-"),"",TAvoir2021[[#This Row],[REGLEMENT]]-TAvoir2021[[#This Row],[MONTANT T.T.C]])</f>
        <v>-189.40799999999999</v>
      </c>
      <c r="L155" s="21">
        <f ca="1">IF(AND(TAvoir2021[[#This Row],[MONTANT H.T]]&lt;&gt;"",TAvoir2021[[#This Row],[ECART]]&lt;&gt;"",TAvoir2021[[#This Row],[RELANCE]]&lt;&gt;"non"),DATEDIF(TAvoir2021[[#This Row],[PERIODE]],TODAY(),"D"),"-")</f>
        <v>154</v>
      </c>
      <c r="M155" s="31"/>
      <c r="N155" s="32"/>
      <c r="O155" s="33"/>
      <c r="P155" s="3"/>
    </row>
    <row r="156" spans="1:16" s="2" customFormat="1" ht="16.5" thickTop="1" thickBot="1" x14ac:dyDescent="0.3">
      <c r="A156" s="30" t="s">
        <v>117</v>
      </c>
      <c r="B156" s="28" t="s">
        <v>11</v>
      </c>
      <c r="C156" s="24">
        <v>44124</v>
      </c>
      <c r="D156" s="25">
        <v>18002133</v>
      </c>
      <c r="E156" s="26"/>
      <c r="F156" s="25" t="s">
        <v>48</v>
      </c>
      <c r="G156" s="25" t="s">
        <v>95</v>
      </c>
      <c r="H156" s="27">
        <v>32.54</v>
      </c>
      <c r="I156" s="70">
        <f>TAvoir2021[[#This Row],[MONTANT H.T]]*1.2</f>
        <v>39.047999999999995</v>
      </c>
      <c r="J156" s="27"/>
      <c r="K156" s="20">
        <f>IF(OR(TAvoir2021[[#This Row],[MONTANT T.T.C]]=TAvoir2021[[#This Row],[REGLEMENT]],TAvoir2021[[#This Row],[REGLEMENT]]="-"),"",TAvoir2021[[#This Row],[REGLEMENT]]-TAvoir2021[[#This Row],[MONTANT T.T.C]])</f>
        <v>-39.047999999999995</v>
      </c>
      <c r="L156" s="21">
        <f ca="1">IF(AND(TAvoir2021[[#This Row],[MONTANT H.T]]&lt;&gt;"",TAvoir2021[[#This Row],[ECART]]&lt;&gt;"",TAvoir2021[[#This Row],[RELANCE]]&lt;&gt;"non"),DATEDIF(TAvoir2021[[#This Row],[PERIODE]],TODAY(),"D"),"-")</f>
        <v>154</v>
      </c>
      <c r="M156" s="31"/>
      <c r="N156" s="32"/>
      <c r="O156" s="33"/>
      <c r="P156" s="3"/>
    </row>
    <row r="157" spans="1:16" s="2" customFormat="1" ht="16.5" hidden="1" thickTop="1" thickBot="1" x14ac:dyDescent="0.3">
      <c r="A157" s="30" t="s">
        <v>111</v>
      </c>
      <c r="B157" s="28" t="s">
        <v>27</v>
      </c>
      <c r="C157" s="24">
        <v>44140</v>
      </c>
      <c r="D157" s="25">
        <v>18002151</v>
      </c>
      <c r="E157" s="26">
        <v>7592.15</v>
      </c>
      <c r="F157" s="25" t="s">
        <v>48</v>
      </c>
      <c r="G157" s="25" t="s">
        <v>129</v>
      </c>
      <c r="H157" s="27">
        <v>357.7</v>
      </c>
      <c r="I157" s="23">
        <f>TAvoir2021[[#This Row],[MONTANT H.T]]*1.2</f>
        <v>429.23999999999995</v>
      </c>
      <c r="J157" s="27">
        <v>429.24</v>
      </c>
      <c r="K157" s="20" t="str">
        <f>IF(OR(TAvoir2021[[#This Row],[MONTANT T.T.C]]=TAvoir2021[[#This Row],[REGLEMENT]],TAvoir2021[[#This Row],[REGLEMENT]]="-"),"",TAvoir2021[[#This Row],[REGLEMENT]]-TAvoir2021[[#This Row],[MONTANT T.T.C]])</f>
        <v/>
      </c>
      <c r="L157" s="21" t="str">
        <f ca="1">IF(AND(TAvoir2021[[#This Row],[MONTANT H.T]]&lt;&gt;"",TAvoir2021[[#This Row],[ECART]]&lt;&gt;"",TAvoir2021[[#This Row],[RELANCE]]&lt;&gt;"non"),DATEDIF(TAvoir2021[[#This Row],[PERIODE]],TODAY(),"D"),"-")</f>
        <v>-</v>
      </c>
      <c r="M157" s="31"/>
      <c r="N157" s="35" t="s">
        <v>232</v>
      </c>
      <c r="O157" s="36" t="s">
        <v>161</v>
      </c>
      <c r="P157" s="3"/>
    </row>
    <row r="158" spans="1:16" s="2" customFormat="1" ht="16.5" hidden="1" thickTop="1" thickBot="1" x14ac:dyDescent="0.3">
      <c r="A158" s="30" t="s">
        <v>111</v>
      </c>
      <c r="B158" s="28" t="s">
        <v>27</v>
      </c>
      <c r="C158" s="24">
        <v>44179</v>
      </c>
      <c r="D158" s="25">
        <v>18002273</v>
      </c>
      <c r="E158" s="26">
        <v>3660.78</v>
      </c>
      <c r="F158" s="25" t="s">
        <v>53</v>
      </c>
      <c r="G158" s="25" t="s">
        <v>141</v>
      </c>
      <c r="H158" s="27">
        <v>18.899999999999999</v>
      </c>
      <c r="I158" s="70">
        <f>TAvoir2021[[#This Row],[MONTANT H.T]]*1.2</f>
        <v>22.679999999999996</v>
      </c>
      <c r="J158" s="27">
        <v>22.91</v>
      </c>
      <c r="K158" s="20">
        <f>IF(OR(TAvoir2021[[#This Row],[MONTANT T.T.C]]=TAvoir2021[[#This Row],[REGLEMENT]],TAvoir2021[[#This Row],[REGLEMENT]]="-"),"",TAvoir2021[[#This Row],[REGLEMENT]]-TAvoir2021[[#This Row],[MONTANT T.T.C]])</f>
        <v>0.23000000000000398</v>
      </c>
      <c r="L158" s="21">
        <f ca="1">IF(AND(TAvoir2021[[#This Row],[MONTANT H.T]]&lt;&gt;"",TAvoir2021[[#This Row],[ECART]]&lt;&gt;"",TAvoir2021[[#This Row],[RELANCE]]&lt;&gt;"non"),DATEDIF(TAvoir2021[[#This Row],[PERIODE]],TODAY(),"D"),"-")</f>
        <v>99</v>
      </c>
      <c r="M158" s="31"/>
      <c r="N158" s="35" t="s">
        <v>417</v>
      </c>
      <c r="O158" s="36" t="s">
        <v>161</v>
      </c>
      <c r="P158" s="3"/>
    </row>
    <row r="159" spans="1:16" s="2" customFormat="1" ht="16.5" hidden="1" thickTop="1" thickBot="1" x14ac:dyDescent="0.3">
      <c r="A159" s="30" t="s">
        <v>111</v>
      </c>
      <c r="B159" s="28" t="s">
        <v>27</v>
      </c>
      <c r="C159" s="79">
        <v>44179</v>
      </c>
      <c r="D159" s="50">
        <v>18002275</v>
      </c>
      <c r="E159" s="80"/>
      <c r="F159" s="50" t="s">
        <v>53</v>
      </c>
      <c r="G159" s="72" t="s">
        <v>234</v>
      </c>
      <c r="H159" s="81">
        <v>285.38</v>
      </c>
      <c r="I159" s="23">
        <f>TAvoir2021[[#This Row],[MONTANT H.T]]*1.2</f>
        <v>342.45599999999996</v>
      </c>
      <c r="J159" s="27">
        <v>342.46</v>
      </c>
      <c r="K159" s="20">
        <f>IF(OR(TAvoir2021[[#This Row],[MONTANT T.T.C]]=TAvoir2021[[#This Row],[REGLEMENT]],TAvoir2021[[#This Row],[REGLEMENT]]="-"),"",TAvoir2021[[#This Row],[REGLEMENT]]-TAvoir2021[[#This Row],[MONTANT T.T.C]])</f>
        <v>4.0000000000190994E-3</v>
      </c>
      <c r="L159" s="21">
        <f ca="1">IF(AND(TAvoir2021[[#This Row],[MONTANT H.T]]&lt;&gt;"",TAvoir2021[[#This Row],[ECART]]&lt;&gt;"",TAvoir2021[[#This Row],[RELANCE]]&lt;&gt;"non"),DATEDIF(TAvoir2021[[#This Row],[PERIODE]],TODAY(),"D"),"-")</f>
        <v>99</v>
      </c>
      <c r="M159" s="31"/>
      <c r="N159" s="35" t="s">
        <v>228</v>
      </c>
      <c r="O159" s="36" t="s">
        <v>161</v>
      </c>
      <c r="P159" s="3"/>
    </row>
    <row r="160" spans="1:16" s="2" customFormat="1" ht="16.5" thickTop="1" thickBot="1" x14ac:dyDescent="0.3">
      <c r="A160" s="30" t="s">
        <v>111</v>
      </c>
      <c r="B160" s="28" t="s">
        <v>27</v>
      </c>
      <c r="C160" s="24">
        <v>44125</v>
      </c>
      <c r="D160" s="25">
        <v>18002135</v>
      </c>
      <c r="E160" s="26"/>
      <c r="F160" s="73" t="s">
        <v>35</v>
      </c>
      <c r="G160" s="25" t="s">
        <v>123</v>
      </c>
      <c r="H160" s="27">
        <v>2736.79</v>
      </c>
      <c r="I160" s="70">
        <f>TAvoir2021[[#This Row],[MONTANT H.T]]*1.2</f>
        <v>3284.1479999999997</v>
      </c>
      <c r="J160" s="27">
        <v>3083.48</v>
      </c>
      <c r="K160" s="121">
        <f>IF(OR(TAvoir2021[[#This Row],[MONTANT T.T.C]]=TAvoir2021[[#This Row],[REGLEMENT]],TAvoir2021[[#This Row],[REGLEMENT]]="-"),"",TAvoir2021[[#This Row],[REGLEMENT]]-TAvoir2021[[#This Row],[MONTANT T.T.C]])</f>
        <v>-200.66799999999967</v>
      </c>
      <c r="L160" s="123">
        <f ca="1">IF(AND(TAvoir2021[[#This Row],[MONTANT H.T]]&lt;&gt;"",TAvoir2021[[#This Row],[ECART]]&lt;&gt;"",TAvoir2021[[#This Row],[RELANCE]]&lt;&gt;"non"),DATEDIF(TAvoir2021[[#This Row],[PERIODE]],TODAY(),"D"),"-")</f>
        <v>153</v>
      </c>
      <c r="M160" s="31"/>
      <c r="N160" s="32" t="s">
        <v>124</v>
      </c>
      <c r="O160" s="33"/>
      <c r="P160" s="3"/>
    </row>
    <row r="161" spans="1:16" s="2" customFormat="1" ht="16.5" hidden="1" thickTop="1" thickBot="1" x14ac:dyDescent="0.3">
      <c r="A161" s="30" t="s">
        <v>111</v>
      </c>
      <c r="B161" s="46" t="s">
        <v>27</v>
      </c>
      <c r="C161" s="83">
        <v>44179</v>
      </c>
      <c r="D161" s="73">
        <v>18002276</v>
      </c>
      <c r="E161" s="82">
        <v>8279.8799999999992</v>
      </c>
      <c r="F161" s="73" t="s">
        <v>70</v>
      </c>
      <c r="G161" s="73" t="s">
        <v>142</v>
      </c>
      <c r="H161" s="84">
        <v>489.6</v>
      </c>
      <c r="I161" s="23">
        <f>TAvoir2021[[#This Row],[MONTANT H.T]]*1.2</f>
        <v>587.52</v>
      </c>
      <c r="J161" s="27">
        <v>587.52</v>
      </c>
      <c r="K161" s="20" t="str">
        <f>IF(OR(TAvoir2021[[#This Row],[MONTANT T.T.C]]=TAvoir2021[[#This Row],[REGLEMENT]],TAvoir2021[[#This Row],[REGLEMENT]]="-"),"",TAvoir2021[[#This Row],[REGLEMENT]]-TAvoir2021[[#This Row],[MONTANT T.T.C]])</f>
        <v/>
      </c>
      <c r="L161" s="21" t="str">
        <f ca="1">IF(AND(TAvoir2021[[#This Row],[MONTANT H.T]]&lt;&gt;"",TAvoir2021[[#This Row],[ECART]]&lt;&gt;"",TAvoir2021[[#This Row],[RELANCE]]&lt;&gt;"non"),DATEDIF(TAvoir2021[[#This Row],[PERIODE]],TODAY(),"D"),"-")</f>
        <v>-</v>
      </c>
      <c r="M161" s="31"/>
      <c r="N161" s="35" t="s">
        <v>229</v>
      </c>
      <c r="O161" s="36" t="s">
        <v>161</v>
      </c>
      <c r="P161" s="3"/>
    </row>
    <row r="162" spans="1:16" s="2" customFormat="1" ht="16.5" hidden="1" thickTop="1" thickBot="1" x14ac:dyDescent="0.3">
      <c r="A162" s="76" t="s">
        <v>111</v>
      </c>
      <c r="B162" s="53" t="s">
        <v>27</v>
      </c>
      <c r="C162" s="54">
        <v>44193</v>
      </c>
      <c r="D162" s="55">
        <v>18002296</v>
      </c>
      <c r="E162" s="56"/>
      <c r="F162" s="73" t="s">
        <v>48</v>
      </c>
      <c r="G162" s="55" t="s">
        <v>187</v>
      </c>
      <c r="H162" s="57">
        <v>46.78</v>
      </c>
      <c r="I162" s="51">
        <f>TAvoir2021[[#This Row],[MONTANT H.T]]*1.2</f>
        <v>56.136000000000003</v>
      </c>
      <c r="J162" s="90">
        <v>56.12</v>
      </c>
      <c r="K162" s="20">
        <f>IF(OR(TAvoir2021[[#This Row],[MONTANT T.T.C]]=TAvoir2021[[#This Row],[REGLEMENT]],TAvoir2021[[#This Row],[REGLEMENT]]="-"),"",TAvoir2021[[#This Row],[REGLEMENT]]-TAvoir2021[[#This Row],[MONTANT T.T.C]])</f>
        <v>-1.6000000000005343E-2</v>
      </c>
      <c r="L162" s="21">
        <f ca="1">IF(AND(TAvoir2021[[#This Row],[MONTANT H.T]]&lt;&gt;"",TAvoir2021[[#This Row],[ECART]]&lt;&gt;"",TAvoir2021[[#This Row],[RELANCE]]&lt;&gt;"non"),DATEDIF(TAvoir2021[[#This Row],[PERIODE]],TODAY(),"D"),"-")</f>
        <v>85</v>
      </c>
      <c r="M162" s="48"/>
      <c r="N162" s="48" t="s">
        <v>202</v>
      </c>
      <c r="O162" s="52" t="s">
        <v>161</v>
      </c>
      <c r="P162" s="3"/>
    </row>
    <row r="163" spans="1:16" s="2" customFormat="1" ht="16.5" thickTop="1" thickBot="1" x14ac:dyDescent="0.3">
      <c r="A163" s="76" t="s">
        <v>117</v>
      </c>
      <c r="B163" s="53" t="s">
        <v>11</v>
      </c>
      <c r="C163" s="24">
        <v>44132</v>
      </c>
      <c r="D163" s="25">
        <v>18002139</v>
      </c>
      <c r="E163" s="26"/>
      <c r="F163" s="73" t="s">
        <v>90</v>
      </c>
      <c r="G163" s="25" t="s">
        <v>127</v>
      </c>
      <c r="H163" s="27">
        <v>270.60000000000002</v>
      </c>
      <c r="I163" s="70">
        <f>TAvoir2021[[#This Row],[MONTANT H.T]]*1.2</f>
        <v>324.72000000000003</v>
      </c>
      <c r="J163" s="27"/>
      <c r="K163" s="121">
        <f>IF(OR(TAvoir2021[[#This Row],[MONTANT T.T.C]]=TAvoir2021[[#This Row],[REGLEMENT]],TAvoir2021[[#This Row],[REGLEMENT]]="-"),"",TAvoir2021[[#This Row],[REGLEMENT]]-TAvoir2021[[#This Row],[MONTANT T.T.C]])</f>
        <v>-324.72000000000003</v>
      </c>
      <c r="L163" s="123">
        <f ca="1">IF(AND(TAvoir2021[[#This Row],[MONTANT H.T]]&lt;&gt;"",TAvoir2021[[#This Row],[ECART]]&lt;&gt;"",TAvoir2021[[#This Row],[RELANCE]]&lt;&gt;"non"),DATEDIF(TAvoir2021[[#This Row],[PERIODE]],TODAY(),"D"),"-")</f>
        <v>146</v>
      </c>
      <c r="M163" s="31"/>
      <c r="N163" s="32"/>
      <c r="O163" s="33"/>
      <c r="P163" s="3"/>
    </row>
    <row r="164" spans="1:16" s="2" customFormat="1" ht="16.5" thickTop="1" thickBot="1" x14ac:dyDescent="0.3">
      <c r="A164" s="76" t="s">
        <v>117</v>
      </c>
      <c r="B164" s="53" t="s">
        <v>11</v>
      </c>
      <c r="C164" s="24">
        <v>44141</v>
      </c>
      <c r="D164" s="25">
        <v>18002161</v>
      </c>
      <c r="E164" s="26"/>
      <c r="F164" s="73" t="s">
        <v>35</v>
      </c>
      <c r="G164" s="25" t="s">
        <v>126</v>
      </c>
      <c r="H164" s="27">
        <v>1170.18</v>
      </c>
      <c r="I164" s="70">
        <f>TAvoir2021[[#This Row],[MONTANT H.T]]*1.2</f>
        <v>1404.2160000000001</v>
      </c>
      <c r="J164" s="27"/>
      <c r="K164" s="121">
        <f>IF(OR(TAvoir2021[[#This Row],[MONTANT T.T.C]]=TAvoir2021[[#This Row],[REGLEMENT]],TAvoir2021[[#This Row],[REGLEMENT]]="-"),"",TAvoir2021[[#This Row],[REGLEMENT]]-TAvoir2021[[#This Row],[MONTANT T.T.C]])</f>
        <v>-1404.2160000000001</v>
      </c>
      <c r="L164" s="123">
        <f ca="1">IF(AND(TAvoir2021[[#This Row],[MONTANT H.T]]&lt;&gt;"",TAvoir2021[[#This Row],[ECART]]&lt;&gt;"",TAvoir2021[[#This Row],[RELANCE]]&lt;&gt;"non"),DATEDIF(TAvoir2021[[#This Row],[PERIODE]],TODAY(),"D"),"-")</f>
        <v>137</v>
      </c>
      <c r="M164" s="31"/>
      <c r="N164" s="32"/>
      <c r="O164" s="33"/>
      <c r="P164" s="3"/>
    </row>
    <row r="165" spans="1:16" s="2" customFormat="1" ht="16.5" thickTop="1" thickBot="1" x14ac:dyDescent="0.3">
      <c r="A165" s="76" t="s">
        <v>155</v>
      </c>
      <c r="B165" s="53" t="s">
        <v>156</v>
      </c>
      <c r="C165" s="24">
        <v>44147</v>
      </c>
      <c r="D165" s="25">
        <v>18002184</v>
      </c>
      <c r="E165" s="26">
        <v>10597.05</v>
      </c>
      <c r="F165" s="73" t="s">
        <v>48</v>
      </c>
      <c r="G165" s="25" t="s">
        <v>157</v>
      </c>
      <c r="H165" s="27">
        <v>98.6</v>
      </c>
      <c r="I165" s="70">
        <f>TAvoir2021[[#This Row],[MONTANT H.T]]*1.2</f>
        <v>118.32</v>
      </c>
      <c r="J165" s="27"/>
      <c r="K165" s="121">
        <f>IF(OR(TAvoir2021[[#This Row],[MONTANT T.T.C]]=TAvoir2021[[#This Row],[REGLEMENT]],TAvoir2021[[#This Row],[REGLEMENT]]="-"),"",TAvoir2021[[#This Row],[REGLEMENT]]-TAvoir2021[[#This Row],[MONTANT T.T.C]])</f>
        <v>-118.32</v>
      </c>
      <c r="L165" s="123">
        <f ca="1">IF(AND(TAvoir2021[[#This Row],[MONTANT H.T]]&lt;&gt;"",TAvoir2021[[#This Row],[ECART]]&lt;&gt;"",TAvoir2021[[#This Row],[RELANCE]]&lt;&gt;"non"),DATEDIF(TAvoir2021[[#This Row],[PERIODE]],TODAY(),"D"),"-")</f>
        <v>131</v>
      </c>
      <c r="M165" s="31"/>
      <c r="N165" s="32"/>
      <c r="O165" s="33"/>
      <c r="P165" s="3"/>
    </row>
    <row r="166" spans="1:16" s="2" customFormat="1" ht="16.5" thickTop="1" thickBot="1" x14ac:dyDescent="0.3">
      <c r="A166" s="76" t="s">
        <v>99</v>
      </c>
      <c r="B166" s="53" t="s">
        <v>21</v>
      </c>
      <c r="C166" s="24">
        <v>44148</v>
      </c>
      <c r="D166" s="25">
        <v>18002185</v>
      </c>
      <c r="E166" s="26"/>
      <c r="F166" s="73" t="s">
        <v>49</v>
      </c>
      <c r="G166" s="25" t="s">
        <v>131</v>
      </c>
      <c r="H166" s="27">
        <v>22.23</v>
      </c>
      <c r="I166" s="70">
        <f>TAvoir2021[[#This Row],[MONTANT H.T]]*1.2</f>
        <v>26.675999999999998</v>
      </c>
      <c r="J166" s="27"/>
      <c r="K166" s="121">
        <f>IF(OR(TAvoir2021[[#This Row],[MONTANT T.T.C]]=TAvoir2021[[#This Row],[REGLEMENT]],TAvoir2021[[#This Row],[REGLEMENT]]="-"),"",TAvoir2021[[#This Row],[REGLEMENT]]-TAvoir2021[[#This Row],[MONTANT T.T.C]])</f>
        <v>-26.675999999999998</v>
      </c>
      <c r="L166" s="123">
        <f ca="1">IF(AND(TAvoir2021[[#This Row],[MONTANT H.T]]&lt;&gt;"",TAvoir2021[[#This Row],[ECART]]&lt;&gt;"",TAvoir2021[[#This Row],[RELANCE]]&lt;&gt;"non"),DATEDIF(TAvoir2021[[#This Row],[PERIODE]],TODAY(),"D"),"-")</f>
        <v>130</v>
      </c>
      <c r="M166" s="31"/>
      <c r="N166" s="32"/>
      <c r="O166" s="33"/>
      <c r="P166" s="3"/>
    </row>
    <row r="167" spans="1:16" s="2" customFormat="1" ht="16.5" thickTop="1" thickBot="1" x14ac:dyDescent="0.3">
      <c r="A167" s="76" t="s">
        <v>99</v>
      </c>
      <c r="B167" s="53" t="s">
        <v>21</v>
      </c>
      <c r="C167" s="24">
        <v>44151</v>
      </c>
      <c r="D167" s="25">
        <v>18002186</v>
      </c>
      <c r="E167" s="26"/>
      <c r="F167" s="73" t="s">
        <v>49</v>
      </c>
      <c r="G167" s="25" t="s">
        <v>130</v>
      </c>
      <c r="H167" s="27">
        <v>7.41</v>
      </c>
      <c r="I167" s="70">
        <f>TAvoir2021[[#This Row],[MONTANT H.T]]*1.2</f>
        <v>8.8919999999999995</v>
      </c>
      <c r="J167" s="27"/>
      <c r="K167" s="121">
        <f>IF(OR(TAvoir2021[[#This Row],[MONTANT T.T.C]]=TAvoir2021[[#This Row],[REGLEMENT]],TAvoir2021[[#This Row],[REGLEMENT]]="-"),"",TAvoir2021[[#This Row],[REGLEMENT]]-TAvoir2021[[#This Row],[MONTANT T.T.C]])</f>
        <v>-8.8919999999999995</v>
      </c>
      <c r="L167" s="123">
        <f ca="1">IF(AND(TAvoir2021[[#This Row],[MONTANT H.T]]&lt;&gt;"",TAvoir2021[[#This Row],[ECART]]&lt;&gt;"",TAvoir2021[[#This Row],[RELANCE]]&lt;&gt;"non"),DATEDIF(TAvoir2021[[#This Row],[PERIODE]],TODAY(),"D"),"-")</f>
        <v>127</v>
      </c>
      <c r="M167" s="31"/>
      <c r="N167" s="32"/>
      <c r="O167" s="33"/>
      <c r="P167" s="3"/>
    </row>
    <row r="168" spans="1:16" s="2" customFormat="1" ht="16.5" thickTop="1" thickBot="1" x14ac:dyDescent="0.3">
      <c r="A168" s="76" t="s">
        <v>113</v>
      </c>
      <c r="B168" s="53" t="s">
        <v>19</v>
      </c>
      <c r="C168" s="24">
        <v>44152</v>
      </c>
      <c r="D168" s="25">
        <v>18002202</v>
      </c>
      <c r="E168" s="26">
        <v>8762.69</v>
      </c>
      <c r="F168" s="73" t="s">
        <v>48</v>
      </c>
      <c r="G168" s="25" t="s">
        <v>132</v>
      </c>
      <c r="H168" s="27">
        <v>470.3</v>
      </c>
      <c r="I168" s="70">
        <f>TAvoir2021[[#This Row],[MONTANT H.T]]*1.2</f>
        <v>564.36</v>
      </c>
      <c r="J168" s="27"/>
      <c r="K168" s="121">
        <f>IF(OR(TAvoir2021[[#This Row],[MONTANT T.T.C]]=TAvoir2021[[#This Row],[REGLEMENT]],TAvoir2021[[#This Row],[REGLEMENT]]="-"),"",TAvoir2021[[#This Row],[REGLEMENT]]-TAvoir2021[[#This Row],[MONTANT T.T.C]])</f>
        <v>-564.36</v>
      </c>
      <c r="L168" s="123">
        <f ca="1">IF(AND(TAvoir2021[[#This Row],[MONTANT H.T]]&lt;&gt;"",TAvoir2021[[#This Row],[ECART]]&lt;&gt;"",TAvoir2021[[#This Row],[RELANCE]]&lt;&gt;"non"),DATEDIF(TAvoir2021[[#This Row],[PERIODE]],TODAY(),"D"),"-")</f>
        <v>126</v>
      </c>
      <c r="M168" s="31"/>
      <c r="N168" s="32"/>
      <c r="O168" s="33"/>
      <c r="P168" s="3"/>
    </row>
    <row r="169" spans="1:16" s="2" customFormat="1" ht="16.5" thickTop="1" thickBot="1" x14ac:dyDescent="0.3">
      <c r="A169" s="76" t="s">
        <v>117</v>
      </c>
      <c r="B169" s="53" t="s">
        <v>11</v>
      </c>
      <c r="C169" s="24">
        <v>44152</v>
      </c>
      <c r="D169" s="25">
        <v>18002193</v>
      </c>
      <c r="E169" s="26">
        <v>190.16</v>
      </c>
      <c r="F169" s="73" t="s">
        <v>48</v>
      </c>
      <c r="G169" s="25" t="s">
        <v>125</v>
      </c>
      <c r="H169" s="27">
        <v>69.87</v>
      </c>
      <c r="I169" s="70">
        <f>TAvoir2021[[#This Row],[MONTANT H.T]]*1.2</f>
        <v>83.844000000000008</v>
      </c>
      <c r="J169" s="27"/>
      <c r="K169" s="121">
        <f>IF(OR(TAvoir2021[[#This Row],[MONTANT T.T.C]]=TAvoir2021[[#This Row],[REGLEMENT]],TAvoir2021[[#This Row],[REGLEMENT]]="-"),"",TAvoir2021[[#This Row],[REGLEMENT]]-TAvoir2021[[#This Row],[MONTANT T.T.C]])</f>
        <v>-83.844000000000008</v>
      </c>
      <c r="L169" s="123">
        <f ca="1">IF(AND(TAvoir2021[[#This Row],[MONTANT H.T]]&lt;&gt;"",TAvoir2021[[#This Row],[ECART]]&lt;&gt;"",TAvoir2021[[#This Row],[RELANCE]]&lt;&gt;"non"),DATEDIF(TAvoir2021[[#This Row],[PERIODE]],TODAY(),"D"),"-")</f>
        <v>126</v>
      </c>
      <c r="M169" s="31"/>
      <c r="N169" s="32"/>
      <c r="O169" s="33"/>
      <c r="P169" s="3"/>
    </row>
    <row r="170" spans="1:16" s="2" customFormat="1" ht="16.5" thickTop="1" thickBot="1" x14ac:dyDescent="0.3">
      <c r="A170" s="76" t="s">
        <v>117</v>
      </c>
      <c r="B170" s="53" t="s">
        <v>11</v>
      </c>
      <c r="C170" s="24">
        <v>44158</v>
      </c>
      <c r="D170" s="25">
        <v>18002213</v>
      </c>
      <c r="E170" s="26">
        <v>1487.88</v>
      </c>
      <c r="F170" s="73" t="s">
        <v>135</v>
      </c>
      <c r="G170" s="25" t="s">
        <v>143</v>
      </c>
      <c r="H170" s="27">
        <v>1239.9000000000001</v>
      </c>
      <c r="I170" s="70">
        <f>TAvoir2021[[#This Row],[MONTANT H.T]]*1.2</f>
        <v>1487.88</v>
      </c>
      <c r="J170" s="27"/>
      <c r="K170" s="121">
        <f>IF(OR(TAvoir2021[[#This Row],[MONTANT T.T.C]]=TAvoir2021[[#This Row],[REGLEMENT]],TAvoir2021[[#This Row],[REGLEMENT]]="-"),"",TAvoir2021[[#This Row],[REGLEMENT]]-TAvoir2021[[#This Row],[MONTANT T.T.C]])</f>
        <v>-1487.88</v>
      </c>
      <c r="L170" s="123">
        <f ca="1">IF(AND(TAvoir2021[[#This Row],[MONTANT H.T]]&lt;&gt;"",TAvoir2021[[#This Row],[ECART]]&lt;&gt;"",TAvoir2021[[#This Row],[RELANCE]]&lt;&gt;"non"),DATEDIF(TAvoir2021[[#This Row],[PERIODE]],TODAY(),"D"),"-")</f>
        <v>120</v>
      </c>
      <c r="M170" s="31"/>
      <c r="N170" s="32"/>
      <c r="O170" s="33"/>
      <c r="P170" s="3"/>
    </row>
    <row r="171" spans="1:16" s="2" customFormat="1" ht="16.5" hidden="1" thickTop="1" thickBot="1" x14ac:dyDescent="0.3">
      <c r="A171" s="77" t="s">
        <v>111</v>
      </c>
      <c r="B171" s="53" t="s">
        <v>27</v>
      </c>
      <c r="C171" s="54">
        <v>44193</v>
      </c>
      <c r="D171" s="55">
        <v>18002297</v>
      </c>
      <c r="E171" s="56"/>
      <c r="F171" s="73" t="s">
        <v>48</v>
      </c>
      <c r="G171" s="55" t="s">
        <v>187</v>
      </c>
      <c r="H171" s="57">
        <v>83.7</v>
      </c>
      <c r="I171" s="57">
        <f>TAvoir2021[[#This Row],[MONTANT H.T]]*1.2</f>
        <v>100.44</v>
      </c>
      <c r="J171" s="89">
        <v>100.44</v>
      </c>
      <c r="K171" s="20" t="str">
        <f>IF(OR(TAvoir2021[[#This Row],[MONTANT T.T.C]]=TAvoir2021[[#This Row],[REGLEMENT]],TAvoir2021[[#This Row],[REGLEMENT]]="-"),"",TAvoir2021[[#This Row],[REGLEMENT]]-TAvoir2021[[#This Row],[MONTANT T.T.C]])</f>
        <v/>
      </c>
      <c r="L171" s="21" t="str">
        <f ca="1">IF(AND(TAvoir2021[[#This Row],[MONTANT H.T]]&lt;&gt;"",TAvoir2021[[#This Row],[ECART]]&lt;&gt;"",TAvoir2021[[#This Row],[RELANCE]]&lt;&gt;"non"),DATEDIF(TAvoir2021[[#This Row],[PERIODE]],TODAY(),"D"),"-")</f>
        <v>-</v>
      </c>
      <c r="M171" s="55"/>
      <c r="N171" s="55" t="s">
        <v>201</v>
      </c>
      <c r="O171" s="58" t="s">
        <v>161</v>
      </c>
      <c r="P171" s="3"/>
    </row>
    <row r="172" spans="1:16" s="2" customFormat="1" ht="16.5" hidden="1" thickTop="1" thickBot="1" x14ac:dyDescent="0.3">
      <c r="A172" s="77" t="s">
        <v>111</v>
      </c>
      <c r="B172" s="53" t="s">
        <v>27</v>
      </c>
      <c r="C172" s="54">
        <v>44193</v>
      </c>
      <c r="D172" s="55">
        <v>18002298</v>
      </c>
      <c r="E172" s="56"/>
      <c r="F172" s="73" t="s">
        <v>48</v>
      </c>
      <c r="G172" s="55" t="s">
        <v>186</v>
      </c>
      <c r="H172" s="57">
        <v>30.68</v>
      </c>
      <c r="I172" s="57">
        <f>TAvoir2021[[#This Row],[MONTANT H.T]]*1.2</f>
        <v>36.815999999999995</v>
      </c>
      <c r="J172" s="89">
        <v>36.82</v>
      </c>
      <c r="K172" s="20">
        <f>IF(OR(TAvoir2021[[#This Row],[MONTANT T.T.C]]=TAvoir2021[[#This Row],[REGLEMENT]],TAvoir2021[[#This Row],[REGLEMENT]]="-"),"",TAvoir2021[[#This Row],[REGLEMENT]]-TAvoir2021[[#This Row],[MONTANT T.T.C]])</f>
        <v>4.0000000000048885E-3</v>
      </c>
      <c r="L172" s="21">
        <f ca="1">IF(AND(TAvoir2021[[#This Row],[MONTANT H.T]]&lt;&gt;"",TAvoir2021[[#This Row],[ECART]]&lt;&gt;"",TAvoir2021[[#This Row],[RELANCE]]&lt;&gt;"non"),DATEDIF(TAvoir2021[[#This Row],[PERIODE]],TODAY(),"D"),"-")</f>
        <v>85</v>
      </c>
      <c r="M172" s="55"/>
      <c r="N172" s="55" t="s">
        <v>203</v>
      </c>
      <c r="O172" s="58" t="s">
        <v>161</v>
      </c>
      <c r="P172" s="3"/>
    </row>
    <row r="173" spans="1:16" s="2" customFormat="1" ht="16.5" hidden="1" thickTop="1" thickBot="1" x14ac:dyDescent="0.3">
      <c r="A173" s="77" t="s">
        <v>111</v>
      </c>
      <c r="B173" s="53" t="s">
        <v>27</v>
      </c>
      <c r="C173" s="85">
        <v>44193</v>
      </c>
      <c r="D173" s="86">
        <v>18002299</v>
      </c>
      <c r="E173" s="56"/>
      <c r="F173" s="60" t="s">
        <v>48</v>
      </c>
      <c r="G173" s="86" t="s">
        <v>185</v>
      </c>
      <c r="H173" s="61">
        <v>58.24</v>
      </c>
      <c r="I173" s="57">
        <f>TAvoir2021[[#This Row],[MONTANT H.T]]*1.2</f>
        <v>69.888000000000005</v>
      </c>
      <c r="J173" s="89">
        <v>69.89</v>
      </c>
      <c r="K173" s="20">
        <f>IF(OR(TAvoir2021[[#This Row],[MONTANT T.T.C]]=TAvoir2021[[#This Row],[REGLEMENT]],TAvoir2021[[#This Row],[REGLEMENT]]="-"),"",TAvoir2021[[#This Row],[REGLEMENT]]-TAvoir2021[[#This Row],[MONTANT T.T.C]])</f>
        <v>1.9999999999953388E-3</v>
      </c>
      <c r="L173" s="21">
        <f ca="1">IF(AND(TAvoir2021[[#This Row],[MONTANT H.T]]&lt;&gt;"",TAvoir2021[[#This Row],[ECART]]&lt;&gt;"",TAvoir2021[[#This Row],[RELANCE]]&lt;&gt;"non"),DATEDIF(TAvoir2021[[#This Row],[PERIODE]],TODAY(),"D"),"-")</f>
        <v>85</v>
      </c>
      <c r="M173" s="55"/>
      <c r="N173" s="55" t="s">
        <v>200</v>
      </c>
      <c r="O173" s="58" t="s">
        <v>161</v>
      </c>
      <c r="P173" s="3"/>
    </row>
    <row r="174" spans="1:16" s="2" customFormat="1" ht="16.5" hidden="1" thickTop="1" thickBot="1" x14ac:dyDescent="0.3">
      <c r="A174" s="77" t="s">
        <v>111</v>
      </c>
      <c r="B174" s="53" t="s">
        <v>27</v>
      </c>
      <c r="C174" s="54">
        <v>44193</v>
      </c>
      <c r="D174" s="55">
        <v>18002300</v>
      </c>
      <c r="E174" s="56"/>
      <c r="F174" s="73" t="s">
        <v>48</v>
      </c>
      <c r="G174" s="55" t="s">
        <v>184</v>
      </c>
      <c r="H174" s="57">
        <v>76.819999999999993</v>
      </c>
      <c r="I174" s="57">
        <f>TAvoir2021[[#This Row],[MONTANT H.T]]*1.2</f>
        <v>92.183999999999983</v>
      </c>
      <c r="J174" s="89">
        <v>92.18</v>
      </c>
      <c r="K174" s="20">
        <f>IF(OR(TAvoir2021[[#This Row],[MONTANT T.T.C]]=TAvoir2021[[#This Row],[REGLEMENT]],TAvoir2021[[#This Row],[REGLEMENT]]="-"),"",TAvoir2021[[#This Row],[REGLEMENT]]-TAvoir2021[[#This Row],[MONTANT T.T.C]])</f>
        <v>-3.9999999999764668E-3</v>
      </c>
      <c r="L174" s="21">
        <f ca="1">IF(AND(TAvoir2021[[#This Row],[MONTANT H.T]]&lt;&gt;"",TAvoir2021[[#This Row],[ECART]]&lt;&gt;"",TAvoir2021[[#This Row],[RELANCE]]&lt;&gt;"non"),DATEDIF(TAvoir2021[[#This Row],[PERIODE]],TODAY(),"D"),"-")</f>
        <v>85</v>
      </c>
      <c r="M174" s="55"/>
      <c r="N174" s="55" t="s">
        <v>199</v>
      </c>
      <c r="O174" s="58" t="s">
        <v>161</v>
      </c>
      <c r="P174" s="3"/>
    </row>
    <row r="175" spans="1:16" s="2" customFormat="1" ht="16.5" hidden="1" thickTop="1" thickBot="1" x14ac:dyDescent="0.3">
      <c r="A175" s="77" t="s">
        <v>111</v>
      </c>
      <c r="B175" s="53" t="s">
        <v>27</v>
      </c>
      <c r="C175" s="54">
        <v>44193</v>
      </c>
      <c r="D175" s="55">
        <v>18002301</v>
      </c>
      <c r="E175" s="56"/>
      <c r="F175" s="73" t="s">
        <v>48</v>
      </c>
      <c r="G175" s="55" t="s">
        <v>183</v>
      </c>
      <c r="H175" s="57">
        <v>100.26</v>
      </c>
      <c r="I175" s="57">
        <f>TAvoir2021[[#This Row],[MONTANT H.T]]*1.2</f>
        <v>120.312</v>
      </c>
      <c r="J175" s="89">
        <v>120.31</v>
      </c>
      <c r="K175" s="20">
        <f>IF(OR(TAvoir2021[[#This Row],[MONTANT T.T.C]]=TAvoir2021[[#This Row],[REGLEMENT]],TAvoir2021[[#This Row],[REGLEMENT]]="-"),"",TAvoir2021[[#This Row],[REGLEMENT]]-TAvoir2021[[#This Row],[MONTANT T.T.C]])</f>
        <v>-1.9999999999953388E-3</v>
      </c>
      <c r="L175" s="21">
        <f ca="1">IF(AND(TAvoir2021[[#This Row],[MONTANT H.T]]&lt;&gt;"",TAvoir2021[[#This Row],[ECART]]&lt;&gt;"",TAvoir2021[[#This Row],[RELANCE]]&lt;&gt;"non"),DATEDIF(TAvoir2021[[#This Row],[PERIODE]],TODAY(),"D"),"-")</f>
        <v>85</v>
      </c>
      <c r="M175" s="55"/>
      <c r="N175" s="55" t="s">
        <v>198</v>
      </c>
      <c r="O175" s="58" t="s">
        <v>161</v>
      </c>
      <c r="P175" s="3"/>
    </row>
    <row r="176" spans="1:16" s="2" customFormat="1" ht="16.5" hidden="1" thickTop="1" thickBot="1" x14ac:dyDescent="0.3">
      <c r="A176" s="78" t="s">
        <v>111</v>
      </c>
      <c r="B176" s="53" t="s">
        <v>27</v>
      </c>
      <c r="C176" s="54">
        <v>44193</v>
      </c>
      <c r="D176" s="55">
        <v>18002302</v>
      </c>
      <c r="E176" s="56"/>
      <c r="F176" s="73" t="s">
        <v>48</v>
      </c>
      <c r="G176" s="55" t="s">
        <v>183</v>
      </c>
      <c r="H176" s="57">
        <v>54</v>
      </c>
      <c r="I176" s="57">
        <f>TAvoir2021[[#This Row],[MONTANT H.T]]*1.2</f>
        <v>64.8</v>
      </c>
      <c r="J176" s="89">
        <v>64.8</v>
      </c>
      <c r="K176" s="20" t="str">
        <f>IF(OR(TAvoir2021[[#This Row],[MONTANT T.T.C]]=TAvoir2021[[#This Row],[REGLEMENT]],TAvoir2021[[#This Row],[REGLEMENT]]="-"),"",TAvoir2021[[#This Row],[REGLEMENT]]-TAvoir2021[[#This Row],[MONTANT T.T.C]])</f>
        <v/>
      </c>
      <c r="L176" s="21" t="str">
        <f ca="1">IF(AND(TAvoir2021[[#This Row],[MONTANT H.T]]&lt;&gt;"",TAvoir2021[[#This Row],[ECART]]&lt;&gt;"",TAvoir2021[[#This Row],[RELANCE]]&lt;&gt;"non"),DATEDIF(TAvoir2021[[#This Row],[PERIODE]],TODAY(),"D"),"-")</f>
        <v>-</v>
      </c>
      <c r="M176" s="55"/>
      <c r="N176" s="55" t="s">
        <v>197</v>
      </c>
      <c r="O176" s="58" t="s">
        <v>161</v>
      </c>
      <c r="P176" s="3"/>
    </row>
    <row r="177" spans="1:16" s="2" customFormat="1" ht="16.5" hidden="1" thickTop="1" thickBot="1" x14ac:dyDescent="0.3">
      <c r="A177" s="30" t="s">
        <v>111</v>
      </c>
      <c r="B177" s="59" t="s">
        <v>27</v>
      </c>
      <c r="C177" s="85">
        <v>44193</v>
      </c>
      <c r="D177" s="86">
        <v>18002303</v>
      </c>
      <c r="E177" s="87"/>
      <c r="F177" s="73" t="s">
        <v>48</v>
      </c>
      <c r="G177" s="86" t="s">
        <v>182</v>
      </c>
      <c r="H177" s="61">
        <v>49.51</v>
      </c>
      <c r="I177" s="61">
        <f>TAvoir2021[[#This Row],[MONTANT H.T]]*1.2</f>
        <v>59.411999999999992</v>
      </c>
      <c r="J177" s="61">
        <v>59.41</v>
      </c>
      <c r="K177" s="20">
        <f>IF(OR(TAvoir2021[[#This Row],[MONTANT T.T.C]]=TAvoir2021[[#This Row],[REGLEMENT]],TAvoir2021[[#This Row],[REGLEMENT]]="-"),"",TAvoir2021[[#This Row],[REGLEMENT]]-TAvoir2021[[#This Row],[MONTANT T.T.C]])</f>
        <v>-1.9999999999953388E-3</v>
      </c>
      <c r="L177" s="21">
        <f ca="1">IF(AND(TAvoir2021[[#This Row],[MONTANT H.T]]&lt;&gt;"",TAvoir2021[[#This Row],[ECART]]&lt;&gt;"",TAvoir2021[[#This Row],[RELANCE]]&lt;&gt;"non"),DATEDIF(TAvoir2021[[#This Row],[PERIODE]],TODAY(),"D"),"-")</f>
        <v>85</v>
      </c>
      <c r="M177" s="86"/>
      <c r="N177" s="86" t="s">
        <v>196</v>
      </c>
      <c r="O177" s="62" t="s">
        <v>161</v>
      </c>
      <c r="P177" s="3"/>
    </row>
    <row r="178" spans="1:16" s="2" customFormat="1" ht="16.5" hidden="1" thickTop="1" thickBot="1" x14ac:dyDescent="0.3">
      <c r="A178" s="30" t="s">
        <v>111</v>
      </c>
      <c r="B178" s="46" t="s">
        <v>27</v>
      </c>
      <c r="C178" s="47">
        <v>44193</v>
      </c>
      <c r="D178" s="48">
        <v>18002304</v>
      </c>
      <c r="E178" s="49"/>
      <c r="F178" s="50" t="s">
        <v>48</v>
      </c>
      <c r="G178" s="48" t="s">
        <v>182</v>
      </c>
      <c r="H178" s="51">
        <v>79.41</v>
      </c>
      <c r="I178" s="51">
        <f>TAvoir2021[[#This Row],[MONTANT H.T]]*1.2</f>
        <v>95.291999999999987</v>
      </c>
      <c r="J178" s="51">
        <v>95.29</v>
      </c>
      <c r="K178" s="20">
        <f>IF(OR(TAvoir2021[[#This Row],[MONTANT T.T.C]]=TAvoir2021[[#This Row],[REGLEMENT]],TAvoir2021[[#This Row],[REGLEMENT]]="-"),"",TAvoir2021[[#This Row],[REGLEMENT]]-TAvoir2021[[#This Row],[MONTANT T.T.C]])</f>
        <v>-1.999999999981128E-3</v>
      </c>
      <c r="L178" s="21">
        <f ca="1">IF(AND(TAvoir2021[[#This Row],[MONTANT H.T]]&lt;&gt;"",TAvoir2021[[#This Row],[ECART]]&lt;&gt;"",TAvoir2021[[#This Row],[RELANCE]]&lt;&gt;"non"),DATEDIF(TAvoir2021[[#This Row],[PERIODE]],TODAY(),"D"),"-")</f>
        <v>85</v>
      </c>
      <c r="M178" s="48"/>
      <c r="N178" s="48" t="s">
        <v>195</v>
      </c>
      <c r="O178" s="52" t="s">
        <v>161</v>
      </c>
      <c r="P178" s="3"/>
    </row>
    <row r="179" spans="1:16" s="2" customFormat="1" ht="16.5" hidden="1" thickTop="1" thickBot="1" x14ac:dyDescent="0.3">
      <c r="A179" s="30" t="s">
        <v>111</v>
      </c>
      <c r="B179" s="59" t="s">
        <v>27</v>
      </c>
      <c r="C179" s="85">
        <v>44194</v>
      </c>
      <c r="D179" s="86">
        <v>18002309</v>
      </c>
      <c r="E179" s="87">
        <v>8000.41</v>
      </c>
      <c r="F179" s="115" t="s">
        <v>70</v>
      </c>
      <c r="G179" s="86" t="s">
        <v>181</v>
      </c>
      <c r="H179" s="61">
        <v>516</v>
      </c>
      <c r="I179" s="61">
        <f>TAvoir2021[[#This Row],[MONTANT H.T]]*1.2</f>
        <v>619.19999999999993</v>
      </c>
      <c r="J179" s="61">
        <v>619.20000000000005</v>
      </c>
      <c r="K179" s="20" t="str">
        <f>IF(OR(TAvoir2021[[#This Row],[MONTANT T.T.C]]=TAvoir2021[[#This Row],[REGLEMENT]],TAvoir2021[[#This Row],[REGLEMENT]]="-"),"",TAvoir2021[[#This Row],[REGLEMENT]]-TAvoir2021[[#This Row],[MONTANT T.T.C]])</f>
        <v/>
      </c>
      <c r="L179" s="21" t="str">
        <f ca="1">IF(AND(TAvoir2021[[#This Row],[MONTANT H.T]]&lt;&gt;"",TAvoir2021[[#This Row],[ECART]]&lt;&gt;"",TAvoir2021[[#This Row],[RELANCE]]&lt;&gt;"non"),DATEDIF(TAvoir2021[[#This Row],[PERIODE]],TODAY(),"D"),"-")</f>
        <v>-</v>
      </c>
      <c r="M179" s="86"/>
      <c r="N179" s="86" t="s">
        <v>230</v>
      </c>
      <c r="O179" s="62" t="s">
        <v>161</v>
      </c>
      <c r="P179" s="3"/>
    </row>
    <row r="180" spans="1:16" s="2" customFormat="1" ht="16.5" hidden="1" thickTop="1" thickBot="1" x14ac:dyDescent="0.3">
      <c r="A180" s="30" t="s">
        <v>111</v>
      </c>
      <c r="B180" s="28" t="s">
        <v>27</v>
      </c>
      <c r="C180" s="37">
        <v>44194</v>
      </c>
      <c r="D180" s="38">
        <v>18002310</v>
      </c>
      <c r="E180" s="39">
        <v>4098.5600000000004</v>
      </c>
      <c r="F180" s="25" t="s">
        <v>48</v>
      </c>
      <c r="G180" s="38" t="s">
        <v>180</v>
      </c>
      <c r="H180" s="40">
        <v>39.61</v>
      </c>
      <c r="I180" s="40">
        <f>TAvoir2021[[#This Row],[MONTANT H.T]]*1.2</f>
        <v>47.531999999999996</v>
      </c>
      <c r="J180" s="40">
        <v>47.53</v>
      </c>
      <c r="K180" s="20">
        <f>IF(OR(TAvoir2021[[#This Row],[MONTANT T.T.C]]=TAvoir2021[[#This Row],[REGLEMENT]],TAvoir2021[[#This Row],[REGLEMENT]]="-"),"",TAvoir2021[[#This Row],[REGLEMENT]]-TAvoir2021[[#This Row],[MONTANT T.T.C]])</f>
        <v>-1.9999999999953388E-3</v>
      </c>
      <c r="L180" s="21">
        <f ca="1">IF(AND(TAvoir2021[[#This Row],[MONTANT H.T]]&lt;&gt;"",TAvoir2021[[#This Row],[ECART]]&lt;&gt;"",TAvoir2021[[#This Row],[RELANCE]]&lt;&gt;"non"),DATEDIF(TAvoir2021[[#This Row],[PERIODE]],TODAY(),"D"),"-")</f>
        <v>84</v>
      </c>
      <c r="M180" s="41"/>
      <c r="N180" s="42" t="s">
        <v>194</v>
      </c>
      <c r="O180" s="43" t="s">
        <v>161</v>
      </c>
      <c r="P180" s="3"/>
    </row>
    <row r="181" spans="1:16" s="2" customFormat="1" ht="16.5" hidden="1" thickTop="1" thickBot="1" x14ac:dyDescent="0.3">
      <c r="A181" s="30" t="s">
        <v>111</v>
      </c>
      <c r="B181" s="28" t="s">
        <v>27</v>
      </c>
      <c r="C181" s="37">
        <v>44194</v>
      </c>
      <c r="D181" s="38">
        <v>18002311</v>
      </c>
      <c r="E181" s="39">
        <v>2715.6</v>
      </c>
      <c r="F181" s="25" t="s">
        <v>48</v>
      </c>
      <c r="G181" s="38" t="s">
        <v>179</v>
      </c>
      <c r="H181" s="40">
        <v>48</v>
      </c>
      <c r="I181" s="40">
        <f>TAvoir2021[[#This Row],[MONTANT H.T]]*1.2</f>
        <v>57.599999999999994</v>
      </c>
      <c r="J181" s="40">
        <v>57.6</v>
      </c>
      <c r="K181" s="20" t="str">
        <f>IF(OR(TAvoir2021[[#This Row],[MONTANT T.T.C]]=TAvoir2021[[#This Row],[REGLEMENT]],TAvoir2021[[#This Row],[REGLEMENT]]="-"),"",TAvoir2021[[#This Row],[REGLEMENT]]-TAvoir2021[[#This Row],[MONTANT T.T.C]])</f>
        <v/>
      </c>
      <c r="L181" s="21" t="str">
        <f ca="1">IF(AND(TAvoir2021[[#This Row],[MONTANT H.T]]&lt;&gt;"",TAvoir2021[[#This Row],[ECART]]&lt;&gt;"",TAvoir2021[[#This Row],[RELANCE]]&lt;&gt;"non"),DATEDIF(TAvoir2021[[#This Row],[PERIODE]],TODAY(),"D"),"-")</f>
        <v>-</v>
      </c>
      <c r="M181" s="41"/>
      <c r="N181" s="42" t="s">
        <v>193</v>
      </c>
      <c r="O181" s="43" t="s">
        <v>161</v>
      </c>
      <c r="P181" s="3"/>
    </row>
    <row r="182" spans="1:16" s="2" customFormat="1" ht="16.5" hidden="1" thickTop="1" thickBot="1" x14ac:dyDescent="0.3">
      <c r="A182" s="30" t="s">
        <v>111</v>
      </c>
      <c r="B182" s="28" t="s">
        <v>27</v>
      </c>
      <c r="C182" s="37">
        <v>44194</v>
      </c>
      <c r="D182" s="38">
        <v>18002312</v>
      </c>
      <c r="E182" s="39">
        <v>2282.94</v>
      </c>
      <c r="F182" s="25" t="s">
        <v>48</v>
      </c>
      <c r="G182" s="38" t="s">
        <v>178</v>
      </c>
      <c r="H182" s="40">
        <v>48.3</v>
      </c>
      <c r="I182" s="40">
        <f>TAvoir2021[[#This Row],[MONTANT H.T]]*1.2</f>
        <v>57.959999999999994</v>
      </c>
      <c r="J182" s="40">
        <v>57.96</v>
      </c>
      <c r="K182" s="20" t="str">
        <f>IF(OR(TAvoir2021[[#This Row],[MONTANT T.T.C]]=TAvoir2021[[#This Row],[REGLEMENT]],TAvoir2021[[#This Row],[REGLEMENT]]="-"),"",TAvoir2021[[#This Row],[REGLEMENT]]-TAvoir2021[[#This Row],[MONTANT T.T.C]])</f>
        <v/>
      </c>
      <c r="L182" s="21" t="str">
        <f ca="1">IF(AND(TAvoir2021[[#This Row],[MONTANT H.T]]&lt;&gt;"",TAvoir2021[[#This Row],[ECART]]&lt;&gt;"",TAvoir2021[[#This Row],[RELANCE]]&lt;&gt;"non"),DATEDIF(TAvoir2021[[#This Row],[PERIODE]],TODAY(),"D"),"-")</f>
        <v>-</v>
      </c>
      <c r="M182" s="41"/>
      <c r="N182" s="42" t="s">
        <v>192</v>
      </c>
      <c r="O182" s="43" t="s">
        <v>161</v>
      </c>
      <c r="P182" s="3"/>
    </row>
    <row r="183" spans="1:16" s="2" customFormat="1" ht="16.5" hidden="1" thickTop="1" thickBot="1" x14ac:dyDescent="0.3">
      <c r="A183" s="30" t="s">
        <v>111</v>
      </c>
      <c r="B183" s="28" t="s">
        <v>27</v>
      </c>
      <c r="C183" s="37">
        <v>44194</v>
      </c>
      <c r="D183" s="38">
        <v>18002313</v>
      </c>
      <c r="E183" s="39">
        <v>2183.42</v>
      </c>
      <c r="F183" s="25" t="s">
        <v>48</v>
      </c>
      <c r="G183" s="38" t="s">
        <v>177</v>
      </c>
      <c r="H183" s="40">
        <v>46.78</v>
      </c>
      <c r="I183" s="40">
        <f>TAvoir2021[[#This Row],[MONTANT H.T]]*1.2</f>
        <v>56.136000000000003</v>
      </c>
      <c r="J183" s="40">
        <v>56.12</v>
      </c>
      <c r="K183" s="20">
        <f>IF(OR(TAvoir2021[[#This Row],[MONTANT T.T.C]]=TAvoir2021[[#This Row],[REGLEMENT]],TAvoir2021[[#This Row],[REGLEMENT]]="-"),"",TAvoir2021[[#This Row],[REGLEMENT]]-TAvoir2021[[#This Row],[MONTANT T.T.C]])</f>
        <v>-1.6000000000005343E-2</v>
      </c>
      <c r="L183" s="21">
        <f ca="1">IF(AND(TAvoir2021[[#This Row],[MONTANT H.T]]&lt;&gt;"",TAvoir2021[[#This Row],[ECART]]&lt;&gt;"",TAvoir2021[[#This Row],[RELANCE]]&lt;&gt;"non"),DATEDIF(TAvoir2021[[#This Row],[PERIODE]],TODAY(),"D"),"-")</f>
        <v>84</v>
      </c>
      <c r="M183" s="41"/>
      <c r="N183" s="42" t="s">
        <v>190</v>
      </c>
      <c r="O183" s="43" t="s">
        <v>161</v>
      </c>
      <c r="P183" s="3"/>
    </row>
    <row r="184" spans="1:16" s="2" customFormat="1" ht="16.5" hidden="1" thickTop="1" thickBot="1" x14ac:dyDescent="0.3">
      <c r="A184" s="30" t="s">
        <v>111</v>
      </c>
      <c r="B184" s="28" t="s">
        <v>27</v>
      </c>
      <c r="C184" s="37">
        <v>44194</v>
      </c>
      <c r="D184" s="38">
        <v>18002314</v>
      </c>
      <c r="E184" s="39">
        <v>4392.7</v>
      </c>
      <c r="F184" s="25" t="s">
        <v>48</v>
      </c>
      <c r="G184" s="38" t="s">
        <v>176</v>
      </c>
      <c r="H184" s="40">
        <v>111.72</v>
      </c>
      <c r="I184" s="40">
        <f>TAvoir2021[[#This Row],[MONTANT H.T]]*1.2</f>
        <v>134.06399999999999</v>
      </c>
      <c r="J184" s="40">
        <v>134.06</v>
      </c>
      <c r="K184" s="20">
        <f>IF(OR(TAvoir2021[[#This Row],[MONTANT T.T.C]]=TAvoir2021[[#This Row],[REGLEMENT]],TAvoir2021[[#This Row],[REGLEMENT]]="-"),"",TAvoir2021[[#This Row],[REGLEMENT]]-TAvoir2021[[#This Row],[MONTANT T.T.C]])</f>
        <v>-3.9999999999906777E-3</v>
      </c>
      <c r="L184" s="21">
        <f ca="1">IF(AND(TAvoir2021[[#This Row],[MONTANT H.T]]&lt;&gt;"",TAvoir2021[[#This Row],[ECART]]&lt;&gt;"",TAvoir2021[[#This Row],[RELANCE]]&lt;&gt;"non"),DATEDIF(TAvoir2021[[#This Row],[PERIODE]],TODAY(),"D"),"-")</f>
        <v>84</v>
      </c>
      <c r="M184" s="41"/>
      <c r="N184" s="42" t="s">
        <v>191</v>
      </c>
      <c r="O184" s="43" t="s">
        <v>161</v>
      </c>
      <c r="P184" s="3"/>
    </row>
    <row r="185" spans="1:16" s="2" customFormat="1" ht="16.5" thickTop="1" thickBot="1" x14ac:dyDescent="0.3">
      <c r="A185" s="30" t="s">
        <v>108</v>
      </c>
      <c r="B185" s="28" t="s">
        <v>20</v>
      </c>
      <c r="C185" s="24">
        <v>44162</v>
      </c>
      <c r="D185" s="25">
        <v>18000228</v>
      </c>
      <c r="E185" s="69"/>
      <c r="F185" s="25" t="s">
        <v>35</v>
      </c>
      <c r="G185" s="25" t="s">
        <v>134</v>
      </c>
      <c r="H185" s="27">
        <v>5932.77</v>
      </c>
      <c r="I185" s="70">
        <f>TAvoir2021[[#This Row],[MONTANT H.T]]*1.2</f>
        <v>7119.3240000000005</v>
      </c>
      <c r="J185" s="70"/>
      <c r="K185" s="20">
        <f>IF(OR(TAvoir2021[[#This Row],[MONTANT T.T.C]]=TAvoir2021[[#This Row],[REGLEMENT]],TAvoir2021[[#This Row],[REGLEMENT]]="-"),"",TAvoir2021[[#This Row],[REGLEMENT]]-TAvoir2021[[#This Row],[MONTANT T.T.C]])</f>
        <v>-7119.3240000000005</v>
      </c>
      <c r="L185" s="21">
        <f ca="1">IF(AND(TAvoir2021[[#This Row],[MONTANT H.T]]&lt;&gt;"",TAvoir2021[[#This Row],[ECART]]&lt;&gt;"",TAvoir2021[[#This Row],[RELANCE]]&lt;&gt;"non"),DATEDIF(TAvoir2021[[#This Row],[PERIODE]],TODAY(),"D"),"-")</f>
        <v>116</v>
      </c>
      <c r="M185" s="71"/>
      <c r="N185" s="35"/>
      <c r="O185" s="36"/>
      <c r="P185" s="3"/>
    </row>
    <row r="186" spans="1:16" s="2" customFormat="1" ht="16.5" hidden="1" thickTop="1" thickBot="1" x14ac:dyDescent="0.3">
      <c r="A186" s="30" t="s">
        <v>111</v>
      </c>
      <c r="B186" s="28" t="s">
        <v>27</v>
      </c>
      <c r="C186" s="37">
        <v>44194</v>
      </c>
      <c r="D186" s="38">
        <v>18002316</v>
      </c>
      <c r="E186" s="39">
        <v>3942.4</v>
      </c>
      <c r="F186" s="25" t="s">
        <v>48</v>
      </c>
      <c r="G186" s="38" t="s">
        <v>174</v>
      </c>
      <c r="H186" s="40">
        <v>26</v>
      </c>
      <c r="I186" s="40">
        <f>TAvoir2021[[#This Row],[MONTANT H.T]]*1.2</f>
        <v>31.2</v>
      </c>
      <c r="J186" s="40">
        <v>31.2</v>
      </c>
      <c r="K186" s="20" t="str">
        <f>IF(OR(TAvoir2021[[#This Row],[MONTANT T.T.C]]=TAvoir2021[[#This Row],[REGLEMENT]],TAvoir2021[[#This Row],[REGLEMENT]]="-"),"",TAvoir2021[[#This Row],[REGLEMENT]]-TAvoir2021[[#This Row],[MONTANT T.T.C]])</f>
        <v/>
      </c>
      <c r="L186" s="21" t="str">
        <f ca="1">IF(AND(TAvoir2021[[#This Row],[MONTANT H.T]]&lt;&gt;"",TAvoir2021[[#This Row],[ECART]]&lt;&gt;"",TAvoir2021[[#This Row],[RELANCE]]&lt;&gt;"non"),DATEDIF(TAvoir2021[[#This Row],[PERIODE]],TODAY(),"D"),"-")</f>
        <v>-</v>
      </c>
      <c r="M186" s="41"/>
      <c r="N186" s="42" t="s">
        <v>233</v>
      </c>
      <c r="O186" s="43" t="s">
        <v>161</v>
      </c>
      <c r="P186" s="3"/>
    </row>
    <row r="187" spans="1:16" s="2" customFormat="1" ht="16.5" hidden="1" thickTop="1" thickBot="1" x14ac:dyDescent="0.3">
      <c r="A187" s="30" t="s">
        <v>111</v>
      </c>
      <c r="B187" s="45" t="s">
        <v>27</v>
      </c>
      <c r="C187" s="37">
        <v>44203</v>
      </c>
      <c r="D187" s="38">
        <v>18002334</v>
      </c>
      <c r="E187" s="39">
        <v>8330.1200000000008</v>
      </c>
      <c r="F187" s="38" t="s">
        <v>35</v>
      </c>
      <c r="G187" s="38" t="s">
        <v>223</v>
      </c>
      <c r="H187" s="40">
        <v>6941.77</v>
      </c>
      <c r="I187" s="40">
        <f>TAvoir2021[[#This Row],[MONTANT H.T]]*1.2</f>
        <v>8330.1239999999998</v>
      </c>
      <c r="J187" s="40">
        <v>8330.1200000000008</v>
      </c>
      <c r="K187" s="20">
        <f>IF(OR(TAvoir2021[[#This Row],[MONTANT T.T.C]]=TAvoir2021[[#This Row],[REGLEMENT]],TAvoir2021[[#This Row],[REGLEMENT]]="-"),"",TAvoir2021[[#This Row],[REGLEMENT]]-TAvoir2021[[#This Row],[MONTANT T.T.C]])</f>
        <v>-3.9999999989959178E-3</v>
      </c>
      <c r="L187" s="21">
        <f ca="1">IF(AND(TAvoir2021[[#This Row],[MONTANT H.T]]&lt;&gt;"",TAvoir2021[[#This Row],[ECART]]&lt;&gt;"",TAvoir2021[[#This Row],[RELANCE]]&lt;&gt;"non"),DATEDIF(TAvoir2021[[#This Row],[PERIODE]],TODAY(),"D"),"-")</f>
        <v>75</v>
      </c>
      <c r="M187" s="41"/>
      <c r="N187" s="42" t="s">
        <v>231</v>
      </c>
      <c r="O187" s="43" t="s">
        <v>161</v>
      </c>
      <c r="P187" s="3"/>
    </row>
    <row r="188" spans="1:16" s="2" customFormat="1" ht="16.5" thickTop="1" thickBot="1" x14ac:dyDescent="0.3">
      <c r="A188" s="30" t="s">
        <v>117</v>
      </c>
      <c r="B188" s="28" t="s">
        <v>11</v>
      </c>
      <c r="C188" s="24">
        <v>44172</v>
      </c>
      <c r="D188" s="25">
        <v>18002244</v>
      </c>
      <c r="E188" s="26">
        <v>806.18</v>
      </c>
      <c r="F188" s="25" t="s">
        <v>48</v>
      </c>
      <c r="G188" s="25" t="s">
        <v>144</v>
      </c>
      <c r="H188" s="27">
        <v>113.28</v>
      </c>
      <c r="I188" s="70">
        <f>TAvoir2021[[#This Row],[MONTANT H.T]]*1.2</f>
        <v>135.93600000000001</v>
      </c>
      <c r="J188" s="27"/>
      <c r="K188" s="20">
        <f>IF(OR(TAvoir2021[[#This Row],[MONTANT T.T.C]]=TAvoir2021[[#This Row],[REGLEMENT]],TAvoir2021[[#This Row],[REGLEMENT]]="-"),"",TAvoir2021[[#This Row],[REGLEMENT]]-TAvoir2021[[#This Row],[MONTANT T.T.C]])</f>
        <v>-135.93600000000001</v>
      </c>
      <c r="L188" s="21">
        <f ca="1">IF(AND(TAvoir2021[[#This Row],[MONTANT H.T]]&lt;&gt;"",TAvoir2021[[#This Row],[ECART]]&lt;&gt;"",TAvoir2021[[#This Row],[RELANCE]]&lt;&gt;"non"),DATEDIF(TAvoir2021[[#This Row],[PERIODE]],TODAY(),"D"),"-")</f>
        <v>106</v>
      </c>
      <c r="M188" s="31"/>
      <c r="N188" s="32"/>
      <c r="O188" s="33"/>
      <c r="P188" s="3"/>
    </row>
    <row r="189" spans="1:16" s="2" customFormat="1" ht="16.5" thickTop="1" thickBot="1" x14ac:dyDescent="0.3">
      <c r="A189" s="30" t="s">
        <v>115</v>
      </c>
      <c r="B189" s="28" t="s">
        <v>31</v>
      </c>
      <c r="C189" s="24">
        <v>44176</v>
      </c>
      <c r="D189" s="25">
        <v>18002258</v>
      </c>
      <c r="E189" s="26"/>
      <c r="F189" s="25" t="s">
        <v>135</v>
      </c>
      <c r="G189" s="25" t="s">
        <v>158</v>
      </c>
      <c r="H189" s="27">
        <v>875.52</v>
      </c>
      <c r="I189" s="70">
        <f>TAvoir2021[[#This Row],[MONTANT H.T]]*1.2</f>
        <v>1050.624</v>
      </c>
      <c r="J189" s="27"/>
      <c r="K189" s="20">
        <f>IF(OR(TAvoir2021[[#This Row],[MONTANT T.T.C]]=TAvoir2021[[#This Row],[REGLEMENT]],TAvoir2021[[#This Row],[REGLEMENT]]="-"),"",TAvoir2021[[#This Row],[REGLEMENT]]-TAvoir2021[[#This Row],[MONTANT T.T.C]])</f>
        <v>-1050.624</v>
      </c>
      <c r="L189" s="21">
        <f ca="1">IF(AND(TAvoir2021[[#This Row],[MONTANT H.T]]&lt;&gt;"",TAvoir2021[[#This Row],[ECART]]&lt;&gt;"",TAvoir2021[[#This Row],[RELANCE]]&lt;&gt;"non"),DATEDIF(TAvoir2021[[#This Row],[PERIODE]],TODAY(),"D"),"-")</f>
        <v>102</v>
      </c>
      <c r="M189" s="31"/>
      <c r="N189" s="32"/>
      <c r="O189" s="33"/>
      <c r="P189" s="3"/>
    </row>
    <row r="190" spans="1:16" s="2" customFormat="1" ht="16.5" hidden="1" thickTop="1" thickBot="1" x14ac:dyDescent="0.3">
      <c r="A190" s="30" t="s">
        <v>111</v>
      </c>
      <c r="B190" s="28" t="s">
        <v>27</v>
      </c>
      <c r="C190" s="37">
        <v>44209</v>
      </c>
      <c r="D190" s="38">
        <v>18002352</v>
      </c>
      <c r="E190" s="39"/>
      <c r="F190" s="38"/>
      <c r="G190" s="38" t="s">
        <v>327</v>
      </c>
      <c r="H190" s="40">
        <v>3748.29</v>
      </c>
      <c r="I190" s="40">
        <f>TAvoir2021[[#This Row],[MONTANT H.T]]*1.2</f>
        <v>4497.9479999999994</v>
      </c>
      <c r="J190" s="40">
        <v>4497.95</v>
      </c>
      <c r="K190" s="20">
        <f>IF(OR(TAvoir2021[[#This Row],[MONTANT T.T.C]]=TAvoir2021[[#This Row],[REGLEMENT]],TAvoir2021[[#This Row],[REGLEMENT]]="-"),"",TAvoir2021[[#This Row],[REGLEMENT]]-TAvoir2021[[#This Row],[MONTANT T.T.C]])</f>
        <v>2.0000000004074536E-3</v>
      </c>
      <c r="L190" s="21">
        <f ca="1">IF(AND(TAvoir2021[[#This Row],[MONTANT H.T]]&lt;&gt;"",TAvoir2021[[#This Row],[ECART]]&lt;&gt;"",TAvoir2021[[#This Row],[RELANCE]]&lt;&gt;"non"),DATEDIF(TAvoir2021[[#This Row],[PERIODE]],TODAY(),"D"),"-")</f>
        <v>69</v>
      </c>
      <c r="M190" s="41"/>
      <c r="N190" s="42" t="s">
        <v>328</v>
      </c>
      <c r="O190" s="43" t="s">
        <v>161</v>
      </c>
      <c r="P190" s="3"/>
    </row>
    <row r="191" spans="1:16" s="2" customFormat="1" ht="16.5" thickTop="1" thickBot="1" x14ac:dyDescent="0.3">
      <c r="A191" s="30" t="s">
        <v>99</v>
      </c>
      <c r="B191" s="28" t="s">
        <v>21</v>
      </c>
      <c r="C191" s="24">
        <v>44179</v>
      </c>
      <c r="D191" s="25">
        <v>18002261</v>
      </c>
      <c r="E191" s="26">
        <v>38.82</v>
      </c>
      <c r="F191" s="25" t="s">
        <v>48</v>
      </c>
      <c r="G191" s="25" t="s">
        <v>148</v>
      </c>
      <c r="H191" s="27">
        <v>13.2</v>
      </c>
      <c r="I191" s="70">
        <f>TAvoir2021[[#This Row],[MONTANT H.T]]*1.2</f>
        <v>15.839999999999998</v>
      </c>
      <c r="J191" s="27"/>
      <c r="K191" s="20">
        <f>IF(OR(TAvoir2021[[#This Row],[MONTANT T.T.C]]=TAvoir2021[[#This Row],[REGLEMENT]],TAvoir2021[[#This Row],[REGLEMENT]]="-"),"",TAvoir2021[[#This Row],[REGLEMENT]]-TAvoir2021[[#This Row],[MONTANT T.T.C]])</f>
        <v>-15.839999999999998</v>
      </c>
      <c r="L191" s="21">
        <f ca="1">IF(AND(TAvoir2021[[#This Row],[MONTANT H.T]]&lt;&gt;"",TAvoir2021[[#This Row],[ECART]]&lt;&gt;"",TAvoir2021[[#This Row],[RELANCE]]&lt;&gt;"non"),DATEDIF(TAvoir2021[[#This Row],[PERIODE]],TODAY(),"D"),"-")</f>
        <v>99</v>
      </c>
      <c r="M191" s="31"/>
      <c r="N191" s="32"/>
      <c r="O191" s="33"/>
      <c r="P191" s="3"/>
    </row>
    <row r="192" spans="1:16" s="2" customFormat="1" ht="16.5" thickTop="1" thickBot="1" x14ac:dyDescent="0.3">
      <c r="A192" s="30" t="s">
        <v>116</v>
      </c>
      <c r="B192" s="28" t="s">
        <v>40</v>
      </c>
      <c r="C192" s="24">
        <v>44179</v>
      </c>
      <c r="D192" s="25">
        <v>18002272</v>
      </c>
      <c r="E192" s="26"/>
      <c r="F192" s="25" t="s">
        <v>149</v>
      </c>
      <c r="G192" s="25" t="s">
        <v>151</v>
      </c>
      <c r="H192" s="27">
        <v>1336.5</v>
      </c>
      <c r="I192" s="70">
        <f>TAvoir2021[[#This Row],[MONTANT H.T]]*1.2</f>
        <v>1603.8</v>
      </c>
      <c r="J192" s="27"/>
      <c r="K192" s="20">
        <f>IF(OR(TAvoir2021[[#This Row],[MONTANT T.T.C]]=TAvoir2021[[#This Row],[REGLEMENT]],TAvoir2021[[#This Row],[REGLEMENT]]="-"),"",TAvoir2021[[#This Row],[REGLEMENT]]-TAvoir2021[[#This Row],[MONTANT T.T.C]])</f>
        <v>-1603.8</v>
      </c>
      <c r="L192" s="21">
        <f ca="1">IF(AND(TAvoir2021[[#This Row],[MONTANT H.T]]&lt;&gt;"",TAvoir2021[[#This Row],[ECART]]&lt;&gt;"",TAvoir2021[[#This Row],[RELANCE]]&lt;&gt;"non"),DATEDIF(TAvoir2021[[#This Row],[PERIODE]],TODAY(),"D"),"-")</f>
        <v>99</v>
      </c>
      <c r="M192" s="31"/>
      <c r="N192" s="32"/>
      <c r="O192" s="33"/>
      <c r="P192" s="3"/>
    </row>
    <row r="193" spans="1:16" s="2" customFormat="1" ht="16.5" thickTop="1" thickBot="1" x14ac:dyDescent="0.3">
      <c r="A193" s="30" t="s">
        <v>138</v>
      </c>
      <c r="B193" s="28" t="s">
        <v>139</v>
      </c>
      <c r="C193" s="24">
        <v>44180</v>
      </c>
      <c r="D193" s="25">
        <v>18002279</v>
      </c>
      <c r="E193" s="26">
        <v>7536.91</v>
      </c>
      <c r="F193" s="25" t="s">
        <v>70</v>
      </c>
      <c r="G193" s="25" t="s">
        <v>140</v>
      </c>
      <c r="H193" s="27">
        <v>105.9</v>
      </c>
      <c r="I193" s="70">
        <f>TAvoir2021[[#This Row],[MONTANT H.T]]*1.2</f>
        <v>127.08</v>
      </c>
      <c r="J193" s="27"/>
      <c r="K193" s="20">
        <f>IF(OR(TAvoir2021[[#This Row],[MONTANT T.T.C]]=TAvoir2021[[#This Row],[REGLEMENT]],TAvoir2021[[#This Row],[REGLEMENT]]="-"),"",TAvoir2021[[#This Row],[REGLEMENT]]-TAvoir2021[[#This Row],[MONTANT T.T.C]])</f>
        <v>-127.08</v>
      </c>
      <c r="L193" s="21">
        <f ca="1">IF(AND(TAvoir2021[[#This Row],[MONTANT H.T]]&lt;&gt;"",TAvoir2021[[#This Row],[ECART]]&lt;&gt;"",TAvoir2021[[#This Row],[RELANCE]]&lt;&gt;"non"),DATEDIF(TAvoir2021[[#This Row],[PERIODE]],TODAY(),"D"),"-")</f>
        <v>98</v>
      </c>
      <c r="M193" s="31"/>
      <c r="N193" s="32"/>
      <c r="O193" s="33"/>
      <c r="P193" s="3"/>
    </row>
    <row r="194" spans="1:16" s="2" customFormat="1" ht="16.5" thickTop="1" thickBot="1" x14ac:dyDescent="0.3">
      <c r="A194" s="30" t="s">
        <v>321</v>
      </c>
      <c r="B194" s="45" t="s">
        <v>297</v>
      </c>
      <c r="C194" s="37">
        <v>44181</v>
      </c>
      <c r="D194" s="38">
        <v>18002365</v>
      </c>
      <c r="E194" s="39"/>
      <c r="F194" s="38" t="s">
        <v>48</v>
      </c>
      <c r="G194" s="38" t="s">
        <v>296</v>
      </c>
      <c r="H194" s="40">
        <v>84.7</v>
      </c>
      <c r="I194" s="70">
        <f>TAvoir2021[[#This Row],[MONTANT H.T]]*1.2</f>
        <v>101.64</v>
      </c>
      <c r="J194" s="40"/>
      <c r="K194" s="20">
        <f>IF(OR(TAvoir2021[[#This Row],[MONTANT T.T.C]]=TAvoir2021[[#This Row],[REGLEMENT]],TAvoir2021[[#This Row],[REGLEMENT]]="-"),"",TAvoir2021[[#This Row],[REGLEMENT]]-TAvoir2021[[#This Row],[MONTANT T.T.C]])</f>
        <v>-101.64</v>
      </c>
      <c r="L194" s="21">
        <f ca="1">IF(AND(TAvoir2021[[#This Row],[MONTANT H.T]]&lt;&gt;"",TAvoir2021[[#This Row],[ECART]]&lt;&gt;"",TAvoir2021[[#This Row],[RELANCE]]&lt;&gt;"non"),DATEDIF(TAvoir2021[[#This Row],[PERIODE]],TODAY(),"D"),"-")</f>
        <v>97</v>
      </c>
      <c r="M194" s="41"/>
      <c r="N194" s="42"/>
      <c r="O194" s="43"/>
      <c r="P194" s="3"/>
    </row>
    <row r="195" spans="1:16" s="2" customFormat="1" ht="16.5" thickTop="1" thickBot="1" x14ac:dyDescent="0.3">
      <c r="A195" s="30" t="s">
        <v>321</v>
      </c>
      <c r="B195" s="45" t="s">
        <v>297</v>
      </c>
      <c r="C195" s="37">
        <v>44181</v>
      </c>
      <c r="D195" s="38">
        <v>18002366</v>
      </c>
      <c r="E195" s="39"/>
      <c r="F195" s="38" t="s">
        <v>48</v>
      </c>
      <c r="G195" s="38" t="s">
        <v>296</v>
      </c>
      <c r="H195" s="40">
        <v>84.7</v>
      </c>
      <c r="I195" s="70">
        <f>TAvoir2021[[#This Row],[MONTANT H.T]]*1.2</f>
        <v>101.64</v>
      </c>
      <c r="J195" s="40"/>
      <c r="K195" s="20">
        <f>IF(OR(TAvoir2021[[#This Row],[MONTANT T.T.C]]=TAvoir2021[[#This Row],[REGLEMENT]],TAvoir2021[[#This Row],[REGLEMENT]]="-"),"",TAvoir2021[[#This Row],[REGLEMENT]]-TAvoir2021[[#This Row],[MONTANT T.T.C]])</f>
        <v>-101.64</v>
      </c>
      <c r="L195" s="21">
        <f ca="1">IF(AND(TAvoir2021[[#This Row],[MONTANT H.T]]&lt;&gt;"",TAvoir2021[[#This Row],[ECART]]&lt;&gt;"",TAvoir2021[[#This Row],[RELANCE]]&lt;&gt;"non"),DATEDIF(TAvoir2021[[#This Row],[PERIODE]],TODAY(),"D"),"-")</f>
        <v>97</v>
      </c>
      <c r="M195" s="167"/>
      <c r="N195" s="169"/>
      <c r="O195" s="171"/>
      <c r="P195" s="3"/>
    </row>
    <row r="196" spans="1:16" s="2" customFormat="1" ht="16.5" thickTop="1" thickBot="1" x14ac:dyDescent="0.3">
      <c r="A196" s="30" t="s">
        <v>108</v>
      </c>
      <c r="B196" s="28" t="s">
        <v>20</v>
      </c>
      <c r="C196" s="79">
        <v>44181</v>
      </c>
      <c r="D196" s="50">
        <v>18002284</v>
      </c>
      <c r="E196" s="117"/>
      <c r="F196" s="50" t="s">
        <v>135</v>
      </c>
      <c r="G196" s="50" t="s">
        <v>136</v>
      </c>
      <c r="H196" s="81">
        <v>244.32</v>
      </c>
      <c r="I196" s="70">
        <f>TAvoir2021[[#This Row],[MONTANT H.T]]*1.2</f>
        <v>293.18399999999997</v>
      </c>
      <c r="J196" s="119"/>
      <c r="K196" s="20">
        <f>IF(OR(TAvoir2021[[#This Row],[MONTANT T.T.C]]=TAvoir2021[[#This Row],[REGLEMENT]],TAvoir2021[[#This Row],[REGLEMENT]]="-"),"",TAvoir2021[[#This Row],[REGLEMENT]]-TAvoir2021[[#This Row],[MONTANT T.T.C]])</f>
        <v>-293.18399999999997</v>
      </c>
      <c r="L196" s="21">
        <f ca="1">IF(AND(TAvoir2021[[#This Row],[MONTANT H.T]]&lt;&gt;"",TAvoir2021[[#This Row],[ECART]]&lt;&gt;"",TAvoir2021[[#This Row],[RELANCE]]&lt;&gt;"non"),DATEDIF(TAvoir2021[[#This Row],[PERIODE]],TODAY(),"D"),"-")</f>
        <v>97</v>
      </c>
      <c r="M196" s="124"/>
      <c r="N196" s="125"/>
      <c r="O196" s="75"/>
      <c r="P196" s="3"/>
    </row>
    <row r="197" spans="1:16" s="2" customFormat="1" ht="16.5" thickTop="1" thickBot="1" x14ac:dyDescent="0.3">
      <c r="A197" s="30" t="s">
        <v>102</v>
      </c>
      <c r="B197" s="28" t="s">
        <v>55</v>
      </c>
      <c r="C197" s="54">
        <v>44194</v>
      </c>
      <c r="D197" s="55">
        <v>18002317</v>
      </c>
      <c r="E197" s="56">
        <v>6591.41</v>
      </c>
      <c r="F197" s="73" t="s">
        <v>70</v>
      </c>
      <c r="G197" s="55" t="s">
        <v>173</v>
      </c>
      <c r="H197" s="57">
        <v>24.12</v>
      </c>
      <c r="I197" s="70">
        <f>TAvoir2021[[#This Row],[MONTANT H.T]]*1.2</f>
        <v>28.943999999999999</v>
      </c>
      <c r="J197" s="89"/>
      <c r="K197" s="20">
        <f>IF(OR(TAvoir2021[[#This Row],[MONTANT T.T.C]]=TAvoir2021[[#This Row],[REGLEMENT]],TAvoir2021[[#This Row],[REGLEMENT]]="-"),"",TAvoir2021[[#This Row],[REGLEMENT]]-TAvoir2021[[#This Row],[MONTANT T.T.C]])</f>
        <v>-28.943999999999999</v>
      </c>
      <c r="L197" s="21">
        <f ca="1">IF(AND(TAvoir2021[[#This Row],[MONTANT H.T]]&lt;&gt;"",TAvoir2021[[#This Row],[ECART]]&lt;&gt;"",TAvoir2021[[#This Row],[RELANCE]]&lt;&gt;"non"),DATEDIF(TAvoir2021[[#This Row],[PERIODE]],TODAY(),"D"),"-")</f>
        <v>84</v>
      </c>
      <c r="M197" s="103"/>
      <c r="N197" s="104"/>
      <c r="O197" s="58"/>
      <c r="P197" s="3"/>
    </row>
    <row r="198" spans="1:16" s="2" customFormat="1" ht="16.5" thickTop="1" thickBot="1" x14ac:dyDescent="0.3">
      <c r="A198" s="30" t="s">
        <v>102</v>
      </c>
      <c r="B198" s="28" t="s">
        <v>55</v>
      </c>
      <c r="C198" s="54">
        <v>44194</v>
      </c>
      <c r="D198" s="55">
        <v>18002318</v>
      </c>
      <c r="E198" s="56">
        <v>2347.06</v>
      </c>
      <c r="F198" s="73" t="s">
        <v>48</v>
      </c>
      <c r="G198" s="55" t="s">
        <v>172</v>
      </c>
      <c r="H198" s="57">
        <v>10</v>
      </c>
      <c r="I198" s="70">
        <f>TAvoir2021[[#This Row],[MONTANT H.T]]*1.2</f>
        <v>12</v>
      </c>
      <c r="J198" s="89"/>
      <c r="K198" s="20">
        <f>IF(OR(TAvoir2021[[#This Row],[MONTANT T.T.C]]=TAvoir2021[[#This Row],[REGLEMENT]],TAvoir2021[[#This Row],[REGLEMENT]]="-"),"",TAvoir2021[[#This Row],[REGLEMENT]]-TAvoir2021[[#This Row],[MONTANT T.T.C]])</f>
        <v>-12</v>
      </c>
      <c r="L198" s="21">
        <f ca="1">IF(AND(TAvoir2021[[#This Row],[MONTANT H.T]]&lt;&gt;"",TAvoir2021[[#This Row],[ECART]]&lt;&gt;"",TAvoir2021[[#This Row],[RELANCE]]&lt;&gt;"non"),DATEDIF(TAvoir2021[[#This Row],[PERIODE]],TODAY(),"D"),"-")</f>
        <v>84</v>
      </c>
      <c r="M198" s="103"/>
      <c r="N198" s="104"/>
      <c r="O198" s="58"/>
      <c r="P198" s="3"/>
    </row>
    <row r="199" spans="1:16" s="2" customFormat="1" ht="16.5" thickTop="1" thickBot="1" x14ac:dyDescent="0.3">
      <c r="A199" s="30" t="s">
        <v>111</v>
      </c>
      <c r="B199" s="28" t="s">
        <v>27</v>
      </c>
      <c r="C199" s="54">
        <v>44194</v>
      </c>
      <c r="D199" s="55">
        <v>18002315</v>
      </c>
      <c r="E199" s="56">
        <v>2733.89</v>
      </c>
      <c r="F199" s="73" t="s">
        <v>48</v>
      </c>
      <c r="G199" s="55" t="s">
        <v>175</v>
      </c>
      <c r="H199" s="57">
        <v>110.24</v>
      </c>
      <c r="I199" s="70">
        <f>TAvoir2021[[#This Row],[MONTANT H.T]]*1.2</f>
        <v>132.28799999999998</v>
      </c>
      <c r="J199" s="166"/>
      <c r="K199" s="20">
        <f>IF(OR(TAvoir2021[[#This Row],[MONTANT T.T.C]]=TAvoir2021[[#This Row],[REGLEMENT]],TAvoir2021[[#This Row],[REGLEMENT]]="-"),"",TAvoir2021[[#This Row],[REGLEMENT]]-TAvoir2021[[#This Row],[MONTANT T.T.C]])</f>
        <v>-132.28799999999998</v>
      </c>
      <c r="L199" s="21">
        <f ca="1">IF(AND(TAvoir2021[[#This Row],[MONTANT H.T]]&lt;&gt;"",TAvoir2021[[#This Row],[ECART]]&lt;&gt;"",TAvoir2021[[#This Row],[RELANCE]]&lt;&gt;"non"),DATEDIF(TAvoir2021[[#This Row],[PERIODE]],TODAY(),"D"),"-")</f>
        <v>84</v>
      </c>
      <c r="M199" s="168"/>
      <c r="N199" s="170"/>
      <c r="O199" s="172"/>
      <c r="P199" s="3"/>
    </row>
    <row r="200" spans="1:16" s="2" customFormat="1" ht="16.5" thickTop="1" thickBot="1" x14ac:dyDescent="0.3">
      <c r="A200" s="30" t="s">
        <v>117</v>
      </c>
      <c r="B200" s="28" t="s">
        <v>11</v>
      </c>
      <c r="C200" s="54">
        <v>44194</v>
      </c>
      <c r="D200" s="55">
        <v>18002308</v>
      </c>
      <c r="E200" s="56">
        <v>779.62</v>
      </c>
      <c r="F200" s="73" t="s">
        <v>48</v>
      </c>
      <c r="G200" s="55" t="s">
        <v>188</v>
      </c>
      <c r="H200" s="57">
        <v>8.64</v>
      </c>
      <c r="I200" s="70">
        <f>TAvoir2021[[#This Row],[MONTANT H.T]]*1.2</f>
        <v>10.368</v>
      </c>
      <c r="J200" s="89"/>
      <c r="K200" s="20">
        <f>IF(OR(TAvoir2021[[#This Row],[MONTANT T.T.C]]=TAvoir2021[[#This Row],[REGLEMENT]],TAvoir2021[[#This Row],[REGLEMENT]]="-"),"",TAvoir2021[[#This Row],[REGLEMENT]]-TAvoir2021[[#This Row],[MONTANT T.T.C]])</f>
        <v>-10.368</v>
      </c>
      <c r="L200" s="21">
        <f ca="1">IF(AND(TAvoir2021[[#This Row],[MONTANT H.T]]&lt;&gt;"",TAvoir2021[[#This Row],[ECART]]&lt;&gt;"",TAvoir2021[[#This Row],[RELANCE]]&lt;&gt;"non"),DATEDIF(TAvoir2021[[#This Row],[PERIODE]],TODAY(),"D"),"-")</f>
        <v>84</v>
      </c>
      <c r="M200" s="103"/>
      <c r="N200" s="104"/>
      <c r="O200" s="58"/>
      <c r="P200" s="3"/>
    </row>
    <row r="201" spans="1:16" s="2" customFormat="1" ht="16.5" hidden="1" thickTop="1" thickBot="1" x14ac:dyDescent="0.3">
      <c r="A201" s="30" t="s">
        <v>111</v>
      </c>
      <c r="B201" s="28" t="s">
        <v>27</v>
      </c>
      <c r="C201" s="140">
        <v>44237</v>
      </c>
      <c r="D201" s="143">
        <v>18002434</v>
      </c>
      <c r="E201" s="145">
        <v>6449.17</v>
      </c>
      <c r="F201" s="73" t="s">
        <v>35</v>
      </c>
      <c r="G201" s="143" t="s">
        <v>415</v>
      </c>
      <c r="H201" s="148">
        <v>5374.31</v>
      </c>
      <c r="I201" s="132">
        <f>TAvoir2021[[#This Row],[MONTANT H.T]]*1.2</f>
        <v>6449.1720000000005</v>
      </c>
      <c r="J201" s="152">
        <v>6449.17</v>
      </c>
      <c r="K201" s="138">
        <f>IF(OR(TAvoir2021[[#This Row],[MONTANT T.T.C]]=TAvoir2021[[#This Row],[REGLEMENT]],TAvoir2021[[#This Row],[REGLEMENT]]="-"),"",TAvoir2021[[#This Row],[REGLEMENT]]-TAvoir2021[[#This Row],[MONTANT T.T.C]])</f>
        <v>-2.0000000004074536E-3</v>
      </c>
      <c r="L201" s="139">
        <f ca="1">IF(AND(TAvoir2021[[#This Row],[MONTANT H.T]]&lt;&gt;"",TAvoir2021[[#This Row],[ECART]]&lt;&gt;"",TAvoir2021[[#This Row],[RELANCE]]&lt;&gt;"non"),DATEDIF(TAvoir2021[[#This Row],[PERIODE]],TODAY(),"D"),"-")</f>
        <v>41</v>
      </c>
      <c r="M201" s="155"/>
      <c r="N201" s="158" t="s">
        <v>416</v>
      </c>
      <c r="O201" s="160" t="s">
        <v>161</v>
      </c>
      <c r="P201" s="3"/>
    </row>
    <row r="202" spans="1:16" s="2" customFormat="1" ht="16.5" hidden="1" thickTop="1" thickBot="1" x14ac:dyDescent="0.3">
      <c r="A202" s="30" t="s">
        <v>111</v>
      </c>
      <c r="B202" s="28" t="s">
        <v>27</v>
      </c>
      <c r="C202" s="141">
        <v>44244</v>
      </c>
      <c r="D202" s="144">
        <v>18002437</v>
      </c>
      <c r="E202" s="146">
        <v>5531.77</v>
      </c>
      <c r="F202" s="73" t="s">
        <v>35</v>
      </c>
      <c r="G202" s="144" t="s">
        <v>392</v>
      </c>
      <c r="H202" s="149">
        <v>4609.8100000000004</v>
      </c>
      <c r="I202" s="109">
        <f>TAvoir2021[[#This Row],[MONTANT H.T]]*1.2</f>
        <v>5531.7719999999999</v>
      </c>
      <c r="J202" s="153">
        <v>5531.77</v>
      </c>
      <c r="K202" s="20">
        <f>IF(OR(TAvoir2021[[#This Row],[MONTANT T.T.C]]=TAvoir2021[[#This Row],[REGLEMENT]],TAvoir2021[[#This Row],[REGLEMENT]]="-"),"",TAvoir2021[[#This Row],[REGLEMENT]]-TAvoir2021[[#This Row],[MONTANT T.T.C]])</f>
        <v>-1.9999999994979589E-3</v>
      </c>
      <c r="L202" s="21">
        <f ca="1">IF(AND(TAvoir2021[[#This Row],[MONTANT H.T]]&lt;&gt;"",TAvoir2021[[#This Row],[ECART]]&lt;&gt;"",TAvoir2021[[#This Row],[RELANCE]]&lt;&gt;"non"),DATEDIF(TAvoir2021[[#This Row],[PERIODE]],TODAY(),"D"),"-")</f>
        <v>34</v>
      </c>
      <c r="M202" s="156"/>
      <c r="N202" s="159" t="s">
        <v>393</v>
      </c>
      <c r="O202" s="161" t="s">
        <v>161</v>
      </c>
      <c r="P202" s="3"/>
    </row>
    <row r="203" spans="1:16" s="2" customFormat="1" ht="16.5" hidden="1" thickTop="1" thickBot="1" x14ac:dyDescent="0.3">
      <c r="A203" s="30" t="s">
        <v>111</v>
      </c>
      <c r="B203" s="28" t="s">
        <v>27</v>
      </c>
      <c r="C203" s="106">
        <v>44244</v>
      </c>
      <c r="D203" s="107">
        <v>18002439</v>
      </c>
      <c r="E203" s="108">
        <v>5955.66</v>
      </c>
      <c r="F203" s="25" t="s">
        <v>35</v>
      </c>
      <c r="G203" s="107" t="s">
        <v>395</v>
      </c>
      <c r="H203" s="109">
        <v>4963.05</v>
      </c>
      <c r="I203" s="109">
        <f>TAvoir2021[[#This Row],[MONTANT H.T]]*1.2</f>
        <v>5955.66</v>
      </c>
      <c r="J203" s="109">
        <v>5955.66</v>
      </c>
      <c r="K203" s="20" t="str">
        <f>IF(OR(TAvoir2021[[#This Row],[MONTANT T.T.C]]=TAvoir2021[[#This Row],[REGLEMENT]],TAvoir2021[[#This Row],[REGLEMENT]]="-"),"",TAvoir2021[[#This Row],[REGLEMENT]]-TAvoir2021[[#This Row],[MONTANT T.T.C]])</f>
        <v/>
      </c>
      <c r="L203" s="21" t="str">
        <f ca="1">IF(AND(TAvoir2021[[#This Row],[MONTANT H.T]]&lt;&gt;"",TAvoir2021[[#This Row],[ECART]]&lt;&gt;"",TAvoir2021[[#This Row],[RELANCE]]&lt;&gt;"non"),DATEDIF(TAvoir2021[[#This Row],[PERIODE]],TODAY(),"D"),"-")</f>
        <v>-</v>
      </c>
      <c r="M203" s="110"/>
      <c r="N203" s="111" t="s">
        <v>394</v>
      </c>
      <c r="O203" s="112" t="s">
        <v>161</v>
      </c>
      <c r="P203" s="3"/>
    </row>
    <row r="204" spans="1:16" s="2" customFormat="1" ht="16.5" hidden="1" thickTop="1" thickBot="1" x14ac:dyDescent="0.3">
      <c r="A204" s="30" t="s">
        <v>111</v>
      </c>
      <c r="B204" s="28" t="s">
        <v>27</v>
      </c>
      <c r="C204" s="129">
        <v>44264</v>
      </c>
      <c r="D204" s="130">
        <v>18002479</v>
      </c>
      <c r="E204" s="131"/>
      <c r="F204" s="130" t="s">
        <v>56</v>
      </c>
      <c r="G204" s="130" t="s">
        <v>418</v>
      </c>
      <c r="H204" s="132">
        <v>143.46</v>
      </c>
      <c r="I204" s="132">
        <f>TAvoir2021[[#This Row],[MONTANT H.T]]*1.2</f>
        <v>172.15200000000002</v>
      </c>
      <c r="J204" s="132">
        <v>172.15</v>
      </c>
      <c r="K204" s="138">
        <f>IF(OR(TAvoir2021[[#This Row],[MONTANT T.T.C]]=TAvoir2021[[#This Row],[REGLEMENT]],TAvoir2021[[#This Row],[REGLEMENT]]="-"),"",TAvoir2021[[#This Row],[REGLEMENT]]-TAvoir2021[[#This Row],[MONTANT T.T.C]])</f>
        <v>-2.0000000000095497E-3</v>
      </c>
      <c r="L204" s="139">
        <f ca="1">IF(AND(TAvoir2021[[#This Row],[MONTANT H.T]]&lt;&gt;"",TAvoir2021[[#This Row],[ECART]]&lt;&gt;"",TAvoir2021[[#This Row],[RELANCE]]&lt;&gt;"non"),DATEDIF(TAvoir2021[[#This Row],[PERIODE]],TODAY(),"D"),"-")</f>
        <v>14</v>
      </c>
      <c r="M204" s="135"/>
      <c r="N204" s="136" t="s">
        <v>419</v>
      </c>
      <c r="O204" s="137" t="s">
        <v>161</v>
      </c>
      <c r="P204" s="3"/>
    </row>
    <row r="205" spans="1:16" s="2" customFormat="1" ht="15.75" customHeight="1" thickTop="1" thickBot="1" x14ac:dyDescent="0.3">
      <c r="A205" s="30" t="s">
        <v>358</v>
      </c>
      <c r="B205" s="67" t="s">
        <v>318</v>
      </c>
      <c r="C205" s="68">
        <v>44200</v>
      </c>
      <c r="D205" s="44">
        <v>18002349</v>
      </c>
      <c r="E205" s="69">
        <v>3688.2</v>
      </c>
      <c r="F205" s="163" t="s">
        <v>319</v>
      </c>
      <c r="G205" s="44" t="s">
        <v>320</v>
      </c>
      <c r="H205" s="70">
        <v>89</v>
      </c>
      <c r="I205" s="70">
        <f>TAvoir2021[[#This Row],[MONTANT H.T]]*1.2</f>
        <v>106.8</v>
      </c>
      <c r="J205" s="70"/>
      <c r="K205" s="20">
        <f>IF(OR(TAvoir2021[[#This Row],[MONTANT T.T.C]]=TAvoir2021[[#This Row],[REGLEMENT]],TAvoir2021[[#This Row],[REGLEMENT]]="-"),"",TAvoir2021[[#This Row],[REGLEMENT]]-TAvoir2021[[#This Row],[MONTANT T.T.C]])</f>
        <v>-106.8</v>
      </c>
      <c r="L205" s="21">
        <f ca="1">IF(AND(TAvoir2021[[#This Row],[MONTANT H.T]]&lt;&gt;"",TAvoir2021[[#This Row],[ECART]]&lt;&gt;"",TAvoir2021[[#This Row],[RELANCE]]&lt;&gt;"non"),DATEDIF(TAvoir2021[[#This Row],[PERIODE]],TODAY(),"D"),"-")</f>
        <v>78</v>
      </c>
      <c r="M205" s="71"/>
      <c r="N205" s="35"/>
      <c r="O205" s="36"/>
      <c r="P205" s="3"/>
    </row>
    <row r="206" spans="1:16" s="2" customFormat="1" ht="16.5" thickTop="1" thickBot="1" x14ac:dyDescent="0.3">
      <c r="A206" s="30" t="s">
        <v>105</v>
      </c>
      <c r="B206" s="28" t="s">
        <v>13</v>
      </c>
      <c r="C206" s="37">
        <v>44202</v>
      </c>
      <c r="D206" s="38">
        <v>18002329</v>
      </c>
      <c r="E206" s="39"/>
      <c r="F206" s="25" t="s">
        <v>49</v>
      </c>
      <c r="G206" s="38"/>
      <c r="H206" s="40">
        <v>15.33</v>
      </c>
      <c r="I206" s="70">
        <f>TAvoir2021[[#This Row],[MONTANT H.T]]*1.2</f>
        <v>18.396000000000001</v>
      </c>
      <c r="J206" s="40"/>
      <c r="K206" s="20">
        <f>IF(OR(TAvoir2021[[#This Row],[MONTANT T.T.C]]=TAvoir2021[[#This Row],[REGLEMENT]],TAvoir2021[[#This Row],[REGLEMENT]]="-"),"",TAvoir2021[[#This Row],[REGLEMENT]]-TAvoir2021[[#This Row],[MONTANT T.T.C]])</f>
        <v>-18.396000000000001</v>
      </c>
      <c r="L206" s="21">
        <f ca="1">IF(AND(TAvoir2021[[#This Row],[MONTANT H.T]]&lt;&gt;"",TAvoir2021[[#This Row],[ECART]]&lt;&gt;"",TAvoir2021[[#This Row],[RELANCE]]&lt;&gt;"non"),DATEDIF(TAvoir2021[[#This Row],[PERIODE]],TODAY(),"D"),"-")</f>
        <v>76</v>
      </c>
      <c r="M206" s="41"/>
      <c r="N206" s="42"/>
      <c r="O206" s="43"/>
      <c r="P206" s="3"/>
    </row>
    <row r="207" spans="1:16" s="2" customFormat="1" ht="16.5" thickTop="1" thickBot="1" x14ac:dyDescent="0.3">
      <c r="A207" s="30" t="s">
        <v>111</v>
      </c>
      <c r="B207" s="28" t="s">
        <v>27</v>
      </c>
      <c r="C207" s="162">
        <v>44203</v>
      </c>
      <c r="D207" s="163">
        <v>18002346</v>
      </c>
      <c r="E207" s="164">
        <v>10757.46</v>
      </c>
      <c r="F207" s="73" t="s">
        <v>48</v>
      </c>
      <c r="G207" s="163" t="s">
        <v>311</v>
      </c>
      <c r="H207" s="165">
        <v>272.88</v>
      </c>
      <c r="I207" s="70">
        <f>TAvoir2021[[#This Row],[MONTANT H.T]]*1.2</f>
        <v>327.45599999999996</v>
      </c>
      <c r="J207" s="166"/>
      <c r="K207" s="20">
        <f>IF(OR(TAvoir2021[[#This Row],[MONTANT T.T.C]]=TAvoir2021[[#This Row],[REGLEMENT]],TAvoir2021[[#This Row],[REGLEMENT]]="-"),"",TAvoir2021[[#This Row],[REGLEMENT]]-TAvoir2021[[#This Row],[MONTANT T.T.C]])</f>
        <v>-327.45599999999996</v>
      </c>
      <c r="L207" s="21">
        <f ca="1">IF(AND(TAvoir2021[[#This Row],[MONTANT H.T]]&lt;&gt;"",TAvoir2021[[#This Row],[ECART]]&lt;&gt;"",TAvoir2021[[#This Row],[RELANCE]]&lt;&gt;"non"),DATEDIF(TAvoir2021[[#This Row],[PERIODE]],TODAY(),"D"),"-")</f>
        <v>75</v>
      </c>
      <c r="M207" s="168"/>
      <c r="N207" s="170"/>
      <c r="O207" s="172"/>
      <c r="P207" s="3"/>
    </row>
    <row r="208" spans="1:16" s="2" customFormat="1" ht="16.5" hidden="1" thickTop="1" thickBot="1" x14ac:dyDescent="0.3">
      <c r="A208" s="30" t="s">
        <v>113</v>
      </c>
      <c r="B208" s="28" t="s">
        <v>19</v>
      </c>
      <c r="C208" s="142">
        <v>44056</v>
      </c>
      <c r="D208" s="60">
        <v>18002003</v>
      </c>
      <c r="E208" s="147"/>
      <c r="F208" s="73" t="s">
        <v>48</v>
      </c>
      <c r="G208" s="60" t="s">
        <v>133</v>
      </c>
      <c r="H208" s="150">
        <v>43.2</v>
      </c>
      <c r="I208" s="70">
        <f>TAvoir2021[[#This Row],[MONTANT H.T]]*1.2</f>
        <v>51.84</v>
      </c>
      <c r="J208" s="154">
        <v>1766.88</v>
      </c>
      <c r="K208" s="20">
        <f>IF(OR(TAvoir2021[[#This Row],[MONTANT T.T.C]]=TAvoir2021[[#This Row],[REGLEMENT]],TAvoir2021[[#This Row],[REGLEMENT]]="-"),"",TAvoir2021[[#This Row],[REGLEMENT]]-TAvoir2021[[#This Row],[MONTANT T.T.C]])</f>
        <v>1715.0400000000002</v>
      </c>
      <c r="L208" s="21">
        <f ca="1">IF(AND(TAvoir2021[[#This Row],[MONTANT H.T]]&lt;&gt;"",TAvoir2021[[#This Row],[ECART]]&lt;&gt;"",TAvoir2021[[#This Row],[RELANCE]]&lt;&gt;"non"),DATEDIF(TAvoir2021[[#This Row],[PERIODE]],TODAY(),"D"),"-")</f>
        <v>222</v>
      </c>
      <c r="M208" s="157"/>
      <c r="N208" s="126" t="s">
        <v>408</v>
      </c>
      <c r="O208" s="127" t="s">
        <v>161</v>
      </c>
      <c r="P208" s="3"/>
    </row>
    <row r="209" spans="1:16" s="2" customFormat="1" ht="16.5" thickTop="1" thickBot="1" x14ac:dyDescent="0.3">
      <c r="A209" s="30" t="s">
        <v>111</v>
      </c>
      <c r="B209" s="28" t="s">
        <v>27</v>
      </c>
      <c r="C209" s="68">
        <v>44203</v>
      </c>
      <c r="D209" s="44">
        <v>18002347</v>
      </c>
      <c r="E209" s="69">
        <v>8881.68</v>
      </c>
      <c r="F209" s="44" t="s">
        <v>309</v>
      </c>
      <c r="G209" s="44" t="s">
        <v>310</v>
      </c>
      <c r="H209" s="70">
        <v>140.28</v>
      </c>
      <c r="I209" s="70">
        <f>TAvoir2021[[#This Row],[MONTANT H.T]]*1.2</f>
        <v>168.33599999999998</v>
      </c>
      <c r="J209" s="70"/>
      <c r="K209" s="20">
        <f>IF(OR(TAvoir2021[[#This Row],[MONTANT T.T.C]]=TAvoir2021[[#This Row],[REGLEMENT]],TAvoir2021[[#This Row],[REGLEMENT]]="-"),"",TAvoir2021[[#This Row],[REGLEMENT]]-TAvoir2021[[#This Row],[MONTANT T.T.C]])</f>
        <v>-168.33599999999998</v>
      </c>
      <c r="L209" s="21">
        <f ca="1">IF(AND(TAvoir2021[[#This Row],[MONTANT H.T]]&lt;&gt;"",TAvoir2021[[#This Row],[ECART]]&lt;&gt;"",TAvoir2021[[#This Row],[RELANCE]]&lt;&gt;"non"),DATEDIF(TAvoir2021[[#This Row],[PERIODE]],TODAY(),"D"),"-")</f>
        <v>75</v>
      </c>
      <c r="M209" s="71"/>
      <c r="N209" s="35"/>
      <c r="O209" s="36"/>
      <c r="P209" s="3"/>
    </row>
    <row r="210" spans="1:16" s="2" customFormat="1" ht="16.5" hidden="1" thickTop="1" thickBot="1" x14ac:dyDescent="0.3">
      <c r="A210" s="30" t="s">
        <v>113</v>
      </c>
      <c r="B210" s="28" t="s">
        <v>19</v>
      </c>
      <c r="C210" s="37">
        <v>44168</v>
      </c>
      <c r="D210" s="38">
        <v>18002330</v>
      </c>
      <c r="E210" s="39"/>
      <c r="F210" s="38" t="s">
        <v>47</v>
      </c>
      <c r="G210" s="38"/>
      <c r="H210" s="40">
        <v>4950</v>
      </c>
      <c r="I210" s="40">
        <f>TAvoir2021[[#This Row],[MONTANT H.T]]*1.2</f>
        <v>5940</v>
      </c>
      <c r="J210" s="40">
        <v>5940</v>
      </c>
      <c r="K210" s="20" t="str">
        <f>IF(OR(TAvoir2021[[#This Row],[MONTANT T.T.C]]=TAvoir2021[[#This Row],[REGLEMENT]],TAvoir2021[[#This Row],[REGLEMENT]]="-"),"",TAvoir2021[[#This Row],[REGLEMENT]]-TAvoir2021[[#This Row],[MONTANT T.T.C]])</f>
        <v/>
      </c>
      <c r="L210" s="21" t="str">
        <f ca="1">IF(AND(TAvoir2021[[#This Row],[MONTANT H.T]]&lt;&gt;"",TAvoir2021[[#This Row],[ECART]]&lt;&gt;"",TAvoir2021[[#This Row],[RELANCE]]&lt;&gt;"non"),DATEDIF(TAvoir2021[[#This Row],[PERIODE]],TODAY(),"D"),"-")</f>
        <v>-</v>
      </c>
      <c r="M210" s="41"/>
      <c r="N210" s="42" t="s">
        <v>205</v>
      </c>
      <c r="O210" s="43" t="s">
        <v>161</v>
      </c>
      <c r="P210" s="3"/>
    </row>
    <row r="211" spans="1:16" s="2" customFormat="1" ht="16.5" thickTop="1" thickBot="1" x14ac:dyDescent="0.3">
      <c r="A211" s="30" t="s">
        <v>102</v>
      </c>
      <c r="B211" s="28" t="s">
        <v>55</v>
      </c>
      <c r="C211" s="37">
        <v>44204</v>
      </c>
      <c r="D211" s="38">
        <v>18002391</v>
      </c>
      <c r="E211" s="39">
        <v>6306.18</v>
      </c>
      <c r="F211" s="44" t="s">
        <v>48</v>
      </c>
      <c r="G211" s="44" t="s">
        <v>299</v>
      </c>
      <c r="H211" s="40">
        <v>18.149999999999999</v>
      </c>
      <c r="I211" s="70">
        <f>TAvoir2021[[#This Row],[MONTANT H.T]]*1.2</f>
        <v>21.779999999999998</v>
      </c>
      <c r="J211" s="40"/>
      <c r="K211" s="20">
        <f>IF(OR(TAvoir2021[[#This Row],[MONTANT T.T.C]]=TAvoir2021[[#This Row],[REGLEMENT]],TAvoir2021[[#This Row],[REGLEMENT]]="-"),"",TAvoir2021[[#This Row],[REGLEMENT]]-TAvoir2021[[#This Row],[MONTANT T.T.C]])</f>
        <v>-21.779999999999998</v>
      </c>
      <c r="L211" s="21">
        <f ca="1">IF(AND(TAvoir2021[[#This Row],[MONTANT H.T]]&lt;&gt;"",TAvoir2021[[#This Row],[ECART]]&lt;&gt;"",TAvoir2021[[#This Row],[RELANCE]]&lt;&gt;"non"),DATEDIF(TAvoir2021[[#This Row],[PERIODE]],TODAY(),"D"),"-")</f>
        <v>74</v>
      </c>
      <c r="M211" s="41"/>
      <c r="N211" s="42"/>
      <c r="O211" s="43"/>
      <c r="P211" s="3"/>
    </row>
    <row r="212" spans="1:16" s="2" customFormat="1" ht="16.5" thickTop="1" thickBot="1" x14ac:dyDescent="0.3">
      <c r="A212" s="30" t="s">
        <v>111</v>
      </c>
      <c r="B212" s="28" t="s">
        <v>27</v>
      </c>
      <c r="C212" s="129">
        <v>44204</v>
      </c>
      <c r="D212" s="130">
        <v>18002475</v>
      </c>
      <c r="E212" s="131"/>
      <c r="F212" s="25" t="s">
        <v>48</v>
      </c>
      <c r="G212" s="130" t="s">
        <v>451</v>
      </c>
      <c r="H212" s="132">
        <v>47.5</v>
      </c>
      <c r="I212" s="132">
        <f>TAvoir2021[[#This Row],[MONTANT H.T]]*1.2</f>
        <v>57</v>
      </c>
      <c r="J212" s="132"/>
      <c r="K212" s="138">
        <f>IF(OR(TAvoir2021[[#This Row],[MONTANT T.T.C]]=TAvoir2021[[#This Row],[REGLEMENT]],TAvoir2021[[#This Row],[REGLEMENT]]="-"),"",TAvoir2021[[#This Row],[REGLEMENT]]-TAvoir2021[[#This Row],[MONTANT T.T.C]])</f>
        <v>-57</v>
      </c>
      <c r="L212" s="139">
        <f ca="1">IF(AND(TAvoir2021[[#This Row],[MONTANT H.T]]&lt;&gt;"",TAvoir2021[[#This Row],[ECART]]&lt;&gt;"",TAvoir2021[[#This Row],[RELANCE]]&lt;&gt;"non"),DATEDIF(TAvoir2021[[#This Row],[PERIODE]],TODAY(),"D"),"-")</f>
        <v>74</v>
      </c>
      <c r="M212" s="135"/>
      <c r="N212" s="136"/>
      <c r="O212" s="137"/>
      <c r="P212" s="3"/>
    </row>
    <row r="213" spans="1:16" s="2" customFormat="1" ht="16.5" hidden="1" thickTop="1" thickBot="1" x14ac:dyDescent="0.3">
      <c r="A213" s="30" t="s">
        <v>113</v>
      </c>
      <c r="B213" s="28" t="s">
        <v>19</v>
      </c>
      <c r="C213" s="37">
        <v>44236</v>
      </c>
      <c r="D213" s="38">
        <v>18002412</v>
      </c>
      <c r="E213" s="39">
        <v>6991.92</v>
      </c>
      <c r="F213" s="38" t="s">
        <v>70</v>
      </c>
      <c r="G213" s="38" t="s">
        <v>387</v>
      </c>
      <c r="H213" s="40">
        <v>5619.6</v>
      </c>
      <c r="I213" s="40">
        <f>TAvoir2021[[#This Row],[MONTANT H.T]]*1.2</f>
        <v>6743.52</v>
      </c>
      <c r="J213" s="40">
        <v>6631.92</v>
      </c>
      <c r="K213" s="20">
        <f>IF(OR(TAvoir2021[[#This Row],[MONTANT T.T.C]]=TAvoir2021[[#This Row],[REGLEMENT]],TAvoir2021[[#This Row],[REGLEMENT]]="-"),"",TAvoir2021[[#This Row],[REGLEMENT]]-TAvoir2021[[#This Row],[MONTANT T.T.C]])</f>
        <v>-111.60000000000036</v>
      </c>
      <c r="L213" s="21">
        <f ca="1">IF(AND(TAvoir2021[[#This Row],[MONTANT H.T]]&lt;&gt;"",TAvoir2021[[#This Row],[ECART]]&lt;&gt;"",TAvoir2021[[#This Row],[RELANCE]]&lt;&gt;"non"),DATEDIF(TAvoir2021[[#This Row],[PERIODE]],TODAY(),"D"),"-")</f>
        <v>42</v>
      </c>
      <c r="M213" s="41"/>
      <c r="N213" s="42" t="s">
        <v>388</v>
      </c>
      <c r="O213" s="43" t="s">
        <v>161</v>
      </c>
      <c r="P213" s="3"/>
    </row>
    <row r="214" spans="1:16" s="2" customFormat="1" ht="16.5" hidden="1" thickTop="1" thickBot="1" x14ac:dyDescent="0.3">
      <c r="A214" s="30" t="s">
        <v>113</v>
      </c>
      <c r="B214" s="28" t="s">
        <v>19</v>
      </c>
      <c r="C214" s="37">
        <v>44237</v>
      </c>
      <c r="D214" s="38">
        <v>18002428</v>
      </c>
      <c r="E214" s="39"/>
      <c r="F214" s="38" t="s">
        <v>70</v>
      </c>
      <c r="G214" s="38" t="s">
        <v>363</v>
      </c>
      <c r="H214" s="40">
        <v>5.66</v>
      </c>
      <c r="I214" s="70">
        <f>TAvoir2021[[#This Row],[MONTANT H.T]]*1.2</f>
        <v>6.7919999999999998</v>
      </c>
      <c r="J214" s="40">
        <v>6.78</v>
      </c>
      <c r="K214" s="20">
        <f>IF(OR(TAvoir2021[[#This Row],[MONTANT T.T.C]]=TAvoir2021[[#This Row],[REGLEMENT]],TAvoir2021[[#This Row],[REGLEMENT]]="-"),"",TAvoir2021[[#This Row],[REGLEMENT]]-TAvoir2021[[#This Row],[MONTANT T.T.C]])</f>
        <v>-1.1999999999999567E-2</v>
      </c>
      <c r="L214" s="21">
        <f ca="1">IF(AND(TAvoir2021[[#This Row],[MONTANT H.T]]&lt;&gt;"",TAvoir2021[[#This Row],[ECART]]&lt;&gt;"",TAvoir2021[[#This Row],[RELANCE]]&lt;&gt;"non"),DATEDIF(TAvoir2021[[#This Row],[PERIODE]],TODAY(),"D"),"-")</f>
        <v>41</v>
      </c>
      <c r="M214" s="41"/>
      <c r="N214" s="35" t="s">
        <v>406</v>
      </c>
      <c r="O214" s="36" t="s">
        <v>161</v>
      </c>
      <c r="P214" s="3"/>
    </row>
    <row r="215" spans="1:16" s="2" customFormat="1" ht="16.5" hidden="1" thickTop="1" thickBot="1" x14ac:dyDescent="0.3">
      <c r="A215" s="30" t="s">
        <v>113</v>
      </c>
      <c r="B215" s="46" t="s">
        <v>19</v>
      </c>
      <c r="C215" s="47">
        <v>44237</v>
      </c>
      <c r="D215" s="48">
        <v>18002429</v>
      </c>
      <c r="E215" s="49"/>
      <c r="F215" s="48" t="s">
        <v>49</v>
      </c>
      <c r="G215" s="48" t="s">
        <v>364</v>
      </c>
      <c r="H215" s="51">
        <v>173.58</v>
      </c>
      <c r="I215" s="119">
        <f>TAvoir2021[[#This Row],[MONTANT H.T]]*1.2</f>
        <v>208.29600000000002</v>
      </c>
      <c r="J215" s="90">
        <v>208.3</v>
      </c>
      <c r="K215" s="20">
        <f>IF(OR(TAvoir2021[[#This Row],[MONTANT T.T.C]]=TAvoir2021[[#This Row],[REGLEMENT]],TAvoir2021[[#This Row],[REGLEMENT]]="-"),"",TAvoir2021[[#This Row],[REGLEMENT]]-TAvoir2021[[#This Row],[MONTANT T.T.C]])</f>
        <v>3.9999999999906777E-3</v>
      </c>
      <c r="L215" s="21">
        <f ca="1">IF(AND(TAvoir2021[[#This Row],[MONTANT H.T]]&lt;&gt;"",TAvoir2021[[#This Row],[ECART]]&lt;&gt;"",TAvoir2021[[#This Row],[RELANCE]]&lt;&gt;"non"),DATEDIF(TAvoir2021[[#This Row],[PERIODE]],TODAY(),"D"),"-")</f>
        <v>41</v>
      </c>
      <c r="M215" s="41"/>
      <c r="N215" s="35" t="s">
        <v>407</v>
      </c>
      <c r="O215" s="36" t="s">
        <v>161</v>
      </c>
      <c r="P215" s="3"/>
    </row>
    <row r="216" spans="1:16" s="2" customFormat="1" ht="16.5" hidden="1" thickTop="1" thickBot="1" x14ac:dyDescent="0.3">
      <c r="A216" s="30" t="s">
        <v>113</v>
      </c>
      <c r="B216" s="59" t="s">
        <v>19</v>
      </c>
      <c r="C216" s="85">
        <v>44237</v>
      </c>
      <c r="D216" s="86">
        <v>18002431</v>
      </c>
      <c r="E216" s="87"/>
      <c r="F216" s="86" t="s">
        <v>47</v>
      </c>
      <c r="G216" s="86"/>
      <c r="H216" s="61">
        <v>4950</v>
      </c>
      <c r="I216" s="61">
        <f>TAvoir2021[[#This Row],[MONTANT H.T]]*1.2</f>
        <v>5940</v>
      </c>
      <c r="J216" s="100">
        <v>5940</v>
      </c>
      <c r="K216" s="20" t="str">
        <f>IF(OR(TAvoir2021[[#This Row],[MONTANT T.T.C]]=TAvoir2021[[#This Row],[REGLEMENT]],TAvoir2021[[#This Row],[REGLEMENT]]="-"),"",TAvoir2021[[#This Row],[REGLEMENT]]-TAvoir2021[[#This Row],[MONTANT T.T.C]])</f>
        <v/>
      </c>
      <c r="L216" s="21" t="str">
        <f ca="1">IF(AND(TAvoir2021[[#This Row],[MONTANT H.T]]&lt;&gt;"",TAvoir2021[[#This Row],[ECART]]&lt;&gt;"",TAvoir2021[[#This Row],[RELANCE]]&lt;&gt;"non"),DATEDIF(TAvoir2021[[#This Row],[PERIODE]],TODAY(),"D"),"-")</f>
        <v>-</v>
      </c>
      <c r="M216" s="41"/>
      <c r="N216" s="42" t="s">
        <v>350</v>
      </c>
      <c r="O216" s="43" t="s">
        <v>161</v>
      </c>
      <c r="P216" s="3"/>
    </row>
    <row r="217" spans="1:16" s="2" customFormat="1" ht="16.5" thickTop="1" thickBot="1" x14ac:dyDescent="0.3">
      <c r="A217" s="30" t="s">
        <v>111</v>
      </c>
      <c r="B217" s="28" t="s">
        <v>27</v>
      </c>
      <c r="C217" s="68">
        <v>44209</v>
      </c>
      <c r="D217" s="44">
        <v>18002387</v>
      </c>
      <c r="E217" s="69">
        <v>4579.54</v>
      </c>
      <c r="F217" s="25" t="s">
        <v>48</v>
      </c>
      <c r="G217" s="44" t="s">
        <v>312</v>
      </c>
      <c r="H217" s="70">
        <v>54.65</v>
      </c>
      <c r="I217" s="70">
        <f>TAvoir2021[[#This Row],[MONTANT H.T]]*1.2</f>
        <v>65.58</v>
      </c>
      <c r="J217" s="70"/>
      <c r="K217" s="20">
        <f>IF(OR(TAvoir2021[[#This Row],[MONTANT T.T.C]]=TAvoir2021[[#This Row],[REGLEMENT]],TAvoir2021[[#This Row],[REGLEMENT]]="-"),"",TAvoir2021[[#This Row],[REGLEMENT]]-TAvoir2021[[#This Row],[MONTANT T.T.C]])</f>
        <v>-65.58</v>
      </c>
      <c r="L217" s="21">
        <f ca="1">IF(AND(TAvoir2021[[#This Row],[MONTANT H.T]]&lt;&gt;"",TAvoir2021[[#This Row],[ECART]]&lt;&gt;"",TAvoir2021[[#This Row],[RELANCE]]&lt;&gt;"non"),DATEDIF(TAvoir2021[[#This Row],[PERIODE]],TODAY(),"D"),"-")</f>
        <v>69</v>
      </c>
      <c r="M217" s="71"/>
      <c r="N217" s="35"/>
      <c r="O217" s="36"/>
      <c r="P217" s="3"/>
    </row>
    <row r="218" spans="1:16" s="2" customFormat="1" ht="16.5" hidden="1" thickTop="1" thickBot="1" x14ac:dyDescent="0.3">
      <c r="A218" s="30" t="s">
        <v>114</v>
      </c>
      <c r="B218" s="28" t="s">
        <v>26</v>
      </c>
      <c r="C218" s="24">
        <v>43992</v>
      </c>
      <c r="D218" s="25">
        <v>18001818</v>
      </c>
      <c r="E218" s="26">
        <v>75.069999999999993</v>
      </c>
      <c r="F218" s="25" t="s">
        <v>68</v>
      </c>
      <c r="G218" s="25" t="s">
        <v>66</v>
      </c>
      <c r="H218" s="27">
        <v>62.56</v>
      </c>
      <c r="I218" s="23">
        <f>TAvoir2021[[#This Row],[MONTANT H.T]]*1.2</f>
        <v>75.072000000000003</v>
      </c>
      <c r="J218" s="27">
        <v>75.069999999999993</v>
      </c>
      <c r="K218" s="20">
        <f>IF(OR(TAvoir2021[[#This Row],[MONTANT T.T.C]]=TAvoir2021[[#This Row],[REGLEMENT]],TAvoir2021[[#This Row],[REGLEMENT]]="-"),"",TAvoir2021[[#This Row],[REGLEMENT]]-TAvoir2021[[#This Row],[MONTANT T.T.C]])</f>
        <v>-2.0000000000095497E-3</v>
      </c>
      <c r="L218" s="21">
        <f ca="1">IF(AND(TAvoir2021[[#This Row],[MONTANT H.T]]&lt;&gt;"",TAvoir2021[[#This Row],[ECART]]&lt;&gt;"",TAvoir2021[[#This Row],[RELANCE]]&lt;&gt;"non"),DATEDIF(TAvoir2021[[#This Row],[PERIODE]],TODAY(),"D"),"-")</f>
        <v>286</v>
      </c>
      <c r="M218" s="31"/>
      <c r="N218" s="35" t="s">
        <v>326</v>
      </c>
      <c r="O218" s="36" t="s">
        <v>161</v>
      </c>
      <c r="P218" s="3"/>
    </row>
    <row r="219" spans="1:16" s="2" customFormat="1" ht="16.5" thickTop="1" thickBot="1" x14ac:dyDescent="0.3">
      <c r="A219" s="30" t="s">
        <v>110</v>
      </c>
      <c r="B219" s="28" t="s">
        <v>54</v>
      </c>
      <c r="C219" s="37">
        <v>44210</v>
      </c>
      <c r="D219" s="38">
        <v>18002350</v>
      </c>
      <c r="E219" s="39">
        <v>20614.2</v>
      </c>
      <c r="F219" s="38" t="s">
        <v>241</v>
      </c>
      <c r="G219" s="38" t="s">
        <v>242</v>
      </c>
      <c r="H219" s="40">
        <v>72.8</v>
      </c>
      <c r="I219" s="70">
        <f>TAvoir2021[[#This Row],[MONTANT H.T]]*1.2</f>
        <v>87.36</v>
      </c>
      <c r="J219" s="40"/>
      <c r="K219" s="20">
        <f>IF(OR(TAvoir2021[[#This Row],[MONTANT T.T.C]]=TAvoir2021[[#This Row],[REGLEMENT]],TAvoir2021[[#This Row],[REGLEMENT]]="-"),"",TAvoir2021[[#This Row],[REGLEMENT]]-TAvoir2021[[#This Row],[MONTANT T.T.C]])</f>
        <v>-87.36</v>
      </c>
      <c r="L219" s="21">
        <f ca="1">IF(AND(TAvoir2021[[#This Row],[MONTANT H.T]]&lt;&gt;"",TAvoir2021[[#This Row],[ECART]]&lt;&gt;"",TAvoir2021[[#This Row],[RELANCE]]&lt;&gt;"non"),DATEDIF(TAvoir2021[[#This Row],[PERIODE]],TODAY(),"D"),"-")</f>
        <v>68</v>
      </c>
      <c r="M219" s="41"/>
      <c r="N219" s="42"/>
      <c r="O219" s="43"/>
      <c r="P219" s="3"/>
    </row>
    <row r="220" spans="1:16" s="2" customFormat="1" ht="16.5" thickTop="1" thickBot="1" x14ac:dyDescent="0.3">
      <c r="A220" s="30" t="s">
        <v>111</v>
      </c>
      <c r="B220" s="28" t="s">
        <v>27</v>
      </c>
      <c r="C220" s="68">
        <v>44210</v>
      </c>
      <c r="D220" s="44">
        <v>18002383</v>
      </c>
      <c r="E220" s="69">
        <v>1571.76</v>
      </c>
      <c r="F220" s="25" t="s">
        <v>48</v>
      </c>
      <c r="G220" s="44" t="s">
        <v>313</v>
      </c>
      <c r="H220" s="70">
        <v>35.75</v>
      </c>
      <c r="I220" s="70">
        <f>TAvoir2021[[#This Row],[MONTANT H.T]]*1.2</f>
        <v>42.9</v>
      </c>
      <c r="J220" s="70"/>
      <c r="K220" s="121">
        <f>IF(OR(TAvoir2021[[#This Row],[MONTANT T.T.C]]=TAvoir2021[[#This Row],[REGLEMENT]],TAvoir2021[[#This Row],[REGLEMENT]]="-"),"",TAvoir2021[[#This Row],[REGLEMENT]]-TAvoir2021[[#This Row],[MONTANT T.T.C]])</f>
        <v>-42.9</v>
      </c>
      <c r="L220" s="123">
        <f ca="1">IF(AND(TAvoir2021[[#This Row],[MONTANT H.T]]&lt;&gt;"",TAvoir2021[[#This Row],[ECART]]&lt;&gt;"",TAvoir2021[[#This Row],[RELANCE]]&lt;&gt;"non"),DATEDIF(TAvoir2021[[#This Row],[PERIODE]],TODAY(),"D"),"-")</f>
        <v>68</v>
      </c>
      <c r="M220" s="71"/>
      <c r="N220" s="35"/>
      <c r="O220" s="36"/>
      <c r="P220" s="3"/>
    </row>
    <row r="221" spans="1:16" s="2" customFormat="1" ht="16.5" hidden="1" customHeight="1" thickTop="1" thickBot="1" x14ac:dyDescent="0.3">
      <c r="A221" s="30" t="s">
        <v>115</v>
      </c>
      <c r="B221" s="28" t="s">
        <v>31</v>
      </c>
      <c r="C221" s="37">
        <v>44201</v>
      </c>
      <c r="D221" s="38">
        <v>18002327</v>
      </c>
      <c r="E221" s="39">
        <v>1110.6199999999999</v>
      </c>
      <c r="F221" s="25" t="s">
        <v>48</v>
      </c>
      <c r="G221" s="38" t="s">
        <v>165</v>
      </c>
      <c r="H221" s="40">
        <v>98.64</v>
      </c>
      <c r="I221" s="40">
        <f>TAvoir2021[[#This Row],[MONTANT H.T]]*1.2</f>
        <v>118.36799999999999</v>
      </c>
      <c r="J221" s="40">
        <v>118.37</v>
      </c>
      <c r="K221" s="20">
        <f>IF(OR(TAvoir2021[[#This Row],[MONTANT T.T.C]]=TAvoir2021[[#This Row],[REGLEMENT]],TAvoir2021[[#This Row],[REGLEMENT]]="-"),"",TAvoir2021[[#This Row],[REGLEMENT]]-TAvoir2021[[#This Row],[MONTANT T.T.C]])</f>
        <v>2.0000000000095497E-3</v>
      </c>
      <c r="L221" s="21">
        <f ca="1">IF(AND(TAvoir2021[[#This Row],[MONTANT H.T]]&lt;&gt;"",TAvoir2021[[#This Row],[ECART]]&lt;&gt;"",TAvoir2021[[#This Row],[RELANCE]]&lt;&gt;"non"),DATEDIF(TAvoir2021[[#This Row],[PERIODE]],TODAY(),"D"),"-")</f>
        <v>77</v>
      </c>
      <c r="M221" s="41"/>
      <c r="N221" s="42" t="s">
        <v>248</v>
      </c>
      <c r="O221" s="43" t="s">
        <v>161</v>
      </c>
      <c r="P221" s="3"/>
    </row>
    <row r="222" spans="1:16" s="2" customFormat="1" ht="16.5" hidden="1" customHeight="1" thickTop="1" thickBot="1" x14ac:dyDescent="0.3">
      <c r="A222" s="30" t="s">
        <v>115</v>
      </c>
      <c r="B222" s="28" t="s">
        <v>31</v>
      </c>
      <c r="C222" s="37">
        <v>44201</v>
      </c>
      <c r="D222" s="38">
        <v>18002328</v>
      </c>
      <c r="E222" s="39">
        <v>1314.1</v>
      </c>
      <c r="F222" s="25" t="s">
        <v>48</v>
      </c>
      <c r="G222" s="38" t="s">
        <v>166</v>
      </c>
      <c r="H222" s="40">
        <v>49.32</v>
      </c>
      <c r="I222" s="40">
        <f>TAvoir2021[[#This Row],[MONTANT H.T]]*1.2</f>
        <v>59.183999999999997</v>
      </c>
      <c r="J222" s="40">
        <v>59.18</v>
      </c>
      <c r="K222" s="20">
        <f>IF(OR(TAvoir2021[[#This Row],[MONTANT T.T.C]]=TAvoir2021[[#This Row],[REGLEMENT]],TAvoir2021[[#This Row],[REGLEMENT]]="-"),"",TAvoir2021[[#This Row],[REGLEMENT]]-TAvoir2021[[#This Row],[MONTANT T.T.C]])</f>
        <v>-3.9999999999977831E-3</v>
      </c>
      <c r="L222" s="21">
        <f ca="1">IF(AND(TAvoir2021[[#This Row],[MONTANT H.T]]&lt;&gt;"",TAvoir2021[[#This Row],[ECART]]&lt;&gt;"",TAvoir2021[[#This Row],[RELANCE]]&lt;&gt;"non"),DATEDIF(TAvoir2021[[#This Row],[PERIODE]],TODAY(),"D"),"-")</f>
        <v>77</v>
      </c>
      <c r="M222" s="41"/>
      <c r="N222" s="42" t="s">
        <v>247</v>
      </c>
      <c r="O222" s="43" t="s">
        <v>161</v>
      </c>
      <c r="P222" s="3"/>
    </row>
    <row r="223" spans="1:16" s="2" customFormat="1" ht="16.5" hidden="1" customHeight="1" thickTop="1" thickBot="1" x14ac:dyDescent="0.3">
      <c r="A223" s="30" t="s">
        <v>115</v>
      </c>
      <c r="B223" s="45" t="s">
        <v>31</v>
      </c>
      <c r="C223" s="37">
        <v>44207</v>
      </c>
      <c r="D223" s="38">
        <v>18002337</v>
      </c>
      <c r="E223" s="39"/>
      <c r="F223" s="25" t="s">
        <v>48</v>
      </c>
      <c r="G223" s="38" t="s">
        <v>212</v>
      </c>
      <c r="H223" s="40">
        <v>433.88</v>
      </c>
      <c r="I223" s="40">
        <f>TAvoir2021[[#This Row],[MONTANT H.T]]*1.2</f>
        <v>520.65599999999995</v>
      </c>
      <c r="J223" s="40">
        <v>520.66</v>
      </c>
      <c r="K223" s="20">
        <f>IF(OR(TAvoir2021[[#This Row],[MONTANT T.T.C]]=TAvoir2021[[#This Row],[REGLEMENT]],TAvoir2021[[#This Row],[REGLEMENT]]="-"),"",TAvoir2021[[#This Row],[REGLEMENT]]-TAvoir2021[[#This Row],[MONTANT T.T.C]])</f>
        <v>4.0000000000190994E-3</v>
      </c>
      <c r="L223" s="21">
        <f ca="1">IF(AND(TAvoir2021[[#This Row],[MONTANT H.T]]&lt;&gt;"",TAvoir2021[[#This Row],[ECART]]&lt;&gt;"",TAvoir2021[[#This Row],[RELANCE]]&lt;&gt;"non"),DATEDIF(TAvoir2021[[#This Row],[PERIODE]],TODAY(),"D"),"-")</f>
        <v>71</v>
      </c>
      <c r="M223" s="41"/>
      <c r="N223" s="42" t="s">
        <v>213</v>
      </c>
      <c r="O223" s="43" t="s">
        <v>161</v>
      </c>
      <c r="P223" s="3"/>
    </row>
    <row r="224" spans="1:16" s="2" customFormat="1" ht="16.5" hidden="1" customHeight="1" thickTop="1" thickBot="1" x14ac:dyDescent="0.3">
      <c r="A224" s="30" t="s">
        <v>115</v>
      </c>
      <c r="B224" s="128" t="s">
        <v>31</v>
      </c>
      <c r="C224" s="129">
        <v>44235</v>
      </c>
      <c r="D224" s="130">
        <v>18002436</v>
      </c>
      <c r="E224" s="131"/>
      <c r="F224" s="130" t="s">
        <v>35</v>
      </c>
      <c r="G224" s="130" t="s">
        <v>424</v>
      </c>
      <c r="H224" s="132">
        <v>437.76</v>
      </c>
      <c r="I224" s="132">
        <f>TAvoir2021[[#This Row],[MONTANT H.T]]*1.2</f>
        <v>525.31200000000001</v>
      </c>
      <c r="J224" s="132">
        <v>525.30999999999995</v>
      </c>
      <c r="K224" s="138">
        <f>IF(OR(TAvoir2021[[#This Row],[MONTANT T.T.C]]=TAvoir2021[[#This Row],[REGLEMENT]],TAvoir2021[[#This Row],[REGLEMENT]]="-"),"",TAvoir2021[[#This Row],[REGLEMENT]]-TAvoir2021[[#This Row],[MONTANT T.T.C]])</f>
        <v>-2.0000000000663931E-3</v>
      </c>
      <c r="L224" s="139">
        <f ca="1">IF(AND(TAvoir2021[[#This Row],[MONTANT H.T]]&lt;&gt;"",TAvoir2021[[#This Row],[ECART]]&lt;&gt;"",TAvoir2021[[#This Row],[RELANCE]]&lt;&gt;"non"),DATEDIF(TAvoir2021[[#This Row],[PERIODE]],TODAY(),"D"),"-")</f>
        <v>43</v>
      </c>
      <c r="M224" s="135"/>
      <c r="N224" s="136" t="s">
        <v>425</v>
      </c>
      <c r="O224" s="137" t="s">
        <v>161</v>
      </c>
      <c r="P224" s="3"/>
    </row>
    <row r="225" spans="1:16" s="2" customFormat="1" ht="16.5" hidden="1" customHeight="1" thickTop="1" thickBot="1" x14ac:dyDescent="0.3">
      <c r="A225" s="30" t="s">
        <v>115</v>
      </c>
      <c r="B225" s="128" t="s">
        <v>31</v>
      </c>
      <c r="C225" s="129">
        <v>44264</v>
      </c>
      <c r="D225" s="130">
        <v>18002481</v>
      </c>
      <c r="E225" s="131"/>
      <c r="F225" s="130" t="s">
        <v>426</v>
      </c>
      <c r="G225" s="130" t="s">
        <v>427</v>
      </c>
      <c r="H225" s="132">
        <v>1070.08</v>
      </c>
      <c r="I225" s="132">
        <f>TAvoir2021[[#This Row],[MONTANT H.T]]*1.2</f>
        <v>1284.0959999999998</v>
      </c>
      <c r="J225" s="132">
        <v>1284.0999999999999</v>
      </c>
      <c r="K225" s="138">
        <f>IF(OR(TAvoir2021[[#This Row],[MONTANT T.T.C]]=TAvoir2021[[#This Row],[REGLEMENT]],TAvoir2021[[#This Row],[REGLEMENT]]="-"),"",TAvoir2021[[#This Row],[REGLEMENT]]-TAvoir2021[[#This Row],[MONTANT T.T.C]])</f>
        <v>4.0000000001327862E-3</v>
      </c>
      <c r="L225" s="139">
        <f ca="1">IF(AND(TAvoir2021[[#This Row],[MONTANT H.T]]&lt;&gt;"",TAvoir2021[[#This Row],[ECART]]&lt;&gt;"",TAvoir2021[[#This Row],[RELANCE]]&lt;&gt;"non"),DATEDIF(TAvoir2021[[#This Row],[PERIODE]],TODAY(),"D"),"-")</f>
        <v>14</v>
      </c>
      <c r="M225" s="135"/>
      <c r="N225" s="136" t="s">
        <v>428</v>
      </c>
      <c r="O225" s="137" t="s">
        <v>161</v>
      </c>
      <c r="P225" s="3"/>
    </row>
    <row r="226" spans="1:16" s="2" customFormat="1" ht="16.5" customHeight="1" thickTop="1" thickBot="1" x14ac:dyDescent="0.3">
      <c r="A226" s="30" t="s">
        <v>111</v>
      </c>
      <c r="B226" s="28" t="s">
        <v>27</v>
      </c>
      <c r="C226" s="68">
        <v>44210</v>
      </c>
      <c r="D226" s="44">
        <v>18002388</v>
      </c>
      <c r="E226" s="69">
        <v>1689.11</v>
      </c>
      <c r="F226" s="25" t="s">
        <v>48</v>
      </c>
      <c r="G226" s="44" t="s">
        <v>314</v>
      </c>
      <c r="H226" s="70">
        <v>68.81</v>
      </c>
      <c r="I226" s="70">
        <f>TAvoir2021[[#This Row],[MONTANT H.T]]*1.2</f>
        <v>82.572000000000003</v>
      </c>
      <c r="J226" s="70"/>
      <c r="K226" s="20">
        <f>IF(OR(TAvoir2021[[#This Row],[MONTANT T.T.C]]=TAvoir2021[[#This Row],[REGLEMENT]],TAvoir2021[[#This Row],[REGLEMENT]]="-"),"",TAvoir2021[[#This Row],[REGLEMENT]]-TAvoir2021[[#This Row],[MONTANT T.T.C]])</f>
        <v>-82.572000000000003</v>
      </c>
      <c r="L226" s="21">
        <f ca="1">IF(AND(TAvoir2021[[#This Row],[MONTANT H.T]]&lt;&gt;"",TAvoir2021[[#This Row],[ECART]]&lt;&gt;"",TAvoir2021[[#This Row],[RELANCE]]&lt;&gt;"non"),DATEDIF(TAvoir2021[[#This Row],[PERIODE]],TODAY(),"D"),"-")</f>
        <v>68</v>
      </c>
      <c r="M226" s="71"/>
      <c r="N226" s="35"/>
      <c r="O226" s="36"/>
      <c r="P226" s="3"/>
    </row>
    <row r="227" spans="1:16" s="2" customFormat="1" ht="16.5" customHeight="1" thickTop="1" thickBot="1" x14ac:dyDescent="0.3">
      <c r="A227" s="30" t="s">
        <v>118</v>
      </c>
      <c r="B227" s="28" t="s">
        <v>60</v>
      </c>
      <c r="C227" s="37">
        <v>44210</v>
      </c>
      <c r="D227" s="38">
        <v>18002348</v>
      </c>
      <c r="E227" s="39">
        <v>1373.84</v>
      </c>
      <c r="F227" s="38" t="s">
        <v>56</v>
      </c>
      <c r="G227" s="38" t="s">
        <v>236</v>
      </c>
      <c r="H227" s="40">
        <v>94.47</v>
      </c>
      <c r="I227" s="70">
        <f>TAvoir2021[[#This Row],[MONTANT H.T]]*1.2</f>
        <v>113.36399999999999</v>
      </c>
      <c r="J227" s="40"/>
      <c r="K227" s="20">
        <f>IF(OR(TAvoir2021[[#This Row],[MONTANT T.T.C]]=TAvoir2021[[#This Row],[REGLEMENT]],TAvoir2021[[#This Row],[REGLEMENT]]="-"),"",TAvoir2021[[#This Row],[REGLEMENT]]-TAvoir2021[[#This Row],[MONTANT T.T.C]])</f>
        <v>-113.36399999999999</v>
      </c>
      <c r="L227" s="21">
        <f ca="1">IF(AND(TAvoir2021[[#This Row],[MONTANT H.T]]&lt;&gt;"",TAvoir2021[[#This Row],[ECART]]&lt;&gt;"",TAvoir2021[[#This Row],[RELANCE]]&lt;&gt;"non"),DATEDIF(TAvoir2021[[#This Row],[PERIODE]],TODAY(),"D"),"-")</f>
        <v>68</v>
      </c>
      <c r="M227" s="41"/>
      <c r="N227" s="42"/>
      <c r="O227" s="43"/>
      <c r="P227" s="3"/>
    </row>
    <row r="228" spans="1:16" s="2" customFormat="1" ht="16.5" customHeight="1" thickTop="1" thickBot="1" x14ac:dyDescent="0.3">
      <c r="A228" s="30" t="s">
        <v>111</v>
      </c>
      <c r="B228" s="28" t="s">
        <v>27</v>
      </c>
      <c r="C228" s="68">
        <v>44211</v>
      </c>
      <c r="D228" s="44">
        <v>18002385</v>
      </c>
      <c r="E228" s="69">
        <v>13237.78</v>
      </c>
      <c r="F228" s="25" t="s">
        <v>48</v>
      </c>
      <c r="G228" s="44" t="s">
        <v>316</v>
      </c>
      <c r="H228" s="70">
        <v>113.53</v>
      </c>
      <c r="I228" s="70">
        <f>TAvoir2021[[#This Row],[MONTANT H.T]]*1.2</f>
        <v>136.23599999999999</v>
      </c>
      <c r="J228" s="70"/>
      <c r="K228" s="20">
        <f>IF(OR(TAvoir2021[[#This Row],[MONTANT T.T.C]]=TAvoir2021[[#This Row],[REGLEMENT]],TAvoir2021[[#This Row],[REGLEMENT]]="-"),"",TAvoir2021[[#This Row],[REGLEMENT]]-TAvoir2021[[#This Row],[MONTANT T.T.C]])</f>
        <v>-136.23599999999999</v>
      </c>
      <c r="L228" s="21">
        <f ca="1">IF(AND(TAvoir2021[[#This Row],[MONTANT H.T]]&lt;&gt;"",TAvoir2021[[#This Row],[ECART]]&lt;&gt;"",TAvoir2021[[#This Row],[RELANCE]]&lt;&gt;"non"),DATEDIF(TAvoir2021[[#This Row],[PERIODE]],TODAY(),"D"),"-")</f>
        <v>67</v>
      </c>
      <c r="M228" s="71"/>
      <c r="N228" s="35"/>
      <c r="O228" s="36"/>
      <c r="P228" s="3"/>
    </row>
    <row r="229" spans="1:16" s="2" customFormat="1" ht="16.5" customHeight="1" thickTop="1" thickBot="1" x14ac:dyDescent="0.3">
      <c r="A229" s="30" t="s">
        <v>111</v>
      </c>
      <c r="B229" s="28" t="s">
        <v>27</v>
      </c>
      <c r="C229" s="68">
        <v>44211</v>
      </c>
      <c r="D229" s="44">
        <v>18002386</v>
      </c>
      <c r="E229" s="69">
        <v>7852.46</v>
      </c>
      <c r="F229" s="25" t="s">
        <v>48</v>
      </c>
      <c r="G229" s="44" t="s">
        <v>315</v>
      </c>
      <c r="H229" s="70">
        <v>14.1</v>
      </c>
      <c r="I229" s="70">
        <f>TAvoir2021[[#This Row],[MONTANT H.T]]*1.2</f>
        <v>16.919999999999998</v>
      </c>
      <c r="J229" s="70"/>
      <c r="K229" s="20">
        <f>IF(OR(TAvoir2021[[#This Row],[MONTANT T.T.C]]=TAvoir2021[[#This Row],[REGLEMENT]],TAvoir2021[[#This Row],[REGLEMENT]]="-"),"",TAvoir2021[[#This Row],[REGLEMENT]]-TAvoir2021[[#This Row],[MONTANT T.T.C]])</f>
        <v>-16.919999999999998</v>
      </c>
      <c r="L229" s="21">
        <f ca="1">IF(AND(TAvoir2021[[#This Row],[MONTANT H.T]]&lt;&gt;"",TAvoir2021[[#This Row],[ECART]]&lt;&gt;"",TAvoir2021[[#This Row],[RELANCE]]&lt;&gt;"non"),DATEDIF(TAvoir2021[[#This Row],[PERIODE]],TODAY(),"D"),"-")</f>
        <v>67</v>
      </c>
      <c r="M229" s="71"/>
      <c r="N229" s="35"/>
      <c r="O229" s="36"/>
      <c r="P229" s="3"/>
    </row>
    <row r="230" spans="1:16" s="2" customFormat="1" ht="16.5" hidden="1" customHeight="1" thickTop="1" thickBot="1" x14ac:dyDescent="0.3">
      <c r="A230" s="30" t="s">
        <v>111</v>
      </c>
      <c r="B230" s="28" t="s">
        <v>27</v>
      </c>
      <c r="C230" s="68">
        <v>44216</v>
      </c>
      <c r="D230" s="44">
        <v>18002384</v>
      </c>
      <c r="E230" s="44">
        <v>1832.72</v>
      </c>
      <c r="F230" s="25" t="s">
        <v>48</v>
      </c>
      <c r="G230" s="44" t="s">
        <v>317</v>
      </c>
      <c r="H230" s="88">
        <v>45.45</v>
      </c>
      <c r="I230" s="70">
        <f>TAvoir2021[[#This Row],[MONTANT H.T]]*1.2</f>
        <v>54.54</v>
      </c>
      <c r="J230" s="40">
        <v>54.54</v>
      </c>
      <c r="K230" s="20" t="str">
        <f>IF(OR(TAvoir2021[[#This Row],[MONTANT T.T.C]]=TAvoir2021[[#This Row],[REGLEMENT]],TAvoir2021[[#This Row],[REGLEMENT]]="-"),"",TAvoir2021[[#This Row],[REGLEMENT]]-TAvoir2021[[#This Row],[MONTANT T.T.C]])</f>
        <v/>
      </c>
      <c r="L230" s="21" t="str">
        <f ca="1">IF(AND(TAvoir2021[[#This Row],[MONTANT H.T]]&lt;&gt;"",TAvoir2021[[#This Row],[ECART]]&lt;&gt;"",TAvoir2021[[#This Row],[RELANCE]]&lt;&gt;"non"),DATEDIF(TAvoir2021[[#This Row],[PERIODE]],TODAY(),"D"),"-")</f>
        <v>-</v>
      </c>
      <c r="M230" s="41"/>
      <c r="N230" s="35" t="s">
        <v>455</v>
      </c>
      <c r="O230" s="36" t="s">
        <v>161</v>
      </c>
      <c r="P230" s="3"/>
    </row>
    <row r="231" spans="1:16" s="2" customFormat="1" ht="16.5" customHeight="1" thickTop="1" thickBot="1" x14ac:dyDescent="0.3">
      <c r="A231" s="30" t="s">
        <v>99</v>
      </c>
      <c r="B231" s="28" t="s">
        <v>21</v>
      </c>
      <c r="C231" s="37">
        <v>44221</v>
      </c>
      <c r="D231" s="38">
        <v>18002390</v>
      </c>
      <c r="E231" s="39"/>
      <c r="F231" s="38" t="s">
        <v>47</v>
      </c>
      <c r="G231" s="38"/>
      <c r="H231" s="40">
        <v>1920</v>
      </c>
      <c r="I231" s="70">
        <f>TAvoir2021[[#This Row],[MONTANT H.T]]*1.2</f>
        <v>2304</v>
      </c>
      <c r="J231" s="40"/>
      <c r="K231" s="20">
        <f>IF(OR(TAvoir2021[[#This Row],[MONTANT T.T.C]]=TAvoir2021[[#This Row],[REGLEMENT]],TAvoir2021[[#This Row],[REGLEMENT]]="-"),"",TAvoir2021[[#This Row],[REGLEMENT]]-TAvoir2021[[#This Row],[MONTANT T.T.C]])</f>
        <v>-2304</v>
      </c>
      <c r="L231" s="21">
        <f ca="1">IF(AND(TAvoir2021[[#This Row],[MONTANT H.T]]&lt;&gt;"",TAvoir2021[[#This Row],[ECART]]&lt;&gt;"",TAvoir2021[[#This Row],[RELANCE]]&lt;&gt;"non"),DATEDIF(TAvoir2021[[#This Row],[PERIODE]],TODAY(),"D"),"-")</f>
        <v>57</v>
      </c>
      <c r="M231" s="41"/>
      <c r="N231" s="42"/>
      <c r="O231" s="43"/>
      <c r="P231" s="3"/>
    </row>
    <row r="232" spans="1:16" s="2" customFormat="1" ht="16.5" customHeight="1" thickTop="1" thickBot="1" x14ac:dyDescent="0.3">
      <c r="A232" s="30" t="s">
        <v>368</v>
      </c>
      <c r="B232" s="45" t="s">
        <v>369</v>
      </c>
      <c r="C232" s="37">
        <v>44223</v>
      </c>
      <c r="D232" s="38">
        <v>18002392</v>
      </c>
      <c r="E232" s="39"/>
      <c r="F232" s="38" t="s">
        <v>70</v>
      </c>
      <c r="G232" s="38" t="s">
        <v>370</v>
      </c>
      <c r="H232" s="40">
        <v>48.63</v>
      </c>
      <c r="I232" s="70">
        <f>TAvoir2021[[#This Row],[MONTANT H.T]]*1.2</f>
        <v>58.356000000000002</v>
      </c>
      <c r="J232" s="40"/>
      <c r="K232" s="121">
        <f>IF(OR(TAvoir2021[[#This Row],[MONTANT T.T.C]]=TAvoir2021[[#This Row],[REGLEMENT]],TAvoir2021[[#This Row],[REGLEMENT]]="-"),"",TAvoir2021[[#This Row],[REGLEMENT]]-TAvoir2021[[#This Row],[MONTANT T.T.C]])</f>
        <v>-58.356000000000002</v>
      </c>
      <c r="L232" s="123">
        <f ca="1">IF(AND(TAvoir2021[[#This Row],[MONTANT H.T]]&lt;&gt;"",TAvoir2021[[#This Row],[ECART]]&lt;&gt;"",TAvoir2021[[#This Row],[RELANCE]]&lt;&gt;"non"),DATEDIF(TAvoir2021[[#This Row],[PERIODE]],TODAY(),"D"),"-")</f>
        <v>55</v>
      </c>
      <c r="M232" s="41"/>
      <c r="N232" s="42"/>
      <c r="O232" s="43"/>
      <c r="P232" s="3"/>
    </row>
    <row r="233" spans="1:16" s="2" customFormat="1" ht="16.5" customHeight="1" thickTop="1" thickBot="1" x14ac:dyDescent="0.3">
      <c r="A233" s="30" t="s">
        <v>376</v>
      </c>
      <c r="B233" s="45" t="s">
        <v>377</v>
      </c>
      <c r="C233" s="37">
        <v>44223</v>
      </c>
      <c r="D233" s="38">
        <v>18002395</v>
      </c>
      <c r="E233" s="39">
        <v>269.2</v>
      </c>
      <c r="F233" s="44" t="s">
        <v>319</v>
      </c>
      <c r="G233" s="38" t="s">
        <v>378</v>
      </c>
      <c r="H233" s="40">
        <v>20</v>
      </c>
      <c r="I233" s="70">
        <f>TAvoir2021[[#This Row],[MONTANT H.T]]*1.2</f>
        <v>24</v>
      </c>
      <c r="J233" s="40"/>
      <c r="K233" s="20">
        <f>IF(OR(TAvoir2021[[#This Row],[MONTANT T.T.C]]=TAvoir2021[[#This Row],[REGLEMENT]],TAvoir2021[[#This Row],[REGLEMENT]]="-"),"",TAvoir2021[[#This Row],[REGLEMENT]]-TAvoir2021[[#This Row],[MONTANT T.T.C]])</f>
        <v>-24</v>
      </c>
      <c r="L233" s="21">
        <f ca="1">IF(AND(TAvoir2021[[#This Row],[MONTANT H.T]]&lt;&gt;"",TAvoir2021[[#This Row],[ECART]]&lt;&gt;"",TAvoir2021[[#This Row],[RELANCE]]&lt;&gt;"non"),DATEDIF(TAvoir2021[[#This Row],[PERIODE]],TODAY(),"D"),"-")</f>
        <v>55</v>
      </c>
      <c r="M233" s="41"/>
      <c r="N233" s="42"/>
      <c r="O233" s="43"/>
      <c r="P233" s="3"/>
    </row>
    <row r="234" spans="1:16" s="2" customFormat="1" ht="16.5" customHeight="1" thickTop="1" thickBot="1" x14ac:dyDescent="0.3">
      <c r="A234" s="30" t="s">
        <v>102</v>
      </c>
      <c r="B234" s="28" t="s">
        <v>55</v>
      </c>
      <c r="C234" s="37">
        <v>44224</v>
      </c>
      <c r="D234" s="38"/>
      <c r="E234" s="39"/>
      <c r="F234" s="38" t="s">
        <v>356</v>
      </c>
      <c r="G234" s="38"/>
      <c r="H234" s="40">
        <v>3500</v>
      </c>
      <c r="I234" s="70">
        <f>TAvoir2021[[#This Row],[MONTANT H.T]]*1.2</f>
        <v>4200</v>
      </c>
      <c r="J234" s="40"/>
      <c r="K234" s="20">
        <f>IF(OR(TAvoir2021[[#This Row],[MONTANT T.T.C]]=TAvoir2021[[#This Row],[REGLEMENT]],TAvoir2021[[#This Row],[REGLEMENT]]="-"),"",TAvoir2021[[#This Row],[REGLEMENT]]-TAvoir2021[[#This Row],[MONTANT T.T.C]])</f>
        <v>-4200</v>
      </c>
      <c r="L234" s="21">
        <f ca="1">IF(AND(TAvoir2021[[#This Row],[MONTANT H.T]]&lt;&gt;"",TAvoir2021[[#This Row],[ECART]]&lt;&gt;"",TAvoir2021[[#This Row],[RELANCE]]&lt;&gt;"non"),DATEDIF(TAvoir2021[[#This Row],[PERIODE]],TODAY(),"D"),"-")</f>
        <v>54</v>
      </c>
      <c r="M234" s="41"/>
      <c r="N234" s="42"/>
      <c r="O234" s="43"/>
      <c r="P234" s="3"/>
    </row>
    <row r="235" spans="1:16" s="2" customFormat="1" ht="16.5" customHeight="1" thickTop="1" thickBot="1" x14ac:dyDescent="0.3">
      <c r="A235" s="30" t="s">
        <v>102</v>
      </c>
      <c r="B235" s="28" t="s">
        <v>55</v>
      </c>
      <c r="C235" s="37">
        <v>44224</v>
      </c>
      <c r="D235" s="38"/>
      <c r="E235" s="39"/>
      <c r="F235" s="38" t="s">
        <v>357</v>
      </c>
      <c r="G235" s="38"/>
      <c r="H235" s="40">
        <v>1975</v>
      </c>
      <c r="I235" s="70">
        <f>TAvoir2021[[#This Row],[MONTANT H.T]]*1.2</f>
        <v>2370</v>
      </c>
      <c r="J235" s="40"/>
      <c r="K235" s="121">
        <f>IF(OR(TAvoir2021[[#This Row],[MONTANT T.T.C]]=TAvoir2021[[#This Row],[REGLEMENT]],TAvoir2021[[#This Row],[REGLEMENT]]="-"),"",TAvoir2021[[#This Row],[REGLEMENT]]-TAvoir2021[[#This Row],[MONTANT T.T.C]])</f>
        <v>-2370</v>
      </c>
      <c r="L235" s="123">
        <f ca="1">IF(AND(TAvoir2021[[#This Row],[MONTANT H.T]]&lt;&gt;"",TAvoir2021[[#This Row],[ECART]]&lt;&gt;"",TAvoir2021[[#This Row],[RELANCE]]&lt;&gt;"non"),DATEDIF(TAvoir2021[[#This Row],[PERIODE]],TODAY(),"D"),"-")</f>
        <v>54</v>
      </c>
      <c r="M235" s="41"/>
      <c r="N235" s="42"/>
      <c r="O235" s="43"/>
      <c r="P235" s="3"/>
    </row>
    <row r="236" spans="1:16" s="2" customFormat="1" ht="16.5" customHeight="1" thickTop="1" thickBot="1" x14ac:dyDescent="0.3">
      <c r="A236" s="30" t="s">
        <v>108</v>
      </c>
      <c r="B236" s="28" t="s">
        <v>20</v>
      </c>
      <c r="C236" s="37">
        <v>44224</v>
      </c>
      <c r="D236" s="38">
        <v>18002397</v>
      </c>
      <c r="E236" s="39"/>
      <c r="F236" s="38" t="s">
        <v>35</v>
      </c>
      <c r="G236" s="38" t="s">
        <v>329</v>
      </c>
      <c r="H236" s="40">
        <v>4012.88</v>
      </c>
      <c r="I236" s="70">
        <f>TAvoir2021[[#This Row],[MONTANT H.T]]*1.2</f>
        <v>4815.4560000000001</v>
      </c>
      <c r="J236" s="40"/>
      <c r="K236" s="121">
        <f>IF(OR(TAvoir2021[[#This Row],[MONTANT T.T.C]]=TAvoir2021[[#This Row],[REGLEMENT]],TAvoir2021[[#This Row],[REGLEMENT]]="-"),"",TAvoir2021[[#This Row],[REGLEMENT]]-TAvoir2021[[#This Row],[MONTANT T.T.C]])</f>
        <v>-4815.4560000000001</v>
      </c>
      <c r="L236" s="123">
        <f ca="1">IF(AND(TAvoir2021[[#This Row],[MONTANT H.T]]&lt;&gt;"",TAvoir2021[[#This Row],[ECART]]&lt;&gt;"",TAvoir2021[[#This Row],[RELANCE]]&lt;&gt;"non"),DATEDIF(TAvoir2021[[#This Row],[PERIODE]],TODAY(),"D"),"-")</f>
        <v>54</v>
      </c>
      <c r="M236" s="41"/>
      <c r="N236" s="42"/>
      <c r="O236" s="43"/>
      <c r="P236" s="3"/>
    </row>
    <row r="237" spans="1:16" s="2" customFormat="1" ht="16.5" customHeight="1" thickTop="1" thickBot="1" x14ac:dyDescent="0.3">
      <c r="A237" s="30" t="s">
        <v>107</v>
      </c>
      <c r="B237" s="28" t="s">
        <v>14</v>
      </c>
      <c r="C237" s="129">
        <v>44228</v>
      </c>
      <c r="D237" s="130">
        <v>18002452</v>
      </c>
      <c r="E237" s="131">
        <v>2329.13</v>
      </c>
      <c r="F237" s="25" t="s">
        <v>48</v>
      </c>
      <c r="G237" s="130" t="s">
        <v>439</v>
      </c>
      <c r="H237" s="132">
        <v>2.68</v>
      </c>
      <c r="I237" s="132">
        <f>TAvoir2021[[#This Row],[MONTANT H.T]]*1.2</f>
        <v>3.2160000000000002</v>
      </c>
      <c r="J237" s="132"/>
      <c r="K237" s="138">
        <f>IF(OR(TAvoir2021[[#This Row],[MONTANT T.T.C]]=TAvoir2021[[#This Row],[REGLEMENT]],TAvoir2021[[#This Row],[REGLEMENT]]="-"),"",TAvoir2021[[#This Row],[REGLEMENT]]-TAvoir2021[[#This Row],[MONTANT T.T.C]])</f>
        <v>-3.2160000000000002</v>
      </c>
      <c r="L237" s="139">
        <f ca="1">IF(AND(TAvoir2021[[#This Row],[MONTANT H.T]]&lt;&gt;"",TAvoir2021[[#This Row],[ECART]]&lt;&gt;"",TAvoir2021[[#This Row],[RELANCE]]&lt;&gt;"non"),DATEDIF(TAvoir2021[[#This Row],[PERIODE]],TODAY(),"D"),"-")</f>
        <v>50</v>
      </c>
      <c r="M237" s="135"/>
      <c r="N237" s="136"/>
      <c r="O237" s="137"/>
      <c r="P237" s="3"/>
    </row>
    <row r="238" spans="1:16" s="2" customFormat="1" ht="16.5" customHeight="1" thickTop="1" thickBot="1" x14ac:dyDescent="0.3">
      <c r="A238" s="30" t="s">
        <v>440</v>
      </c>
      <c r="B238" s="28" t="s">
        <v>14</v>
      </c>
      <c r="C238" s="129">
        <v>44228</v>
      </c>
      <c r="D238" s="130">
        <v>18002450</v>
      </c>
      <c r="E238" s="131">
        <v>155.52000000000001</v>
      </c>
      <c r="F238" s="25" t="s">
        <v>48</v>
      </c>
      <c r="G238" s="130" t="s">
        <v>441</v>
      </c>
      <c r="H238" s="132">
        <v>3.12</v>
      </c>
      <c r="I238" s="132">
        <f>TAvoir2021[[#This Row],[MONTANT H.T]]*1.2</f>
        <v>3.7439999999999998</v>
      </c>
      <c r="J238" s="132"/>
      <c r="K238" s="138">
        <f>IF(OR(TAvoir2021[[#This Row],[MONTANT T.T.C]]=TAvoir2021[[#This Row],[REGLEMENT]],TAvoir2021[[#This Row],[REGLEMENT]]="-"),"",TAvoir2021[[#This Row],[REGLEMENT]]-TAvoir2021[[#This Row],[MONTANT T.T.C]])</f>
        <v>-3.7439999999999998</v>
      </c>
      <c r="L238" s="139">
        <f ca="1">IF(AND(TAvoir2021[[#This Row],[MONTANT H.T]]&lt;&gt;"",TAvoir2021[[#This Row],[ECART]]&lt;&gt;"",TAvoir2021[[#This Row],[RELANCE]]&lt;&gt;"non"),DATEDIF(TAvoir2021[[#This Row],[PERIODE]],TODAY(),"D"),"-")</f>
        <v>50</v>
      </c>
      <c r="M238" s="135"/>
      <c r="N238" s="136"/>
      <c r="O238" s="137"/>
      <c r="P238" s="3"/>
    </row>
    <row r="239" spans="1:16" s="2" customFormat="1" ht="16.5" customHeight="1" thickTop="1" thickBot="1" x14ac:dyDescent="0.3">
      <c r="A239" s="30" t="s">
        <v>107</v>
      </c>
      <c r="B239" s="28" t="s">
        <v>14</v>
      </c>
      <c r="C239" s="129">
        <v>44228</v>
      </c>
      <c r="D239" s="130">
        <v>18002451</v>
      </c>
      <c r="E239" s="131">
        <v>2447.42</v>
      </c>
      <c r="F239" s="25" t="s">
        <v>48</v>
      </c>
      <c r="G239" s="130" t="s">
        <v>438</v>
      </c>
      <c r="H239" s="132">
        <v>13.84</v>
      </c>
      <c r="I239" s="132">
        <f>TAvoir2021[[#This Row],[MONTANT H.T]]*1.2</f>
        <v>16.608000000000001</v>
      </c>
      <c r="J239" s="132"/>
      <c r="K239" s="138">
        <f>IF(OR(TAvoir2021[[#This Row],[MONTANT T.T.C]]=TAvoir2021[[#This Row],[REGLEMENT]],TAvoir2021[[#This Row],[REGLEMENT]]="-"),"",TAvoir2021[[#This Row],[REGLEMENT]]-TAvoir2021[[#This Row],[MONTANT T.T.C]])</f>
        <v>-16.608000000000001</v>
      </c>
      <c r="L239" s="139">
        <f ca="1">IF(AND(TAvoir2021[[#This Row],[MONTANT H.T]]&lt;&gt;"",TAvoir2021[[#This Row],[ECART]]&lt;&gt;"",TAvoir2021[[#This Row],[RELANCE]]&lt;&gt;"non"),DATEDIF(TAvoir2021[[#This Row],[PERIODE]],TODAY(),"D"),"-")</f>
        <v>50</v>
      </c>
      <c r="M239" s="135"/>
      <c r="N239" s="136"/>
      <c r="O239" s="137"/>
      <c r="P239" s="3"/>
    </row>
    <row r="240" spans="1:16" s="2" customFormat="1" ht="16.5" customHeight="1" thickTop="1" thickBot="1" x14ac:dyDescent="0.3">
      <c r="A240" s="30" t="s">
        <v>358</v>
      </c>
      <c r="B240" s="67" t="s">
        <v>318</v>
      </c>
      <c r="C240" s="37">
        <v>44228</v>
      </c>
      <c r="D240" s="38">
        <v>18002402</v>
      </c>
      <c r="E240" s="39">
        <v>3634.8</v>
      </c>
      <c r="F240" s="44" t="s">
        <v>319</v>
      </c>
      <c r="G240" s="38" t="s">
        <v>373</v>
      </c>
      <c r="H240" s="40">
        <v>59.2</v>
      </c>
      <c r="I240" s="70">
        <f>TAvoir2021[[#This Row],[MONTANT H.T]]*1.2</f>
        <v>71.040000000000006</v>
      </c>
      <c r="J240" s="40"/>
      <c r="K240" s="20">
        <f>IF(OR(TAvoir2021[[#This Row],[MONTANT T.T.C]]=TAvoir2021[[#This Row],[REGLEMENT]],TAvoir2021[[#This Row],[REGLEMENT]]="-"),"",TAvoir2021[[#This Row],[REGLEMENT]]-TAvoir2021[[#This Row],[MONTANT T.T.C]])</f>
        <v>-71.040000000000006</v>
      </c>
      <c r="L240" s="21">
        <f ca="1">IF(AND(TAvoir2021[[#This Row],[MONTANT H.T]]&lt;&gt;"",TAvoir2021[[#This Row],[ECART]]&lt;&gt;"",TAvoir2021[[#This Row],[RELANCE]]&lt;&gt;"non"),DATEDIF(TAvoir2021[[#This Row],[PERIODE]],TODAY(),"D"),"-")</f>
        <v>50</v>
      </c>
      <c r="M240" s="41"/>
      <c r="N240" s="42"/>
      <c r="O240" s="43"/>
      <c r="P240" s="3"/>
    </row>
    <row r="241" spans="1:16" s="2" customFormat="1" ht="16.5" customHeight="1" thickTop="1" thickBot="1" x14ac:dyDescent="0.3">
      <c r="A241" s="30" t="s">
        <v>111</v>
      </c>
      <c r="B241" s="28" t="s">
        <v>27</v>
      </c>
      <c r="C241" s="37">
        <v>44228</v>
      </c>
      <c r="D241" s="38">
        <v>18002399</v>
      </c>
      <c r="E241" s="39">
        <v>7912.73</v>
      </c>
      <c r="F241" s="25" t="s">
        <v>48</v>
      </c>
      <c r="G241" s="38" t="s">
        <v>374</v>
      </c>
      <c r="H241" s="40">
        <v>37.78</v>
      </c>
      <c r="I241" s="70">
        <f>TAvoir2021[[#This Row],[MONTANT H.T]]*1.2</f>
        <v>45.335999999999999</v>
      </c>
      <c r="J241" s="40"/>
      <c r="K241" s="20">
        <f>IF(OR(TAvoir2021[[#This Row],[MONTANT T.T.C]]=TAvoir2021[[#This Row],[REGLEMENT]],TAvoir2021[[#This Row],[REGLEMENT]]="-"),"",TAvoir2021[[#This Row],[REGLEMENT]]-TAvoir2021[[#This Row],[MONTANT T.T.C]])</f>
        <v>-45.335999999999999</v>
      </c>
      <c r="L241" s="21">
        <f ca="1">IF(AND(TAvoir2021[[#This Row],[MONTANT H.T]]&lt;&gt;"",TAvoir2021[[#This Row],[ECART]]&lt;&gt;"",TAvoir2021[[#This Row],[RELANCE]]&lt;&gt;"non"),DATEDIF(TAvoir2021[[#This Row],[PERIODE]],TODAY(),"D"),"-")</f>
        <v>50</v>
      </c>
      <c r="M241" s="41"/>
      <c r="N241" s="42"/>
      <c r="O241" s="43"/>
      <c r="P241" s="3"/>
    </row>
    <row r="242" spans="1:16" s="2" customFormat="1" ht="16.5" hidden="1" customHeight="1" thickTop="1" thickBot="1" x14ac:dyDescent="0.3">
      <c r="A242" s="30" t="s">
        <v>111</v>
      </c>
      <c r="B242" s="28" t="s">
        <v>27</v>
      </c>
      <c r="C242" s="37">
        <v>44228</v>
      </c>
      <c r="D242" s="38">
        <v>18002400</v>
      </c>
      <c r="E242" s="39">
        <v>1655.06</v>
      </c>
      <c r="F242" s="25" t="s">
        <v>48</v>
      </c>
      <c r="G242" s="38" t="s">
        <v>375</v>
      </c>
      <c r="H242" s="40">
        <v>41.36</v>
      </c>
      <c r="I242" s="70">
        <f>TAvoir2021[[#This Row],[MONTANT H.T]]*1.2</f>
        <v>49.631999999999998</v>
      </c>
      <c r="J242" s="40">
        <v>49.63</v>
      </c>
      <c r="K242" s="20">
        <f>IF(OR(TAvoir2021[[#This Row],[MONTANT T.T.C]]=TAvoir2021[[#This Row],[REGLEMENT]],TAvoir2021[[#This Row],[REGLEMENT]]="-"),"",TAvoir2021[[#This Row],[REGLEMENT]]-TAvoir2021[[#This Row],[MONTANT T.T.C]])</f>
        <v>-1.9999999999953388E-3</v>
      </c>
      <c r="L242" s="21">
        <f ca="1">IF(AND(TAvoir2021[[#This Row],[MONTANT H.T]]&lt;&gt;"",TAvoir2021[[#This Row],[ECART]]&lt;&gt;"",TAvoir2021[[#This Row],[RELANCE]]&lt;&gt;"non"),DATEDIF(TAvoir2021[[#This Row],[PERIODE]],TODAY(),"D"),"-")</f>
        <v>50</v>
      </c>
      <c r="M242" s="41"/>
      <c r="N242" s="35" t="s">
        <v>454</v>
      </c>
      <c r="O242" s="36" t="s">
        <v>161</v>
      </c>
      <c r="P242" s="3"/>
    </row>
    <row r="243" spans="1:16" s="2" customFormat="1" ht="16.5" customHeight="1" thickTop="1" thickBot="1" x14ac:dyDescent="0.3">
      <c r="A243" s="30" t="s">
        <v>113</v>
      </c>
      <c r="B243" s="28" t="s">
        <v>19</v>
      </c>
      <c r="C243" s="37">
        <v>44228</v>
      </c>
      <c r="D243" s="38">
        <v>18002406</v>
      </c>
      <c r="E243" s="39"/>
      <c r="F243" s="25" t="s">
        <v>48</v>
      </c>
      <c r="G243" s="38" t="s">
        <v>371</v>
      </c>
      <c r="H243" s="40">
        <v>59.83</v>
      </c>
      <c r="I243" s="70">
        <f>TAvoir2021[[#This Row],[MONTANT H.T]]*1.2</f>
        <v>71.795999999999992</v>
      </c>
      <c r="J243" s="40"/>
      <c r="K243" s="20">
        <f>IF(OR(TAvoir2021[[#This Row],[MONTANT T.T.C]]=TAvoir2021[[#This Row],[REGLEMENT]],TAvoir2021[[#This Row],[REGLEMENT]]="-"),"",TAvoir2021[[#This Row],[REGLEMENT]]-TAvoir2021[[#This Row],[MONTANT T.T.C]])</f>
        <v>-71.795999999999992</v>
      </c>
      <c r="L243" s="21">
        <f ca="1">IF(AND(TAvoir2021[[#This Row],[MONTANT H.T]]&lt;&gt;"",TAvoir2021[[#This Row],[ECART]]&lt;&gt;"",TAvoir2021[[#This Row],[RELANCE]]&lt;&gt;"non"),DATEDIF(TAvoir2021[[#This Row],[PERIODE]],TODAY(),"D"),"-")</f>
        <v>50</v>
      </c>
      <c r="M243" s="41"/>
      <c r="N243" s="42"/>
      <c r="O243" s="43"/>
      <c r="P243" s="3"/>
    </row>
    <row r="244" spans="1:16" s="2" customFormat="1" ht="16.5" customHeight="1" thickTop="1" thickBot="1" x14ac:dyDescent="0.3">
      <c r="A244" s="30" t="s">
        <v>113</v>
      </c>
      <c r="B244" s="28" t="s">
        <v>19</v>
      </c>
      <c r="C244" s="37">
        <v>44228</v>
      </c>
      <c r="D244" s="38">
        <v>18002407</v>
      </c>
      <c r="E244" s="39">
        <v>5135.75</v>
      </c>
      <c r="F244" s="25" t="s">
        <v>48</v>
      </c>
      <c r="G244" s="38" t="s">
        <v>372</v>
      </c>
      <c r="H244" s="40">
        <v>63.36</v>
      </c>
      <c r="I244" s="70">
        <f>TAvoir2021[[#This Row],[MONTANT H.T]]*1.2</f>
        <v>76.031999999999996</v>
      </c>
      <c r="J244" s="40"/>
      <c r="K244" s="20">
        <f>IF(OR(TAvoir2021[[#This Row],[MONTANT T.T.C]]=TAvoir2021[[#This Row],[REGLEMENT]],TAvoir2021[[#This Row],[REGLEMENT]]="-"),"",TAvoir2021[[#This Row],[REGLEMENT]]-TAvoir2021[[#This Row],[MONTANT T.T.C]])</f>
        <v>-76.031999999999996</v>
      </c>
      <c r="L244" s="21">
        <f ca="1">IF(AND(TAvoir2021[[#This Row],[MONTANT H.T]]&lt;&gt;"",TAvoir2021[[#This Row],[ECART]]&lt;&gt;"",TAvoir2021[[#This Row],[RELANCE]]&lt;&gt;"non"),DATEDIF(TAvoir2021[[#This Row],[PERIODE]],TODAY(),"D"),"-")</f>
        <v>50</v>
      </c>
      <c r="M244" s="41"/>
      <c r="N244" s="42"/>
      <c r="O244" s="43"/>
      <c r="P244" s="3"/>
    </row>
    <row r="245" spans="1:16" s="2" customFormat="1" ht="16.5" customHeight="1" thickTop="1" thickBot="1" x14ac:dyDescent="0.3">
      <c r="A245" s="30" t="s">
        <v>111</v>
      </c>
      <c r="B245" s="28" t="s">
        <v>27</v>
      </c>
      <c r="C245" s="129">
        <v>44229</v>
      </c>
      <c r="D245" s="130">
        <v>18002466</v>
      </c>
      <c r="E245" s="131">
        <v>9622.36</v>
      </c>
      <c r="F245" s="25" t="s">
        <v>48</v>
      </c>
      <c r="G245" s="130" t="s">
        <v>444</v>
      </c>
      <c r="H245" s="132">
        <v>119.82</v>
      </c>
      <c r="I245" s="132">
        <f>TAvoir2021[[#This Row],[MONTANT H.T]]*1.2</f>
        <v>143.78399999999999</v>
      </c>
      <c r="J245" s="132"/>
      <c r="K245" s="138">
        <f>IF(OR(TAvoir2021[[#This Row],[MONTANT T.T.C]]=TAvoir2021[[#This Row],[REGLEMENT]],TAvoir2021[[#This Row],[REGLEMENT]]="-"),"",TAvoir2021[[#This Row],[REGLEMENT]]-TAvoir2021[[#This Row],[MONTANT T.T.C]])</f>
        <v>-143.78399999999999</v>
      </c>
      <c r="L245" s="139">
        <f ca="1">IF(AND(TAvoir2021[[#This Row],[MONTANT H.T]]&lt;&gt;"",TAvoir2021[[#This Row],[ECART]]&lt;&gt;"",TAvoir2021[[#This Row],[RELANCE]]&lt;&gt;"non"),DATEDIF(TAvoir2021[[#This Row],[PERIODE]],TODAY(),"D"),"-")</f>
        <v>49</v>
      </c>
      <c r="M245" s="135"/>
      <c r="N245" s="136"/>
      <c r="O245" s="137"/>
      <c r="P245" s="3"/>
    </row>
    <row r="246" spans="1:16" s="2" customFormat="1" ht="16.5" customHeight="1" thickTop="1" thickBot="1" x14ac:dyDescent="0.3">
      <c r="A246" s="30" t="s">
        <v>111</v>
      </c>
      <c r="B246" s="28" t="s">
        <v>27</v>
      </c>
      <c r="C246" s="129">
        <v>44229</v>
      </c>
      <c r="D246" s="130">
        <v>18002461</v>
      </c>
      <c r="E246" s="131">
        <v>3368.88</v>
      </c>
      <c r="F246" s="25" t="s">
        <v>48</v>
      </c>
      <c r="G246" s="130" t="s">
        <v>452</v>
      </c>
      <c r="H246" s="132">
        <v>535.63</v>
      </c>
      <c r="I246" s="132">
        <f>TAvoir2021[[#This Row],[MONTANT H.T]]*1.2</f>
        <v>642.75599999999997</v>
      </c>
      <c r="J246" s="132"/>
      <c r="K246" s="138">
        <f>IF(OR(TAvoir2021[[#This Row],[MONTANT T.T.C]]=TAvoir2021[[#This Row],[REGLEMENT]],TAvoir2021[[#This Row],[REGLEMENT]]="-"),"",TAvoir2021[[#This Row],[REGLEMENT]]-TAvoir2021[[#This Row],[MONTANT T.T.C]])</f>
        <v>-642.75599999999997</v>
      </c>
      <c r="L246" s="139">
        <f ca="1">IF(AND(TAvoir2021[[#This Row],[MONTANT H.T]]&lt;&gt;"",TAvoir2021[[#This Row],[ECART]]&lt;&gt;"",TAvoir2021[[#This Row],[RELANCE]]&lt;&gt;"non"),DATEDIF(TAvoir2021[[#This Row],[PERIODE]],TODAY(),"D"),"-")</f>
        <v>49</v>
      </c>
      <c r="M246" s="135"/>
      <c r="N246" s="136"/>
      <c r="O246" s="137"/>
      <c r="P246" s="3"/>
    </row>
    <row r="247" spans="1:16" s="2" customFormat="1" ht="16.5" customHeight="1" thickTop="1" thickBot="1" x14ac:dyDescent="0.3">
      <c r="A247" s="30" t="s">
        <v>117</v>
      </c>
      <c r="B247" s="28" t="s">
        <v>11</v>
      </c>
      <c r="C247" s="129">
        <v>44229</v>
      </c>
      <c r="D247" s="130">
        <v>18002454</v>
      </c>
      <c r="E247" s="131"/>
      <c r="F247" s="130"/>
      <c r="G247" s="130" t="s">
        <v>437</v>
      </c>
      <c r="H247" s="132">
        <v>32.67</v>
      </c>
      <c r="I247" s="132">
        <f>TAvoir2021[[#This Row],[MONTANT H.T]]*1.2</f>
        <v>39.204000000000001</v>
      </c>
      <c r="J247" s="132"/>
      <c r="K247" s="138">
        <f>IF(OR(TAvoir2021[[#This Row],[MONTANT T.T.C]]=TAvoir2021[[#This Row],[REGLEMENT]],TAvoir2021[[#This Row],[REGLEMENT]]="-"),"",TAvoir2021[[#This Row],[REGLEMENT]]-TAvoir2021[[#This Row],[MONTANT T.T.C]])</f>
        <v>-39.204000000000001</v>
      </c>
      <c r="L247" s="139">
        <f ca="1">IF(AND(TAvoir2021[[#This Row],[MONTANT H.T]]&lt;&gt;"",TAvoir2021[[#This Row],[ECART]]&lt;&gt;"",TAvoir2021[[#This Row],[RELANCE]]&lt;&gt;"non"),DATEDIF(TAvoir2021[[#This Row],[PERIODE]],TODAY(),"D"),"-")</f>
        <v>49</v>
      </c>
      <c r="M247" s="135"/>
      <c r="N247" s="136"/>
      <c r="O247" s="137"/>
      <c r="P247" s="3"/>
    </row>
    <row r="248" spans="1:16" s="2" customFormat="1" ht="16.5" hidden="1" customHeight="1" thickTop="1" thickBot="1" x14ac:dyDescent="0.3">
      <c r="A248" s="30" t="s">
        <v>110</v>
      </c>
      <c r="B248" s="28" t="s">
        <v>54</v>
      </c>
      <c r="C248" s="129">
        <v>44245</v>
      </c>
      <c r="D248" s="130">
        <v>18002486</v>
      </c>
      <c r="E248" s="131">
        <v>404.16</v>
      </c>
      <c r="F248" s="130" t="s">
        <v>70</v>
      </c>
      <c r="G248" s="130" t="s">
        <v>456</v>
      </c>
      <c r="H248" s="132">
        <v>235.2</v>
      </c>
      <c r="I248" s="132">
        <f>TAvoir2021[[#This Row],[MONTANT H.T]]*1.2</f>
        <v>282.23999999999995</v>
      </c>
      <c r="J248" s="132">
        <v>282.24</v>
      </c>
      <c r="K248" s="133" t="str">
        <f>IF(OR(TAvoir2021[[#This Row],[MONTANT T.T.C]]=TAvoir2021[[#This Row],[REGLEMENT]],TAvoir2021[[#This Row],[REGLEMENT]]="-"),"",TAvoir2021[[#This Row],[REGLEMENT]]-TAvoir2021[[#This Row],[MONTANT T.T.C]])</f>
        <v/>
      </c>
      <c r="L248" s="134" t="str">
        <f ca="1">IF(AND(TAvoir2021[[#This Row],[MONTANT H.T]]&lt;&gt;"",TAvoir2021[[#This Row],[ECART]]&lt;&gt;"",TAvoir2021[[#This Row],[RELANCE]]&lt;&gt;"non"),DATEDIF(TAvoir2021[[#This Row],[PERIODE]],TODAY(),"D"),"-")</f>
        <v>-</v>
      </c>
      <c r="M248" s="135"/>
      <c r="N248" s="136" t="s">
        <v>457</v>
      </c>
      <c r="O248" s="137" t="s">
        <v>161</v>
      </c>
      <c r="P248" s="3"/>
    </row>
    <row r="249" spans="1:16" s="2" customFormat="1" ht="16.5" customHeight="1" thickTop="1" thickBot="1" x14ac:dyDescent="0.3">
      <c r="A249" s="30" t="s">
        <v>110</v>
      </c>
      <c r="B249" s="28" t="s">
        <v>54</v>
      </c>
      <c r="C249" s="37">
        <v>44230</v>
      </c>
      <c r="D249" s="38">
        <v>18002411</v>
      </c>
      <c r="E249" s="39">
        <v>29082</v>
      </c>
      <c r="F249" s="25" t="s">
        <v>48</v>
      </c>
      <c r="G249" s="38" t="s">
        <v>366</v>
      </c>
      <c r="H249" s="40">
        <v>1299.5999999999999</v>
      </c>
      <c r="I249" s="70">
        <f>TAvoir2021[[#This Row],[MONTANT H.T]]*1.2</f>
        <v>1559.5199999999998</v>
      </c>
      <c r="J249" s="40"/>
      <c r="K249" s="20">
        <f>IF(OR(TAvoir2021[[#This Row],[MONTANT T.T.C]]=TAvoir2021[[#This Row],[REGLEMENT]],TAvoir2021[[#This Row],[REGLEMENT]]="-"),"",TAvoir2021[[#This Row],[REGLEMENT]]-TAvoir2021[[#This Row],[MONTANT T.T.C]])</f>
        <v>-1559.5199999999998</v>
      </c>
      <c r="L249" s="21">
        <f ca="1">IF(AND(TAvoir2021[[#This Row],[MONTANT H.T]]&lt;&gt;"",TAvoir2021[[#This Row],[ECART]]&lt;&gt;"",TAvoir2021[[#This Row],[RELANCE]]&lt;&gt;"non"),DATEDIF(TAvoir2021[[#This Row],[PERIODE]],TODAY(),"D"),"-")</f>
        <v>48</v>
      </c>
      <c r="M249" s="41"/>
      <c r="N249" s="42"/>
      <c r="O249" s="43"/>
      <c r="P249" s="3"/>
    </row>
    <row r="250" spans="1:16" s="2" customFormat="1" ht="16.5" customHeight="1" thickTop="1" thickBot="1" x14ac:dyDescent="0.3">
      <c r="A250" s="30" t="s">
        <v>111</v>
      </c>
      <c r="B250" s="28" t="s">
        <v>27</v>
      </c>
      <c r="C250" s="37">
        <v>44230</v>
      </c>
      <c r="D250" s="38">
        <v>18002410</v>
      </c>
      <c r="E250" s="39">
        <v>1722.22</v>
      </c>
      <c r="F250" s="25" t="s">
        <v>48</v>
      </c>
      <c r="G250" s="38" t="s">
        <v>365</v>
      </c>
      <c r="H250" s="40">
        <v>16.97</v>
      </c>
      <c r="I250" s="70">
        <f>TAvoir2021[[#This Row],[MONTANT H.T]]*1.2</f>
        <v>20.363999999999997</v>
      </c>
      <c r="J250" s="40"/>
      <c r="K250" s="20">
        <f>IF(OR(TAvoir2021[[#This Row],[MONTANT T.T.C]]=TAvoir2021[[#This Row],[REGLEMENT]],TAvoir2021[[#This Row],[REGLEMENT]]="-"),"",TAvoir2021[[#This Row],[REGLEMENT]]-TAvoir2021[[#This Row],[MONTANT T.T.C]])</f>
        <v>-20.363999999999997</v>
      </c>
      <c r="L250" s="21">
        <f ca="1">IF(AND(TAvoir2021[[#This Row],[MONTANT H.T]]&lt;&gt;"",TAvoir2021[[#This Row],[ECART]]&lt;&gt;"",TAvoir2021[[#This Row],[RELANCE]]&lt;&gt;"non"),DATEDIF(TAvoir2021[[#This Row],[PERIODE]],TODAY(),"D"),"-")</f>
        <v>48</v>
      </c>
      <c r="M250" s="41"/>
      <c r="N250" s="42"/>
      <c r="O250" s="43"/>
      <c r="P250" s="3"/>
    </row>
    <row r="251" spans="1:16" s="2" customFormat="1" ht="16.5" customHeight="1" thickTop="1" thickBot="1" x14ac:dyDescent="0.3">
      <c r="A251" s="30" t="s">
        <v>111</v>
      </c>
      <c r="B251" s="28" t="s">
        <v>27</v>
      </c>
      <c r="C251" s="129">
        <v>44231</v>
      </c>
      <c r="D251" s="130">
        <v>18002463</v>
      </c>
      <c r="E251" s="131">
        <v>9639.02</v>
      </c>
      <c r="F251" s="25" t="s">
        <v>48</v>
      </c>
      <c r="G251" s="130" t="s">
        <v>446</v>
      </c>
      <c r="H251" s="132">
        <v>126.83</v>
      </c>
      <c r="I251" s="132">
        <f>TAvoir2021[[#This Row],[MONTANT H.T]]*1.2</f>
        <v>152.196</v>
      </c>
      <c r="J251" s="132"/>
      <c r="K251" s="138">
        <f>IF(OR(TAvoir2021[[#This Row],[MONTANT T.T.C]]=TAvoir2021[[#This Row],[REGLEMENT]],TAvoir2021[[#This Row],[REGLEMENT]]="-"),"",TAvoir2021[[#This Row],[REGLEMENT]]-TAvoir2021[[#This Row],[MONTANT T.T.C]])</f>
        <v>-152.196</v>
      </c>
      <c r="L251" s="139">
        <f ca="1">IF(AND(TAvoir2021[[#This Row],[MONTANT H.T]]&lt;&gt;"",TAvoir2021[[#This Row],[ECART]]&lt;&gt;"",TAvoir2021[[#This Row],[RELANCE]]&lt;&gt;"non"),DATEDIF(TAvoir2021[[#This Row],[PERIODE]],TODAY(),"D"),"-")</f>
        <v>47</v>
      </c>
      <c r="M251" s="135"/>
      <c r="N251" s="136"/>
      <c r="O251" s="137"/>
      <c r="P251" s="3"/>
    </row>
    <row r="252" spans="1:16" s="2" customFormat="1" ht="16.5" customHeight="1" thickTop="1" thickBot="1" x14ac:dyDescent="0.3">
      <c r="A252" s="30" t="s">
        <v>111</v>
      </c>
      <c r="B252" s="28" t="s">
        <v>27</v>
      </c>
      <c r="C252" s="129">
        <v>44231</v>
      </c>
      <c r="D252" s="130">
        <v>18002469</v>
      </c>
      <c r="E252" s="131">
        <v>3989.69</v>
      </c>
      <c r="F252" s="25" t="s">
        <v>48</v>
      </c>
      <c r="G252" s="130" t="s">
        <v>447</v>
      </c>
      <c r="H252" s="132">
        <v>170</v>
      </c>
      <c r="I252" s="132">
        <f>TAvoir2021[[#This Row],[MONTANT H.T]]*1.2</f>
        <v>204</v>
      </c>
      <c r="J252" s="132"/>
      <c r="K252" s="138">
        <f>IF(OR(TAvoir2021[[#This Row],[MONTANT T.T.C]]=TAvoir2021[[#This Row],[REGLEMENT]],TAvoir2021[[#This Row],[REGLEMENT]]="-"),"",TAvoir2021[[#This Row],[REGLEMENT]]-TAvoir2021[[#This Row],[MONTANT T.T.C]])</f>
        <v>-204</v>
      </c>
      <c r="L252" s="139">
        <f ca="1">IF(AND(TAvoir2021[[#This Row],[MONTANT H.T]]&lt;&gt;"",TAvoir2021[[#This Row],[ECART]]&lt;&gt;"",TAvoir2021[[#This Row],[RELANCE]]&lt;&gt;"non"),DATEDIF(TAvoir2021[[#This Row],[PERIODE]],TODAY(),"D"),"-")</f>
        <v>47</v>
      </c>
      <c r="M252" s="135"/>
      <c r="N252" s="136"/>
      <c r="O252" s="137"/>
      <c r="P252" s="3"/>
    </row>
    <row r="253" spans="1:16" s="2" customFormat="1" ht="16.5" customHeight="1" thickTop="1" thickBot="1" x14ac:dyDescent="0.3">
      <c r="A253" s="30" t="s">
        <v>103</v>
      </c>
      <c r="B253" s="28" t="s">
        <v>39</v>
      </c>
      <c r="C253" s="129">
        <v>44232</v>
      </c>
      <c r="D253" s="130">
        <v>18002467</v>
      </c>
      <c r="E253" s="131">
        <v>2884.87</v>
      </c>
      <c r="F253" s="25" t="s">
        <v>48</v>
      </c>
      <c r="G253" s="130" t="s">
        <v>443</v>
      </c>
      <c r="H253" s="132">
        <v>199.46</v>
      </c>
      <c r="I253" s="132">
        <f>TAvoir2021[[#This Row],[MONTANT H.T]]*1.2</f>
        <v>239.352</v>
      </c>
      <c r="J253" s="132"/>
      <c r="K253" s="138">
        <f>IF(OR(TAvoir2021[[#This Row],[MONTANT T.T.C]]=TAvoir2021[[#This Row],[REGLEMENT]],TAvoir2021[[#This Row],[REGLEMENT]]="-"),"",TAvoir2021[[#This Row],[REGLEMENT]]-TAvoir2021[[#This Row],[MONTANT T.T.C]])</f>
        <v>-239.352</v>
      </c>
      <c r="L253" s="139">
        <f ca="1">IF(AND(TAvoir2021[[#This Row],[MONTANT H.T]]&lt;&gt;"",TAvoir2021[[#This Row],[ECART]]&lt;&gt;"",TAvoir2021[[#This Row],[RELANCE]]&lt;&gt;"non"),DATEDIF(TAvoir2021[[#This Row],[PERIODE]],TODAY(),"D"),"-")</f>
        <v>46</v>
      </c>
      <c r="M253" s="135"/>
      <c r="N253" s="136"/>
      <c r="O253" s="137"/>
      <c r="P253" s="3"/>
    </row>
    <row r="254" spans="1:16" s="2" customFormat="1" ht="16.5" customHeight="1" thickTop="1" thickBot="1" x14ac:dyDescent="0.3">
      <c r="A254" s="30" t="s">
        <v>102</v>
      </c>
      <c r="B254" s="28" t="s">
        <v>55</v>
      </c>
      <c r="C254" s="37">
        <v>44232</v>
      </c>
      <c r="D254" s="38"/>
      <c r="E254" s="39"/>
      <c r="F254" s="38" t="s">
        <v>355</v>
      </c>
      <c r="G254" s="38"/>
      <c r="H254" s="40">
        <v>900</v>
      </c>
      <c r="I254" s="70">
        <f>TAvoir2021[[#This Row],[MONTANT H.T]]*1.2</f>
        <v>1080</v>
      </c>
      <c r="J254" s="40"/>
      <c r="K254" s="20">
        <f>IF(OR(TAvoir2021[[#This Row],[MONTANT T.T.C]]=TAvoir2021[[#This Row],[REGLEMENT]],TAvoir2021[[#This Row],[REGLEMENT]]="-"),"",TAvoir2021[[#This Row],[REGLEMENT]]-TAvoir2021[[#This Row],[MONTANT T.T.C]])</f>
        <v>-1080</v>
      </c>
      <c r="L254" s="21">
        <f ca="1">IF(AND(TAvoir2021[[#This Row],[MONTANT H.T]]&lt;&gt;"",TAvoir2021[[#This Row],[ECART]]&lt;&gt;"",TAvoir2021[[#This Row],[RELANCE]]&lt;&gt;"non"),DATEDIF(TAvoir2021[[#This Row],[PERIODE]],TODAY(),"D"),"-")</f>
        <v>46</v>
      </c>
      <c r="M254" s="41"/>
      <c r="N254" s="42"/>
      <c r="O254" s="43"/>
      <c r="P254" s="3"/>
    </row>
    <row r="255" spans="1:16" s="2" customFormat="1" ht="16.5" customHeight="1" thickTop="1" thickBot="1" x14ac:dyDescent="0.3">
      <c r="A255" s="30" t="s">
        <v>111</v>
      </c>
      <c r="B255" s="28" t="s">
        <v>27</v>
      </c>
      <c r="C255" s="129">
        <v>44236</v>
      </c>
      <c r="D255" s="130">
        <v>18002468</v>
      </c>
      <c r="E255" s="131"/>
      <c r="F255" s="25" t="s">
        <v>48</v>
      </c>
      <c r="G255" s="130" t="s">
        <v>448</v>
      </c>
      <c r="H255" s="132">
        <v>17.04</v>
      </c>
      <c r="I255" s="132">
        <f>TAvoir2021[[#This Row],[MONTANT H.T]]*1.2</f>
        <v>20.447999999999997</v>
      </c>
      <c r="J255" s="132"/>
      <c r="K255" s="138">
        <f>IF(OR(TAvoir2021[[#This Row],[MONTANT T.T.C]]=TAvoir2021[[#This Row],[REGLEMENT]],TAvoir2021[[#This Row],[REGLEMENT]]="-"),"",TAvoir2021[[#This Row],[REGLEMENT]]-TAvoir2021[[#This Row],[MONTANT T.T.C]])</f>
        <v>-20.447999999999997</v>
      </c>
      <c r="L255" s="139">
        <f ca="1">IF(AND(TAvoir2021[[#This Row],[MONTANT H.T]]&lt;&gt;"",TAvoir2021[[#This Row],[ECART]]&lt;&gt;"",TAvoir2021[[#This Row],[RELANCE]]&lt;&gt;"non"),DATEDIF(TAvoir2021[[#This Row],[PERIODE]],TODAY(),"D"),"-")</f>
        <v>42</v>
      </c>
      <c r="M255" s="135"/>
      <c r="N255" s="136"/>
      <c r="O255" s="137"/>
      <c r="P255" s="3"/>
    </row>
    <row r="256" spans="1:16" s="2" customFormat="1" ht="16.5" customHeight="1" thickTop="1" thickBot="1" x14ac:dyDescent="0.3">
      <c r="A256" s="30" t="s">
        <v>100</v>
      </c>
      <c r="B256" s="28" t="s">
        <v>15</v>
      </c>
      <c r="C256" s="37">
        <v>44237</v>
      </c>
      <c r="D256" s="38">
        <v>18002421</v>
      </c>
      <c r="E256" s="39">
        <v>821.81</v>
      </c>
      <c r="F256" s="25" t="s">
        <v>48</v>
      </c>
      <c r="G256" s="38" t="s">
        <v>382</v>
      </c>
      <c r="H256" s="40">
        <v>62.4</v>
      </c>
      <c r="I256" s="70">
        <f>TAvoir2021[[#This Row],[MONTANT H.T]]*1.2</f>
        <v>74.88</v>
      </c>
      <c r="J256" s="40"/>
      <c r="K256" s="20">
        <f>IF(OR(TAvoir2021[[#This Row],[MONTANT T.T.C]]=TAvoir2021[[#This Row],[REGLEMENT]],TAvoir2021[[#This Row],[REGLEMENT]]="-"),"",TAvoir2021[[#This Row],[REGLEMENT]]-TAvoir2021[[#This Row],[MONTANT T.T.C]])</f>
        <v>-74.88</v>
      </c>
      <c r="L256" s="21">
        <f ca="1">IF(AND(TAvoir2021[[#This Row],[MONTANT H.T]]&lt;&gt;"",TAvoir2021[[#This Row],[ECART]]&lt;&gt;"",TAvoir2021[[#This Row],[RELANCE]]&lt;&gt;"non"),DATEDIF(TAvoir2021[[#This Row],[PERIODE]],TODAY(),"D"),"-")</f>
        <v>41</v>
      </c>
      <c r="M256" s="41"/>
      <c r="N256" s="42"/>
      <c r="O256" s="43"/>
      <c r="P256" s="3"/>
    </row>
    <row r="257" spans="1:16" s="2" customFormat="1" ht="16.5" customHeight="1" thickTop="1" thickBot="1" x14ac:dyDescent="0.3">
      <c r="A257" s="30" t="s">
        <v>104</v>
      </c>
      <c r="B257" s="28" t="s">
        <v>64</v>
      </c>
      <c r="C257" s="37">
        <v>44237</v>
      </c>
      <c r="D257" s="38">
        <v>18002423</v>
      </c>
      <c r="E257" s="39">
        <v>5128.33</v>
      </c>
      <c r="F257" s="25" t="s">
        <v>48</v>
      </c>
      <c r="G257" s="38" t="s">
        <v>381</v>
      </c>
      <c r="H257" s="40">
        <v>59.91</v>
      </c>
      <c r="I257" s="70">
        <f>TAvoir2021[[#This Row],[MONTANT H.T]]*1.2</f>
        <v>71.891999999999996</v>
      </c>
      <c r="J257" s="40"/>
      <c r="K257" s="121">
        <f>IF(OR(TAvoir2021[[#This Row],[MONTANT T.T.C]]=TAvoir2021[[#This Row],[REGLEMENT]],TAvoir2021[[#This Row],[REGLEMENT]]="-"),"",TAvoir2021[[#This Row],[REGLEMENT]]-TAvoir2021[[#This Row],[MONTANT T.T.C]])</f>
        <v>-71.891999999999996</v>
      </c>
      <c r="L257" s="123">
        <f ca="1">IF(AND(TAvoir2021[[#This Row],[MONTANT H.T]]&lt;&gt;"",TAvoir2021[[#This Row],[ECART]]&lt;&gt;"",TAvoir2021[[#This Row],[RELANCE]]&lt;&gt;"non"),DATEDIF(TAvoir2021[[#This Row],[PERIODE]],TODAY(),"D"),"-")</f>
        <v>41</v>
      </c>
      <c r="M257" s="41"/>
      <c r="N257" s="42"/>
      <c r="O257" s="43"/>
      <c r="P257" s="3"/>
    </row>
    <row r="258" spans="1:16" s="2" customFormat="1" ht="16.5" customHeight="1" thickTop="1" thickBot="1" x14ac:dyDescent="0.3">
      <c r="A258" s="30" t="s">
        <v>104</v>
      </c>
      <c r="B258" s="28" t="s">
        <v>64</v>
      </c>
      <c r="C258" s="37">
        <v>44237</v>
      </c>
      <c r="D258" s="38">
        <v>18002424</v>
      </c>
      <c r="E258" s="39">
        <v>906.84</v>
      </c>
      <c r="F258" s="25" t="s">
        <v>48</v>
      </c>
      <c r="G258" s="38" t="s">
        <v>380</v>
      </c>
      <c r="H258" s="40">
        <v>11.1</v>
      </c>
      <c r="I258" s="70">
        <f>TAvoir2021[[#This Row],[MONTANT H.T]]*1.2</f>
        <v>13.319999999999999</v>
      </c>
      <c r="J258" s="40"/>
      <c r="K258" s="20">
        <f>IF(OR(TAvoir2021[[#This Row],[MONTANT T.T.C]]=TAvoir2021[[#This Row],[REGLEMENT]],TAvoir2021[[#This Row],[REGLEMENT]]="-"),"",TAvoir2021[[#This Row],[REGLEMENT]]-TAvoir2021[[#This Row],[MONTANT T.T.C]])</f>
        <v>-13.319999999999999</v>
      </c>
      <c r="L258" s="21">
        <f ca="1">IF(AND(TAvoir2021[[#This Row],[MONTANT H.T]]&lt;&gt;"",TAvoir2021[[#This Row],[ECART]]&lt;&gt;"",TAvoir2021[[#This Row],[RELANCE]]&lt;&gt;"non"),DATEDIF(TAvoir2021[[#This Row],[PERIODE]],TODAY(),"D"),"-")</f>
        <v>41</v>
      </c>
      <c r="M258" s="41"/>
      <c r="N258" s="42"/>
      <c r="O258" s="43"/>
      <c r="P258" s="3"/>
    </row>
    <row r="259" spans="1:16" s="2" customFormat="1" ht="16.5" customHeight="1" thickTop="1" thickBot="1" x14ac:dyDescent="0.3">
      <c r="A259" s="30" t="s">
        <v>104</v>
      </c>
      <c r="B259" s="28" t="s">
        <v>64</v>
      </c>
      <c r="C259" s="37">
        <v>44237</v>
      </c>
      <c r="D259" s="38">
        <v>18002425</v>
      </c>
      <c r="E259" s="39">
        <v>2925.13</v>
      </c>
      <c r="F259" s="25" t="s">
        <v>48</v>
      </c>
      <c r="G259" s="38" t="s">
        <v>379</v>
      </c>
      <c r="H259" s="40">
        <v>14.09</v>
      </c>
      <c r="I259" s="70">
        <f>TAvoir2021[[#This Row],[MONTANT H.T]]*1.2</f>
        <v>16.907999999999998</v>
      </c>
      <c r="J259" s="40"/>
      <c r="K259" s="121">
        <f>IF(OR(TAvoir2021[[#This Row],[MONTANT T.T.C]]=TAvoir2021[[#This Row],[REGLEMENT]],TAvoir2021[[#This Row],[REGLEMENT]]="-"),"",TAvoir2021[[#This Row],[REGLEMENT]]-TAvoir2021[[#This Row],[MONTANT T.T.C]])</f>
        <v>-16.907999999999998</v>
      </c>
      <c r="L259" s="123">
        <f ca="1">IF(AND(TAvoir2021[[#This Row],[MONTANT H.T]]&lt;&gt;"",TAvoir2021[[#This Row],[ECART]]&lt;&gt;"",TAvoir2021[[#This Row],[RELANCE]]&lt;&gt;"non"),DATEDIF(TAvoir2021[[#This Row],[PERIODE]],TODAY(),"D"),"-")</f>
        <v>41</v>
      </c>
      <c r="M259" s="41"/>
      <c r="N259" s="42"/>
      <c r="O259" s="43"/>
      <c r="P259" s="3"/>
    </row>
    <row r="260" spans="1:16" s="2" customFormat="1" ht="16.5" customHeight="1" thickTop="1" thickBot="1" x14ac:dyDescent="0.3">
      <c r="A260" s="30" t="s">
        <v>104</v>
      </c>
      <c r="B260" s="28" t="s">
        <v>64</v>
      </c>
      <c r="C260" s="37">
        <v>44237</v>
      </c>
      <c r="D260" s="38">
        <v>18002426</v>
      </c>
      <c r="E260" s="39">
        <v>459</v>
      </c>
      <c r="F260" s="25" t="s">
        <v>48</v>
      </c>
      <c r="G260" s="38"/>
      <c r="H260" s="40">
        <v>7.5</v>
      </c>
      <c r="I260" s="70">
        <f>TAvoir2021[[#This Row],[MONTANT H.T]]*1.2</f>
        <v>9</v>
      </c>
      <c r="J260" s="40"/>
      <c r="K260" s="121">
        <f>IF(OR(TAvoir2021[[#This Row],[MONTANT T.T.C]]=TAvoir2021[[#This Row],[REGLEMENT]],TAvoir2021[[#This Row],[REGLEMENT]]="-"),"",TAvoir2021[[#This Row],[REGLEMENT]]-TAvoir2021[[#This Row],[MONTANT T.T.C]])</f>
        <v>-9</v>
      </c>
      <c r="L260" s="123">
        <f ca="1">IF(AND(TAvoir2021[[#This Row],[MONTANT H.T]]&lt;&gt;"",TAvoir2021[[#This Row],[ECART]]&lt;&gt;"",TAvoir2021[[#This Row],[RELANCE]]&lt;&gt;"non"),DATEDIF(TAvoir2021[[#This Row],[PERIODE]],TODAY(),"D"),"-")</f>
        <v>41</v>
      </c>
      <c r="M260" s="41"/>
      <c r="N260" s="42"/>
      <c r="O260" s="43"/>
      <c r="P260" s="3"/>
    </row>
    <row r="261" spans="1:16" s="2" customFormat="1" ht="16.5" customHeight="1" thickTop="1" thickBot="1" x14ac:dyDescent="0.3">
      <c r="A261" s="30" t="s">
        <v>358</v>
      </c>
      <c r="B261" s="67" t="s">
        <v>318</v>
      </c>
      <c r="C261" s="37">
        <v>44237</v>
      </c>
      <c r="D261" s="38">
        <v>18002419</v>
      </c>
      <c r="E261" s="39">
        <v>5138.3999999999996</v>
      </c>
      <c r="F261" s="44" t="s">
        <v>319</v>
      </c>
      <c r="G261" s="38" t="s">
        <v>383</v>
      </c>
      <c r="H261" s="40">
        <v>83</v>
      </c>
      <c r="I261" s="70">
        <f>TAvoir2021[[#This Row],[MONTANT H.T]]*1.2</f>
        <v>99.6</v>
      </c>
      <c r="J261" s="40"/>
      <c r="K261" s="20">
        <f>IF(OR(TAvoir2021[[#This Row],[MONTANT T.T.C]]=TAvoir2021[[#This Row],[REGLEMENT]],TAvoir2021[[#This Row],[REGLEMENT]]="-"),"",TAvoir2021[[#This Row],[REGLEMENT]]-TAvoir2021[[#This Row],[MONTANT T.T.C]])</f>
        <v>-99.6</v>
      </c>
      <c r="L261" s="21">
        <f ca="1">IF(AND(TAvoir2021[[#This Row],[MONTANT H.T]]&lt;&gt;"",TAvoir2021[[#This Row],[ECART]]&lt;&gt;"",TAvoir2021[[#This Row],[RELANCE]]&lt;&gt;"non"),DATEDIF(TAvoir2021[[#This Row],[PERIODE]],TODAY(),"D"),"-")</f>
        <v>41</v>
      </c>
      <c r="M261" s="41"/>
      <c r="N261" s="42"/>
      <c r="O261" s="43"/>
      <c r="P261" s="3"/>
    </row>
    <row r="262" spans="1:16" s="2" customFormat="1" ht="16.5" customHeight="1" thickTop="1" thickBot="1" x14ac:dyDescent="0.3">
      <c r="A262" s="30" t="s">
        <v>111</v>
      </c>
      <c r="B262" s="28" t="s">
        <v>27</v>
      </c>
      <c r="C262" s="37">
        <v>44237</v>
      </c>
      <c r="D262" s="38">
        <v>18002420</v>
      </c>
      <c r="E262" s="39">
        <v>7150.28</v>
      </c>
      <c r="F262" s="25" t="s">
        <v>48</v>
      </c>
      <c r="G262" s="38" t="s">
        <v>384</v>
      </c>
      <c r="H262" s="40">
        <v>41.15</v>
      </c>
      <c r="I262" s="70">
        <f>TAvoir2021[[#This Row],[MONTANT H.T]]*1.2</f>
        <v>49.379999999999995</v>
      </c>
      <c r="J262" s="40"/>
      <c r="K262" s="20">
        <f>IF(OR(TAvoir2021[[#This Row],[MONTANT T.T.C]]=TAvoir2021[[#This Row],[REGLEMENT]],TAvoir2021[[#This Row],[REGLEMENT]]="-"),"",TAvoir2021[[#This Row],[REGLEMENT]]-TAvoir2021[[#This Row],[MONTANT T.T.C]])</f>
        <v>-49.379999999999995</v>
      </c>
      <c r="L262" s="21">
        <f ca="1">IF(AND(TAvoir2021[[#This Row],[MONTANT H.T]]&lt;&gt;"",TAvoir2021[[#This Row],[ECART]]&lt;&gt;"",TAvoir2021[[#This Row],[RELANCE]]&lt;&gt;"non"),DATEDIF(TAvoir2021[[#This Row],[PERIODE]],TODAY(),"D"),"-")</f>
        <v>41</v>
      </c>
      <c r="M262" s="41"/>
      <c r="N262" s="42"/>
      <c r="O262" s="43"/>
      <c r="P262" s="3"/>
    </row>
    <row r="263" spans="1:16" s="2" customFormat="1" ht="16.5" customHeight="1" thickTop="1" thickBot="1" x14ac:dyDescent="0.3">
      <c r="A263" s="30" t="s">
        <v>100</v>
      </c>
      <c r="B263" s="28" t="s">
        <v>15</v>
      </c>
      <c r="C263" s="129">
        <v>44245</v>
      </c>
      <c r="D263" s="130">
        <v>18002462</v>
      </c>
      <c r="E263" s="131"/>
      <c r="F263" s="130" t="s">
        <v>53</v>
      </c>
      <c r="G263" s="130" t="s">
        <v>436</v>
      </c>
      <c r="H263" s="132">
        <v>596.4</v>
      </c>
      <c r="I263" s="132">
        <f>TAvoir2021[[#This Row],[MONTANT H.T]]*1.2</f>
        <v>715.68</v>
      </c>
      <c r="J263" s="132"/>
      <c r="K263" s="138">
        <f>IF(OR(TAvoir2021[[#This Row],[MONTANT T.T.C]]=TAvoir2021[[#This Row],[REGLEMENT]],TAvoir2021[[#This Row],[REGLEMENT]]="-"),"",TAvoir2021[[#This Row],[REGLEMENT]]-TAvoir2021[[#This Row],[MONTANT T.T.C]])</f>
        <v>-715.68</v>
      </c>
      <c r="L263" s="139">
        <f ca="1">IF(AND(TAvoir2021[[#This Row],[MONTANT H.T]]&lt;&gt;"",TAvoir2021[[#This Row],[ECART]]&lt;&gt;"",TAvoir2021[[#This Row],[RELANCE]]&lt;&gt;"non"),DATEDIF(TAvoir2021[[#This Row],[PERIODE]],TODAY(),"D"),"-")</f>
        <v>33</v>
      </c>
      <c r="M263" s="135"/>
      <c r="N263" s="136"/>
      <c r="O263" s="137"/>
      <c r="P263" s="3"/>
    </row>
    <row r="264" spans="1:16" s="2" customFormat="1" ht="16.5" customHeight="1" thickTop="1" thickBot="1" x14ac:dyDescent="0.3">
      <c r="A264" s="30" t="s">
        <v>111</v>
      </c>
      <c r="B264" s="28" t="s">
        <v>27</v>
      </c>
      <c r="C264" s="129">
        <v>44245</v>
      </c>
      <c r="D264" s="130">
        <v>18002464</v>
      </c>
      <c r="E264" s="131">
        <v>5556</v>
      </c>
      <c r="F264" s="25" t="s">
        <v>48</v>
      </c>
      <c r="G264" s="130" t="s">
        <v>445</v>
      </c>
      <c r="H264" s="132">
        <v>264.5</v>
      </c>
      <c r="I264" s="132">
        <f>TAvoir2021[[#This Row],[MONTANT H.T]]*1.2</f>
        <v>317.39999999999998</v>
      </c>
      <c r="J264" s="132"/>
      <c r="K264" s="138">
        <f>IF(OR(TAvoir2021[[#This Row],[MONTANT T.T.C]]=TAvoir2021[[#This Row],[REGLEMENT]],TAvoir2021[[#This Row],[REGLEMENT]]="-"),"",TAvoir2021[[#This Row],[REGLEMENT]]-TAvoir2021[[#This Row],[MONTANT T.T.C]])</f>
        <v>-317.39999999999998</v>
      </c>
      <c r="L264" s="139">
        <f ca="1">IF(AND(TAvoir2021[[#This Row],[MONTANT H.T]]&lt;&gt;"",TAvoir2021[[#This Row],[ECART]]&lt;&gt;"",TAvoir2021[[#This Row],[RELANCE]]&lt;&gt;"non"),DATEDIF(TAvoir2021[[#This Row],[PERIODE]],TODAY(),"D"),"-")</f>
        <v>33</v>
      </c>
      <c r="M264" s="135"/>
      <c r="N264" s="136"/>
      <c r="O264" s="137"/>
      <c r="P264" s="3"/>
    </row>
    <row r="265" spans="1:16" s="2" customFormat="1" ht="16.5" hidden="1" customHeight="1" thickTop="1" thickBot="1" x14ac:dyDescent="0.3">
      <c r="A265" s="30" t="s">
        <v>117</v>
      </c>
      <c r="B265" s="28" t="s">
        <v>11</v>
      </c>
      <c r="C265" s="37">
        <v>44194</v>
      </c>
      <c r="D265" s="38">
        <v>18002319</v>
      </c>
      <c r="E265" s="39">
        <v>1120.01</v>
      </c>
      <c r="F265" s="25" t="s">
        <v>48</v>
      </c>
      <c r="G265" s="38" t="s">
        <v>171</v>
      </c>
      <c r="H265" s="40">
        <v>0.74</v>
      </c>
      <c r="I265" s="40">
        <f>TAvoir2021[[#This Row],[MONTANT H.T]]*1.2</f>
        <v>0.88800000000000001</v>
      </c>
      <c r="J265" s="40">
        <v>92.42</v>
      </c>
      <c r="K265" s="20">
        <f>IF(OR(TAvoir2021[[#This Row],[MONTANT T.T.C]]=TAvoir2021[[#This Row],[REGLEMENT]],TAvoir2021[[#This Row],[REGLEMENT]]="-"),"",TAvoir2021[[#This Row],[REGLEMENT]]-TAvoir2021[[#This Row],[MONTANT T.T.C]])</f>
        <v>91.531999999999996</v>
      </c>
      <c r="L265" s="21">
        <f ca="1">IF(AND(TAvoir2021[[#This Row],[MONTANT H.T]]&lt;&gt;"",TAvoir2021[[#This Row],[ECART]]&lt;&gt;"",TAvoir2021[[#This Row],[RELANCE]]&lt;&gt;"non"),DATEDIF(TAvoir2021[[#This Row],[PERIODE]],TODAY(),"D"),"-")</f>
        <v>84</v>
      </c>
      <c r="M265" s="41"/>
      <c r="N265" s="42" t="s">
        <v>204</v>
      </c>
      <c r="O265" s="43" t="s">
        <v>161</v>
      </c>
      <c r="P265" s="3"/>
    </row>
    <row r="266" spans="1:16" s="2" customFormat="1" ht="16.5" hidden="1" customHeight="1" thickTop="1" thickBot="1" x14ac:dyDescent="0.3">
      <c r="A266" s="30" t="s">
        <v>117</v>
      </c>
      <c r="B266" s="45" t="s">
        <v>11</v>
      </c>
      <c r="C266" s="37">
        <v>44210</v>
      </c>
      <c r="D266" s="38">
        <v>18002344</v>
      </c>
      <c r="E266" s="39">
        <v>1695.67</v>
      </c>
      <c r="F266" s="25" t="s">
        <v>48</v>
      </c>
      <c r="G266" s="38" t="s">
        <v>226</v>
      </c>
      <c r="H266" s="40">
        <v>16.5</v>
      </c>
      <c r="I266" s="40">
        <f>TAvoir2021[[#This Row],[MONTANT H.T]]*1.2</f>
        <v>19.8</v>
      </c>
      <c r="J266" s="40">
        <v>19.8</v>
      </c>
      <c r="K266" s="121" t="str">
        <f>IF(OR(TAvoir2021[[#This Row],[MONTANT T.T.C]]=TAvoir2021[[#This Row],[REGLEMENT]],TAvoir2021[[#This Row],[REGLEMENT]]="-"),"",TAvoir2021[[#This Row],[REGLEMENT]]-TAvoir2021[[#This Row],[MONTANT T.T.C]])</f>
        <v/>
      </c>
      <c r="L266" s="123" t="str">
        <f ca="1">IF(AND(TAvoir2021[[#This Row],[MONTANT H.T]]&lt;&gt;"",TAvoir2021[[#This Row],[ECART]]&lt;&gt;"",TAvoir2021[[#This Row],[RELANCE]]&lt;&gt;"non"),DATEDIF(TAvoir2021[[#This Row],[PERIODE]],TODAY(),"D"),"-")</f>
        <v>-</v>
      </c>
      <c r="M266" s="41"/>
      <c r="N266" s="42" t="s">
        <v>245</v>
      </c>
      <c r="O266" s="43" t="s">
        <v>161</v>
      </c>
      <c r="P266" s="3"/>
    </row>
    <row r="267" spans="1:16" s="2" customFormat="1" ht="16.5" hidden="1" customHeight="1" thickTop="1" thickBot="1" x14ac:dyDescent="0.3">
      <c r="A267" s="30" t="s">
        <v>117</v>
      </c>
      <c r="B267" s="45" t="s">
        <v>11</v>
      </c>
      <c r="C267" s="37">
        <v>44210</v>
      </c>
      <c r="D267" s="38">
        <v>18002345</v>
      </c>
      <c r="E267" s="39">
        <v>1145.26</v>
      </c>
      <c r="F267" s="25" t="s">
        <v>48</v>
      </c>
      <c r="G267" s="38" t="s">
        <v>227</v>
      </c>
      <c r="H267" s="40">
        <v>9.3800000000000008</v>
      </c>
      <c r="I267" s="40">
        <f>TAvoir2021[[#This Row],[MONTANT H.T]]*1.2</f>
        <v>11.256</v>
      </c>
      <c r="J267" s="40">
        <v>11.26</v>
      </c>
      <c r="K267" s="121">
        <f>IF(OR(TAvoir2021[[#This Row],[MONTANT T.T.C]]=TAvoir2021[[#This Row],[REGLEMENT]],TAvoir2021[[#This Row],[REGLEMENT]]="-"),"",TAvoir2021[[#This Row],[REGLEMENT]]-TAvoir2021[[#This Row],[MONTANT T.T.C]])</f>
        <v>3.9999999999995595E-3</v>
      </c>
      <c r="L267" s="123">
        <f ca="1">IF(AND(TAvoir2021[[#This Row],[MONTANT H.T]]&lt;&gt;"",TAvoir2021[[#This Row],[ECART]]&lt;&gt;"",TAvoir2021[[#This Row],[RELANCE]]&lt;&gt;"non"),DATEDIF(TAvoir2021[[#This Row],[PERIODE]],TODAY(),"D"),"-")</f>
        <v>68</v>
      </c>
      <c r="M267" s="41"/>
      <c r="N267" s="42" t="s">
        <v>246</v>
      </c>
      <c r="O267" s="43" t="s">
        <v>161</v>
      </c>
      <c r="P267" s="3"/>
    </row>
    <row r="268" spans="1:16" s="2" customFormat="1" ht="16.5" hidden="1" customHeight="1" thickTop="1" thickBot="1" x14ac:dyDescent="0.3">
      <c r="A268" s="30" t="s">
        <v>117</v>
      </c>
      <c r="B268" s="28" t="s">
        <v>11</v>
      </c>
      <c r="C268" s="37">
        <v>44207</v>
      </c>
      <c r="D268" s="38">
        <v>18002353</v>
      </c>
      <c r="E268" s="39"/>
      <c r="F268" s="38" t="s">
        <v>35</v>
      </c>
      <c r="G268" s="38" t="s">
        <v>243</v>
      </c>
      <c r="H268" s="40">
        <v>275.04000000000002</v>
      </c>
      <c r="I268" s="40">
        <v>330.05</v>
      </c>
      <c r="J268" s="40">
        <v>330.05</v>
      </c>
      <c r="K268" s="121" t="str">
        <f>IF(OR(TAvoir2021[[#This Row],[MONTANT T.T.C]]=TAvoir2021[[#This Row],[REGLEMENT]],TAvoir2021[[#This Row],[REGLEMENT]]="-"),"",TAvoir2021[[#This Row],[REGLEMENT]]-TAvoir2021[[#This Row],[MONTANT T.T.C]])</f>
        <v/>
      </c>
      <c r="L268" s="123" t="str">
        <f ca="1">IF(AND(TAvoir2021[[#This Row],[MONTANT H.T]]&lt;&gt;"",TAvoir2021[[#This Row],[ECART]]&lt;&gt;"",TAvoir2021[[#This Row],[RELANCE]]&lt;&gt;"non"),DATEDIF(TAvoir2021[[#This Row],[PERIODE]],TODAY(),"D"),"-")</f>
        <v>-</v>
      </c>
      <c r="M268" s="41"/>
      <c r="N268" s="42" t="s">
        <v>244</v>
      </c>
      <c r="O268" s="43" t="s">
        <v>161</v>
      </c>
      <c r="P268" s="3"/>
    </row>
    <row r="269" spans="1:16" s="2" customFormat="1" ht="16.5" hidden="1" customHeight="1" thickTop="1" thickBot="1" x14ac:dyDescent="0.3">
      <c r="A269" s="30" t="s">
        <v>117</v>
      </c>
      <c r="B269" s="128" t="s">
        <v>11</v>
      </c>
      <c r="C269" s="129">
        <v>44249</v>
      </c>
      <c r="D269" s="130">
        <v>18002442</v>
      </c>
      <c r="E269" s="131"/>
      <c r="F269" s="130"/>
      <c r="G269" s="130" t="s">
        <v>429</v>
      </c>
      <c r="H269" s="132">
        <v>399.06</v>
      </c>
      <c r="I269" s="132">
        <f>TAvoir2021[[#This Row],[MONTANT H.T]]*1.2</f>
        <v>478.87199999999996</v>
      </c>
      <c r="J269" s="132">
        <v>478.87</v>
      </c>
      <c r="K269" s="138">
        <f>IF(OR(TAvoir2021[[#This Row],[MONTANT T.T.C]]=TAvoir2021[[#This Row],[REGLEMENT]],TAvoir2021[[#This Row],[REGLEMENT]]="-"),"",TAvoir2021[[#This Row],[REGLEMENT]]-TAvoir2021[[#This Row],[MONTANT T.T.C]])</f>
        <v>-1.9999999999527063E-3</v>
      </c>
      <c r="L269" s="139">
        <f ca="1">IF(AND(TAvoir2021[[#This Row],[MONTANT H.T]]&lt;&gt;"",TAvoir2021[[#This Row],[ECART]]&lt;&gt;"",TAvoir2021[[#This Row],[RELANCE]]&lt;&gt;"non"),DATEDIF(TAvoir2021[[#This Row],[PERIODE]],TODAY(),"D"),"-")</f>
        <v>29</v>
      </c>
      <c r="M269" s="135"/>
      <c r="N269" s="136" t="s">
        <v>430</v>
      </c>
      <c r="O269" s="137" t="s">
        <v>161</v>
      </c>
      <c r="P269" s="3"/>
    </row>
    <row r="270" spans="1:16" s="2" customFormat="1" ht="16.5" hidden="1" customHeight="1" thickTop="1" thickBot="1" x14ac:dyDescent="0.3">
      <c r="A270" s="30" t="s">
        <v>117</v>
      </c>
      <c r="B270" s="128" t="s">
        <v>11</v>
      </c>
      <c r="C270" s="129">
        <v>44228</v>
      </c>
      <c r="D270" s="130">
        <v>18002453</v>
      </c>
      <c r="E270" s="131">
        <v>1403.42</v>
      </c>
      <c r="F270" s="130"/>
      <c r="G270" s="130" t="s">
        <v>431</v>
      </c>
      <c r="H270" s="132">
        <v>33.33</v>
      </c>
      <c r="I270" s="132">
        <f>TAvoir2021[[#This Row],[MONTANT H.T]]*1.2</f>
        <v>39.995999999999995</v>
      </c>
      <c r="J270" s="132">
        <v>40</v>
      </c>
      <c r="K270" s="138">
        <f>IF(OR(TAvoir2021[[#This Row],[MONTANT T.T.C]]=TAvoir2021[[#This Row],[REGLEMENT]],TAvoir2021[[#This Row],[REGLEMENT]]="-"),"",TAvoir2021[[#This Row],[REGLEMENT]]-TAvoir2021[[#This Row],[MONTANT T.T.C]])</f>
        <v>4.0000000000048885E-3</v>
      </c>
      <c r="L270" s="139">
        <f ca="1">IF(AND(TAvoir2021[[#This Row],[MONTANT H.T]]&lt;&gt;"",TAvoir2021[[#This Row],[ECART]]&lt;&gt;"",TAvoir2021[[#This Row],[RELANCE]]&lt;&gt;"non"),DATEDIF(TAvoir2021[[#This Row],[PERIODE]],TODAY(),"D"),"-")</f>
        <v>50</v>
      </c>
      <c r="M270" s="135"/>
      <c r="N270" s="136" t="s">
        <v>432</v>
      </c>
      <c r="O270" s="137" t="s">
        <v>161</v>
      </c>
      <c r="P270" s="3"/>
    </row>
    <row r="271" spans="1:16" s="2" customFormat="1" ht="16.5" customHeight="1" thickTop="1" thickBot="1" x14ac:dyDescent="0.3">
      <c r="A271" s="30" t="s">
        <v>111</v>
      </c>
      <c r="B271" s="28" t="s">
        <v>27</v>
      </c>
      <c r="C271" s="129">
        <v>44250</v>
      </c>
      <c r="D271" s="130">
        <v>18002445</v>
      </c>
      <c r="E271" s="131"/>
      <c r="F271" s="25" t="s">
        <v>48</v>
      </c>
      <c r="G271" s="130" t="s">
        <v>449</v>
      </c>
      <c r="H271" s="132">
        <v>42</v>
      </c>
      <c r="I271" s="132">
        <f>TAvoir2021[[#This Row],[MONTANT H.T]]*1.2</f>
        <v>50.4</v>
      </c>
      <c r="J271" s="132"/>
      <c r="K271" s="133">
        <f>IF(OR(TAvoir2021[[#This Row],[MONTANT T.T.C]]=TAvoir2021[[#This Row],[REGLEMENT]],TAvoir2021[[#This Row],[REGLEMENT]]="-"),"",TAvoir2021[[#This Row],[REGLEMENT]]-TAvoir2021[[#This Row],[MONTANT T.T.C]])</f>
        <v>-50.4</v>
      </c>
      <c r="L271" s="134">
        <f ca="1">IF(AND(TAvoir2021[[#This Row],[MONTANT H.T]]&lt;&gt;"",TAvoir2021[[#This Row],[ECART]]&lt;&gt;"",TAvoir2021[[#This Row],[RELANCE]]&lt;&gt;"non"),DATEDIF(TAvoir2021[[#This Row],[PERIODE]],TODAY(),"D"),"-")</f>
        <v>28</v>
      </c>
      <c r="M271" s="135"/>
      <c r="N271" s="136"/>
      <c r="O271" s="137"/>
      <c r="P271" s="3"/>
    </row>
    <row r="272" spans="1:16" s="2" customFormat="1" ht="16.5" hidden="1" customHeight="1" thickTop="1" thickBot="1" x14ac:dyDescent="0.3">
      <c r="A272" s="30" t="s">
        <v>118</v>
      </c>
      <c r="B272" s="28" t="s">
        <v>60</v>
      </c>
      <c r="C272" s="37">
        <v>44189</v>
      </c>
      <c r="D272" s="38">
        <v>18002292</v>
      </c>
      <c r="E272" s="39"/>
      <c r="F272" s="38" t="s">
        <v>47</v>
      </c>
      <c r="G272" s="38"/>
      <c r="H272" s="40">
        <v>144</v>
      </c>
      <c r="I272" s="40">
        <f>TAvoir2021[[#This Row],[MONTANT H.T]]*1.2</f>
        <v>172.79999999999998</v>
      </c>
      <c r="J272" s="40">
        <v>172.8</v>
      </c>
      <c r="K272" s="20" t="str">
        <f>IF(OR(TAvoir2021[[#This Row],[MONTANT T.T.C]]=TAvoir2021[[#This Row],[REGLEMENT]],TAvoir2021[[#This Row],[REGLEMENT]]="-"),"",TAvoir2021[[#This Row],[REGLEMENT]]-TAvoir2021[[#This Row],[MONTANT T.T.C]])</f>
        <v/>
      </c>
      <c r="L272" s="21" t="str">
        <f ca="1">IF(AND(TAvoir2021[[#This Row],[MONTANT H.T]]&lt;&gt;"",TAvoir2021[[#This Row],[ECART]]&lt;&gt;"",TAvoir2021[[#This Row],[RELANCE]]&lt;&gt;"non"),DATEDIF(TAvoir2021[[#This Row],[PERIODE]],TODAY(),"D"),"-")</f>
        <v>-</v>
      </c>
      <c r="M272" s="41"/>
      <c r="N272" s="42" t="s">
        <v>237</v>
      </c>
      <c r="O272" s="43" t="s">
        <v>161</v>
      </c>
      <c r="P272" s="3"/>
    </row>
    <row r="273" spans="1:16" s="2" customFormat="1" ht="16.5" customHeight="1" thickTop="1" thickBot="1" x14ac:dyDescent="0.3">
      <c r="A273" s="30" t="s">
        <v>111</v>
      </c>
      <c r="B273" s="28" t="s">
        <v>27</v>
      </c>
      <c r="C273" s="129">
        <v>44250</v>
      </c>
      <c r="D273" s="130">
        <v>18002446</v>
      </c>
      <c r="E273" s="131">
        <v>4410.62</v>
      </c>
      <c r="F273" s="25" t="s">
        <v>48</v>
      </c>
      <c r="G273" s="130" t="s">
        <v>450</v>
      </c>
      <c r="H273" s="132">
        <v>36.01</v>
      </c>
      <c r="I273" s="132">
        <f>TAvoir2021[[#This Row],[MONTANT H.T]]*1.2</f>
        <v>43.211999999999996</v>
      </c>
      <c r="J273" s="132"/>
      <c r="K273" s="133">
        <f>IF(OR(TAvoir2021[[#This Row],[MONTANT T.T.C]]=TAvoir2021[[#This Row],[REGLEMENT]],TAvoir2021[[#This Row],[REGLEMENT]]="-"),"",TAvoir2021[[#This Row],[REGLEMENT]]-TAvoir2021[[#This Row],[MONTANT T.T.C]])</f>
        <v>-43.211999999999996</v>
      </c>
      <c r="L273" s="134">
        <f ca="1">IF(AND(TAvoir2021[[#This Row],[MONTANT H.T]]&lt;&gt;"",TAvoir2021[[#This Row],[ECART]]&lt;&gt;"",TAvoir2021[[#This Row],[RELANCE]]&lt;&gt;"non"),DATEDIF(TAvoir2021[[#This Row],[PERIODE]],TODAY(),"D"),"-")</f>
        <v>28</v>
      </c>
      <c r="M273" s="135"/>
      <c r="N273" s="136"/>
      <c r="O273" s="137"/>
      <c r="P273" s="3"/>
    </row>
    <row r="274" spans="1:16" s="2" customFormat="1" ht="16.5" customHeight="1" thickTop="1" thickBot="1" x14ac:dyDescent="0.3">
      <c r="A274" s="30" t="s">
        <v>115</v>
      </c>
      <c r="B274" s="28" t="s">
        <v>31</v>
      </c>
      <c r="C274" s="129">
        <v>44255</v>
      </c>
      <c r="D274" s="130">
        <v>18002485</v>
      </c>
      <c r="E274" s="131">
        <v>816.77</v>
      </c>
      <c r="F274" s="25" t="s">
        <v>48</v>
      </c>
      <c r="G274" s="130" t="s">
        <v>442</v>
      </c>
      <c r="H274" s="132">
        <v>25.92</v>
      </c>
      <c r="I274" s="132">
        <f>TAvoir2021[[#This Row],[MONTANT H.T]]*1.2</f>
        <v>31.103999999999999</v>
      </c>
      <c r="J274" s="132"/>
      <c r="K274" s="138">
        <f>IF(OR(TAvoir2021[[#This Row],[MONTANT T.T.C]]=TAvoir2021[[#This Row],[REGLEMENT]],TAvoir2021[[#This Row],[REGLEMENT]]="-"),"",TAvoir2021[[#This Row],[REGLEMENT]]-TAvoir2021[[#This Row],[MONTANT T.T.C]])</f>
        <v>-31.103999999999999</v>
      </c>
      <c r="L274" s="139">
        <f ca="1">IF(AND(TAvoir2021[[#This Row],[MONTANT H.T]]&lt;&gt;"",TAvoir2021[[#This Row],[ECART]]&lt;&gt;"",TAvoir2021[[#This Row],[RELANCE]]&lt;&gt;"non"),DATEDIF(TAvoir2021[[#This Row],[PERIODE]],TODAY(),"D"),"-")</f>
        <v>23</v>
      </c>
      <c r="M274" s="135"/>
      <c r="N274" s="136"/>
      <c r="O274" s="137"/>
      <c r="P274" s="3"/>
    </row>
    <row r="275" spans="1:16" s="2" customFormat="1" ht="16.5" customHeight="1" thickTop="1" thickBot="1" x14ac:dyDescent="0.3">
      <c r="A275" s="30" t="s">
        <v>116</v>
      </c>
      <c r="B275" s="28" t="s">
        <v>40</v>
      </c>
      <c r="C275" s="24"/>
      <c r="D275" s="25">
        <v>18002270</v>
      </c>
      <c r="E275" s="26"/>
      <c r="F275" s="25" t="s">
        <v>149</v>
      </c>
      <c r="G275" s="25" t="s">
        <v>150</v>
      </c>
      <c r="H275" s="27">
        <v>2061.92</v>
      </c>
      <c r="I275" s="70">
        <f>TAvoir2021[[#This Row],[MONTANT H.T]]*1.2</f>
        <v>2474.3040000000001</v>
      </c>
      <c r="J275" s="27"/>
      <c r="K275" s="20">
        <f>IF(OR(TAvoir2021[[#This Row],[MONTANT T.T.C]]=TAvoir2021[[#This Row],[REGLEMENT]],TAvoir2021[[#This Row],[REGLEMENT]]="-"),"",TAvoir2021[[#This Row],[REGLEMENT]]-TAvoir2021[[#This Row],[MONTANT T.T.C]])</f>
        <v>-2474.3040000000001</v>
      </c>
      <c r="L275" s="21">
        <f ca="1">IF(AND(TAvoir2021[[#This Row],[MONTANT H.T]]&lt;&gt;"",TAvoir2021[[#This Row],[ECART]]&lt;&gt;"",TAvoir2021[[#This Row],[RELANCE]]&lt;&gt;"non"),DATEDIF(TAvoir2021[[#This Row],[PERIODE]],TODAY(),"D"),"-")</f>
        <v>44278</v>
      </c>
      <c r="M275" s="31"/>
      <c r="N275" s="32"/>
      <c r="O275" s="33"/>
      <c r="P275" s="3"/>
    </row>
    <row r="276" spans="1:16" s="2" customFormat="1" ht="16.5" customHeight="1" thickTop="1" x14ac:dyDescent="0.25">
      <c r="A276" s="92"/>
      <c r="B276" s="53"/>
      <c r="C276" s="54"/>
      <c r="D276" s="55"/>
      <c r="E276" s="56"/>
      <c r="F276" s="55"/>
      <c r="G276" s="55"/>
      <c r="H276" s="57"/>
      <c r="I276" s="57"/>
      <c r="J276" s="57"/>
      <c r="K276" s="93"/>
      <c r="L276" s="94"/>
      <c r="M276" s="55"/>
      <c r="N276" s="55"/>
      <c r="O276" s="55"/>
      <c r="P276" s="3"/>
    </row>
  </sheetData>
  <conditionalFormatting sqref="L2:L276">
    <cfRule type="expression" dxfId="135" priority="151">
      <formula>$L2="-"</formula>
    </cfRule>
    <cfRule type="cellIs" dxfId="134" priority="152" operator="greaterThan">
      <formula>45</formula>
    </cfRule>
  </conditionalFormatting>
  <conditionalFormatting sqref="B81:J81 B216 I216:J216 B194:H195 B113:J114 B116 B95:J96 B212:J213 B1:O2 B63:E63 H63 M3:O15 M211:O213 M94:O98 M113:O114 M194:O195 M80:O84 M54:O60 M107:O109 B207 B141:J141 B190:H190 M190:O190 B246:E246 B98:J98 B97:E97 B66:J66 M63:O66 B72:H75 B31:H33 B100 B128:J128 M128:O128 B131:H131 B3:J15 J31:J33 B54:H54 J54 B55:J59 B60:H60 J60 I60:I61 B64:H65 I63:J65 J72:J75 B80:H80 J80 I67:I80 B82:H84 J82:J84 I82:I85 B94:H94 J94 I90:I94 G97:J97 I116 J131 I129:I132 B140:H140 J140 I185 J190 J194:J195 B211:H211 J211 I210:I211 I214 I274:I275 M31:O33 M72:O75 M131:O131 F148:F150 B21:H28 M18:O18 M21:O28 J21:J28 B18:J18 M140:O141 M151:O154 B151:J154 B158:J158 I146 M123:O125 B123:J125 B196:B200 I187:I200 I202 K202:L202 I206:I208 I204 K204:L204 B120:O121 M251:O255 B251:H255 J251:J255 K123:L132 B237:J245 B264:J264 M264:O264 K274:L275 I269 K269:L269 M261:O262 B261:J262 K261:L264 B180:J181 B183:J183 M180:O181 M183:O183 K183:L200 B182:O182 I21:I36 K3:L36 B39:O43 B233:O233 B107:J109 K107:L116 I100:I101 M216:O218 B217:J218 K206:L218 B221:O230 I51:I54 B46:O48 K51:L101 M158:O158 K161:L161 K171:L181 I138:I140 B135:O135 K138:L158 G246:J246 I249:I255 K237:O246 K249:L255 B277:O1048576">
    <cfRule type="expression" dxfId="133" priority="81">
      <formula>$B1=$B2</formula>
    </cfRule>
  </conditionalFormatting>
  <conditionalFormatting sqref="C79:H79 B179:J179 E176 I176:J176 B214:H214 B215 I215:J215 B184:J184 B115:J115 B92:H92 C93:H93 B276:O276 B249:H250 B126:J126 C127:E127 G127:J127 B208 I209:J209 B16:J16 C17:J17 B61:H61 C62:E62 G62:J62 M61:O62 M16:O17 M208:O209 M126:O127 M249:O250 B275:H275 M275:O275 M92:O93 M214:O215 M176:O176 M179:O179 B29:H30 B76:H78 M184:O184 B71:E71 G71:H71 B129:H130 J29:J30 J61 J71 J76:J79 J92:J93 J129:J130 J208 J214 J249:J250 J275 M29:O30 M76:O79 M71:O71 M129:O130 I150 B19:J19 C20:J20 M19:O20 C157:E157 G157:J157 M157:O157 M115:O115 C119:O119 B256:O256 B133:O133 C134:O134 C236:O236 I270:I271 K270:L273 C260:E260 G260:H260 J260:M260 B44:O44 C45:O45 B37:O37 C38:O38 B231:O231 C232:O232 I102 I106 K102:L102 K106:L106 B219:O219 C220:E220 G220:O220 I49:I50 K49:L50 E159:E160 I159:O160 B159 I136:I137 K136:L137 B247:O247 C248:O248">
    <cfRule type="expression" dxfId="132" priority="155">
      <formula>$B16=$B18</formula>
    </cfRule>
  </conditionalFormatting>
  <conditionalFormatting sqref="B79">
    <cfRule type="expression" dxfId="131" priority="78">
      <formula>$B79=$B81</formula>
    </cfRule>
  </conditionalFormatting>
  <conditionalFormatting sqref="B85:H85 M85:O85 J85 M205:O205 G205:H205 C205:E205 J205">
    <cfRule type="expression" dxfId="130" priority="172">
      <formula>$B85=$B92</formula>
    </cfRule>
  </conditionalFormatting>
  <conditionalFormatting sqref="C111:C112">
    <cfRule type="expression" dxfId="129" priority="77">
      <formula>$B111=$B113</formula>
    </cfRule>
  </conditionalFormatting>
  <conditionalFormatting sqref="D111:D112">
    <cfRule type="expression" dxfId="128" priority="76">
      <formula>$B111=$B113</formula>
    </cfRule>
  </conditionalFormatting>
  <conditionalFormatting sqref="E111:E112">
    <cfRule type="expression" dxfId="127" priority="75">
      <formula>$B111=$B113</formula>
    </cfRule>
  </conditionalFormatting>
  <conditionalFormatting sqref="F111:F112">
    <cfRule type="expression" dxfId="126" priority="74">
      <formula>$B111=$B113</formula>
    </cfRule>
  </conditionalFormatting>
  <conditionalFormatting sqref="G111:G112">
    <cfRule type="expression" dxfId="125" priority="73">
      <formula>$B111=$B113</formula>
    </cfRule>
  </conditionalFormatting>
  <conditionalFormatting sqref="B111 H111:J112 B110:J110 C175:E175 G175:J175 B178:J178 B177 E177 I177:J177 C176 G207:H207 C207:E207 M207:O207 M177:O178 M175:O175 M110:O112 D53:H53 B191:H192 M191:O193 C193:H193 B138:E139 G138:H139 F68:F70 B99:J99 J53 J191:J193 J207 B274:H274 J274 M53:O53 I149 B155:J155 C156:E156 G156:J156 I143:I145 F143:F145 M155:O156 B205 B117:O117 C118:E118 G118:O118 B234:O234 C235:E235 G235:O235 M274:O274 B258:O258 C259:E259 G259:O259 I260 N260:O260 M36:O36 J36 C36:H36 M34:O34 B34:H34 J34 C106:H106 M99:O99 I103:I105 K103:L105 J106 M106:O106 K170:L170 J138:J139 M138:O139">
    <cfRule type="expression" dxfId="124" priority="175">
      <formula>$B34=$B37</formula>
    </cfRule>
  </conditionalFormatting>
  <conditionalFormatting sqref="B112">
    <cfRule type="expression" dxfId="123" priority="72">
      <formula>$B112=$B113</formula>
    </cfRule>
  </conditionalFormatting>
  <conditionalFormatting sqref="I174:J174 E174 M174:O174 B52:B53 C52:H52 C53 C187:E189 G187:H189 B186:J186 J187:J189 G150:H150 C150:E150 J150 M150 I147:I148 M186:O189 B203 J116 C116:H116 M116:O116 M272:O273 B272:J273 C268:O268 B265:O266 C257:E257 G257:O257 M35:O35 B35:H35 J35 M100:O100 G100:H100 J100 C100:E100 J104:J105 M104:O105 B104:H105 B51:H51 J51:J52 M51:O52 K168:L169 J136:J137 M136:O137 B136:H136 C137:H137">
    <cfRule type="expression" dxfId="122" priority="178">
      <formula>$B35=$B39</formula>
    </cfRule>
  </conditionalFormatting>
  <conditionalFormatting sqref="E173 I173:J173 M173:O173 C68:E70 G68:H70 B67:H67 M185:O185 C185:H185 B187:B189 F187:F189 J67:J70 J185 M67:O70 B146:B147 F146:F147 G149:H149 C149:E149 J149 M149 B202 B267:O267 J102:J103 M102:O103 C103:H103 B102:H102 B49:H49 J49:J50 M49:O50 C50:E50 G50:H50">
    <cfRule type="expression" dxfId="121" priority="181">
      <formula>$B49=$B54</formula>
    </cfRule>
  </conditionalFormatting>
  <conditionalFormatting sqref="C172:E172 D171:E171 G171:J172 M171:O172">
    <cfRule type="expression" dxfId="120" priority="184">
      <formula>$B171=$B178</formula>
    </cfRule>
  </conditionalFormatting>
  <conditionalFormatting sqref="B86:J89 M86:O91 B90:H91 J90:J91 N150:O150 M202:O203 G202:H203 C202:E203 J202:J203 B171:B176">
    <cfRule type="expression" dxfId="119" priority="187">
      <formula>$B86=$B94</formula>
    </cfRule>
  </conditionalFormatting>
  <conditionalFormatting sqref="H173 F173">
    <cfRule type="expression" dxfId="118" priority="190">
      <formula>$B159=$B161</formula>
    </cfRule>
  </conditionalFormatting>
  <conditionalFormatting sqref="F159 C159:D160 H159:H160">
    <cfRule type="expression" dxfId="117" priority="193">
      <formula>$B161=$B177</formula>
    </cfRule>
  </conditionalFormatting>
  <conditionalFormatting sqref="G173">
    <cfRule type="expression" dxfId="116" priority="195">
      <formula>$B159=$B161</formula>
    </cfRule>
  </conditionalFormatting>
  <conditionalFormatting sqref="C174 G174:H174">
    <cfRule type="expression" dxfId="115" priority="198">
      <formula>$B177=$B180</formula>
    </cfRule>
  </conditionalFormatting>
  <conditionalFormatting sqref="F174 D174">
    <cfRule type="expression" dxfId="114" priority="201">
      <formula>$B177=$B180</formula>
    </cfRule>
  </conditionalFormatting>
  <conditionalFormatting sqref="C173:D173">
    <cfRule type="expression" dxfId="113" priority="204">
      <formula>$B159=$B161</formula>
    </cfRule>
  </conditionalFormatting>
  <conditionalFormatting sqref="F204">
    <cfRule type="expression" dxfId="112" priority="213">
      <formula>$B218=$B221</formula>
    </cfRule>
  </conditionalFormatting>
  <conditionalFormatting sqref="F207:F208">
    <cfRule type="expression" dxfId="111" priority="219">
      <formula>$B216=$B217</formula>
    </cfRule>
  </conditionalFormatting>
  <conditionalFormatting sqref="F206">
    <cfRule type="expression" dxfId="110" priority="220">
      <formula>$B216=$B218</formula>
    </cfRule>
  </conditionalFormatting>
  <conditionalFormatting sqref="F216 C215:H215 F62:F63">
    <cfRule type="expression" dxfId="109" priority="222">
      <formula>$B63=$B64</formula>
    </cfRule>
  </conditionalFormatting>
  <conditionalFormatting sqref="G101:H101 J101 M101:O101 B101:E101 K167:L167">
    <cfRule type="expression" dxfId="108" priority="70">
      <formula>$B101=$B107</formula>
    </cfRule>
  </conditionalFormatting>
  <conditionalFormatting sqref="F101">
    <cfRule type="expression" dxfId="107" priority="69">
      <formula>$B101=$B102</formula>
    </cfRule>
  </conditionalFormatting>
  <conditionalFormatting sqref="B185">
    <cfRule type="expression" dxfId="106" priority="68">
      <formula>$B185=$B190</formula>
    </cfRule>
  </conditionalFormatting>
  <conditionalFormatting sqref="B93">
    <cfRule type="expression" dxfId="105" priority="67">
      <formula>$B93=$B95</formula>
    </cfRule>
  </conditionalFormatting>
  <conditionalFormatting sqref="B210:H210 M210:O210 J210">
    <cfRule type="expression" dxfId="104" priority="231">
      <formula>$B210=#REF!</formula>
    </cfRule>
  </conditionalFormatting>
  <conditionalFormatting sqref="C199">
    <cfRule type="expression" dxfId="103" priority="235">
      <formula>$B199=#REF!</formula>
    </cfRule>
  </conditionalFormatting>
  <conditionalFormatting sqref="F198">
    <cfRule type="expression" dxfId="102" priority="236">
      <formula>$B210=#REF!</formula>
    </cfRule>
  </conditionalFormatting>
  <conditionalFormatting sqref="F200:F201">
    <cfRule type="expression" dxfId="101" priority="237">
      <formula>$B211=$B212</formula>
    </cfRule>
  </conditionalFormatting>
  <conditionalFormatting sqref="F199">
    <cfRule type="expression" dxfId="100" priority="238">
      <formula>#REF!=$B211</formula>
    </cfRule>
  </conditionalFormatting>
  <conditionalFormatting sqref="B263:J263 M263:O263 B132:H132 J132 M132:O132">
    <cfRule type="expression" dxfId="99" priority="252">
      <formula>$B132=#REF!</formula>
    </cfRule>
  </conditionalFormatting>
  <conditionalFormatting sqref="B36">
    <cfRule type="expression" dxfId="98" priority="66">
      <formula>$B36=$B37</formula>
    </cfRule>
  </conditionalFormatting>
  <conditionalFormatting sqref="B127">
    <cfRule type="expression" dxfId="97" priority="65">
      <formula>$B127=$B128</formula>
    </cfRule>
  </conditionalFormatting>
  <conditionalFormatting sqref="F127">
    <cfRule type="expression" dxfId="96" priority="64">
      <formula>$B127=$B128</formula>
    </cfRule>
  </conditionalFormatting>
  <conditionalFormatting sqref="J197 M197:O197 C167:E167 H167:J167 M167:O167">
    <cfRule type="expression" dxfId="95" priority="270">
      <formula>$B167=$B180</formula>
    </cfRule>
  </conditionalFormatting>
  <conditionalFormatting sqref="B209">
    <cfRule type="expression" dxfId="94" priority="63">
      <formula>$B209=$B211</formula>
    </cfRule>
  </conditionalFormatting>
  <conditionalFormatting sqref="F209">
    <cfRule type="expression" dxfId="93" priority="62">
      <formula>$B209=$B210</formula>
    </cfRule>
  </conditionalFormatting>
  <conditionalFormatting sqref="B17">
    <cfRule type="expression" dxfId="92" priority="61">
      <formula>$B17=$B19</formula>
    </cfRule>
  </conditionalFormatting>
  <conditionalFormatting sqref="B62">
    <cfRule type="expression" dxfId="91" priority="60">
      <formula>$B62=$B63</formula>
    </cfRule>
  </conditionalFormatting>
  <conditionalFormatting sqref="C196:H196 G198:H198 C198:E198 M198:O198 M196:O196 J198 J196">
    <cfRule type="expression" dxfId="90" priority="290">
      <formula>$B196=$B208</formula>
    </cfRule>
  </conditionalFormatting>
  <conditionalFormatting sqref="M206:O206 G206:H206 C206:E206 J206 G146:H148 C146:E148 J146:J148 M146:O148 N149:O149 B204 B269:H270 M269:O271 J269:J271 B271:E271 G271:H271">
    <cfRule type="expression" dxfId="89" priority="300">
      <formula>$B146=$B152</formula>
    </cfRule>
  </conditionalFormatting>
  <conditionalFormatting sqref="B206">
    <cfRule type="expression" dxfId="88" priority="57">
      <formula>$B206=$B208</formula>
    </cfRule>
  </conditionalFormatting>
  <conditionalFormatting sqref="B193">
    <cfRule type="expression" dxfId="87" priority="56">
      <formula>$B193=$B196</formula>
    </cfRule>
  </conditionalFormatting>
  <conditionalFormatting sqref="F138">
    <cfRule type="expression" dxfId="86" priority="55">
      <formula>$B138=#REF!</formula>
    </cfRule>
  </conditionalFormatting>
  <conditionalFormatting sqref="F205">
    <cfRule type="expression" dxfId="85" priority="54">
      <formula>$B215=$B217</formula>
    </cfRule>
  </conditionalFormatting>
  <conditionalFormatting sqref="F139">
    <cfRule type="expression" dxfId="84" priority="49">
      <formula>$B161=$B171</formula>
    </cfRule>
  </conditionalFormatting>
  <conditionalFormatting sqref="F246">
    <cfRule type="expression" dxfId="83" priority="47">
      <formula>$B263=$B265</formula>
    </cfRule>
  </conditionalFormatting>
  <conditionalFormatting sqref="F97">
    <cfRule type="expression" dxfId="82" priority="46">
      <formula>$B97=$B102</formula>
    </cfRule>
  </conditionalFormatting>
  <conditionalFormatting sqref="F71">
    <cfRule type="expression" dxfId="81" priority="45">
      <formula>$B71=$B79</formula>
    </cfRule>
  </conditionalFormatting>
  <conditionalFormatting sqref="B68">
    <cfRule type="expression" dxfId="80" priority="44">
      <formula>$B68=$B73</formula>
    </cfRule>
  </conditionalFormatting>
  <conditionalFormatting sqref="B69">
    <cfRule type="expression" dxfId="79" priority="42">
      <formula>$B69=$B74</formula>
    </cfRule>
  </conditionalFormatting>
  <conditionalFormatting sqref="B70">
    <cfRule type="expression" dxfId="78" priority="41">
      <formula>$B70=$B75</formula>
    </cfRule>
  </conditionalFormatting>
  <conditionalFormatting sqref="F100">
    <cfRule type="expression" dxfId="77" priority="40">
      <formula>$B100=$B101</formula>
    </cfRule>
  </conditionalFormatting>
  <conditionalFormatting sqref="D199:E199 M199:O199 G199:H199 J199 M168:O169 H168:J169 B168:E168 C169:E169">
    <cfRule type="expression" dxfId="76" priority="369">
      <formula>$B168=$B179</formula>
    </cfRule>
  </conditionalFormatting>
  <conditionalFormatting sqref="B148:B150">
    <cfRule type="expression" dxfId="75" priority="39">
      <formula>$B148=$B149</formula>
    </cfRule>
  </conditionalFormatting>
  <conditionalFormatting sqref="B20">
    <cfRule type="expression" dxfId="74" priority="38">
      <formula>$B20=$B22</formula>
    </cfRule>
  </conditionalFormatting>
  <conditionalFormatting sqref="B157">
    <cfRule type="expression" dxfId="73" priority="37">
      <formula>$B157=$B159</formula>
    </cfRule>
  </conditionalFormatting>
  <conditionalFormatting sqref="B156">
    <cfRule type="expression" dxfId="72" priority="36">
      <formula>$B156=$B159</formula>
    </cfRule>
  </conditionalFormatting>
  <conditionalFormatting sqref="F156:F157">
    <cfRule type="expression" dxfId="71" priority="35">
      <formula>$B156=$B157</formula>
    </cfRule>
  </conditionalFormatting>
  <conditionalFormatting sqref="B143:E144 J143:J145 B142:J142 M142:O145 G143:H145 C145:E145 G201:H201 C201:E201 M201:O201 J201 K162:L166">
    <cfRule type="expression" dxfId="70" priority="398">
      <formula>$B142=$B151</formula>
    </cfRule>
  </conditionalFormatting>
  <conditionalFormatting sqref="B145">
    <cfRule type="expression" dxfId="69" priority="34">
      <formula>$B145=$B154</formula>
    </cfRule>
  </conditionalFormatting>
  <conditionalFormatting sqref="B122:O122 B201 I201 K201:L201">
    <cfRule type="expression" dxfId="68" priority="405">
      <formula>$B122=#REF!</formula>
    </cfRule>
  </conditionalFormatting>
  <conditionalFormatting sqref="C197:H197">
    <cfRule type="expression" dxfId="67" priority="431">
      <formula>$B208=$B210</formula>
    </cfRule>
  </conditionalFormatting>
  <conditionalFormatting sqref="I203 K203:L203">
    <cfRule type="expression" dxfId="66" priority="438">
      <formula>$B203=#REF!</formula>
    </cfRule>
  </conditionalFormatting>
  <conditionalFormatting sqref="F202:F203">
    <cfRule type="expression" dxfId="65" priority="453">
      <formula>$B214=$B216</formula>
    </cfRule>
  </conditionalFormatting>
  <conditionalFormatting sqref="C200:E200 G200:H200 M200:O200 J200 M204:O204 G204:H204 C204:E204 J204 M170:O170 H170:J170 C170:E170">
    <cfRule type="expression" dxfId="64" priority="470">
      <formula>$B170=$B180</formula>
    </cfRule>
  </conditionalFormatting>
  <conditionalFormatting sqref="I205 K205:L205">
    <cfRule type="expression" dxfId="63" priority="477">
      <formula>$B205=#REF!</formula>
    </cfRule>
  </conditionalFormatting>
  <conditionalFormatting sqref="B119">
    <cfRule type="expression" dxfId="62" priority="33">
      <formula>$B119=$B120</formula>
    </cfRule>
  </conditionalFormatting>
  <conditionalFormatting sqref="B118">
    <cfRule type="expression" dxfId="61" priority="32">
      <formula>$B118=$B119</formula>
    </cfRule>
  </conditionalFormatting>
  <conditionalFormatting sqref="F118">
    <cfRule type="expression" dxfId="60" priority="31">
      <formula>$B118=$B120</formula>
    </cfRule>
  </conditionalFormatting>
  <conditionalFormatting sqref="B257">
    <cfRule type="expression" dxfId="59" priority="30">
      <formula>$B257=$B258</formula>
    </cfRule>
  </conditionalFormatting>
  <conditionalFormatting sqref="F257">
    <cfRule type="expression" dxfId="58" priority="29">
      <formula>$B257=$B258</formula>
    </cfRule>
  </conditionalFormatting>
  <conditionalFormatting sqref="B134">
    <cfRule type="expression" dxfId="57" priority="28">
      <formula>$B134=$B136</formula>
    </cfRule>
  </conditionalFormatting>
  <conditionalFormatting sqref="B236">
    <cfRule type="expression" dxfId="56" priority="27">
      <formula>$B236=$B238</formula>
    </cfRule>
  </conditionalFormatting>
  <conditionalFormatting sqref="B235">
    <cfRule type="expression" dxfId="55" priority="26">
      <formula>$B235=$B238</formula>
    </cfRule>
  </conditionalFormatting>
  <conditionalFormatting sqref="F235">
    <cfRule type="expression" dxfId="54" priority="25">
      <formula>$B235=$B237</formula>
    </cfRule>
  </conditionalFormatting>
  <conditionalFormatting sqref="B268">
    <cfRule type="expression" dxfId="53" priority="24">
      <formula>$B268=$B272</formula>
    </cfRule>
  </conditionalFormatting>
  <conditionalFormatting sqref="F271">
    <cfRule type="expression" dxfId="52" priority="23">
      <formula>$B271=$B273</formula>
    </cfRule>
  </conditionalFormatting>
  <conditionalFormatting sqref="B259:B260">
    <cfRule type="expression" dxfId="51" priority="22">
      <formula>$B259=$B260</formula>
    </cfRule>
  </conditionalFormatting>
  <conditionalFormatting sqref="F259:F260">
    <cfRule type="expression" dxfId="50" priority="21">
      <formula>$B259=$B260</formula>
    </cfRule>
  </conditionalFormatting>
  <conditionalFormatting sqref="B45">
    <cfRule type="expression" dxfId="49" priority="19">
      <formula>$B45=$B47</formula>
    </cfRule>
  </conditionalFormatting>
  <conditionalFormatting sqref="B38">
    <cfRule type="expression" dxfId="48" priority="18">
      <formula>$B38=$B39</formula>
    </cfRule>
  </conditionalFormatting>
  <conditionalFormatting sqref="B232">
    <cfRule type="expression" dxfId="47" priority="17">
      <formula>$B232=$B234</formula>
    </cfRule>
  </conditionalFormatting>
  <conditionalFormatting sqref="B106">
    <cfRule type="expression" dxfId="46" priority="16">
      <formula>$B106=$B109</formula>
    </cfRule>
  </conditionalFormatting>
  <conditionalFormatting sqref="B103">
    <cfRule type="expression" dxfId="45" priority="15">
      <formula>$B103=$B107</formula>
    </cfRule>
  </conditionalFormatting>
  <conditionalFormatting sqref="B220">
    <cfRule type="expression" dxfId="44" priority="14">
      <formula>$B220=$B222</formula>
    </cfRule>
  </conditionalFormatting>
  <conditionalFormatting sqref="F220">
    <cfRule type="expression" dxfId="43" priority="13">
      <formula>$B220=$B221</formula>
    </cfRule>
  </conditionalFormatting>
  <conditionalFormatting sqref="B50">
    <cfRule type="expression" dxfId="42" priority="12">
      <formula>$B50=$B54</formula>
    </cfRule>
  </conditionalFormatting>
  <conditionalFormatting sqref="F50">
    <cfRule type="expression" dxfId="41" priority="11">
      <formula>$B50=$B51</formula>
    </cfRule>
  </conditionalFormatting>
  <conditionalFormatting sqref="B160">
    <cfRule type="expression" dxfId="40" priority="10">
      <formula>$B160=$B162</formula>
    </cfRule>
  </conditionalFormatting>
  <conditionalFormatting sqref="G161 H162:J166 M161:O166 B161:B163 C162:E166 E161 I161:J161">
    <cfRule type="expression" dxfId="39" priority="8">
      <formula>$B161=$B177</formula>
    </cfRule>
  </conditionalFormatting>
  <conditionalFormatting sqref="B167">
    <cfRule type="expression" dxfId="38" priority="7">
      <formula>$B167=$B180</formula>
    </cfRule>
  </conditionalFormatting>
  <conditionalFormatting sqref="B164">
    <cfRule type="expression" dxfId="37" priority="6">
      <formula>$B164=$B180</formula>
    </cfRule>
  </conditionalFormatting>
  <conditionalFormatting sqref="B165">
    <cfRule type="expression" dxfId="36" priority="5">
      <formula>$B165=$B181</formula>
    </cfRule>
  </conditionalFormatting>
  <conditionalFormatting sqref="B166">
    <cfRule type="expression" dxfId="35" priority="4">
      <formula>$B166=$B182</formula>
    </cfRule>
  </conditionalFormatting>
  <conditionalFormatting sqref="B169:B170">
    <cfRule type="expression" dxfId="34" priority="3">
      <formula>$B169=$B180</formula>
    </cfRule>
  </conditionalFormatting>
  <conditionalFormatting sqref="B137">
    <cfRule type="expression" dxfId="33" priority="2">
      <formula>$B137=$B141</formula>
    </cfRule>
  </conditionalFormatting>
  <conditionalFormatting sqref="B1048576:O1048576">
    <cfRule type="expression" dxfId="32" priority="508">
      <formula>#REF!=$B1</formula>
    </cfRule>
  </conditionalFormatting>
  <conditionalFormatting sqref="B248">
    <cfRule type="expression" dxfId="31" priority="1">
      <formula>$B248=$B250</formula>
    </cfRule>
  </conditionalFormatting>
  <pageMargins left="0.7" right="0.7" top="0.75" bottom="0.75" header="0.3" footer="0.3"/>
  <pageSetup paperSize="9" scale="3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Avoir</vt:lpstr>
      <vt:lpstr>Avoir!Zone_d_impression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Sandrine Aubert</dc:creator>
  <cp:lastModifiedBy>Valérie Demaria</cp:lastModifiedBy>
  <cp:lastPrinted>2020-02-21T14:52:25Z</cp:lastPrinted>
  <dcterms:created xsi:type="dcterms:W3CDTF">2020-01-06T10:54:22Z</dcterms:created>
  <dcterms:modified xsi:type="dcterms:W3CDTF">2021-03-23T10:57:22Z</dcterms:modified>
</cp:coreProperties>
</file>