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SESA534571\Desktop\"/>
    </mc:Choice>
  </mc:AlternateContent>
  <xr:revisionPtr revIDLastSave="0" documentId="13_ncr:1_{BED73BB7-5AFC-4A5D-9737-C7A5C7874434}" xr6:coauthVersionLast="36" xr6:coauthVersionMax="36" xr10:uidLastSave="{00000000-0000-0000-0000-000000000000}"/>
  <bookViews>
    <workbookView xWindow="0" yWindow="0" windowWidth="21600" windowHeight="9140" tabRatio="762" activeTab="6" xr2:uid="{00000000-000D-0000-FFFF-FFFF00000000}"/>
  </bookViews>
  <sheets>
    <sheet name="Plan Consolidé 2019" sheetId="1" r:id="rId1"/>
    <sheet name="Tableaux IRP" sheetId="9" r:id="rId2"/>
    <sheet name="Graphiques" sheetId="11" r:id="rId3"/>
    <sheet name="Indicateurs" sheetId="18" r:id="rId4"/>
    <sheet name="Tables" sheetId="5" r:id="rId5"/>
    <sheet name="DATA" sheetId="21" r:id="rId6"/>
    <sheet name="DATA FORMATION" sheetId="20" r:id="rId7"/>
  </sheets>
  <definedNames>
    <definedName name="_xlnm._FilterDatabase" localSheetId="6" hidden="1">'DATA FORMATION'!$B$1:$J$208</definedName>
    <definedName name="_xlnm._FilterDatabase" localSheetId="0" hidden="1">'Plan Consolidé 2019'!$A$11:$Q$319</definedName>
    <definedName name="_xlnm._FilterDatabase" localSheetId="4" hidden="1">Tables!#REF!</definedName>
    <definedName name="Avancement">Tables!$E$2:$E$6</definedName>
    <definedName name="Axe_Filieres">Tables!#REF!</definedName>
    <definedName name="Axe_Note_Cadrage">Tables!$C$2:$C$7</definedName>
    <definedName name="Base">Tables!#REF!</definedName>
    <definedName name="BASEDATA">#REF!</definedName>
    <definedName name="BASESERVICE">#REF!</definedName>
    <definedName name="Calendrier">Tables!$D$2:$D$5</definedName>
    <definedName name="Managers">Tables!#REF!</definedName>
    <definedName name="Priorité_mger">Tables!#REF!</definedName>
    <definedName name="Service">Tables!#REF!</definedName>
    <definedName name="Typologie">Tables!#REF!</definedName>
  </definedNames>
  <calcPr calcId="191029"/>
  <pivotCaches>
    <pivotCache cacheId="0" r:id="rId8"/>
    <pivotCache cacheId="1" r:id="rId9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45" i="20" l="1"/>
  <c r="L245" i="20" s="1"/>
  <c r="C245" i="20"/>
  <c r="D245" i="20"/>
  <c r="E245" i="20"/>
  <c r="B144" i="20"/>
  <c r="L144" i="20" s="1"/>
  <c r="C144" i="20"/>
  <c r="D144" i="20"/>
  <c r="E144" i="20"/>
  <c r="B12" i="20"/>
  <c r="L12" i="20" s="1"/>
  <c r="C12" i="20"/>
  <c r="D12" i="20"/>
  <c r="E12" i="20"/>
  <c r="E2" i="20" l="1"/>
  <c r="E3" i="20"/>
  <c r="E4" i="20"/>
  <c r="E5" i="20"/>
  <c r="E6" i="20"/>
  <c r="E7" i="20"/>
  <c r="E8" i="20"/>
  <c r="E9" i="20"/>
  <c r="E10" i="20"/>
  <c r="E11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6" i="20"/>
  <c r="E104" i="20"/>
  <c r="E105" i="20"/>
  <c r="E107" i="20"/>
  <c r="E108" i="20"/>
  <c r="E109" i="20"/>
  <c r="E110" i="20"/>
  <c r="E111" i="20"/>
  <c r="E112" i="20"/>
  <c r="E113" i="20"/>
  <c r="E114" i="20"/>
  <c r="E115" i="20"/>
  <c r="E116" i="20"/>
  <c r="E118" i="20"/>
  <c r="E119" i="20"/>
  <c r="E120" i="20"/>
  <c r="E121" i="20"/>
  <c r="E123" i="20"/>
  <c r="E124" i="20"/>
  <c r="E117" i="20"/>
  <c r="E122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204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4" i="20"/>
  <c r="E195" i="20"/>
  <c r="E196" i="20"/>
  <c r="E197" i="20"/>
  <c r="E198" i="20"/>
  <c r="E199" i="20"/>
  <c r="E200" i="20"/>
  <c r="E201" i="20"/>
  <c r="E202" i="20"/>
  <c r="E203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59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84" i="20"/>
  <c r="E285" i="20"/>
  <c r="E286" i="20"/>
  <c r="E287" i="20"/>
  <c r="E288" i="20"/>
  <c r="E289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D2" i="20"/>
  <c r="D3" i="20"/>
  <c r="D4" i="20"/>
  <c r="D5" i="20"/>
  <c r="D6" i="20"/>
  <c r="D7" i="20"/>
  <c r="D8" i="20"/>
  <c r="D9" i="20"/>
  <c r="D10" i="20"/>
  <c r="D11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39" i="20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8" i="20"/>
  <c r="D59" i="20"/>
  <c r="D60" i="20"/>
  <c r="D61" i="20"/>
  <c r="D62" i="20"/>
  <c r="D63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D77" i="20"/>
  <c r="D78" i="20"/>
  <c r="D79" i="20"/>
  <c r="D80" i="20"/>
  <c r="D81" i="20"/>
  <c r="D82" i="20"/>
  <c r="D83" i="20"/>
  <c r="D84" i="20"/>
  <c r="D85" i="20"/>
  <c r="D86" i="20"/>
  <c r="D87" i="20"/>
  <c r="D88" i="20"/>
  <c r="D89" i="20"/>
  <c r="D90" i="20"/>
  <c r="D91" i="20"/>
  <c r="D92" i="20"/>
  <c r="D93" i="20"/>
  <c r="D94" i="20"/>
  <c r="D95" i="20"/>
  <c r="D96" i="20"/>
  <c r="D97" i="20"/>
  <c r="D98" i="20"/>
  <c r="D99" i="20"/>
  <c r="D100" i="20"/>
  <c r="D101" i="20"/>
  <c r="D102" i="20"/>
  <c r="D103" i="20"/>
  <c r="D106" i="20"/>
  <c r="D104" i="20"/>
  <c r="D105" i="20"/>
  <c r="D107" i="20"/>
  <c r="D108" i="20"/>
  <c r="D109" i="20"/>
  <c r="D110" i="20"/>
  <c r="D111" i="20"/>
  <c r="D112" i="20"/>
  <c r="D113" i="20"/>
  <c r="D114" i="20"/>
  <c r="D115" i="20"/>
  <c r="D116" i="20"/>
  <c r="D118" i="20"/>
  <c r="D119" i="20"/>
  <c r="D120" i="20"/>
  <c r="D121" i="20"/>
  <c r="D123" i="20"/>
  <c r="D124" i="20"/>
  <c r="D117" i="20"/>
  <c r="D122" i="20"/>
  <c r="D125" i="20"/>
  <c r="D126" i="20"/>
  <c r="D127" i="20"/>
  <c r="D128" i="20"/>
  <c r="D129" i="20"/>
  <c r="D130" i="20"/>
  <c r="D131" i="20"/>
  <c r="D132" i="20"/>
  <c r="D133" i="20"/>
  <c r="D134" i="20"/>
  <c r="D135" i="20"/>
  <c r="D136" i="20"/>
  <c r="D137" i="20"/>
  <c r="D138" i="20"/>
  <c r="D139" i="20"/>
  <c r="D140" i="20"/>
  <c r="D141" i="20"/>
  <c r="D142" i="20"/>
  <c r="D143" i="20"/>
  <c r="D145" i="20"/>
  <c r="D146" i="20"/>
  <c r="D147" i="20"/>
  <c r="D148" i="20"/>
  <c r="D149" i="20"/>
  <c r="D150" i="20"/>
  <c r="D151" i="20"/>
  <c r="D152" i="20"/>
  <c r="D153" i="20"/>
  <c r="D154" i="20"/>
  <c r="D155" i="20"/>
  <c r="D156" i="20"/>
  <c r="D157" i="20"/>
  <c r="D158" i="20"/>
  <c r="D159" i="20"/>
  <c r="D160" i="20"/>
  <c r="D161" i="20"/>
  <c r="D162" i="20"/>
  <c r="D163" i="20"/>
  <c r="D164" i="20"/>
  <c r="D165" i="20"/>
  <c r="D166" i="20"/>
  <c r="D167" i="20"/>
  <c r="D168" i="20"/>
  <c r="D169" i="20"/>
  <c r="D170" i="20"/>
  <c r="D171" i="20"/>
  <c r="D172" i="20"/>
  <c r="D173" i="20"/>
  <c r="D174" i="20"/>
  <c r="D175" i="20"/>
  <c r="D176" i="20"/>
  <c r="D177" i="20"/>
  <c r="D178" i="20"/>
  <c r="D179" i="20"/>
  <c r="D180" i="20"/>
  <c r="D204" i="20"/>
  <c r="D181" i="20"/>
  <c r="D182" i="20"/>
  <c r="D183" i="20"/>
  <c r="D184" i="20"/>
  <c r="D185" i="20"/>
  <c r="D186" i="20"/>
  <c r="D187" i="20"/>
  <c r="D188" i="20"/>
  <c r="D189" i="20"/>
  <c r="D190" i="20"/>
  <c r="D191" i="20"/>
  <c r="D192" i="20"/>
  <c r="D193" i="20"/>
  <c r="D194" i="20"/>
  <c r="D195" i="20"/>
  <c r="D196" i="20"/>
  <c r="D197" i="20"/>
  <c r="D198" i="20"/>
  <c r="D199" i="20"/>
  <c r="D200" i="20"/>
  <c r="D201" i="20"/>
  <c r="D202" i="20"/>
  <c r="D203" i="20"/>
  <c r="D205" i="20"/>
  <c r="D206" i="20"/>
  <c r="D207" i="20"/>
  <c r="D208" i="20"/>
  <c r="D209" i="20"/>
  <c r="D210" i="20"/>
  <c r="D211" i="20"/>
  <c r="D212" i="20"/>
  <c r="D213" i="20"/>
  <c r="D214" i="20"/>
  <c r="D215" i="20"/>
  <c r="D216" i="20"/>
  <c r="D217" i="20"/>
  <c r="D218" i="20"/>
  <c r="D219" i="20"/>
  <c r="D220" i="20"/>
  <c r="D221" i="20"/>
  <c r="D222" i="20"/>
  <c r="D223" i="20"/>
  <c r="D224" i="20"/>
  <c r="D225" i="20"/>
  <c r="D226" i="20"/>
  <c r="D227" i="20"/>
  <c r="D228" i="20"/>
  <c r="D229" i="20"/>
  <c r="D230" i="20"/>
  <c r="D231" i="20"/>
  <c r="D232" i="20"/>
  <c r="D233" i="20"/>
  <c r="D234" i="20"/>
  <c r="D235" i="20"/>
  <c r="D236" i="20"/>
  <c r="D237" i="20"/>
  <c r="D238" i="20"/>
  <c r="D239" i="20"/>
  <c r="D240" i="20"/>
  <c r="D241" i="20"/>
  <c r="D242" i="20"/>
  <c r="D243" i="20"/>
  <c r="D244" i="20"/>
  <c r="D246" i="20"/>
  <c r="D247" i="20"/>
  <c r="D248" i="20"/>
  <c r="D249" i="20"/>
  <c r="D250" i="20"/>
  <c r="D251" i="20"/>
  <c r="D252" i="20"/>
  <c r="D253" i="20"/>
  <c r="D254" i="20"/>
  <c r="D255" i="20"/>
  <c r="D256" i="20"/>
  <c r="D257" i="20"/>
  <c r="D258" i="20"/>
  <c r="D259" i="20"/>
  <c r="D260" i="20"/>
  <c r="D261" i="20"/>
  <c r="D262" i="20"/>
  <c r="D263" i="20"/>
  <c r="D264" i="20"/>
  <c r="D265" i="20"/>
  <c r="D266" i="20"/>
  <c r="D267" i="20"/>
  <c r="D268" i="20"/>
  <c r="D269" i="20"/>
  <c r="D270" i="20"/>
  <c r="D271" i="20"/>
  <c r="D272" i="20"/>
  <c r="D273" i="20"/>
  <c r="D274" i="20"/>
  <c r="D275" i="20"/>
  <c r="D276" i="20"/>
  <c r="D277" i="20"/>
  <c r="D278" i="20"/>
  <c r="D279" i="20"/>
  <c r="D280" i="20"/>
  <c r="D281" i="20"/>
  <c r="D282" i="20"/>
  <c r="D283" i="20"/>
  <c r="D284" i="20"/>
  <c r="D285" i="20"/>
  <c r="D286" i="20"/>
  <c r="D287" i="20"/>
  <c r="D288" i="20"/>
  <c r="D289" i="20"/>
  <c r="D290" i="20"/>
  <c r="D291" i="20"/>
  <c r="D292" i="20"/>
  <c r="D293" i="20"/>
  <c r="D294" i="20"/>
  <c r="D295" i="20"/>
  <c r="D296" i="20"/>
  <c r="D297" i="20"/>
  <c r="D298" i="20"/>
  <c r="D299" i="20"/>
  <c r="D300" i="20"/>
  <c r="D301" i="20"/>
  <c r="D302" i="20"/>
  <c r="D303" i="20"/>
  <c r="D304" i="20"/>
  <c r="D305" i="20"/>
  <c r="D306" i="20"/>
  <c r="D307" i="20"/>
  <c r="C2" i="20"/>
  <c r="C3" i="20"/>
  <c r="C4" i="20"/>
  <c r="C5" i="20"/>
  <c r="C6" i="20"/>
  <c r="C7" i="20"/>
  <c r="C8" i="20"/>
  <c r="C9" i="20"/>
  <c r="C10" i="20"/>
  <c r="C11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102" i="20"/>
  <c r="C103" i="20"/>
  <c r="C106" i="20"/>
  <c r="C104" i="20"/>
  <c r="C105" i="20"/>
  <c r="C107" i="20"/>
  <c r="C108" i="20"/>
  <c r="C109" i="20"/>
  <c r="C110" i="20"/>
  <c r="C111" i="20"/>
  <c r="C112" i="20"/>
  <c r="C113" i="20"/>
  <c r="C114" i="20"/>
  <c r="C115" i="20"/>
  <c r="C116" i="20"/>
  <c r="C118" i="20"/>
  <c r="C119" i="20"/>
  <c r="C120" i="20"/>
  <c r="C121" i="20"/>
  <c r="C123" i="20"/>
  <c r="C124" i="20"/>
  <c r="C117" i="20"/>
  <c r="C122" i="20"/>
  <c r="C125" i="20"/>
  <c r="C126" i="20"/>
  <c r="C127" i="20"/>
  <c r="C128" i="20"/>
  <c r="C129" i="20"/>
  <c r="C130" i="20"/>
  <c r="C131" i="20"/>
  <c r="C132" i="20"/>
  <c r="C133" i="20"/>
  <c r="C134" i="20"/>
  <c r="C135" i="20"/>
  <c r="C136" i="20"/>
  <c r="C137" i="20"/>
  <c r="C138" i="20"/>
  <c r="C139" i="20"/>
  <c r="C140" i="20"/>
  <c r="C141" i="20"/>
  <c r="C142" i="20"/>
  <c r="C143" i="20"/>
  <c r="C145" i="20"/>
  <c r="C146" i="20"/>
  <c r="C147" i="20"/>
  <c r="C148" i="20"/>
  <c r="C149" i="20"/>
  <c r="C150" i="20"/>
  <c r="C151" i="20"/>
  <c r="C152" i="20"/>
  <c r="C153" i="20"/>
  <c r="C154" i="20"/>
  <c r="C155" i="20"/>
  <c r="C156" i="20"/>
  <c r="C157" i="20"/>
  <c r="C158" i="20"/>
  <c r="C159" i="20"/>
  <c r="C160" i="20"/>
  <c r="C161" i="20"/>
  <c r="C162" i="20"/>
  <c r="C163" i="20"/>
  <c r="C164" i="20"/>
  <c r="C165" i="20"/>
  <c r="C166" i="20"/>
  <c r="C167" i="20"/>
  <c r="C168" i="20"/>
  <c r="C169" i="20"/>
  <c r="C170" i="20"/>
  <c r="C171" i="20"/>
  <c r="C172" i="20"/>
  <c r="C173" i="20"/>
  <c r="C174" i="20"/>
  <c r="C175" i="20"/>
  <c r="C176" i="20"/>
  <c r="C177" i="20"/>
  <c r="C178" i="20"/>
  <c r="C179" i="20"/>
  <c r="C180" i="20"/>
  <c r="C204" i="20"/>
  <c r="C181" i="20"/>
  <c r="C182" i="20"/>
  <c r="C183" i="20"/>
  <c r="C184" i="20"/>
  <c r="C185" i="20"/>
  <c r="C186" i="20"/>
  <c r="C187" i="20"/>
  <c r="C188" i="20"/>
  <c r="C189" i="20"/>
  <c r="C190" i="20"/>
  <c r="C191" i="20"/>
  <c r="C192" i="20"/>
  <c r="C193" i="20"/>
  <c r="C194" i="20"/>
  <c r="C195" i="20"/>
  <c r="C196" i="20"/>
  <c r="C197" i="20"/>
  <c r="C198" i="20"/>
  <c r="C199" i="20"/>
  <c r="C200" i="20"/>
  <c r="C201" i="20"/>
  <c r="C202" i="20"/>
  <c r="C203" i="20"/>
  <c r="C205" i="20"/>
  <c r="C206" i="20"/>
  <c r="C207" i="20"/>
  <c r="C208" i="20"/>
  <c r="C209" i="20"/>
  <c r="C210" i="20"/>
  <c r="C211" i="20"/>
  <c r="C212" i="20"/>
  <c r="C213" i="20"/>
  <c r="C214" i="20"/>
  <c r="C215" i="20"/>
  <c r="C216" i="20"/>
  <c r="C217" i="20"/>
  <c r="C218" i="20"/>
  <c r="C219" i="20"/>
  <c r="C220" i="20"/>
  <c r="C221" i="20"/>
  <c r="C222" i="20"/>
  <c r="C223" i="20"/>
  <c r="C224" i="20"/>
  <c r="C225" i="20"/>
  <c r="C226" i="20"/>
  <c r="C227" i="20"/>
  <c r="C228" i="20"/>
  <c r="C229" i="20"/>
  <c r="C230" i="20"/>
  <c r="C231" i="20"/>
  <c r="C232" i="20"/>
  <c r="C233" i="20"/>
  <c r="C234" i="20"/>
  <c r="C235" i="20"/>
  <c r="C236" i="20"/>
  <c r="C237" i="20"/>
  <c r="C238" i="20"/>
  <c r="C239" i="20"/>
  <c r="C240" i="20"/>
  <c r="C241" i="20"/>
  <c r="C242" i="20"/>
  <c r="C243" i="20"/>
  <c r="C244" i="20"/>
  <c r="C246" i="20"/>
  <c r="C247" i="20"/>
  <c r="C248" i="20"/>
  <c r="C249" i="20"/>
  <c r="C250" i="20"/>
  <c r="C251" i="20"/>
  <c r="C252" i="20"/>
  <c r="C253" i="20"/>
  <c r="C254" i="20"/>
  <c r="C255" i="20"/>
  <c r="C256" i="20"/>
  <c r="C257" i="20"/>
  <c r="C258" i="20"/>
  <c r="C259" i="20"/>
  <c r="C260" i="20"/>
  <c r="C261" i="20"/>
  <c r="C262" i="20"/>
  <c r="C263" i="20"/>
  <c r="C264" i="20"/>
  <c r="C265" i="20"/>
  <c r="C266" i="20"/>
  <c r="C267" i="20"/>
  <c r="C268" i="20"/>
  <c r="C269" i="20"/>
  <c r="C270" i="20"/>
  <c r="C271" i="20"/>
  <c r="C272" i="20"/>
  <c r="C273" i="20"/>
  <c r="C274" i="20"/>
  <c r="C275" i="20"/>
  <c r="C276" i="20"/>
  <c r="C277" i="20"/>
  <c r="C278" i="20"/>
  <c r="C279" i="20"/>
  <c r="C280" i="20"/>
  <c r="C281" i="20"/>
  <c r="C282" i="20"/>
  <c r="C283" i="20"/>
  <c r="C284" i="20"/>
  <c r="C285" i="20"/>
  <c r="C286" i="20"/>
  <c r="C287" i="20"/>
  <c r="C288" i="20"/>
  <c r="C289" i="20"/>
  <c r="C290" i="20"/>
  <c r="C291" i="20"/>
  <c r="C292" i="20"/>
  <c r="C293" i="20"/>
  <c r="C294" i="20"/>
  <c r="C295" i="20"/>
  <c r="C296" i="20"/>
  <c r="C297" i="20"/>
  <c r="C298" i="20"/>
  <c r="C299" i="20"/>
  <c r="C300" i="20"/>
  <c r="C301" i="20"/>
  <c r="C302" i="20"/>
  <c r="C303" i="20"/>
  <c r="C304" i="20"/>
  <c r="C305" i="20"/>
  <c r="C306" i="20"/>
  <c r="C307" i="20"/>
  <c r="B2" i="20"/>
  <c r="B3" i="20"/>
  <c r="B4" i="20"/>
  <c r="B5" i="20"/>
  <c r="B6" i="20"/>
  <c r="B7" i="20"/>
  <c r="B8" i="20"/>
  <c r="B9" i="20"/>
  <c r="B10" i="20"/>
  <c r="B11" i="20"/>
  <c r="B13" i="20"/>
  <c r="B14" i="20"/>
  <c r="B15" i="20"/>
  <c r="B16" i="20"/>
  <c r="B17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41" i="20"/>
  <c r="B42" i="20"/>
  <c r="B43" i="20"/>
  <c r="B44" i="20"/>
  <c r="B45" i="20"/>
  <c r="B46" i="20"/>
  <c r="B47" i="20"/>
  <c r="B48" i="20"/>
  <c r="B49" i="20"/>
  <c r="B50" i="20"/>
  <c r="B51" i="20"/>
  <c r="B52" i="20"/>
  <c r="B53" i="20"/>
  <c r="B54" i="20"/>
  <c r="B55" i="20"/>
  <c r="B56" i="20"/>
  <c r="B57" i="20"/>
  <c r="B58" i="20"/>
  <c r="B59" i="20"/>
  <c r="B60" i="20"/>
  <c r="B61" i="20"/>
  <c r="B62" i="20"/>
  <c r="B63" i="20"/>
  <c r="B64" i="20"/>
  <c r="B65" i="20"/>
  <c r="B66" i="20"/>
  <c r="B67" i="20"/>
  <c r="B68" i="20"/>
  <c r="B69" i="20"/>
  <c r="B70" i="20"/>
  <c r="B71" i="20"/>
  <c r="B72" i="20"/>
  <c r="B73" i="20"/>
  <c r="B74" i="20"/>
  <c r="B75" i="20"/>
  <c r="B76" i="20"/>
  <c r="B77" i="20"/>
  <c r="B78" i="20"/>
  <c r="B79" i="20"/>
  <c r="B80" i="20"/>
  <c r="B81" i="20"/>
  <c r="B82" i="20"/>
  <c r="B83" i="20"/>
  <c r="B84" i="20"/>
  <c r="B85" i="20"/>
  <c r="B86" i="20"/>
  <c r="B87" i="20"/>
  <c r="B88" i="20"/>
  <c r="B89" i="20"/>
  <c r="B90" i="20"/>
  <c r="B91" i="20"/>
  <c r="B92" i="20"/>
  <c r="B93" i="20"/>
  <c r="B94" i="20"/>
  <c r="B95" i="20"/>
  <c r="B96" i="20"/>
  <c r="B97" i="20"/>
  <c r="B98" i="20"/>
  <c r="B99" i="20"/>
  <c r="B100" i="20"/>
  <c r="B101" i="20"/>
  <c r="B102" i="20"/>
  <c r="B103" i="20"/>
  <c r="B106" i="20"/>
  <c r="B104" i="20"/>
  <c r="B105" i="20"/>
  <c r="B107" i="20"/>
  <c r="B108" i="20"/>
  <c r="B109" i="20"/>
  <c r="B110" i="20"/>
  <c r="B111" i="20"/>
  <c r="B112" i="20"/>
  <c r="B113" i="20"/>
  <c r="B114" i="20"/>
  <c r="B115" i="20"/>
  <c r="B116" i="20"/>
  <c r="B118" i="20"/>
  <c r="B119" i="20"/>
  <c r="B120" i="20"/>
  <c r="B121" i="20"/>
  <c r="B123" i="20"/>
  <c r="B124" i="20"/>
  <c r="B117" i="20"/>
  <c r="B122" i="20"/>
  <c r="B125" i="20"/>
  <c r="B126" i="20"/>
  <c r="B127" i="20"/>
  <c r="B128" i="20"/>
  <c r="B129" i="20"/>
  <c r="B130" i="20"/>
  <c r="B131" i="20"/>
  <c r="B132" i="20"/>
  <c r="B133" i="20"/>
  <c r="B134" i="20"/>
  <c r="B135" i="20"/>
  <c r="B136" i="20"/>
  <c r="B137" i="20"/>
  <c r="B138" i="20"/>
  <c r="B139" i="20"/>
  <c r="B140" i="20"/>
  <c r="B141" i="20"/>
  <c r="B142" i="20"/>
  <c r="B143" i="20"/>
  <c r="B145" i="20"/>
  <c r="B146" i="20"/>
  <c r="B147" i="20"/>
  <c r="B148" i="20"/>
  <c r="B149" i="20"/>
  <c r="B150" i="20"/>
  <c r="B151" i="20"/>
  <c r="B152" i="20"/>
  <c r="B153" i="20"/>
  <c r="B154" i="20"/>
  <c r="B155" i="20"/>
  <c r="B156" i="20"/>
  <c r="B157" i="20"/>
  <c r="B158" i="20"/>
  <c r="B159" i="20"/>
  <c r="B160" i="20"/>
  <c r="B161" i="20"/>
  <c r="B162" i="20"/>
  <c r="B163" i="20"/>
  <c r="B164" i="20"/>
  <c r="B165" i="20"/>
  <c r="B166" i="20"/>
  <c r="B167" i="20"/>
  <c r="B168" i="20"/>
  <c r="B169" i="20"/>
  <c r="B170" i="20"/>
  <c r="B171" i="20"/>
  <c r="B172" i="20"/>
  <c r="B173" i="20"/>
  <c r="B174" i="20"/>
  <c r="B175" i="20"/>
  <c r="B176" i="20"/>
  <c r="B177" i="20"/>
  <c r="B178" i="20"/>
  <c r="B179" i="20"/>
  <c r="B180" i="20"/>
  <c r="B204" i="20"/>
  <c r="B181" i="20"/>
  <c r="B182" i="20"/>
  <c r="B183" i="20"/>
  <c r="B184" i="20"/>
  <c r="B185" i="20"/>
  <c r="B186" i="20"/>
  <c r="B187" i="20"/>
  <c r="B188" i="20"/>
  <c r="B189" i="20"/>
  <c r="B190" i="20"/>
  <c r="B191" i="20"/>
  <c r="B192" i="20"/>
  <c r="B193" i="20"/>
  <c r="B194" i="20"/>
  <c r="B195" i="20"/>
  <c r="B196" i="20"/>
  <c r="B197" i="20"/>
  <c r="B198" i="20"/>
  <c r="B199" i="20"/>
  <c r="B200" i="20"/>
  <c r="B201" i="20"/>
  <c r="B202" i="20"/>
  <c r="B203" i="20"/>
  <c r="B205" i="20"/>
  <c r="B206" i="20"/>
  <c r="B207" i="20"/>
  <c r="B208" i="20"/>
  <c r="B209" i="20"/>
  <c r="B210" i="20"/>
  <c r="B211" i="20"/>
  <c r="B212" i="20"/>
  <c r="B213" i="20"/>
  <c r="B214" i="20"/>
  <c r="B215" i="20"/>
  <c r="B216" i="20"/>
  <c r="B217" i="20"/>
  <c r="B218" i="20"/>
  <c r="B219" i="20"/>
  <c r="B220" i="20"/>
  <c r="B221" i="20"/>
  <c r="B222" i="20"/>
  <c r="B223" i="20"/>
  <c r="B224" i="20"/>
  <c r="B225" i="20"/>
  <c r="B226" i="20"/>
  <c r="B227" i="20"/>
  <c r="B228" i="20"/>
  <c r="B229" i="20"/>
  <c r="B230" i="20"/>
  <c r="B231" i="20"/>
  <c r="B232" i="20"/>
  <c r="B233" i="20"/>
  <c r="B234" i="20"/>
  <c r="B235" i="20"/>
  <c r="B236" i="20"/>
  <c r="B237" i="20"/>
  <c r="B238" i="20"/>
  <c r="B239" i="20"/>
  <c r="B240" i="20"/>
  <c r="B241" i="20"/>
  <c r="B242" i="20"/>
  <c r="B243" i="20"/>
  <c r="B244" i="20"/>
  <c r="B246" i="20"/>
  <c r="B247" i="20"/>
  <c r="B248" i="20"/>
  <c r="B249" i="20"/>
  <c r="B250" i="20"/>
  <c r="B251" i="20"/>
  <c r="B252" i="20"/>
  <c r="B253" i="20"/>
  <c r="B254" i="20"/>
  <c r="B255" i="20"/>
  <c r="B256" i="20"/>
  <c r="B257" i="20"/>
  <c r="B258" i="20"/>
  <c r="B259" i="20"/>
  <c r="B260" i="20"/>
  <c r="B261" i="20"/>
  <c r="B262" i="20"/>
  <c r="B263" i="20"/>
  <c r="B264" i="20"/>
  <c r="B265" i="20"/>
  <c r="B266" i="20"/>
  <c r="B267" i="20"/>
  <c r="B268" i="20"/>
  <c r="B269" i="20"/>
  <c r="B270" i="20"/>
  <c r="B271" i="20"/>
  <c r="B272" i="20"/>
  <c r="B273" i="20"/>
  <c r="B274" i="20"/>
  <c r="B275" i="20"/>
  <c r="B276" i="20"/>
  <c r="B277" i="20"/>
  <c r="B278" i="20"/>
  <c r="B279" i="20"/>
  <c r="B280" i="20"/>
  <c r="B281" i="20"/>
  <c r="B282" i="20"/>
  <c r="B283" i="20"/>
  <c r="B284" i="20"/>
  <c r="B285" i="20"/>
  <c r="B286" i="20"/>
  <c r="B287" i="20"/>
  <c r="B288" i="20"/>
  <c r="B289" i="20"/>
  <c r="B290" i="20"/>
  <c r="B291" i="20"/>
  <c r="L291" i="20" s="1"/>
  <c r="B292" i="20"/>
  <c r="B293" i="20"/>
  <c r="B294" i="20"/>
  <c r="B295" i="20"/>
  <c r="B296" i="20"/>
  <c r="B297" i="20"/>
  <c r="B298" i="20"/>
  <c r="B299" i="20"/>
  <c r="B300" i="20"/>
  <c r="B301" i="20"/>
  <c r="B302" i="20"/>
  <c r="B303" i="20"/>
  <c r="B304" i="20"/>
  <c r="B305" i="20"/>
  <c r="B306" i="20"/>
  <c r="B307" i="20"/>
  <c r="L295" i="20" l="1"/>
  <c r="L168" i="20"/>
  <c r="L136" i="20"/>
  <c r="L262" i="20"/>
  <c r="L190" i="20"/>
  <c r="L307" i="20"/>
  <c r="L279" i="20"/>
  <c r="L269" i="20"/>
  <c r="L258" i="20"/>
  <c r="L233" i="20"/>
  <c r="L225" i="20"/>
  <c r="L226" i="20"/>
  <c r="L206" i="20"/>
  <c r="L203" i="20"/>
  <c r="L201" i="20"/>
  <c r="L194" i="20"/>
  <c r="L192" i="20"/>
  <c r="L170" i="20"/>
  <c r="L166" i="20"/>
  <c r="L157" i="20"/>
  <c r="L150" i="20"/>
  <c r="L148" i="20"/>
  <c r="L143" i="20"/>
  <c r="L108" i="20"/>
  <c r="L105" i="20"/>
  <c r="L104" i="20"/>
  <c r="L303" i="20"/>
  <c r="L297" i="20"/>
  <c r="L292" i="20"/>
  <c r="L288" i="20"/>
  <c r="L289" i="20"/>
  <c r="L282" i="20"/>
  <c r="L271" i="20"/>
  <c r="L264" i="20"/>
  <c r="L260" i="20"/>
  <c r="L257" i="20"/>
  <c r="L248" i="20"/>
  <c r="L249" i="20"/>
  <c r="L239" i="20"/>
  <c r="L232" i="20"/>
  <c r="L218" i="20"/>
  <c r="L214" i="20"/>
  <c r="L209" i="20"/>
  <c r="L200" i="20"/>
  <c r="L198" i="20"/>
  <c r="L184" i="20"/>
  <c r="L181" i="20"/>
  <c r="L180" i="20"/>
  <c r="L172" i="20"/>
  <c r="L169" i="20"/>
  <c r="L162" i="20"/>
  <c r="L154" i="20"/>
  <c r="L155" i="20"/>
  <c r="L146" i="20"/>
  <c r="L142" i="20"/>
  <c r="L138" i="20"/>
  <c r="L135" i="20"/>
  <c r="L132" i="20"/>
  <c r="L129" i="20"/>
  <c r="L126" i="20"/>
  <c r="L116" i="20"/>
  <c r="L103" i="20"/>
  <c r="L96" i="20"/>
  <c r="L90" i="20"/>
  <c r="L84" i="20"/>
  <c r="L75" i="20"/>
  <c r="L73" i="20"/>
  <c r="L70" i="20"/>
  <c r="L64" i="20"/>
  <c r="L58" i="20"/>
  <c r="L59" i="20"/>
  <c r="L55" i="20"/>
  <c r="L56" i="20"/>
  <c r="L53" i="20"/>
  <c r="L52" i="20"/>
  <c r="L46" i="20"/>
  <c r="L43" i="20"/>
  <c r="L44" i="20"/>
  <c r="L36" i="20"/>
  <c r="L37" i="20"/>
  <c r="L25" i="20"/>
  <c r="L22" i="20"/>
  <c r="L21" i="20"/>
  <c r="L16" i="20"/>
  <c r="L13" i="20"/>
  <c r="L10" i="20"/>
  <c r="L3" i="20"/>
  <c r="I4" i="1" l="1"/>
  <c r="H4" i="1"/>
  <c r="L117" i="20" l="1"/>
  <c r="L253" i="20"/>
  <c r="L204" i="20"/>
  <c r="L167" i="20"/>
  <c r="L179" i="20" l="1"/>
  <c r="L247" i="20"/>
  <c r="L177" i="20"/>
  <c r="L121" i="20"/>
  <c r="L275" i="20"/>
  <c r="L122" i="20"/>
  <c r="L100" i="20"/>
  <c r="L306" i="20"/>
  <c r="L305" i="20"/>
  <c r="L304" i="20"/>
  <c r="L302" i="20"/>
  <c r="L301" i="20"/>
  <c r="L300" i="20"/>
  <c r="L299" i="20"/>
  <c r="L298" i="20"/>
  <c r="L296" i="20"/>
  <c r="L294" i="20"/>
  <c r="L293" i="20"/>
  <c r="L290" i="20"/>
  <c r="L287" i="20"/>
  <c r="L286" i="20"/>
  <c r="L285" i="20"/>
  <c r="L284" i="20"/>
  <c r="L283" i="20"/>
  <c r="L281" i="20"/>
  <c r="L280" i="20"/>
  <c r="L278" i="20"/>
  <c r="L277" i="20"/>
  <c r="L276" i="20"/>
  <c r="L274" i="20"/>
  <c r="L273" i="20"/>
  <c r="L272" i="20"/>
  <c r="L270" i="20"/>
  <c r="L268" i="20"/>
  <c r="L267" i="20"/>
  <c r="L266" i="20"/>
  <c r="L265" i="20"/>
  <c r="L263" i="20"/>
  <c r="L261" i="20"/>
  <c r="L259" i="20"/>
  <c r="L256" i="20"/>
  <c r="L255" i="20"/>
  <c r="L254" i="20"/>
  <c r="L252" i="20"/>
  <c r="L251" i="20"/>
  <c r="L250" i="20"/>
  <c r="L246" i="20"/>
  <c r="L244" i="20"/>
  <c r="L243" i="20"/>
  <c r="L242" i="20"/>
  <c r="L241" i="20"/>
  <c r="L240" i="20"/>
  <c r="L238" i="20"/>
  <c r="L237" i="20"/>
  <c r="L236" i="20"/>
  <c r="L235" i="20"/>
  <c r="L234" i="20"/>
  <c r="L231" i="20"/>
  <c r="L230" i="20"/>
  <c r="L229" i="20"/>
  <c r="L228" i="20"/>
  <c r="L227" i="20"/>
  <c r="L224" i="20"/>
  <c r="L223" i="20"/>
  <c r="L222" i="20"/>
  <c r="L221" i="20"/>
  <c r="L220" i="20"/>
  <c r="L219" i="20"/>
  <c r="L217" i="20"/>
  <c r="L216" i="20"/>
  <c r="L215" i="20"/>
  <c r="L213" i="20"/>
  <c r="L212" i="20"/>
  <c r="L211" i="20"/>
  <c r="L210" i="20"/>
  <c r="L208" i="20"/>
  <c r="L207" i="20"/>
  <c r="L205" i="20"/>
  <c r="L202" i="20"/>
  <c r="L199" i="20"/>
  <c r="L197" i="20"/>
  <c r="L196" i="20"/>
  <c r="L195" i="20"/>
  <c r="L193" i="20"/>
  <c r="L191" i="20"/>
  <c r="L189" i="20"/>
  <c r="L188" i="20"/>
  <c r="L187" i="20"/>
  <c r="L186" i="20"/>
  <c r="L185" i="20"/>
  <c r="L183" i="20"/>
  <c r="L182" i="20"/>
  <c r="L176" i="20"/>
  <c r="L178" i="20"/>
  <c r="L175" i="20"/>
  <c r="L174" i="20"/>
  <c r="L173" i="20"/>
  <c r="L171" i="20"/>
  <c r="L165" i="20"/>
  <c r="L164" i="20"/>
  <c r="L163" i="20"/>
  <c r="L161" i="20"/>
  <c r="L160" i="20"/>
  <c r="L159" i="20"/>
  <c r="L158" i="20"/>
  <c r="L156" i="20"/>
  <c r="L153" i="20"/>
  <c r="L152" i="20"/>
  <c r="L151" i="20"/>
  <c r="L149" i="20"/>
  <c r="L147" i="20"/>
  <c r="L145" i="20"/>
  <c r="L141" i="20"/>
  <c r="L140" i="20"/>
  <c r="L139" i="20"/>
  <c r="L137" i="20"/>
  <c r="L134" i="20"/>
  <c r="L133" i="20"/>
  <c r="L131" i="20"/>
  <c r="L130" i="20"/>
  <c r="L128" i="20"/>
  <c r="L127" i="20"/>
  <c r="L125" i="20"/>
  <c r="L124" i="20"/>
  <c r="L123" i="20"/>
  <c r="L120" i="20"/>
  <c r="L119" i="20"/>
  <c r="L118" i="20"/>
  <c r="L115" i="20"/>
  <c r="L114" i="20"/>
  <c r="L113" i="20"/>
  <c r="L112" i="20"/>
  <c r="L111" i="20"/>
  <c r="L110" i="20"/>
  <c r="L109" i="20"/>
  <c r="L107" i="20"/>
  <c r="L106" i="20"/>
  <c r="L102" i="20"/>
  <c r="L101" i="20"/>
  <c r="L99" i="20"/>
  <c r="L98" i="20"/>
  <c r="L97" i="20"/>
  <c r="L95" i="20"/>
  <c r="L94" i="20"/>
  <c r="L93" i="20"/>
  <c r="L92" i="20"/>
  <c r="L91" i="20"/>
  <c r="L89" i="20"/>
  <c r="L88" i="20"/>
  <c r="L87" i="20"/>
  <c r="L86" i="20"/>
  <c r="L85" i="20"/>
  <c r="L83" i="20"/>
  <c r="L82" i="20"/>
  <c r="L81" i="20"/>
  <c r="L80" i="20"/>
  <c r="L79" i="20"/>
  <c r="L78" i="20"/>
  <c r="L77" i="20"/>
  <c r="L76" i="20"/>
  <c r="L74" i="20"/>
  <c r="L72" i="20"/>
  <c r="L71" i="20"/>
  <c r="L69" i="20"/>
  <c r="L68" i="20"/>
  <c r="L67" i="20"/>
  <c r="L66" i="20"/>
  <c r="L65" i="20"/>
  <c r="L63" i="20"/>
  <c r="L62" i="20"/>
  <c r="L61" i="20"/>
  <c r="L60" i="20"/>
  <c r="L57" i="20"/>
  <c r="L54" i="20"/>
  <c r="L51" i="20"/>
  <c r="L50" i="20"/>
  <c r="L49" i="20"/>
  <c r="L48" i="20"/>
  <c r="L47" i="20"/>
  <c r="L45" i="20"/>
  <c r="L42" i="20"/>
  <c r="L41" i="20"/>
  <c r="L40" i="20"/>
  <c r="L39" i="20"/>
  <c r="L38" i="20"/>
  <c r="L35" i="20"/>
  <c r="L34" i="20"/>
  <c r="L33" i="20"/>
  <c r="L32" i="20"/>
  <c r="L31" i="20"/>
  <c r="L30" i="20"/>
  <c r="L29" i="20"/>
  <c r="L28" i="20"/>
  <c r="L27" i="20"/>
  <c r="L26" i="20"/>
  <c r="L24" i="20"/>
  <c r="L23" i="20"/>
  <c r="L20" i="20"/>
  <c r="L19" i="20"/>
  <c r="L18" i="20"/>
  <c r="L17" i="20"/>
  <c r="L15" i="20"/>
  <c r="L14" i="20"/>
  <c r="L8" i="20"/>
  <c r="L7" i="20"/>
  <c r="L11" i="20"/>
  <c r="L9" i="20"/>
  <c r="L6" i="20"/>
  <c r="L5" i="20"/>
  <c r="L4" i="20"/>
  <c r="K6" i="1"/>
  <c r="I6" i="1"/>
  <c r="H6" i="1"/>
  <c r="K4" i="1"/>
  <c r="I7" i="1" l="1"/>
  <c r="K7" i="1"/>
  <c r="H7" i="1"/>
  <c r="L4" i="1"/>
  <c r="M4" i="1" s="1"/>
  <c r="L6" i="1"/>
  <c r="M6" i="1" l="1"/>
  <c r="M7" i="1" s="1"/>
  <c r="L7" i="1"/>
  <c r="L2" i="20"/>
</calcChain>
</file>

<file path=xl/sharedStrings.xml><?xml version="1.0" encoding="utf-8"?>
<sst xmlns="http://schemas.openxmlformats.org/spreadsheetml/2006/main" count="5225" uniqueCount="1012">
  <si>
    <t>Manager</t>
  </si>
  <si>
    <t>Organisme</t>
  </si>
  <si>
    <t>Commercial</t>
  </si>
  <si>
    <t>Oui</t>
  </si>
  <si>
    <t>Divers</t>
  </si>
  <si>
    <t>Sécurité</t>
  </si>
  <si>
    <t>Technique</t>
  </si>
  <si>
    <t>Totaux</t>
  </si>
  <si>
    <t>Sous-Totaux</t>
  </si>
  <si>
    <t>Rapports</t>
  </si>
  <si>
    <t>Management</t>
  </si>
  <si>
    <t>Langues</t>
  </si>
  <si>
    <t>Bureautique</t>
  </si>
  <si>
    <t>Sexe</t>
  </si>
  <si>
    <t>CSP</t>
  </si>
  <si>
    <t>Age</t>
  </si>
  <si>
    <t>Ancienneté</t>
  </si>
  <si>
    <t>Taux
horaire
brut</t>
  </si>
  <si>
    <t>Calendrier
de réalisation</t>
  </si>
  <si>
    <t>Avancement</t>
  </si>
  <si>
    <t>Non</t>
  </si>
  <si>
    <t>En-cours</t>
  </si>
  <si>
    <t>Annulé</t>
  </si>
  <si>
    <t>Reporté</t>
  </si>
  <si>
    <t>Effectif</t>
  </si>
  <si>
    <r>
      <t xml:space="preserve">Axe
</t>
    </r>
    <r>
      <rPr>
        <sz val="8"/>
        <color theme="0"/>
        <rFont val="Calibri"/>
        <family val="2"/>
        <scheme val="minor"/>
      </rPr>
      <t>(Filières)</t>
    </r>
  </si>
  <si>
    <t>Intitulé</t>
  </si>
  <si>
    <t>Durée
H</t>
  </si>
  <si>
    <r>
      <t xml:space="preserve">Dispositif
</t>
    </r>
    <r>
      <rPr>
        <sz val="8"/>
        <color theme="0"/>
        <rFont val="Calibri"/>
        <family val="2"/>
        <scheme val="minor"/>
      </rPr>
      <t>(Plan / DIF)</t>
    </r>
  </si>
  <si>
    <r>
      <t xml:space="preserve">Validation
</t>
    </r>
    <r>
      <rPr>
        <sz val="8"/>
        <color theme="0"/>
        <rFont val="Calibri"/>
        <family val="2"/>
        <scheme val="minor"/>
      </rPr>
      <t>(Oui/Non)</t>
    </r>
  </si>
  <si>
    <t>SERVICE</t>
  </si>
  <si>
    <t>COLLABORATEUR</t>
  </si>
  <si>
    <t>FORMATION</t>
  </si>
  <si>
    <t>Nb actions</t>
  </si>
  <si>
    <t>Nb H</t>
  </si>
  <si>
    <t>Nom</t>
  </si>
  <si>
    <r>
      <t xml:space="preserve">Axe
</t>
    </r>
    <r>
      <rPr>
        <b/>
        <sz val="8"/>
        <color theme="0"/>
        <rFont val="Calibri"/>
        <family val="2"/>
        <scheme val="minor"/>
      </rPr>
      <t>(Filières)</t>
    </r>
  </si>
  <si>
    <t>Matricule</t>
  </si>
  <si>
    <t>Prénom</t>
  </si>
  <si>
    <t>M</t>
  </si>
  <si>
    <t>F</t>
  </si>
  <si>
    <t>Service</t>
  </si>
  <si>
    <t>NICOLAS</t>
  </si>
  <si>
    <t>MICHEL</t>
  </si>
  <si>
    <t>LAURENT</t>
  </si>
  <si>
    <t>ETIENNE</t>
  </si>
  <si>
    <t>PASCAL</t>
  </si>
  <si>
    <t>LEFEBVRE</t>
  </si>
  <si>
    <t>Total</t>
  </si>
  <si>
    <t>Réalisation</t>
  </si>
  <si>
    <t>Typologie d'action</t>
  </si>
  <si>
    <t>Étiquettes de lignes</t>
  </si>
  <si>
    <t>(vide)</t>
  </si>
  <si>
    <t>Total général</t>
  </si>
  <si>
    <t>Frais déplac.
/ héberg.</t>
  </si>
  <si>
    <t>FINANCEMENT ADEFIM</t>
  </si>
  <si>
    <t>Montant Total
Financement
ADEFIM</t>
  </si>
  <si>
    <t>Financement au titre du DIF</t>
  </si>
  <si>
    <t>Financement au titre du Plan</t>
  </si>
  <si>
    <t>Financement au titre de la PP</t>
  </si>
  <si>
    <t>Coûts
pédagogiques</t>
  </si>
  <si>
    <t>Coûts
salariaux chargés</t>
  </si>
  <si>
    <t>Durée
en heures</t>
  </si>
  <si>
    <t>Axe
(Filières)</t>
  </si>
  <si>
    <t>Nombre
d'actions</t>
  </si>
  <si>
    <t>Plan de formation 2011 - site de -----</t>
  </si>
  <si>
    <t>Nombre de Intitulé</t>
  </si>
  <si>
    <t>Valeurs</t>
  </si>
  <si>
    <t>Somme de Durée</t>
  </si>
  <si>
    <t>Somme de Coût</t>
  </si>
  <si>
    <t xml:space="preserve"> </t>
  </si>
  <si>
    <t>Coûts totaux</t>
  </si>
  <si>
    <t>CSP / Sexe</t>
  </si>
  <si>
    <t>Coûts
totaux</t>
  </si>
  <si>
    <t>Analyse par filières</t>
  </si>
  <si>
    <t>Statistiques globales</t>
  </si>
  <si>
    <t>Analyse par typologie d'action</t>
  </si>
  <si>
    <t>Coûts
salariaux</t>
  </si>
  <si>
    <t>Coûts
pédago.</t>
  </si>
  <si>
    <t>(Plusieurs éléments)</t>
  </si>
  <si>
    <t>Nb heures par filières</t>
  </si>
  <si>
    <t>Coûts par filières</t>
  </si>
  <si>
    <t>Coûts par CSP</t>
  </si>
  <si>
    <t>Nb heures par CSP</t>
  </si>
  <si>
    <t>Coûts par sexes</t>
  </si>
  <si>
    <t>Nb heures par sexes</t>
  </si>
  <si>
    <t>Cadres</t>
  </si>
  <si>
    <t>Etam</t>
  </si>
  <si>
    <t>Ouvrier</t>
  </si>
  <si>
    <t>Effectif en formation</t>
  </si>
  <si>
    <t>Taux de formation</t>
  </si>
  <si>
    <t>Effectif entité</t>
  </si>
  <si>
    <t>%</t>
  </si>
  <si>
    <t>Dont taux pour les 50  ans et plus au 01/01/2011</t>
  </si>
  <si>
    <t>Effectif 
+ 50 ans entité</t>
  </si>
  <si>
    <t>Effectif 
+ 50 ans en formation</t>
  </si>
  <si>
    <t>Taux de formation  des + 50 ans</t>
  </si>
  <si>
    <t>(= nb de personnes ayant suivi une formation dans l'année / effectif de l'entité) par CSP</t>
  </si>
  <si>
    <t>1 - Taux de formation de l'entité</t>
  </si>
  <si>
    <t>2 - Les non formations de l'entité</t>
  </si>
  <si>
    <t>(= personnes n'ayant suivi aucune formation dans l'année)</t>
  </si>
  <si>
    <t>Nom - Prénom</t>
  </si>
  <si>
    <t>Emploi/métier</t>
  </si>
  <si>
    <t>Sce/Dpt</t>
  </si>
  <si>
    <t>Total  :</t>
  </si>
  <si>
    <t xml:space="preserve"> n personnes</t>
  </si>
  <si>
    <t xml:space="preserve">3 - Indicateur qualité issu des évaluations des formation </t>
  </si>
  <si>
    <t>(= à définir)</t>
  </si>
  <si>
    <t>Indicateurs complémentaires 
plan de formation 2011 - site de -----</t>
  </si>
  <si>
    <t>Amandine</t>
  </si>
  <si>
    <t>Jean-Pierre</t>
  </si>
  <si>
    <t>RICCARDI</t>
  </si>
  <si>
    <t>2019-Q1</t>
  </si>
  <si>
    <t>2019-Q2</t>
  </si>
  <si>
    <t>2019-Q3</t>
  </si>
  <si>
    <t>2019-Q4</t>
  </si>
  <si>
    <t>Job code</t>
  </si>
  <si>
    <t>Description du job code</t>
  </si>
  <si>
    <t>Classification de l'employé</t>
  </si>
  <si>
    <t>Date de début de contrat</t>
  </si>
  <si>
    <t>N° de sécurité sociale</t>
  </si>
  <si>
    <t>Description de la categorie</t>
  </si>
  <si>
    <t>grade ou groupe de poste</t>
  </si>
  <si>
    <t>AIT HELLAL</t>
  </si>
  <si>
    <t>ALIX</t>
  </si>
  <si>
    <t>DVC</t>
  </si>
  <si>
    <t>9F16</t>
  </si>
  <si>
    <t>IAB2</t>
  </si>
  <si>
    <t>Manufacturing M-Skilled Worker</t>
  </si>
  <si>
    <t>B2 - Multi-skilled Operator</t>
  </si>
  <si>
    <t>IQPF</t>
  </si>
  <si>
    <t>Operator</t>
  </si>
  <si>
    <t>171050701904416</t>
  </si>
  <si>
    <t>Niveau III Echelon 1 Coeff 215</t>
  </si>
  <si>
    <t>GDP09</t>
  </si>
  <si>
    <t>ALVES</t>
  </si>
  <si>
    <t>XUEREB</t>
  </si>
  <si>
    <t>Gregory</t>
  </si>
  <si>
    <t>9F11</t>
  </si>
  <si>
    <t>IAB3</t>
  </si>
  <si>
    <t>Manufacturing Team LeaderShip</t>
  </si>
  <si>
    <t>B3 - Operations Team-Leader</t>
  </si>
  <si>
    <t>ANIMATEUR</t>
  </si>
  <si>
    <t>177023833701395</t>
  </si>
  <si>
    <t>Niveau III Echelon 3 Coeff 240</t>
  </si>
  <si>
    <t>GDP12</t>
  </si>
  <si>
    <t>ARNAUD JOUFFREY</t>
  </si>
  <si>
    <t>OP EQUIP AUTOMATIS</t>
  </si>
  <si>
    <t>161073851715474</t>
  </si>
  <si>
    <t>Niveau II Echelon 3 Coeff 190</t>
  </si>
  <si>
    <t>ALCALA</t>
  </si>
  <si>
    <t>PIFFAUT</t>
  </si>
  <si>
    <t>Robin</t>
  </si>
  <si>
    <t>Non DVC</t>
  </si>
  <si>
    <t>IIT3</t>
  </si>
  <si>
    <t>Maintenance Engineering</t>
  </si>
  <si>
    <t>T3 - Technical Team Leader</t>
  </si>
  <si>
    <t>ALTERNANT MAINTENANCE AUTOMATISME</t>
  </si>
  <si>
    <t>Clerical Worker</t>
  </si>
  <si>
    <t>194093417250956</t>
  </si>
  <si>
    <t>NA</t>
  </si>
  <si>
    <t>POINT</t>
  </si>
  <si>
    <t>Laurence</t>
  </si>
  <si>
    <t>VERNE</t>
  </si>
  <si>
    <t>9F40</t>
  </si>
  <si>
    <t>OPERATEUR POLYVALENT</t>
  </si>
  <si>
    <t>281033805314310</t>
  </si>
  <si>
    <t>GDP08</t>
  </si>
  <si>
    <t>JACKEL</t>
  </si>
  <si>
    <t>Ludovic</t>
  </si>
  <si>
    <t>IIT5</t>
  </si>
  <si>
    <t>Maintenance Supervision</t>
  </si>
  <si>
    <t>T5 - Technical Senior Engineer</t>
  </si>
  <si>
    <t>Responsable Technique (Maint/Meth/Ant Tech)</t>
  </si>
  <si>
    <t>Manager &amp; Engineer</t>
  </si>
  <si>
    <t>182023002802908</t>
  </si>
  <si>
    <t>P2_108</t>
  </si>
  <si>
    <t>Ing Position II - Indice 108</t>
  </si>
  <si>
    <t>CHATAIGNER</t>
  </si>
  <si>
    <t>Stephane</t>
  </si>
  <si>
    <t>IAB5</t>
  </si>
  <si>
    <t>Manufacturing Supervision</t>
  </si>
  <si>
    <t>B5 - Operations Manager</t>
  </si>
  <si>
    <t>REF</t>
  </si>
  <si>
    <t>Supervisor</t>
  </si>
  <si>
    <t>167094313506571</t>
  </si>
  <si>
    <t>Niveau V Echelon 3 Coeff  365</t>
  </si>
  <si>
    <t>GDP17</t>
  </si>
  <si>
    <t>BAJAT</t>
  </si>
  <si>
    <t>FOUASSIER</t>
  </si>
  <si>
    <t>Cecile</t>
  </si>
  <si>
    <t>LWB2</t>
  </si>
  <si>
    <t>Warehouse Multi-skilled Operat</t>
  </si>
  <si>
    <t>MANUTENTIO/CARISTE</t>
  </si>
  <si>
    <t>161063834702252</t>
  </si>
  <si>
    <t>Niveau III Echelon 2 Coeff 225</t>
  </si>
  <si>
    <t>SAVY</t>
  </si>
  <si>
    <t>AGENT LOGISTIQUE MULTIFLUX</t>
  </si>
  <si>
    <t>175040701901923</t>
  </si>
  <si>
    <t>IIT2</t>
  </si>
  <si>
    <t>Maintenance Operations</t>
  </si>
  <si>
    <t>T2 - Technical Employee</t>
  </si>
  <si>
    <t>TECHNICIEN MAINTENANCE</t>
  </si>
  <si>
    <t>166060701936751</t>
  </si>
  <si>
    <t>GDP11</t>
  </si>
  <si>
    <t>ARTIGE</t>
  </si>
  <si>
    <t>HAON</t>
  </si>
  <si>
    <t>TIT4</t>
  </si>
  <si>
    <t>Multi Technologies, Design Engineer</t>
  </si>
  <si>
    <t>T4 - Technical Engineer</t>
  </si>
  <si>
    <t>PILOTE TECHNIQUE</t>
  </si>
  <si>
    <t>Technician</t>
  </si>
  <si>
    <t>162010701904207</t>
  </si>
  <si>
    <t>Niveau V Echelon 1 Coeff 305</t>
  </si>
  <si>
    <t>GDP15</t>
  </si>
  <si>
    <t>AUBERT</t>
  </si>
  <si>
    <t>MONTEUR</t>
  </si>
  <si>
    <t>163020701909716</t>
  </si>
  <si>
    <t>GDP07</t>
  </si>
  <si>
    <t>AVOUAC</t>
  </si>
  <si>
    <t>Mickael</t>
  </si>
  <si>
    <t>KFF5</t>
  </si>
  <si>
    <t>Upstream Planning Manager</t>
  </si>
  <si>
    <t>F5 - Functional Specialist Manager</t>
  </si>
  <si>
    <t>ROF Amont</t>
  </si>
  <si>
    <t>171030701906461</t>
  </si>
  <si>
    <t>AYGLON</t>
  </si>
  <si>
    <t>167056914923276</t>
  </si>
  <si>
    <t>Niveau II Echelon 1 Coeff 170</t>
  </si>
  <si>
    <t>BARBERA</t>
  </si>
  <si>
    <t>SENEPART</t>
  </si>
  <si>
    <t>181055746303101</t>
  </si>
  <si>
    <t>BAZIZ</t>
  </si>
  <si>
    <t>LWB1</t>
  </si>
  <si>
    <t>Warehouse Operations</t>
  </si>
  <si>
    <t>B1 - Operator</t>
  </si>
  <si>
    <t>168113856372080</t>
  </si>
  <si>
    <t>BEAUMEL</t>
  </si>
  <si>
    <t>FUENTES</t>
  </si>
  <si>
    <t>QCS1</t>
  </si>
  <si>
    <t>Quality Control Operator</t>
  </si>
  <si>
    <t>S1 - Support clerk</t>
  </si>
  <si>
    <t>VERIFICATEUR</t>
  </si>
  <si>
    <t>259010701903019</t>
  </si>
  <si>
    <t>BENCHEIKH</t>
  </si>
  <si>
    <t>CONTROLEUR/CONDUCTEUR</t>
  </si>
  <si>
    <t>165119935085582</t>
  </si>
  <si>
    <t>BLACHON</t>
  </si>
  <si>
    <t>CONTROLEUR</t>
  </si>
  <si>
    <t>166034209520247</t>
  </si>
  <si>
    <t>BLAYE</t>
  </si>
  <si>
    <t>161080710700191</t>
  </si>
  <si>
    <t>BONJOUR</t>
  </si>
  <si>
    <t>165075123004994</t>
  </si>
  <si>
    <t>Niveau IV Echelon 1 Coeff 255</t>
  </si>
  <si>
    <t>BONNEFOY</t>
  </si>
  <si>
    <t>166070701944091</t>
  </si>
  <si>
    <t>Dmitrijs</t>
  </si>
  <si>
    <t>IMP5</t>
  </si>
  <si>
    <t>Industrial Project Management</t>
  </si>
  <si>
    <t>P5 - Project Manager</t>
  </si>
  <si>
    <t>Material Productivity Leader (MPL)</t>
  </si>
  <si>
    <t>177099910700239</t>
  </si>
  <si>
    <t>P2_120</t>
  </si>
  <si>
    <t>Ing Position II - Indice 120</t>
  </si>
  <si>
    <t>BOUCHIER</t>
  </si>
  <si>
    <t>176090701904231</t>
  </si>
  <si>
    <t>BOUDIER</t>
  </si>
  <si>
    <t>176112123118074</t>
  </si>
  <si>
    <t>BOULOGNE</t>
  </si>
  <si>
    <t>169086220412035</t>
  </si>
  <si>
    <t>BRANJONNEAU</t>
  </si>
  <si>
    <t>163107817404333</t>
  </si>
  <si>
    <t>BRUNEL</t>
  </si>
  <si>
    <t>179020701905946</t>
  </si>
  <si>
    <t>CEYSSON</t>
  </si>
  <si>
    <t>177080701903372</t>
  </si>
  <si>
    <t>CHABERT</t>
  </si>
  <si>
    <t>168040701927711</t>
  </si>
  <si>
    <t>CHAL</t>
  </si>
  <si>
    <t>180110710204293</t>
  </si>
  <si>
    <t>CHAMBON</t>
  </si>
  <si>
    <t>165050701936091</t>
  </si>
  <si>
    <t>CHAMBONNET</t>
  </si>
  <si>
    <t>DARDARE</t>
  </si>
  <si>
    <t>UMF4</t>
  </si>
  <si>
    <t>Facility Engineer</t>
  </si>
  <si>
    <t>F4 - Functional Specialist Officer</t>
  </si>
  <si>
    <t>METHODISTE PROJET PRODUIT PROCESS</t>
  </si>
  <si>
    <t>166030701919281</t>
  </si>
  <si>
    <t>Niveau V Echelon 2 Coeff 335</t>
  </si>
  <si>
    <t>CHANIOL</t>
  </si>
  <si>
    <t>163080701945050</t>
  </si>
  <si>
    <t>CHAREYRE</t>
  </si>
  <si>
    <t>QCS2</t>
  </si>
  <si>
    <t>Quality Control Multi Skilled</t>
  </si>
  <si>
    <t>S2 - Support multi skilled clerk</t>
  </si>
  <si>
    <t>166110733008111</t>
  </si>
  <si>
    <t>CHOMBART</t>
  </si>
  <si>
    <t>166087401009973</t>
  </si>
  <si>
    <t>CORTADA</t>
  </si>
  <si>
    <t>FELDER</t>
  </si>
  <si>
    <t>Martin</t>
  </si>
  <si>
    <t/>
  </si>
  <si>
    <t>FKF4</t>
  </si>
  <si>
    <t>FP&amp;A Analyst</t>
  </si>
  <si>
    <t>ALTERNANT CONTROLEUR DE GESTION JUNIOR</t>
  </si>
  <si>
    <t>187097115308011</t>
  </si>
  <si>
    <t>COSTE</t>
  </si>
  <si>
    <t>261080711004702</t>
  </si>
  <si>
    <t>CRUS</t>
  </si>
  <si>
    <t>161080701941586</t>
  </si>
  <si>
    <t>DALL ALBA</t>
  </si>
  <si>
    <t>QAT4</t>
  </si>
  <si>
    <t>Manuf/LogisticsQualityAssurEng</t>
  </si>
  <si>
    <t>Assureur Qualite Produit Process</t>
  </si>
  <si>
    <t>165050701940249</t>
  </si>
  <si>
    <t>GDP16</t>
  </si>
  <si>
    <t>DALLANEGRA</t>
  </si>
  <si>
    <t>171128522201413</t>
  </si>
  <si>
    <t>DAMIAN</t>
  </si>
  <si>
    <t>LES4</t>
  </si>
  <si>
    <t>MasterDB Supply Chain Speciali</t>
  </si>
  <si>
    <t>S4 - Support Officer</t>
  </si>
  <si>
    <t>GESTIONNAIRE MODIFICATIONS PRODUITS</t>
  </si>
  <si>
    <t>161097306501556</t>
  </si>
  <si>
    <t>DARCY</t>
  </si>
  <si>
    <t>163086276505950</t>
  </si>
  <si>
    <t>QMG6</t>
  </si>
  <si>
    <t>Quality Manager/Unit</t>
  </si>
  <si>
    <t>G6 - Funct. Generalist Mgr/Unit</t>
  </si>
  <si>
    <t>RESP QUALITE SERE</t>
  </si>
  <si>
    <t>160127505129644</t>
  </si>
  <si>
    <t>3A_135</t>
  </si>
  <si>
    <t>Ing Position IIIA - Indice 135</t>
  </si>
  <si>
    <t>DE BESSE</t>
  </si>
  <si>
    <t>161120701960458</t>
  </si>
  <si>
    <t>DESCHAUX</t>
  </si>
  <si>
    <t>167070701936124</t>
  </si>
  <si>
    <t>DUBREUIL</t>
  </si>
  <si>
    <t>Nicolas</t>
  </si>
  <si>
    <t>ASSURENCE QUALITE FOURNISSEUR</t>
  </si>
  <si>
    <t>185043818518252</t>
  </si>
  <si>
    <t>Niveau IV Echelon 3 Coeff 285</t>
  </si>
  <si>
    <t>GDP14</t>
  </si>
  <si>
    <t>DUCROS</t>
  </si>
  <si>
    <t>163070701938995</t>
  </si>
  <si>
    <t>DUNY</t>
  </si>
  <si>
    <t>ADJOINT DE GESTION</t>
  </si>
  <si>
    <t>162040701921279</t>
  </si>
  <si>
    <t>DUPLAN</t>
  </si>
  <si>
    <t>176010701906376</t>
  </si>
  <si>
    <t>DURAND</t>
  </si>
  <si>
    <t>167070701937807</t>
  </si>
  <si>
    <t>DURIEU</t>
  </si>
  <si>
    <t>176060701902597</t>
  </si>
  <si>
    <t>ESCLANGON</t>
  </si>
  <si>
    <t>163060734102595</t>
  </si>
  <si>
    <t>Niveau IV Echelon 2 Coeff 270</t>
  </si>
  <si>
    <t>GDP13</t>
  </si>
  <si>
    <t>ESTEBAN</t>
  </si>
  <si>
    <t>176020701901741</t>
  </si>
  <si>
    <t>GESTIONNAIRE OUTILLAGE ETALONNAGE</t>
  </si>
  <si>
    <t>165010713200103</t>
  </si>
  <si>
    <t>FAYOLLE</t>
  </si>
  <si>
    <t>186090701901256</t>
  </si>
  <si>
    <t>FHF6</t>
  </si>
  <si>
    <t>Finance Business Partner/Plant or Site</t>
  </si>
  <si>
    <t>F6 - Funct. Specialist Senior Mgr</t>
  </si>
  <si>
    <t>Controleur Financier</t>
  </si>
  <si>
    <t>165089910957971</t>
  </si>
  <si>
    <t>FERRERO</t>
  </si>
  <si>
    <t>162070701937066</t>
  </si>
  <si>
    <t>FONTAINE</t>
  </si>
  <si>
    <t>174083805319543</t>
  </si>
  <si>
    <t>FONTIBUS</t>
  </si>
  <si>
    <t>177097401207301</t>
  </si>
  <si>
    <t>FOUREL</t>
  </si>
  <si>
    <t>261040701918112</t>
  </si>
  <si>
    <t>FOURQUET</t>
  </si>
  <si>
    <t>LWB3</t>
  </si>
  <si>
    <t>Warehouse Team Leadership</t>
  </si>
  <si>
    <t>264072636201840</t>
  </si>
  <si>
    <t>FROLOVA RIVASI</t>
  </si>
  <si>
    <t>Maria</t>
  </si>
  <si>
    <t>HMG6</t>
  </si>
  <si>
    <t>HR Business Partner/Unit</t>
  </si>
  <si>
    <t>HRBP SEA</t>
  </si>
  <si>
    <t>285029912321256</t>
  </si>
  <si>
    <t>QET5</t>
  </si>
  <si>
    <t>Supply Quality Senior Engineer</t>
  </si>
  <si>
    <t>Responsable IQR / AQF</t>
  </si>
  <si>
    <t>165070701948003</t>
  </si>
  <si>
    <t>GAILLARD</t>
  </si>
  <si>
    <t>KIB4</t>
  </si>
  <si>
    <t>Inventory and Planning specialist</t>
  </si>
  <si>
    <t>B4 - Operations Assistant Manager</t>
  </si>
  <si>
    <t>GESTIONNAIRE DE FLUX</t>
  </si>
  <si>
    <t>162040734101327</t>
  </si>
  <si>
    <t>GARCIA</t>
  </si>
  <si>
    <t>172110701901691</t>
  </si>
  <si>
    <t>GAUTHIER</t>
  </si>
  <si>
    <t>162050734607921</t>
  </si>
  <si>
    <t>GHERSA</t>
  </si>
  <si>
    <t>167120701972333</t>
  </si>
  <si>
    <t>GINESTE</t>
  </si>
  <si>
    <t>169020711000492</t>
  </si>
  <si>
    <t>GONZALEZ</t>
  </si>
  <si>
    <t>185050701903815</t>
  </si>
  <si>
    <t>GRABARZ</t>
  </si>
  <si>
    <t>AGENT LOGISTIQUE MUTLIFLUX</t>
  </si>
  <si>
    <t>162019935367265</t>
  </si>
  <si>
    <t>GRASSET</t>
  </si>
  <si>
    <t>163030734101161</t>
  </si>
  <si>
    <t>GROUPIERRE</t>
  </si>
  <si>
    <t>167040733001909</t>
  </si>
  <si>
    <t>GUILHON</t>
  </si>
  <si>
    <t>164030734903440</t>
  </si>
  <si>
    <t>RESPONSABLE MAINTENANCE ET ANTENNE TECHNIQUE</t>
  </si>
  <si>
    <t>161030701913889</t>
  </si>
  <si>
    <t>HERITIER</t>
  </si>
  <si>
    <t>272070701902070</t>
  </si>
  <si>
    <t>HILAIRE</t>
  </si>
  <si>
    <t>IAB1</t>
  </si>
  <si>
    <t>Manufacturing Worker</t>
  </si>
  <si>
    <t>262090734614170</t>
  </si>
  <si>
    <t>JACQUEMOUD-COLLET</t>
  </si>
  <si>
    <t>Johann</t>
  </si>
  <si>
    <t>IST5</t>
  </si>
  <si>
    <t>Indus &amp; Manufact Senior Engine</t>
  </si>
  <si>
    <t>Responsable performance, projets &amp; SPS</t>
  </si>
  <si>
    <t>184026444520580</t>
  </si>
  <si>
    <t>JARDET</t>
  </si>
  <si>
    <t>268040701925382</t>
  </si>
  <si>
    <t>JOANNY</t>
  </si>
  <si>
    <t>IST4</t>
  </si>
  <si>
    <t>Indus &amp; Manufact Engineering</t>
  </si>
  <si>
    <t>Methodiste des moyens</t>
  </si>
  <si>
    <t>181060701901754</t>
  </si>
  <si>
    <t>KRASOUSKY</t>
  </si>
  <si>
    <t>167090701954170</t>
  </si>
  <si>
    <t>LACLAVERE</t>
  </si>
  <si>
    <t>283041302701556</t>
  </si>
  <si>
    <t>LACOMBE</t>
  </si>
  <si>
    <t>168044932805019</t>
  </si>
  <si>
    <t>LWS4</t>
  </si>
  <si>
    <t>Warehouse Process Specialist</t>
  </si>
  <si>
    <t>METHODES MAINTENANCE</t>
  </si>
  <si>
    <t>170120701906856</t>
  </si>
  <si>
    <t>161100701953694</t>
  </si>
  <si>
    <t>LADET</t>
  </si>
  <si>
    <t>172128400719354</t>
  </si>
  <si>
    <t>LANDRAUD</t>
  </si>
  <si>
    <t>EHG5</t>
  </si>
  <si>
    <t>Environment / H&amp;S Senior Specialist</t>
  </si>
  <si>
    <t>G5 - Functional Generalist Manager</t>
  </si>
  <si>
    <t>Responasable Environnement, Energie et SMQ</t>
  </si>
  <si>
    <t>263120701967929</t>
  </si>
  <si>
    <t>LARCHEVEQUE</t>
  </si>
  <si>
    <t>166051803303934</t>
  </si>
  <si>
    <t>LAVASTRE</t>
  </si>
  <si>
    <t>METHODISTE DES MOYENS</t>
  </si>
  <si>
    <t>161044313503920</t>
  </si>
  <si>
    <t>LEBRE</t>
  </si>
  <si>
    <t>262030718606795</t>
  </si>
  <si>
    <t>171078072102426</t>
  </si>
  <si>
    <t>LEFRONT</t>
  </si>
  <si>
    <t>170052705101945</t>
  </si>
  <si>
    <t>LHORENS</t>
  </si>
  <si>
    <t>TECHNICIEN MAINTENANCE TPJ</t>
  </si>
  <si>
    <t>172090701902055</t>
  </si>
  <si>
    <t>LOYRION</t>
  </si>
  <si>
    <t>170122636220082</t>
  </si>
  <si>
    <t>LURIE</t>
  </si>
  <si>
    <t>162048408703913</t>
  </si>
  <si>
    <t>MACQUET</t>
  </si>
  <si>
    <t>165037645104405</t>
  </si>
  <si>
    <t>MARTIN</t>
  </si>
  <si>
    <t>159026938203430</t>
  </si>
  <si>
    <t>KFB5</t>
  </si>
  <si>
    <t>Downstream Planning Manager</t>
  </si>
  <si>
    <t>ROF AVAL</t>
  </si>
  <si>
    <t>168040701922959</t>
  </si>
  <si>
    <t>MASMEJEAN</t>
  </si>
  <si>
    <t>159090701945761</t>
  </si>
  <si>
    <t>MAZE</t>
  </si>
  <si>
    <t>171070701901379</t>
  </si>
  <si>
    <t>MEJEAN</t>
  </si>
  <si>
    <t>169050701932428</t>
  </si>
  <si>
    <t>MONNIER-GUINOISEAU</t>
  </si>
  <si>
    <t>COMPTABLE ANALYTIQUE</t>
  </si>
  <si>
    <t>259026938608305</t>
  </si>
  <si>
    <t>MOULIN</t>
  </si>
  <si>
    <t>166030701919776</t>
  </si>
  <si>
    <t>MURA</t>
  </si>
  <si>
    <t>180120701902792</t>
  </si>
  <si>
    <t>MURILLON</t>
  </si>
  <si>
    <t>164050701929313</t>
  </si>
  <si>
    <t>NEGRE</t>
  </si>
  <si>
    <t>Ingenieur Informatique Industrielle</t>
  </si>
  <si>
    <t>182060701903188</t>
  </si>
  <si>
    <t>P2_114</t>
  </si>
  <si>
    <t>Ing Position II - Indice 114</t>
  </si>
  <si>
    <t>NINAT</t>
  </si>
  <si>
    <t>167097814601906</t>
  </si>
  <si>
    <t>NOBLESSE</t>
  </si>
  <si>
    <t>166111300118116</t>
  </si>
  <si>
    <t>NOUIS</t>
  </si>
  <si>
    <t>182041827905484</t>
  </si>
  <si>
    <t>PENTLAS</t>
  </si>
  <si>
    <t>173098941803566</t>
  </si>
  <si>
    <t>PEREIRA</t>
  </si>
  <si>
    <t>167039963902567</t>
  </si>
  <si>
    <t>PEYTIER</t>
  </si>
  <si>
    <t>161030701913988</t>
  </si>
  <si>
    <t>PICOLLET</t>
  </si>
  <si>
    <t>EHG4</t>
  </si>
  <si>
    <t>Environment / H&amp;S Specialist</t>
  </si>
  <si>
    <t>G4 - Functional Generalist Officer</t>
  </si>
  <si>
    <t>CHARGE DE SECURITE ET AMELIORATION PERMANENTE</t>
  </si>
  <si>
    <t>162021308107307</t>
  </si>
  <si>
    <t>IST6</t>
  </si>
  <si>
    <t>Indus &amp; Man Eng Mgr / Unit</t>
  </si>
  <si>
    <t>T6 - Technical Manager/Site</t>
  </si>
  <si>
    <t>RESPONSABLE METHODES/MAINTENANCE</t>
  </si>
  <si>
    <t>190026920202342</t>
  </si>
  <si>
    <t>PIQ</t>
  </si>
  <si>
    <t>169040701926076</t>
  </si>
  <si>
    <t>PIZOT</t>
  </si>
  <si>
    <t>263040719500152</t>
  </si>
  <si>
    <t>PONTAL</t>
  </si>
  <si>
    <t>160090701945118</t>
  </si>
  <si>
    <t>POUGET</t>
  </si>
  <si>
    <t>165060701943532</t>
  </si>
  <si>
    <t>PRONIER</t>
  </si>
  <si>
    <t>166056938419596</t>
  </si>
  <si>
    <t>RAOUX</t>
  </si>
  <si>
    <t>264113509321175</t>
  </si>
  <si>
    <t>RAVINET</t>
  </si>
  <si>
    <t>162058403135634</t>
  </si>
  <si>
    <t>KMG6</t>
  </si>
  <si>
    <t>Supply Chain Planning Management / Plant</t>
  </si>
  <si>
    <t>RESPONSABLE SUPPLY CHAIN</t>
  </si>
  <si>
    <t>173083851622048</t>
  </si>
  <si>
    <t>ROMAN</t>
  </si>
  <si>
    <t>186090701905612</t>
  </si>
  <si>
    <t>ROUBY</t>
  </si>
  <si>
    <t>264090734910812</t>
  </si>
  <si>
    <t>ROUME</t>
  </si>
  <si>
    <t>171040734101371</t>
  </si>
  <si>
    <t>SANIAL</t>
  </si>
  <si>
    <t>264100706600585</t>
  </si>
  <si>
    <t>LWB5</t>
  </si>
  <si>
    <t>Warehouse Supervision</t>
  </si>
  <si>
    <t>REL</t>
  </si>
  <si>
    <t>284106938203249</t>
  </si>
  <si>
    <t>SCHILLINGER</t>
  </si>
  <si>
    <t>QBT5</t>
  </si>
  <si>
    <t>Claim Management Engineer</t>
  </si>
  <si>
    <t>Pilote Satisfaction Clien</t>
  </si>
  <si>
    <t>170025775106266</t>
  </si>
  <si>
    <t>Responsable Equipe Fabrication</t>
  </si>
  <si>
    <t>266113851602007</t>
  </si>
  <si>
    <t>SERRE</t>
  </si>
  <si>
    <t>163090701951994</t>
  </si>
  <si>
    <t>SINACORI</t>
  </si>
  <si>
    <t>METHODISTE PROJET PRODUIT PROCESS,</t>
  </si>
  <si>
    <t>169063818501070</t>
  </si>
  <si>
    <t>SOUCHE</t>
  </si>
  <si>
    <t>172070701903409</t>
  </si>
  <si>
    <t>TESTUD</t>
  </si>
  <si>
    <t>160050701924563</t>
  </si>
  <si>
    <t>BARAZZUTTI</t>
  </si>
  <si>
    <t>173033851703229</t>
  </si>
  <si>
    <t>156030701910279</t>
  </si>
  <si>
    <t>BENASSI</t>
  </si>
  <si>
    <t>Christian</t>
  </si>
  <si>
    <t>MOULEUR REFERENT H/F</t>
  </si>
  <si>
    <t>170096938414910</t>
  </si>
  <si>
    <t>BOISSON MENUEL</t>
  </si>
  <si>
    <t>Bertrand</t>
  </si>
  <si>
    <t>MOULEUR REFERENT</t>
  </si>
  <si>
    <t>183083833703173</t>
  </si>
  <si>
    <t>BOUQUET</t>
  </si>
  <si>
    <t>DAVID</t>
  </si>
  <si>
    <t>171073856303569</t>
  </si>
  <si>
    <t>BRISARD</t>
  </si>
  <si>
    <t>Mouleur Referent</t>
  </si>
  <si>
    <t>185083818502975</t>
  </si>
  <si>
    <t>BRUN</t>
  </si>
  <si>
    <t>166033851711102</t>
  </si>
  <si>
    <t>Technicien Maintenance</t>
  </si>
  <si>
    <t>161083851616413</t>
  </si>
  <si>
    <t>BUISSON</t>
  </si>
  <si>
    <t>Florian</t>
  </si>
  <si>
    <t>RESPONSABLE MAINTENANCE</t>
  </si>
  <si>
    <t>185033851608302</t>
  </si>
  <si>
    <t>BUNEL</t>
  </si>
  <si>
    <t>Operateur Mouleur</t>
  </si>
  <si>
    <t>165123324310421</t>
  </si>
  <si>
    <t>IAB6</t>
  </si>
  <si>
    <t>Manufacturing Operations Mgt</t>
  </si>
  <si>
    <t>B6 - Operations Manager/Unit</t>
  </si>
  <si>
    <t>PLANT MANAGER SEA</t>
  </si>
  <si>
    <t>170037221600174</t>
  </si>
  <si>
    <t>CHENAVAS</t>
  </si>
  <si>
    <t>171013851704087</t>
  </si>
  <si>
    <t>CHENAVIER</t>
  </si>
  <si>
    <t>AG.MAINT.MULTIPLES</t>
  </si>
  <si>
    <t>168013805311712</t>
  </si>
  <si>
    <t>COMBE</t>
  </si>
  <si>
    <t>168033851710012</t>
  </si>
  <si>
    <t>GDP10</t>
  </si>
  <si>
    <t>COPPOLA</t>
  </si>
  <si>
    <t>183053851612194</t>
  </si>
  <si>
    <t>COUTO</t>
  </si>
  <si>
    <t>162029903915527</t>
  </si>
  <si>
    <t>DA SILVA</t>
  </si>
  <si>
    <t>Sylvie</t>
  </si>
  <si>
    <t>280027306510240</t>
  </si>
  <si>
    <t>192043833702658</t>
  </si>
  <si>
    <t>DESORMEAU BEDOT</t>
  </si>
  <si>
    <t>165073856345837</t>
  </si>
  <si>
    <t>DJELLOULI</t>
  </si>
  <si>
    <t>168012115402852</t>
  </si>
  <si>
    <t>David</t>
  </si>
  <si>
    <t>189093856302010</t>
  </si>
  <si>
    <t>RESPONSABLE DE SITE</t>
  </si>
  <si>
    <t>275010103403311</t>
  </si>
  <si>
    <t>GAYAT</t>
  </si>
  <si>
    <t>177033856303995</t>
  </si>
  <si>
    <t>GENNARO</t>
  </si>
  <si>
    <t>Serge</t>
  </si>
  <si>
    <t>ITT2</t>
  </si>
  <si>
    <t>Tooling Operations</t>
  </si>
  <si>
    <t>TECHNICIEN MOULES</t>
  </si>
  <si>
    <t>160123851725208</t>
  </si>
  <si>
    <t>GOURBAT</t>
  </si>
  <si>
    <t>164098708520502</t>
  </si>
  <si>
    <t>CORRESPONDANT CLIENT</t>
  </si>
  <si>
    <t>264110701968555</t>
  </si>
  <si>
    <t>THEROND</t>
  </si>
  <si>
    <t>ASSISTANTE ADMINISTRATIVE / ACCUEIL</t>
  </si>
  <si>
    <t>259084808010232</t>
  </si>
  <si>
    <t>TOULOUZE</t>
  </si>
  <si>
    <t>HUGUES</t>
  </si>
  <si>
    <t>HMG4</t>
  </si>
  <si>
    <t>HR Generalist</t>
  </si>
  <si>
    <t>ALTERNANT HRBP JUNIOR</t>
  </si>
  <si>
    <t>295060701907833</t>
  </si>
  <si>
    <t>GRANGIER</t>
  </si>
  <si>
    <t>164062634711539</t>
  </si>
  <si>
    <t>GREPPAT</t>
  </si>
  <si>
    <t>Christophe</t>
  </si>
  <si>
    <t>174113833701494</t>
  </si>
  <si>
    <t>RESPONSABLE SITE LATTES</t>
  </si>
  <si>
    <t>163067306509326</t>
  </si>
  <si>
    <t>GUILLAUD</t>
  </si>
  <si>
    <t>160073819649503</t>
  </si>
  <si>
    <t>GASCARD</t>
  </si>
  <si>
    <t>Olivier</t>
  </si>
  <si>
    <t>METHODISTE/ANT TECHNIQUE</t>
  </si>
  <si>
    <t>172049137701171</t>
  </si>
  <si>
    <t>WAGON</t>
  </si>
  <si>
    <t>Jean-Paul</t>
  </si>
  <si>
    <t>Agent logistique</t>
  </si>
  <si>
    <t>165096235105474</t>
  </si>
  <si>
    <t>RGOUAI</t>
  </si>
  <si>
    <t>Mohamed</t>
  </si>
  <si>
    <t>Pilote traitement surface</t>
  </si>
  <si>
    <t>172099935072432</t>
  </si>
  <si>
    <t>BONAFOUS</t>
  </si>
  <si>
    <t>Animateur QEHS Usine</t>
  </si>
  <si>
    <t>283118313720625</t>
  </si>
  <si>
    <t>RUGGIERO</t>
  </si>
  <si>
    <t>163061315519904</t>
  </si>
  <si>
    <t>HIPPOLITE</t>
  </si>
  <si>
    <t>170126216003104</t>
  </si>
  <si>
    <t>TOURMEAU</t>
  </si>
  <si>
    <t>263097318135565</t>
  </si>
  <si>
    <t>AUJOUR</t>
  </si>
  <si>
    <t>165128106505441</t>
  </si>
  <si>
    <t>ROUCHE</t>
  </si>
  <si>
    <t>Alain</t>
  </si>
  <si>
    <t>164123417218357</t>
  </si>
  <si>
    <t>167114809528278</t>
  </si>
  <si>
    <t>162069741001519</t>
  </si>
  <si>
    <t>BIGOTIERE</t>
  </si>
  <si>
    <t>Jean-Charles</t>
  </si>
  <si>
    <t>IST3</t>
  </si>
  <si>
    <t>Indus/Manufact. Engineer Spec</t>
  </si>
  <si>
    <t>Technicien Methodes</t>
  </si>
  <si>
    <t>169103430102050</t>
  </si>
  <si>
    <t>KHALIFI</t>
  </si>
  <si>
    <t>162019938073565</t>
  </si>
  <si>
    <t>HAUTOT</t>
  </si>
  <si>
    <t>Pascal</t>
  </si>
  <si>
    <t>161027621201017</t>
  </si>
  <si>
    <t>VERANT</t>
  </si>
  <si>
    <t>163061300405819</t>
  </si>
  <si>
    <t>PRIEUR</t>
  </si>
  <si>
    <t>Jean-Marc</t>
  </si>
  <si>
    <t>162083417203743</t>
  </si>
  <si>
    <t>REVERTE</t>
  </si>
  <si>
    <t>Laurent</t>
  </si>
  <si>
    <t>171013417237327</t>
  </si>
  <si>
    <t>ENNAOUI</t>
  </si>
  <si>
    <t>168066613621546</t>
  </si>
  <si>
    <t>PILOTE TRAITEMENT SURFACE</t>
  </si>
  <si>
    <t>171051315503848</t>
  </si>
  <si>
    <t>PLACET</t>
  </si>
  <si>
    <t>165124900724727</t>
  </si>
  <si>
    <t>RIO</t>
  </si>
  <si>
    <t>174083417225711</t>
  </si>
  <si>
    <t>RISUENO</t>
  </si>
  <si>
    <t>Michel</t>
  </si>
  <si>
    <t>162023417205130</t>
  </si>
  <si>
    <t>SALA</t>
  </si>
  <si>
    <t>Albert</t>
  </si>
  <si>
    <t>168113403207084</t>
  </si>
  <si>
    <t>MANGEOLLE</t>
  </si>
  <si>
    <t>Francis</t>
  </si>
  <si>
    <t>162032503116837</t>
  </si>
  <si>
    <t>LEGAGNEUX</t>
  </si>
  <si>
    <t>Roxane</t>
  </si>
  <si>
    <t>259064523403290</t>
  </si>
  <si>
    <t>SFARA</t>
  </si>
  <si>
    <t>Gestionnaire de Flux</t>
  </si>
  <si>
    <t>275087855103886</t>
  </si>
  <si>
    <t>BEN AMAR</t>
  </si>
  <si>
    <t>181089935050090</t>
  </si>
  <si>
    <t>CLAVEL</t>
  </si>
  <si>
    <t>173073417240095</t>
  </si>
  <si>
    <t>CABANE</t>
  </si>
  <si>
    <t>265063417203114</t>
  </si>
  <si>
    <t>MERCIER</t>
  </si>
  <si>
    <t>Jean-Jacques</t>
  </si>
  <si>
    <t>158069932442996</t>
  </si>
  <si>
    <t>PALMER</t>
  </si>
  <si>
    <t>Martine</t>
  </si>
  <si>
    <t>262026938305078</t>
  </si>
  <si>
    <t>BONNEL</t>
  </si>
  <si>
    <t>Anne</t>
  </si>
  <si>
    <t>259073417214021</t>
  </si>
  <si>
    <t>PONCET</t>
  </si>
  <si>
    <t>Daniel</t>
  </si>
  <si>
    <t>160088408700515</t>
  </si>
  <si>
    <t>HERNANDEZ</t>
  </si>
  <si>
    <t>168063834431093</t>
  </si>
  <si>
    <t>Niveau II Echelon 2 Coeff 180</t>
  </si>
  <si>
    <t>VANBALEGHEM</t>
  </si>
  <si>
    <t>168066204107540</t>
  </si>
  <si>
    <t>BASSOU</t>
  </si>
  <si>
    <t>165049935114964</t>
  </si>
  <si>
    <t>HIERAMENTE</t>
  </si>
  <si>
    <t>185120608825006</t>
  </si>
  <si>
    <t>LATOURRE</t>
  </si>
  <si>
    <t>AQPP</t>
  </si>
  <si>
    <t>184040701901571</t>
  </si>
  <si>
    <t>LAUWERS</t>
  </si>
  <si>
    <t>Didier</t>
  </si>
  <si>
    <t>Automaticien</t>
  </si>
  <si>
    <t>177019913150645</t>
  </si>
  <si>
    <t>LAVALLEE</t>
  </si>
  <si>
    <t>MOULEUR/SABLEUR/METALISEUR</t>
  </si>
  <si>
    <t>291103818516713</t>
  </si>
  <si>
    <t>LEBLANC</t>
  </si>
  <si>
    <t>MOULEUR</t>
  </si>
  <si>
    <t>176122633304438</t>
  </si>
  <si>
    <t>LOUIS-GAVET</t>
  </si>
  <si>
    <t>159073813004854</t>
  </si>
  <si>
    <t>MENANTEAU</t>
  </si>
  <si>
    <t>INGENIEUR METHODES</t>
  </si>
  <si>
    <t>190063815115315</t>
  </si>
  <si>
    <t>P2_100</t>
  </si>
  <si>
    <t>Ing Position II - Indice 100</t>
  </si>
  <si>
    <t>ALTERNANT INGENIEUR</t>
  </si>
  <si>
    <t>195106908109885</t>
  </si>
  <si>
    <t>MOLLIER</t>
  </si>
  <si>
    <t>Jonathan</t>
  </si>
  <si>
    <t>Coordinateur Technique</t>
  </si>
  <si>
    <t>192023833723115</t>
  </si>
  <si>
    <t>NAVIZET</t>
  </si>
  <si>
    <t>186093833702842</t>
  </si>
  <si>
    <t>Monteur/Sableur/Metaliseur</t>
  </si>
  <si>
    <t>184013815112464</t>
  </si>
  <si>
    <t>NURY</t>
  </si>
  <si>
    <t>261046311309138</t>
  </si>
  <si>
    <t>VANIER</t>
  </si>
  <si>
    <t>172053000708553</t>
  </si>
  <si>
    <t>ORTUNO</t>
  </si>
  <si>
    <t>MOULEUR H/F</t>
  </si>
  <si>
    <t>196113856308225</t>
  </si>
  <si>
    <t>LOGISTICIEN</t>
  </si>
  <si>
    <t>170072619801464</t>
  </si>
  <si>
    <t>PATRAS</t>
  </si>
  <si>
    <t>OPERATEUR MOULEUR</t>
  </si>
  <si>
    <t>178053851701131</t>
  </si>
  <si>
    <t>PONSON</t>
  </si>
  <si>
    <t>Guillaume</t>
  </si>
  <si>
    <t>METHODISTE</t>
  </si>
  <si>
    <t>190056925902032</t>
  </si>
  <si>
    <t>PRALONG</t>
  </si>
  <si>
    <t>168083018909565</t>
  </si>
  <si>
    <t>SAVARRE</t>
  </si>
  <si>
    <t>Jean-Christophe</t>
  </si>
  <si>
    <t>TECHNICIEN METHODES</t>
  </si>
  <si>
    <t>171071411838243</t>
  </si>
  <si>
    <t>SCOLASTICA</t>
  </si>
  <si>
    <t>Technicien de Maintenance</t>
  </si>
  <si>
    <t>193057306512758</t>
  </si>
  <si>
    <t>SIMIAN-MERMIER</t>
  </si>
  <si>
    <t>Steeve</t>
  </si>
  <si>
    <t>180123833703190</t>
  </si>
  <si>
    <t>TAMAS</t>
  </si>
  <si>
    <t>ALTERNANT CHARGE DE PROJET MANAGEMENT DE PRODUCTION ET SUPPLY CHAIN</t>
  </si>
  <si>
    <t>193079911406220</t>
  </si>
  <si>
    <t>TAYAC</t>
  </si>
  <si>
    <t>PILOTE QEHS SITE</t>
  </si>
  <si>
    <t>192058106510015</t>
  </si>
  <si>
    <t>P1_084</t>
  </si>
  <si>
    <t>Ing Position I - Indice 084</t>
  </si>
  <si>
    <t>TESSONNIER</t>
  </si>
  <si>
    <t>192058313716168</t>
  </si>
  <si>
    <t>VACCHIANI</t>
  </si>
  <si>
    <t>ANIMATEUR LOGISTIQUE</t>
  </si>
  <si>
    <t>169057306518611</t>
  </si>
  <si>
    <t>VANONI</t>
  </si>
  <si>
    <t>180082611301703</t>
  </si>
  <si>
    <t>VILLEGAS</t>
  </si>
  <si>
    <t>Mouleur/Sableur/Metaliseur</t>
  </si>
  <si>
    <t>186113833702181</t>
  </si>
  <si>
    <t>BERTIN CASTELLAN</t>
  </si>
  <si>
    <t>ALTERNANT TECHNICIEN METHODES</t>
  </si>
  <si>
    <t>196096116925558</t>
  </si>
  <si>
    <t>179086504701412</t>
  </si>
  <si>
    <t>167110701965981</t>
  </si>
  <si>
    <t>CATALA</t>
  </si>
  <si>
    <t>ALTERNANT QHS</t>
  </si>
  <si>
    <t>295109406725313</t>
  </si>
  <si>
    <t>ZAGAR</t>
  </si>
  <si>
    <t>IMS3</t>
  </si>
  <si>
    <t>Indus/Manuf Mgr Assistant</t>
  </si>
  <si>
    <t>S3 - Support Team Leader</t>
  </si>
  <si>
    <t>RESP GESTION DE SITE</t>
  </si>
  <si>
    <t>271030701906312</t>
  </si>
  <si>
    <t>ZAMORA</t>
  </si>
  <si>
    <t>157119935043620</t>
  </si>
  <si>
    <t>ZAYOUT</t>
  </si>
  <si>
    <t>174113856304474</t>
  </si>
  <si>
    <t>Aub.</t>
  </si>
  <si>
    <t>Lattes</t>
  </si>
  <si>
    <t>STG</t>
  </si>
  <si>
    <t>PLAN DE FORMATION 2019</t>
  </si>
  <si>
    <t>Site</t>
  </si>
  <si>
    <t>APAVE</t>
  </si>
  <si>
    <t>CAIANI</t>
  </si>
  <si>
    <t>Incendie</t>
  </si>
  <si>
    <t>TEYSSIERJJ</t>
  </si>
  <si>
    <t>TEYSSIERS</t>
  </si>
  <si>
    <t>ARNAUDE</t>
  </si>
  <si>
    <t>ARNAUDJL</t>
  </si>
  <si>
    <t>VERNETLOG</t>
  </si>
  <si>
    <t>VERNETGIL</t>
  </si>
  <si>
    <t>LACOURR</t>
  </si>
  <si>
    <t>LACOURB</t>
  </si>
  <si>
    <t>Recyclage CACES2</t>
  </si>
  <si>
    <t>Recyclage CACES3 5</t>
  </si>
  <si>
    <t>Recyclage SST</t>
  </si>
  <si>
    <t>CFSP</t>
  </si>
  <si>
    <t>SEEF</t>
  </si>
  <si>
    <t>Alexandre</t>
  </si>
  <si>
    <t>Indus/Manufact Senior Engine</t>
  </si>
  <si>
    <t>RESPONSABLE METHODES</t>
  </si>
  <si>
    <t>Yazid</t>
  </si>
  <si>
    <t>Arnaud</t>
  </si>
  <si>
    <t>Claude</t>
  </si>
  <si>
    <t>Paolo</t>
  </si>
  <si>
    <t>Emmanuel</t>
  </si>
  <si>
    <t>Jean-Luc</t>
  </si>
  <si>
    <t>Herve</t>
  </si>
  <si>
    <t>Dominique</t>
  </si>
  <si>
    <t>Denis</t>
  </si>
  <si>
    <t>Lionel</t>
  </si>
  <si>
    <t>Jeremy</t>
  </si>
  <si>
    <t>Anouar</t>
  </si>
  <si>
    <t>Didine</t>
  </si>
  <si>
    <t>Claudine</t>
  </si>
  <si>
    <t>Mohammed</t>
  </si>
  <si>
    <t>Doryan</t>
  </si>
  <si>
    <t>Henri</t>
  </si>
  <si>
    <t>Dimitri</t>
  </si>
  <si>
    <t>Eddy</t>
  </si>
  <si>
    <t>Simon</t>
  </si>
  <si>
    <t>Xavier</t>
  </si>
  <si>
    <t>Claire</t>
  </si>
  <si>
    <t>Frederic</t>
  </si>
  <si>
    <t>Loic</t>
  </si>
  <si>
    <t>Patrick</t>
  </si>
  <si>
    <t>Patrice</t>
  </si>
  <si>
    <t>Franck</t>
  </si>
  <si>
    <t>Francois</t>
  </si>
  <si>
    <t>Jerome</t>
  </si>
  <si>
    <t>Sebastien</t>
  </si>
  <si>
    <t>Jimmy</t>
  </si>
  <si>
    <t>Gisele</t>
  </si>
  <si>
    <t>Adriano</t>
  </si>
  <si>
    <t>Jean-Louis</t>
  </si>
  <si>
    <t>Gerald</t>
  </si>
  <si>
    <t>Jean-Claude</t>
  </si>
  <si>
    <t>Steve</t>
  </si>
  <si>
    <t>Thierry</t>
  </si>
  <si>
    <t>Brahim</t>
  </si>
  <si>
    <t>Remi</t>
  </si>
  <si>
    <t>Gilles</t>
  </si>
  <si>
    <t>Guy</t>
  </si>
  <si>
    <t>Manuel</t>
  </si>
  <si>
    <t>Renaud</t>
  </si>
  <si>
    <t>Gael</t>
  </si>
  <si>
    <t>Romuald</t>
  </si>
  <si>
    <t>Catherine</t>
  </si>
  <si>
    <t>Fabienne</t>
  </si>
  <si>
    <t>Teofilo</t>
  </si>
  <si>
    <t>Ouali</t>
  </si>
  <si>
    <t>Pierre</t>
  </si>
  <si>
    <t>Eric</t>
  </si>
  <si>
    <t>Bernard</t>
  </si>
  <si>
    <t>Marjorie</t>
  </si>
  <si>
    <t>Julien</t>
  </si>
  <si>
    <t>Claudie</t>
  </si>
  <si>
    <t>Sophie</t>
  </si>
  <si>
    <t>Aurelie</t>
  </si>
  <si>
    <t>Raphael</t>
  </si>
  <si>
    <t>Bruno</t>
  </si>
  <si>
    <t xml:space="preserve">Julie </t>
  </si>
  <si>
    <t>Roland</t>
  </si>
  <si>
    <t>Patricia</t>
  </si>
  <si>
    <t>Bastien</t>
  </si>
  <si>
    <t>Harold</t>
  </si>
  <si>
    <t>Jean-Yves</t>
  </si>
  <si>
    <t>Philippe</t>
  </si>
  <si>
    <t>Marc</t>
  </si>
  <si>
    <t>Jacky</t>
  </si>
  <si>
    <t>Romain</t>
  </si>
  <si>
    <t>Clement</t>
  </si>
  <si>
    <t>Chantal</t>
  </si>
  <si>
    <t>Luc</t>
  </si>
  <si>
    <t>Johnattan</t>
  </si>
  <si>
    <t>Richard</t>
  </si>
  <si>
    <t>Ghislaine</t>
  </si>
  <si>
    <t>Thomas</t>
  </si>
  <si>
    <t>Eliseu</t>
  </si>
  <si>
    <t>Solange</t>
  </si>
  <si>
    <t>Beatrice</t>
  </si>
  <si>
    <t>Jean-Marie</t>
  </si>
  <si>
    <t>Murielle</t>
  </si>
  <si>
    <t>Jessica</t>
  </si>
  <si>
    <t>Sylvain</t>
  </si>
  <si>
    <t>Laetitia</t>
  </si>
  <si>
    <t>Radu</t>
  </si>
  <si>
    <t>Vincent</t>
  </si>
  <si>
    <t>Nadia</t>
  </si>
  <si>
    <t>Justine</t>
  </si>
  <si>
    <t>Lydia</t>
  </si>
  <si>
    <t>Michael</t>
  </si>
  <si>
    <t>Sabine</t>
  </si>
  <si>
    <t>Larbi</t>
  </si>
  <si>
    <t>Formation obligatoire</t>
  </si>
  <si>
    <t>Maintien de l'emploi</t>
  </si>
  <si>
    <t>Adaptation au poste</t>
  </si>
  <si>
    <t>NOM</t>
  </si>
  <si>
    <t>PRENOM</t>
  </si>
  <si>
    <t>Calendrier de réalisation</t>
  </si>
  <si>
    <t>Coûts salariaux chargés</t>
  </si>
  <si>
    <t>Coût péda.</t>
  </si>
  <si>
    <t>Somme de Coût péda.</t>
  </si>
  <si>
    <t>Somme de Coûts salariaux chargés</t>
  </si>
  <si>
    <t>Somme de TotC</t>
  </si>
  <si>
    <t>Gestes et Postures</t>
  </si>
  <si>
    <t>Recyclage Pont Roulant</t>
  </si>
  <si>
    <t>Risques Chimiques</t>
  </si>
  <si>
    <t>Hab Electricité</t>
  </si>
  <si>
    <t>Intitulé de Formation</t>
  </si>
  <si>
    <t xml:space="preserve">Type de Formation </t>
  </si>
  <si>
    <t>MATRICULE</t>
  </si>
  <si>
    <t>CLE RECHERCHE</t>
  </si>
  <si>
    <t>VALIDATION</t>
  </si>
  <si>
    <t>CALENDRIER</t>
  </si>
  <si>
    <t>INTITULE FORMATION</t>
  </si>
  <si>
    <t>AXE FORMATION</t>
  </si>
  <si>
    <t>TYPE FORMATION</t>
  </si>
  <si>
    <t>SITE</t>
  </si>
  <si>
    <t>MANAGER</t>
  </si>
  <si>
    <t>Code du CE (Actuellement vide)</t>
  </si>
  <si>
    <t>code function + description</t>
  </si>
  <si>
    <t>Business title</t>
  </si>
  <si>
    <t>Sexe2</t>
  </si>
  <si>
    <t>French category code</t>
  </si>
  <si>
    <t>Borisjuks</t>
  </si>
  <si>
    <t>Années d'ancienneté</t>
  </si>
  <si>
    <t>SEBTR</t>
  </si>
  <si>
    <t>SENER</t>
  </si>
  <si>
    <t>SEEDH</t>
  </si>
  <si>
    <t>Recyclage CACES3</t>
  </si>
  <si>
    <t>PLAN DE FORMATION 2019 CONSOLIDE</t>
  </si>
  <si>
    <t>Job Code (CSP)</t>
  </si>
  <si>
    <t>PLAN</t>
  </si>
  <si>
    <t>Plan</t>
  </si>
  <si>
    <t>DIF</t>
  </si>
  <si>
    <t>PP</t>
  </si>
  <si>
    <t>Type de Formation</t>
  </si>
  <si>
    <t>Service (DVC/NDVC)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</si>
</sst>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[$€-40C]_-;\-* #,##0\ [$€-40C]_-;_-* &quot;-&quot;??\ [$€-40C]_-;_-@_-"/>
    <numFmt numFmtId="165" formatCode="#,##0.00\ &quot;€&quot;"/>
    <numFmt numFmtId="166" formatCode="#,##0\ &quot;€&quot;"/>
    <numFmt numFmtId="167" formatCode="_-* #,##0.00\ [$€]_-;\-* #,##0.00\ [$€]_-;_-* &quot;-&quot;??\ [$€]_-;_-@_-"/>
    <numFmt numFmtId="168" formatCode="_-* #,##0\ _€_-;\-* #,##0\ _€_-;_-* &quot;-&quot;??\ _€_-;_-@_-"/>
    <numFmt numFmtId="169" formatCode="0.0000000000"/>
    <numFmt numFmtId="170" formatCode="#"/>
    <numFmt numFmtId="171" formatCode="_-* #,##0.0\ _€_-;\-* #,##0.0\ _€_-;_-* &quot;-&quot;??\ _€_-;_-@_-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indexed="12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0"/>
      <color theme="1"/>
      <name val="Comic Sans MS"/>
      <family val="2"/>
    </font>
    <font>
      <sz val="10"/>
      <color theme="1"/>
      <name val="Arial"/>
      <family val="2"/>
    </font>
    <font>
      <sz val="10"/>
      <color theme="1"/>
      <name val="Comic Sans MS"/>
      <family val="4"/>
    </font>
    <font>
      <b/>
      <sz val="11"/>
      <color theme="1"/>
      <name val="Calibri"/>
      <family val="2"/>
    </font>
    <font>
      <sz val="10"/>
      <name val="Comic Sans MS"/>
      <family val="4"/>
    </font>
    <font>
      <sz val="11"/>
      <name val="Comic Sans MS"/>
      <family val="4"/>
    </font>
    <font>
      <b/>
      <sz val="11"/>
      <color theme="0"/>
      <name val="Calibri"/>
      <family val="2"/>
    </font>
    <font>
      <sz val="10"/>
      <color theme="1"/>
      <name val="Comic Sans MS"/>
    </font>
    <font>
      <sz val="10"/>
      <name val="Comic Sans MS"/>
    </font>
    <font>
      <sz val="1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theme="4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double">
        <color theme="4"/>
      </top>
      <bottom/>
      <diagonal/>
    </border>
    <border>
      <left style="thin">
        <color theme="0"/>
      </left>
      <right style="double">
        <color theme="4"/>
      </right>
      <top style="double">
        <color theme="4"/>
      </top>
      <bottom/>
      <diagonal/>
    </border>
    <border>
      <left style="double">
        <color theme="4"/>
      </left>
      <right/>
      <top/>
      <bottom/>
      <diagonal/>
    </border>
    <border>
      <left/>
      <right style="double">
        <color theme="4"/>
      </right>
      <top/>
      <bottom/>
      <diagonal/>
    </border>
    <border>
      <left style="double">
        <color theme="4"/>
      </left>
      <right style="double">
        <color theme="4"/>
      </right>
      <top style="thin">
        <color theme="4"/>
      </top>
      <bottom style="double">
        <color theme="4"/>
      </bottom>
      <diagonal/>
    </border>
    <border>
      <left style="double">
        <color theme="4"/>
      </left>
      <right/>
      <top style="double">
        <color theme="4"/>
      </top>
      <bottom/>
      <diagonal/>
    </border>
    <border>
      <left/>
      <right style="double">
        <color theme="4"/>
      </right>
      <top style="double">
        <color theme="4"/>
      </top>
      <bottom/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theme="3" tint="0.39997558519241921"/>
      </left>
      <right/>
      <top/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/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double">
        <color theme="4"/>
      </top>
      <bottom/>
      <diagonal/>
    </border>
    <border>
      <left style="thin">
        <color theme="0"/>
      </left>
      <right style="thin">
        <color theme="0"/>
      </right>
      <top style="double">
        <color theme="4"/>
      </top>
      <bottom style="double">
        <color theme="4"/>
      </bottom>
      <diagonal/>
    </border>
    <border>
      <left style="thin">
        <color theme="0"/>
      </left>
      <right style="double">
        <color theme="4"/>
      </right>
      <top style="double">
        <color theme="4"/>
      </top>
      <bottom style="double">
        <color theme="4"/>
      </bottom>
      <diagonal/>
    </border>
    <border>
      <left/>
      <right style="thin">
        <color theme="0"/>
      </right>
      <top style="double">
        <color theme="4"/>
      </top>
      <bottom style="double">
        <color theme="4"/>
      </bottom>
      <diagonal/>
    </border>
    <border>
      <left style="double">
        <color theme="4"/>
      </left>
      <right/>
      <top style="thin">
        <color theme="4"/>
      </top>
      <bottom style="double">
        <color theme="4"/>
      </bottom>
      <diagonal/>
    </border>
    <border>
      <left/>
      <right style="double">
        <color theme="4"/>
      </right>
      <top style="thin">
        <color theme="4"/>
      </top>
      <bottom style="double">
        <color theme="4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medium">
        <color theme="1"/>
      </right>
      <top style="medium">
        <color theme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4" tint="-0.249977111117893"/>
      </left>
      <right style="thick">
        <color theme="4" tint="-0.249977111117893"/>
      </right>
      <top style="thick">
        <color theme="4" tint="-0.249977111117893"/>
      </top>
      <bottom style="thick">
        <color theme="4" tint="-0.249977111117893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medium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theme="0"/>
      </bottom>
      <diagonal/>
    </border>
    <border>
      <left/>
      <right style="thin">
        <color theme="0"/>
      </right>
      <top style="medium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</borders>
  <cellStyleXfs count="18">
    <xf numFmtId="0" fontId="0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12" fillId="0" borderId="0"/>
    <xf numFmtId="0" fontId="8" fillId="0" borderId="0"/>
    <xf numFmtId="9" fontId="12" fillId="0" borderId="0" applyFont="0" applyFill="0" applyBorder="0" applyAlignment="0" applyProtection="0"/>
    <xf numFmtId="0" fontId="1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/>
  </cellStyleXfs>
  <cellXfs count="233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9" fontId="2" fillId="0" borderId="0" xfId="0" applyNumberFormat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1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5" borderId="4" xfId="0" applyFont="1" applyFill="1" applyBorder="1"/>
    <xf numFmtId="0" fontId="0" fillId="6" borderId="4" xfId="0" applyFont="1" applyFill="1" applyBorder="1"/>
    <xf numFmtId="0" fontId="0" fillId="5" borderId="5" xfId="0" applyFont="1" applyFill="1" applyBorder="1"/>
    <xf numFmtId="0" fontId="0" fillId="5" borderId="5" xfId="0" applyFont="1" applyFill="1" applyBorder="1" applyAlignment="1">
      <alignment horizontal="center"/>
    </xf>
    <xf numFmtId="0" fontId="0" fillId="6" borderId="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6" xfId="0" applyFont="1" applyFill="1" applyBorder="1" applyAlignment="1">
      <alignment horizontal="center"/>
    </xf>
    <xf numFmtId="0" fontId="0" fillId="0" borderId="0" xfId="0" pivotButton="1"/>
    <xf numFmtId="0" fontId="3" fillId="0" borderId="1" xfId="1" applyAlignment="1">
      <alignment vertical="center"/>
    </xf>
    <xf numFmtId="0" fontId="5" fillId="0" borderId="3" xfId="3"/>
    <xf numFmtId="165" fontId="0" fillId="0" borderId="0" xfId="0" applyNumberFormat="1" applyBorder="1" applyAlignment="1">
      <alignment vertical="center"/>
    </xf>
    <xf numFmtId="0" fontId="13" fillId="0" borderId="0" xfId="0" applyFont="1" applyAlignment="1">
      <alignment horizontal="center" vertical="center"/>
    </xf>
    <xf numFmtId="168" fontId="1" fillId="0" borderId="0" xfId="0" applyNumberFormat="1" applyFont="1" applyFill="1" applyBorder="1"/>
    <xf numFmtId="0" fontId="5" fillId="0" borderId="3" xfId="3" applyFill="1"/>
    <xf numFmtId="0" fontId="5" fillId="0" borderId="0" xfId="3" applyFill="1" applyBorder="1"/>
    <xf numFmtId="0" fontId="5" fillId="0" borderId="0" xfId="3" applyBorder="1"/>
    <xf numFmtId="169" fontId="0" fillId="0" borderId="0" xfId="0" applyNumberFormat="1"/>
    <xf numFmtId="0" fontId="9" fillId="0" borderId="0" xfId="4" applyFont="1" applyFill="1" applyBorder="1" applyAlignment="1">
      <alignment horizontal="center" vertical="center" wrapText="1"/>
    </xf>
    <xf numFmtId="0" fontId="0" fillId="0" borderId="0" xfId="0" applyFill="1"/>
    <xf numFmtId="0" fontId="9" fillId="0" borderId="7" xfId="4" applyFont="1" applyFill="1" applyBorder="1" applyAlignment="1">
      <alignment vertical="center" wrapText="1"/>
    </xf>
    <xf numFmtId="168" fontId="1" fillId="0" borderId="0" xfId="6" applyNumberFormat="1" applyFont="1" applyBorder="1"/>
    <xf numFmtId="168" fontId="0" fillId="6" borderId="0" xfId="0" applyNumberFormat="1" applyFill="1" applyAlignment="1">
      <alignment horizontal="left"/>
    </xf>
    <xf numFmtId="0" fontId="4" fillId="0" borderId="2" xfId="2"/>
    <xf numFmtId="0" fontId="9" fillId="2" borderId="7" xfId="4" applyFont="1" applyFill="1" applyBorder="1" applyAlignment="1">
      <alignment horizontal="center" vertical="center" wrapText="1"/>
    </xf>
    <xf numFmtId="0" fontId="9" fillId="2" borderId="10" xfId="4" applyFont="1" applyFill="1" applyBorder="1" applyAlignment="1">
      <alignment horizontal="center" vertical="center" wrapText="1"/>
    </xf>
    <xf numFmtId="0" fontId="9" fillId="2" borderId="11" xfId="4" applyFont="1" applyFill="1" applyBorder="1" applyAlignment="1">
      <alignment horizontal="center" vertical="center" wrapText="1"/>
    </xf>
    <xf numFmtId="0" fontId="9" fillId="2" borderId="12" xfId="4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3" xfId="0" pivotButton="1" applyBorder="1"/>
    <xf numFmtId="168" fontId="1" fillId="6" borderId="13" xfId="0" applyNumberFormat="1" applyFont="1" applyFill="1" applyBorder="1" applyAlignment="1"/>
    <xf numFmtId="168" fontId="0" fillId="6" borderId="0" xfId="0" applyNumberFormat="1" applyFont="1" applyFill="1" applyBorder="1" applyAlignment="1"/>
    <xf numFmtId="168" fontId="0" fillId="0" borderId="13" xfId="0" applyNumberFormat="1" applyBorder="1" applyAlignment="1">
      <alignment horizontal="left"/>
    </xf>
    <xf numFmtId="168" fontId="0" fillId="0" borderId="0" xfId="0" applyNumberFormat="1" applyBorder="1"/>
    <xf numFmtId="168" fontId="0" fillId="0" borderId="13" xfId="0" applyNumberFormat="1" applyBorder="1" applyAlignment="1">
      <alignment horizontal="left" indent="1"/>
    </xf>
    <xf numFmtId="0" fontId="1" fillId="0" borderId="15" xfId="0" applyFont="1" applyBorder="1" applyAlignment="1">
      <alignment horizontal="center" vertical="center"/>
    </xf>
    <xf numFmtId="168" fontId="1" fillId="0" borderId="15" xfId="0" applyNumberFormat="1" applyFont="1" applyBorder="1" applyAlignment="1">
      <alignment horizontal="center" vertical="center"/>
    </xf>
    <xf numFmtId="0" fontId="0" fillId="0" borderId="16" xfId="0" pivotButton="1" applyBorder="1"/>
    <xf numFmtId="0" fontId="0" fillId="0" borderId="17" xfId="0" applyBorder="1"/>
    <xf numFmtId="168" fontId="0" fillId="6" borderId="13" xfId="0" applyNumberFormat="1" applyFont="1" applyFill="1" applyBorder="1" applyAlignment="1"/>
    <xf numFmtId="168" fontId="0" fillId="6" borderId="14" xfId="0" applyNumberFormat="1" applyFont="1" applyFill="1" applyBorder="1" applyAlignment="1"/>
    <xf numFmtId="0" fontId="1" fillId="0" borderId="8" xfId="12"/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" fillId="0" borderId="8" xfId="12" applyAlignment="1">
      <alignment horizontal="center"/>
    </xf>
    <xf numFmtId="0" fontId="14" fillId="0" borderId="0" xfId="3" applyFont="1" applyFill="1" applyBorder="1"/>
    <xf numFmtId="0" fontId="14" fillId="0" borderId="0" xfId="0" applyFont="1"/>
    <xf numFmtId="0" fontId="4" fillId="0" borderId="0" xfId="2" applyBorder="1"/>
    <xf numFmtId="0" fontId="18" fillId="0" borderId="0" xfId="17" applyFont="1"/>
    <xf numFmtId="0" fontId="17" fillId="0" borderId="0" xfId="17"/>
    <xf numFmtId="0" fontId="19" fillId="0" borderId="0" xfId="17" applyFont="1"/>
    <xf numFmtId="0" fontId="19" fillId="0" borderId="0" xfId="17" applyFont="1" applyBorder="1"/>
    <xf numFmtId="0" fontId="19" fillId="0" borderId="0" xfId="0" applyFont="1" applyBorder="1"/>
    <xf numFmtId="14" fontId="19" fillId="0" borderId="0" xfId="0" applyNumberFormat="1" applyFont="1" applyBorder="1"/>
    <xf numFmtId="0" fontId="19" fillId="0" borderId="0" xfId="17" applyNumberFormat="1" applyFont="1" applyBorder="1" applyAlignment="1">
      <alignment horizontal="right"/>
    </xf>
    <xf numFmtId="0" fontId="19" fillId="0" borderId="0" xfId="0" applyFont="1" applyBorder="1" applyAlignment="1">
      <alignment horizontal="right"/>
    </xf>
    <xf numFmtId="0" fontId="4" fillId="0" borderId="19" xfId="2" applyBorder="1" applyAlignment="1">
      <alignment horizontal="center" vertical="center" wrapText="1"/>
    </xf>
    <xf numFmtId="165" fontId="4" fillId="0" borderId="20" xfId="2" applyNumberFormat="1" applyBorder="1" applyAlignment="1">
      <alignment horizontal="center" vertical="center" wrapText="1"/>
    </xf>
    <xf numFmtId="165" fontId="4" fillId="0" borderId="19" xfId="2" applyNumberForma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166" fontId="1" fillId="0" borderId="18" xfId="6" applyNumberFormat="1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0" fontId="4" fillId="0" borderId="22" xfId="2" applyBorder="1" applyAlignment="1">
      <alignment vertical="center"/>
    </xf>
    <xf numFmtId="0" fontId="4" fillId="0" borderId="23" xfId="2" applyBorder="1" applyAlignment="1">
      <alignment vertical="center"/>
    </xf>
    <xf numFmtId="0" fontId="0" fillId="0" borderId="19" xfId="0" applyBorder="1" applyAlignment="1">
      <alignment vertical="center"/>
    </xf>
    <xf numFmtId="166" fontId="1" fillId="0" borderId="19" xfId="7" applyNumberFormat="1" applyFont="1" applyBorder="1" applyAlignment="1">
      <alignment horizontal="center" vertical="center"/>
    </xf>
    <xf numFmtId="166" fontId="1" fillId="0" borderId="25" xfId="7" applyNumberFormat="1" applyFont="1" applyBorder="1" applyAlignment="1">
      <alignment horizontal="center" vertical="center"/>
    </xf>
    <xf numFmtId="9" fontId="2" fillId="0" borderId="18" xfId="0" applyNumberFormat="1" applyFont="1" applyBorder="1" applyAlignment="1">
      <alignment horizontal="center" vertical="center"/>
    </xf>
    <xf numFmtId="9" fontId="2" fillId="0" borderId="19" xfId="0" applyNumberFormat="1" applyFont="1" applyBorder="1" applyAlignment="1">
      <alignment horizontal="center" vertical="center"/>
    </xf>
    <xf numFmtId="9" fontId="2" fillId="0" borderId="20" xfId="0" applyNumberFormat="1" applyFont="1" applyBorder="1" applyAlignment="1">
      <alignment horizontal="center" vertical="center"/>
    </xf>
    <xf numFmtId="0" fontId="4" fillId="0" borderId="23" xfId="2" applyBorder="1" applyAlignment="1">
      <alignment horizontal="center" vertical="center"/>
    </xf>
    <xf numFmtId="0" fontId="4" fillId="0" borderId="19" xfId="2" applyBorder="1" applyAlignment="1">
      <alignment horizontal="center" vertical="center"/>
    </xf>
    <xf numFmtId="14" fontId="19" fillId="12" borderId="26" xfId="0" applyNumberFormat="1" applyFont="1" applyFill="1" applyBorder="1" applyAlignment="1" applyProtection="1">
      <protection locked="0"/>
    </xf>
    <xf numFmtId="0" fontId="22" fillId="12" borderId="26" xfId="0" applyFont="1" applyFill="1" applyBorder="1" applyAlignment="1">
      <alignment horizontal="center" vertical="center"/>
    </xf>
    <xf numFmtId="168" fontId="0" fillId="6" borderId="0" xfId="0" applyNumberFormat="1" applyFont="1" applyFill="1" applyAlignment="1">
      <alignment horizontal="left"/>
    </xf>
    <xf numFmtId="0" fontId="0" fillId="0" borderId="16" xfId="0" applyBorder="1"/>
    <xf numFmtId="0" fontId="0" fillId="0" borderId="27" xfId="0" applyBorder="1"/>
    <xf numFmtId="0" fontId="0" fillId="0" borderId="14" xfId="0" applyBorder="1"/>
    <xf numFmtId="168" fontId="1" fillId="6" borderId="0" xfId="0" applyNumberFormat="1" applyFont="1" applyFill="1" applyAlignment="1"/>
    <xf numFmtId="168" fontId="0" fillId="6" borderId="0" xfId="0" applyNumberFormat="1" applyFont="1" applyFill="1" applyAlignment="1"/>
    <xf numFmtId="0" fontId="0" fillId="0" borderId="27" xfId="0" pivotButton="1" applyBorder="1"/>
    <xf numFmtId="0" fontId="13" fillId="0" borderId="13" xfId="0" applyFont="1" applyBorder="1" applyAlignment="1">
      <alignment horizontal="center" vertical="center"/>
    </xf>
    <xf numFmtId="168" fontId="13" fillId="0" borderId="0" xfId="0" applyNumberFormat="1" applyFont="1" applyBorder="1" applyAlignment="1">
      <alignment horizontal="center" vertical="center"/>
    </xf>
    <xf numFmtId="168" fontId="13" fillId="0" borderId="14" xfId="0" applyNumberFormat="1" applyFont="1" applyBorder="1" applyAlignment="1">
      <alignment horizontal="center" vertical="center"/>
    </xf>
    <xf numFmtId="0" fontId="9" fillId="4" borderId="16" xfId="0" applyFont="1" applyFill="1" applyBorder="1"/>
    <xf numFmtId="168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28" xfId="0" applyBorder="1" applyAlignment="1">
      <alignment horizontal="center" vertical="center" wrapText="1"/>
    </xf>
    <xf numFmtId="168" fontId="0" fillId="0" borderId="14" xfId="0" applyNumberFormat="1" applyBorder="1"/>
    <xf numFmtId="0" fontId="0" fillId="0" borderId="13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0" fillId="0" borderId="9" xfId="0" pivotButton="1" applyBorder="1" applyAlignment="1">
      <alignment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9" xfId="0" applyBorder="1" applyAlignment="1">
      <alignment horizontal="center" wrapText="1"/>
    </xf>
    <xf numFmtId="0" fontId="1" fillId="0" borderId="0" xfId="0" applyNumberFormat="1" applyFont="1" applyAlignment="1">
      <alignment horizontal="center" vertical="center"/>
    </xf>
    <xf numFmtId="41" fontId="0" fillId="0" borderId="0" xfId="0" applyNumberFormat="1"/>
    <xf numFmtId="41" fontId="0" fillId="6" borderId="0" xfId="0" applyNumberFormat="1" applyFill="1"/>
    <xf numFmtId="41" fontId="1" fillId="0" borderId="0" xfId="0" applyNumberFormat="1" applyFont="1" applyAlignment="1">
      <alignment vertical="center"/>
    </xf>
    <xf numFmtId="41" fontId="13" fillId="0" borderId="0" xfId="0" applyNumberFormat="1" applyFont="1" applyAlignment="1">
      <alignment horizontal="center" vertical="center"/>
    </xf>
    <xf numFmtId="0" fontId="1" fillId="0" borderId="31" xfId="0" applyFont="1" applyBorder="1" applyAlignment="1">
      <alignment horizontal="left" vertical="center"/>
    </xf>
    <xf numFmtId="168" fontId="1" fillId="0" borderId="32" xfId="0" applyNumberFormat="1" applyFont="1" applyFill="1" applyBorder="1" applyAlignment="1" applyProtection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14" fontId="21" fillId="12" borderId="26" xfId="0" applyNumberFormat="1" applyFont="1" applyFill="1" applyBorder="1" applyAlignment="1" applyProtection="1">
      <alignment horizontal="center"/>
      <protection locked="0"/>
    </xf>
    <xf numFmtId="0" fontId="0" fillId="0" borderId="33" xfId="0" applyFont="1" applyFill="1" applyBorder="1" applyAlignment="1">
      <alignment horizontal="center"/>
    </xf>
    <xf numFmtId="0" fontId="0" fillId="5" borderId="26" xfId="0" applyFont="1" applyFill="1" applyBorder="1" applyAlignment="1">
      <alignment horizontal="center"/>
    </xf>
    <xf numFmtId="0" fontId="0" fillId="6" borderId="26" xfId="0" applyFont="1" applyFill="1" applyBorder="1" applyAlignment="1">
      <alignment horizontal="center"/>
    </xf>
    <xf numFmtId="14" fontId="19" fillId="12" borderId="36" xfId="0" applyNumberFormat="1" applyFont="1" applyFill="1" applyBorder="1" applyAlignment="1" applyProtection="1">
      <protection locked="0"/>
    </xf>
    <xf numFmtId="0" fontId="22" fillId="12" borderId="36" xfId="0" applyFont="1" applyFill="1" applyBorder="1" applyAlignment="1">
      <alignment horizontal="center" vertical="center"/>
    </xf>
    <xf numFmtId="14" fontId="25" fillId="12" borderId="26" xfId="0" applyNumberFormat="1" applyFont="1" applyFill="1" applyBorder="1" applyAlignment="1" applyProtection="1">
      <alignment horizontal="center"/>
      <protection locked="0"/>
    </xf>
    <xf numFmtId="0" fontId="23" fillId="11" borderId="37" xfId="0" applyFont="1" applyFill="1" applyBorder="1" applyAlignment="1">
      <alignment horizontal="left" vertical="center" wrapText="1"/>
    </xf>
    <xf numFmtId="0" fontId="20" fillId="11" borderId="38" xfId="0" applyFont="1" applyFill="1" applyBorder="1" applyAlignment="1">
      <alignment horizontal="left" vertical="center" wrapText="1"/>
    </xf>
    <xf numFmtId="0" fontId="20" fillId="11" borderId="39" xfId="0" applyFont="1" applyFill="1" applyBorder="1" applyAlignment="1">
      <alignment horizontal="left" vertical="center" wrapText="1"/>
    </xf>
    <xf numFmtId="0" fontId="4" fillId="0" borderId="18" xfId="2" applyBorder="1" applyAlignment="1">
      <alignment horizontal="center" vertical="center" wrapText="1"/>
    </xf>
    <xf numFmtId="166" fontId="1" fillId="0" borderId="20" xfId="7" applyNumberFormat="1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1" fillId="0" borderId="20" xfId="0" applyFont="1" applyBorder="1" applyAlignment="1">
      <alignment horizontal="center" vertical="center"/>
    </xf>
    <xf numFmtId="0" fontId="4" fillId="0" borderId="19" xfId="2" applyBorder="1" applyAlignment="1">
      <alignment vertical="center"/>
    </xf>
    <xf numFmtId="0" fontId="6" fillId="9" borderId="35" xfId="4" applyFill="1" applyBorder="1" applyAlignment="1">
      <alignment horizontal="center" vertical="center" wrapText="1"/>
    </xf>
    <xf numFmtId="0" fontId="6" fillId="9" borderId="35" xfId="4" applyFont="1" applyFill="1" applyBorder="1" applyAlignment="1">
      <alignment horizontal="center" vertical="center" wrapText="1"/>
    </xf>
    <xf numFmtId="0" fontId="0" fillId="9" borderId="35" xfId="0" applyFill="1" applyBorder="1" applyAlignment="1">
      <alignment horizontal="center" vertical="center" wrapText="1"/>
    </xf>
    <xf numFmtId="0" fontId="6" fillId="8" borderId="35" xfId="4" applyFill="1" applyBorder="1" applyAlignment="1">
      <alignment horizontal="center" vertical="center"/>
    </xf>
    <xf numFmtId="0" fontId="6" fillId="8" borderId="35" xfId="4" applyFill="1" applyBorder="1" applyAlignment="1">
      <alignment horizontal="center" vertical="center" wrapText="1"/>
    </xf>
    <xf numFmtId="0" fontId="6" fillId="10" borderId="35" xfId="4" applyFill="1" applyBorder="1" applyAlignment="1">
      <alignment horizontal="center" vertical="center" wrapText="1"/>
    </xf>
    <xf numFmtId="0" fontId="6" fillId="13" borderId="35" xfId="4" applyFill="1" applyBorder="1" applyAlignment="1">
      <alignment horizontal="center" vertical="center" wrapText="1"/>
    </xf>
    <xf numFmtId="0" fontId="0" fillId="13" borderId="35" xfId="0" applyFill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10" borderId="35" xfId="0" applyFont="1" applyFill="1" applyBorder="1" applyAlignment="1">
      <alignment vertical="center"/>
    </xf>
    <xf numFmtId="0" fontId="0" fillId="13" borderId="35" xfId="0" applyFont="1" applyFill="1" applyBorder="1" applyAlignment="1">
      <alignment vertical="center"/>
    </xf>
    <xf numFmtId="0" fontId="0" fillId="13" borderId="35" xfId="0" applyFont="1" applyFill="1" applyBorder="1" applyAlignment="1">
      <alignment horizontal="center" vertical="center"/>
    </xf>
    <xf numFmtId="0" fontId="0" fillId="0" borderId="35" xfId="0" applyFont="1" applyBorder="1" applyAlignment="1">
      <alignment vertical="center"/>
    </xf>
    <xf numFmtId="0" fontId="0" fillId="9" borderId="35" xfId="0" applyNumberFormat="1" applyFont="1" applyFill="1" applyBorder="1" applyAlignment="1">
      <alignment horizontal="center" vertical="center"/>
    </xf>
    <xf numFmtId="0" fontId="21" fillId="12" borderId="36" xfId="0" applyFont="1" applyFill="1" applyBorder="1" applyAlignment="1">
      <alignment horizontal="center" vertical="center"/>
    </xf>
    <xf numFmtId="0" fontId="21" fillId="12" borderId="26" xfId="0" applyFont="1" applyFill="1" applyBorder="1" applyAlignment="1">
      <alignment horizontal="center" vertical="center"/>
    </xf>
    <xf numFmtId="166" fontId="1" fillId="0" borderId="19" xfId="6" applyNumberFormat="1" applyFon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20" xfId="2" applyBorder="1" applyAlignment="1">
      <alignment vertical="center"/>
    </xf>
    <xf numFmtId="171" fontId="1" fillId="0" borderId="19" xfId="0" applyNumberFormat="1" applyFont="1" applyBorder="1" applyAlignment="1">
      <alignment horizontal="center" vertical="center"/>
    </xf>
    <xf numFmtId="0" fontId="20" fillId="11" borderId="40" xfId="0" applyFont="1" applyFill="1" applyBorder="1" applyAlignment="1">
      <alignment horizontal="left" vertical="center" wrapText="1"/>
    </xf>
    <xf numFmtId="0" fontId="17" fillId="0" borderId="0" xfId="17" applyNumberFormat="1"/>
    <xf numFmtId="14" fontId="17" fillId="0" borderId="0" xfId="17" applyNumberFormat="1"/>
    <xf numFmtId="0" fontId="17" fillId="7" borderId="0" xfId="17" applyFill="1"/>
    <xf numFmtId="0" fontId="18" fillId="0" borderId="0" xfId="17" applyNumberFormat="1" applyFont="1"/>
    <xf numFmtId="14" fontId="18" fillId="0" borderId="0" xfId="17" applyNumberFormat="1" applyFont="1"/>
    <xf numFmtId="0" fontId="18" fillId="0" borderId="0" xfId="17" applyFont="1" applyAlignment="1">
      <alignment horizontal="center" vertical="center" wrapText="1"/>
    </xf>
    <xf numFmtId="0" fontId="17" fillId="0" borderId="0" xfId="17" applyNumberFormat="1" applyAlignment="1">
      <alignment horizontal="left"/>
    </xf>
    <xf numFmtId="0" fontId="18" fillId="0" borderId="0" xfId="17" applyNumberFormat="1" applyFont="1" applyAlignment="1">
      <alignment horizontal="left"/>
    </xf>
    <xf numFmtId="0" fontId="19" fillId="0" borderId="0" xfId="0" applyNumberFormat="1" applyFont="1" applyBorder="1" applyAlignment="1">
      <alignment horizontal="left"/>
    </xf>
    <xf numFmtId="0" fontId="17" fillId="0" borderId="0" xfId="17" applyAlignment="1">
      <alignment horizontal="left"/>
    </xf>
    <xf numFmtId="0" fontId="18" fillId="0" borderId="0" xfId="17" applyFont="1" applyAlignment="1">
      <alignment horizontal="left"/>
    </xf>
    <xf numFmtId="0" fontId="19" fillId="0" borderId="0" xfId="17" applyFont="1" applyAlignment="1">
      <alignment horizontal="left"/>
    </xf>
    <xf numFmtId="14" fontId="21" fillId="12" borderId="36" xfId="0" applyNumberFormat="1" applyFont="1" applyFill="1" applyBorder="1" applyAlignment="1" applyProtection="1">
      <alignment horizontal="center" vertical="center"/>
      <protection locked="0"/>
    </xf>
    <xf numFmtId="14" fontId="21" fillId="12" borderId="26" xfId="0" applyNumberFormat="1" applyFont="1" applyFill="1" applyBorder="1" applyAlignment="1" applyProtection="1">
      <alignment horizontal="center" vertical="center"/>
      <protection locked="0"/>
    </xf>
    <xf numFmtId="14" fontId="24" fillId="12" borderId="26" xfId="0" applyNumberFormat="1" applyFont="1" applyFill="1" applyBorder="1" applyAlignment="1" applyProtection="1">
      <alignment horizontal="center"/>
      <protection locked="0"/>
    </xf>
    <xf numFmtId="0" fontId="0" fillId="6" borderId="26" xfId="0" applyFont="1" applyFill="1" applyBorder="1"/>
    <xf numFmtId="0" fontId="0" fillId="5" borderId="0" xfId="0" applyFont="1" applyFill="1" applyBorder="1"/>
    <xf numFmtId="0" fontId="0" fillId="6" borderId="41" xfId="0" applyFont="1" applyFill="1" applyBorder="1"/>
    <xf numFmtId="0" fontId="0" fillId="5" borderId="41" xfId="0" applyFont="1" applyFill="1" applyBorder="1"/>
    <xf numFmtId="0" fontId="0" fillId="0" borderId="34" xfId="0" applyBorder="1"/>
    <xf numFmtId="0" fontId="0" fillId="14" borderId="26" xfId="0" applyFont="1" applyFill="1" applyBorder="1"/>
    <xf numFmtId="0" fontId="0" fillId="5" borderId="26" xfId="0" applyFont="1" applyFill="1" applyBorder="1"/>
    <xf numFmtId="0" fontId="0" fillId="16" borderId="26" xfId="0" applyFont="1" applyFill="1" applyBorder="1"/>
    <xf numFmtId="0" fontId="19" fillId="12" borderId="42" xfId="0" applyFont="1" applyFill="1" applyBorder="1"/>
    <xf numFmtId="0" fontId="19" fillId="12" borderId="44" xfId="0" applyFont="1" applyFill="1" applyBorder="1"/>
    <xf numFmtId="0" fontId="24" fillId="12" borderId="44" xfId="0" applyNumberFormat="1" applyFont="1" applyFill="1" applyBorder="1"/>
    <xf numFmtId="0" fontId="19" fillId="12" borderId="44" xfId="0" applyNumberFormat="1" applyFont="1" applyFill="1" applyBorder="1"/>
    <xf numFmtId="14" fontId="19" fillId="12" borderId="45" xfId="0" applyNumberFormat="1" applyFont="1" applyFill="1" applyBorder="1" applyAlignment="1" applyProtection="1">
      <protection locked="0"/>
    </xf>
    <xf numFmtId="0" fontId="21" fillId="12" borderId="45" xfId="0" applyFont="1" applyFill="1" applyBorder="1" applyAlignment="1">
      <alignment horizontal="center" vertical="center"/>
    </xf>
    <xf numFmtId="0" fontId="22" fillId="12" borderId="45" xfId="0" applyFont="1" applyFill="1" applyBorder="1" applyAlignment="1">
      <alignment horizontal="center" vertical="center"/>
    </xf>
    <xf numFmtId="0" fontId="24" fillId="12" borderId="46" xfId="0" applyNumberFormat="1" applyFont="1" applyFill="1" applyBorder="1"/>
    <xf numFmtId="0" fontId="0" fillId="16" borderId="4" xfId="0" applyFont="1" applyFill="1" applyBorder="1"/>
    <xf numFmtId="14" fontId="25" fillId="12" borderId="45" xfId="0" applyNumberFormat="1" applyFont="1" applyFill="1" applyBorder="1" applyAlignment="1" applyProtection="1">
      <alignment horizontal="center"/>
      <protection locked="0"/>
    </xf>
    <xf numFmtId="0" fontId="17" fillId="9" borderId="35" xfId="17" applyNumberFormat="1" applyFill="1" applyBorder="1" applyAlignment="1">
      <alignment horizontal="left"/>
    </xf>
    <xf numFmtId="0" fontId="0" fillId="6" borderId="49" xfId="0" applyFont="1" applyFill="1" applyBorder="1" applyAlignment="1">
      <alignment horizontal="center"/>
    </xf>
    <xf numFmtId="0" fontId="0" fillId="5" borderId="49" xfId="0" applyFont="1" applyFill="1" applyBorder="1" applyAlignment="1">
      <alignment horizontal="center"/>
    </xf>
    <xf numFmtId="0" fontId="9" fillId="2" borderId="47" xfId="4" applyFont="1" applyFill="1" applyBorder="1" applyAlignment="1">
      <alignment horizontal="center" vertical="center" wrapText="1"/>
    </xf>
    <xf numFmtId="0" fontId="9" fillId="4" borderId="47" xfId="0" applyFont="1" applyFill="1" applyBorder="1" applyAlignment="1">
      <alignment horizontal="center" vertical="center" wrapText="1"/>
    </xf>
    <xf numFmtId="0" fontId="26" fillId="12" borderId="5" xfId="0" applyFont="1" applyFill="1" applyBorder="1" applyAlignment="1" applyProtection="1">
      <alignment horizontal="center"/>
      <protection locked="0"/>
    </xf>
    <xf numFmtId="0" fontId="26" fillId="18" borderId="26" xfId="0" applyFont="1" applyFill="1" applyBorder="1" applyAlignment="1" applyProtection="1">
      <alignment horizontal="center"/>
      <protection locked="0"/>
    </xf>
    <xf numFmtId="0" fontId="26" fillId="12" borderId="26" xfId="0" applyFont="1" applyFill="1" applyBorder="1" applyAlignment="1" applyProtection="1">
      <alignment horizontal="center"/>
      <protection locked="0"/>
    </xf>
    <xf numFmtId="0" fontId="9" fillId="17" borderId="47" xfId="0" applyFont="1" applyFill="1" applyBorder="1" applyAlignment="1" applyProtection="1">
      <alignment horizontal="center" vertical="center"/>
    </xf>
    <xf numFmtId="0" fontId="9" fillId="15" borderId="35" xfId="5" applyFont="1" applyFill="1" applyBorder="1" applyAlignment="1">
      <alignment horizontal="center" vertical="center"/>
    </xf>
    <xf numFmtId="0" fontId="3" fillId="0" borderId="48" xfId="1" applyBorder="1" applyAlignment="1">
      <alignment horizontal="center" vertical="center"/>
    </xf>
    <xf numFmtId="0" fontId="9" fillId="9" borderId="35" xfId="5" applyFont="1" applyFill="1" applyBorder="1" applyAlignment="1">
      <alignment horizontal="center" vertical="center"/>
    </xf>
    <xf numFmtId="0" fontId="9" fillId="8" borderId="35" xfId="5" applyFont="1" applyFill="1" applyBorder="1" applyAlignment="1">
      <alignment horizontal="center" vertical="center"/>
    </xf>
    <xf numFmtId="0" fontId="9" fillId="10" borderId="35" xfId="5" applyFont="1" applyFill="1" applyBorder="1" applyAlignment="1">
      <alignment horizontal="center" vertical="center"/>
    </xf>
    <xf numFmtId="0" fontId="9" fillId="13" borderId="35" xfId="5" applyFont="1" applyFill="1" applyBorder="1" applyAlignment="1">
      <alignment horizontal="center" vertical="center"/>
    </xf>
    <xf numFmtId="0" fontId="3" fillId="0" borderId="1" xfId="1" applyAlignment="1">
      <alignment horizontal="center" vertical="center" wrapText="1"/>
    </xf>
    <xf numFmtId="0" fontId="0" fillId="8" borderId="35" xfId="0" applyNumberFormat="1" applyFont="1" applyFill="1" applyBorder="1" applyAlignment="1">
      <alignment horizontal="center" vertical="center"/>
    </xf>
    <xf numFmtId="14" fontId="19" fillId="12" borderId="54" xfId="0" applyNumberFormat="1" applyFont="1" applyFill="1" applyBorder="1" applyAlignment="1" applyProtection="1">
      <protection locked="0"/>
    </xf>
    <xf numFmtId="14" fontId="19" fillId="12" borderId="50" xfId="0" applyNumberFormat="1" applyFont="1" applyFill="1" applyBorder="1" applyAlignment="1" applyProtection="1">
      <protection locked="0"/>
    </xf>
    <xf numFmtId="14" fontId="19" fillId="12" borderId="55" xfId="0" applyNumberFormat="1" applyFont="1" applyFill="1" applyBorder="1" applyAlignment="1" applyProtection="1">
      <protection locked="0"/>
    </xf>
    <xf numFmtId="0" fontId="19" fillId="12" borderId="43" xfId="0" applyNumberFormat="1" applyFont="1" applyFill="1" applyBorder="1" applyAlignment="1" applyProtection="1">
      <alignment horizontal="left"/>
      <protection locked="0"/>
    </xf>
    <xf numFmtId="14" fontId="19" fillId="12" borderId="36" xfId="0" applyNumberFormat="1" applyFont="1" applyFill="1" applyBorder="1" applyAlignment="1" applyProtection="1"/>
    <xf numFmtId="0" fontId="19" fillId="12" borderId="56" xfId="17" applyFont="1" applyFill="1" applyBorder="1" applyAlignment="1">
      <alignment horizontal="left"/>
    </xf>
    <xf numFmtId="0" fontId="19" fillId="12" borderId="57" xfId="17" applyNumberFormat="1" applyFont="1" applyFill="1" applyBorder="1" applyAlignment="1" applyProtection="1">
      <alignment horizontal="left"/>
      <protection locked="0"/>
    </xf>
    <xf numFmtId="0" fontId="19" fillId="12" borderId="57" xfId="17" applyFont="1" applyFill="1" applyBorder="1" applyAlignment="1">
      <alignment horizontal="left"/>
    </xf>
    <xf numFmtId="0" fontId="24" fillId="12" borderId="57" xfId="17" applyNumberFormat="1" applyFont="1" applyFill="1" applyBorder="1" applyAlignment="1" applyProtection="1">
      <alignment horizontal="left"/>
      <protection locked="0"/>
    </xf>
    <xf numFmtId="0" fontId="24" fillId="12" borderId="57" xfId="0" applyNumberFormat="1" applyFont="1" applyFill="1" applyBorder="1" applyAlignment="1" applyProtection="1">
      <alignment horizontal="left"/>
      <protection locked="0"/>
    </xf>
    <xf numFmtId="0" fontId="24" fillId="12" borderId="58" xfId="0" applyNumberFormat="1" applyFont="1" applyFill="1" applyBorder="1" applyAlignment="1" applyProtection="1">
      <alignment horizontal="left"/>
      <protection locked="0"/>
    </xf>
    <xf numFmtId="14" fontId="19" fillId="12" borderId="26" xfId="0" applyNumberFormat="1" applyFont="1" applyFill="1" applyBorder="1" applyAlignment="1" applyProtection="1"/>
    <xf numFmtId="14" fontId="19" fillId="12" borderId="36" xfId="0" applyNumberFormat="1" applyFont="1" applyFill="1" applyBorder="1" applyAlignment="1" applyProtection="1">
      <alignment horizontal="left"/>
    </xf>
    <xf numFmtId="14" fontId="19" fillId="12" borderId="26" xfId="0" applyNumberFormat="1" applyFont="1" applyFill="1" applyBorder="1" applyAlignment="1" applyProtection="1">
      <alignment horizontal="left"/>
    </xf>
    <xf numFmtId="14" fontId="19" fillId="12" borderId="36" xfId="0" applyNumberFormat="1" applyFont="1" applyFill="1" applyBorder="1" applyAlignment="1" applyProtection="1">
      <alignment horizontal="center"/>
    </xf>
    <xf numFmtId="14" fontId="19" fillId="12" borderId="26" xfId="0" applyNumberFormat="1" applyFont="1" applyFill="1" applyBorder="1" applyAlignment="1" applyProtection="1">
      <alignment horizontal="center"/>
    </xf>
    <xf numFmtId="14" fontId="19" fillId="12" borderId="45" xfId="0" applyNumberFormat="1" applyFont="1" applyFill="1" applyBorder="1" applyAlignment="1" applyProtection="1"/>
    <xf numFmtId="14" fontId="19" fillId="12" borderId="45" xfId="0" applyNumberFormat="1" applyFont="1" applyFill="1" applyBorder="1" applyAlignment="1" applyProtection="1">
      <alignment horizontal="left"/>
    </xf>
    <xf numFmtId="14" fontId="19" fillId="12" borderId="45" xfId="0" applyNumberFormat="1" applyFont="1" applyFill="1" applyBorder="1" applyAlignment="1" applyProtection="1">
      <alignment horizontal="center"/>
    </xf>
    <xf numFmtId="14" fontId="19" fillId="12" borderId="52" xfId="0" applyNumberFormat="1" applyFont="1" applyFill="1" applyBorder="1" applyAlignment="1" applyProtection="1"/>
    <xf numFmtId="14" fontId="19" fillId="12" borderId="51" xfId="0" applyNumberFormat="1" applyFont="1" applyFill="1" applyBorder="1" applyAlignment="1" applyProtection="1"/>
    <xf numFmtId="14" fontId="21" fillId="12" borderId="51" xfId="0" applyNumberFormat="1" applyFont="1" applyFill="1" applyBorder="1" applyAlignment="1" applyProtection="1">
      <alignment horizontal="left"/>
    </xf>
    <xf numFmtId="14" fontId="19" fillId="12" borderId="51" xfId="0" applyNumberFormat="1" applyFont="1" applyFill="1" applyBorder="1" applyAlignment="1" applyProtection="1">
      <alignment horizontal="left"/>
    </xf>
    <xf numFmtId="14" fontId="21" fillId="12" borderId="51" xfId="0" applyNumberFormat="1" applyFont="1" applyFill="1" applyBorder="1" applyAlignment="1" applyProtection="1"/>
    <xf numFmtId="14" fontId="24" fillId="12" borderId="51" xfId="0" applyNumberFormat="1" applyFont="1" applyFill="1" applyBorder="1" applyAlignment="1" applyProtection="1"/>
    <xf numFmtId="14" fontId="24" fillId="0" borderId="51" xfId="0" applyNumberFormat="1" applyFont="1" applyFill="1" applyBorder="1" applyAlignment="1" applyProtection="1"/>
    <xf numFmtId="14" fontId="24" fillId="12" borderId="53" xfId="0" applyNumberFormat="1" applyFont="1" applyFill="1" applyBorder="1" applyAlignment="1" applyProtection="1"/>
    <xf numFmtId="14" fontId="21" fillId="12" borderId="26" xfId="0" applyNumberFormat="1" applyFont="1" applyFill="1" applyBorder="1" applyAlignment="1" applyProtection="1"/>
    <xf numFmtId="14" fontId="19" fillId="0" borderId="26" xfId="0" applyNumberFormat="1" applyFont="1" applyFill="1" applyBorder="1" applyAlignment="1" applyProtection="1"/>
  </cellXfs>
  <cellStyles count="18">
    <cellStyle name="60 % - Accent1" xfId="5" builtinId="32"/>
    <cellStyle name="Accent1" xfId="4" builtinId="29"/>
    <cellStyle name="Euro" xfId="8" xr:uid="{00000000-0005-0000-0000-000002000000}"/>
    <cellStyle name="Lien hypertexte" xfId="13" builtinId="8" hidden="1"/>
    <cellStyle name="Lien hypertexte" xfId="15" builtinId="8" hidden="1"/>
    <cellStyle name="Lien hypertexte visité" xfId="14" builtinId="9" hidden="1"/>
    <cellStyle name="Lien hypertexte visité" xfId="16" builtinId="9" hidden="1"/>
    <cellStyle name="Milliers" xfId="6" builtinId="3"/>
    <cellStyle name="Monétaire" xfId="7" builtinId="4"/>
    <cellStyle name="Normal" xfId="0" builtinId="0"/>
    <cellStyle name="Normal 2" xfId="9" xr:uid="{00000000-0005-0000-0000-00000A000000}"/>
    <cellStyle name="Normal 3" xfId="17" xr:uid="{00000000-0005-0000-0000-00000B000000}"/>
    <cellStyle name="Normal 6" xfId="10" xr:uid="{00000000-0005-0000-0000-00000C000000}"/>
    <cellStyle name="Pourcentage 2" xfId="11" xr:uid="{00000000-0005-0000-0000-00000E000000}"/>
    <cellStyle name="Titre 1" xfId="1" builtinId="16"/>
    <cellStyle name="Titre 2" xfId="2" builtinId="17"/>
    <cellStyle name="Titre 3" xfId="3" builtinId="18"/>
    <cellStyle name="Total" xfId="12" builtinId="25"/>
  </cellStyles>
  <dxfs count="175"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border diagonalUp="0" diagonalDown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0" formatCode="#"/>
      <fill>
        <patternFill patternType="solid">
          <fgColor indexed="64"/>
          <bgColor theme="9" tint="0.39997558519241921"/>
        </patternFill>
      </fill>
      <alignment horizont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textRotation="0" indent="0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textRotation="0" indent="0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[$€-40C]_-;\-* #,##0\ [$€-40C]_-;_-* &quot;-&quot;??\ [$€-40C]_-;_-@_-"/>
      <fill>
        <patternFill>
          <fgColor indexed="64"/>
          <bgColor theme="6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71" formatCode="_-* #,##0.0\ _€_-;\-* #,##0.0\ _€_-;_-* &quot;-&quot;??\ _€_-;_-@_-"/>
      <fill>
        <patternFill>
          <fgColor indexed="64"/>
          <bgColor theme="6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6" tint="0.39997558519241921"/>
        </patternFill>
      </fill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/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8" formatCode="_-* #,##0\ _€_-;\-* #,##0\ _€_-;_-* &quot;-&quot;??\ _€_-;_-@_-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b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>
          <fgColor indexed="64"/>
          <bgColor theme="0" tint="-0.249977111117893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center" textRotation="0" wrapText="1" indent="0" justifyLastLine="0" shrinkToFit="0" readingOrder="0"/>
      <border diagonalUp="0" diagonalDown="0">
        <left style="medium">
          <color theme="0"/>
        </left>
        <right style="medium">
          <color theme="0"/>
        </right>
        <top/>
        <bottom/>
        <vertical style="medium">
          <color theme="0"/>
        </vertical>
        <horizontal style="medium">
          <color theme="0"/>
        </horizontal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none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0" formatCode="General"/>
      <fill>
        <patternFill>
          <fgColor indexed="64"/>
          <bgColor theme="4" tint="0.59999389629810485"/>
        </patternFill>
      </fill>
      <border diagonalUp="0" diagonalDown="0">
        <left style="thin">
          <color theme="0"/>
        </left>
        <right style="medium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mic Sans MS"/>
        <family val="4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family val="4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mic Sans MS"/>
        <family val="4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 style="thin">
          <color theme="0"/>
        </vertical>
        <horizontal style="thin">
          <color theme="0"/>
        </horizontal>
      </border>
      <protection locked="0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horizontal style="thin">
          <color theme="0"/>
        </horizontal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  <horizontal style="thin">
          <color theme="0"/>
        </horizontal>
      </border>
      <protection locked="1" hidden="0"/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numFmt numFmtId="19" formatCode="dd/mm/yyyy"/>
      <fill>
        <patternFill patternType="solid">
          <fgColor indexed="64"/>
          <bgColor theme="4" tint="0.59999389629810485"/>
        </patternFill>
      </fill>
      <alignment horizontal="general" vertical="bottom" textRotation="0" wrapText="0" indent="0" justifyLastLine="0" shrinkToFit="0" readingOrder="0"/>
      <border diagonalUp="0" diagonalDown="0">
        <left style="medium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horizontal style="thin">
          <color theme="0"/>
        </horizontal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name val="Comic Sans MS"/>
        <scheme val="none"/>
      </font>
      <fill>
        <patternFill>
          <fgColor indexed="64"/>
          <bgColor theme="4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solid">
          <fgColor indexed="64"/>
          <bgColor theme="3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19" formatCode="dd/mm/yyyy"/>
    </dxf>
    <dxf>
      <alignment horizontal="left" vertical="bottom" textRotation="0" wrapText="0" indent="0" justifyLastLine="0" shrinkToFit="0" readingOrder="0"/>
    </dxf>
    <dxf>
      <numFmt numFmtId="0" formatCode="General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alignment horizontal="center" vertical="bottom" textRotation="0" wrapText="0" relativeIndent="0" justifyLastLine="0" shrinkToFit="0" readingOrder="0"/>
    </dxf>
    <dxf>
      <numFmt numFmtId="0" formatCode="General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border diagonalUp="0" diagonalDown="0">
        <left style="double">
          <color theme="4"/>
        </left>
        <right style="double">
          <color theme="4"/>
        </right>
        <top style="double">
          <color theme="4"/>
        </top>
        <bottom style="double">
          <color theme="4"/>
        </bottom>
      </border>
    </dxf>
    <dxf>
      <alignment horizontal="center" vertical="center" textRotation="0" wrapText="1" indent="0" justifyLastLine="0" shrinkToFit="0" readingOrder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numFmt numFmtId="33" formatCode="_-* #,##0\ _€_-;\-* #,##0\ _€_-;_-* &quot;-&quot;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/>
        <right/>
        <top style="thin">
          <color theme="4"/>
        </top>
        <bottom style="double">
          <color theme="4"/>
        </bottom>
      </border>
    </dxf>
    <dxf>
      <numFmt numFmtId="168" formatCode="_-* #,##0\ _€_-;\-* #,##0\ _€_-;_-* &quot;-&quot;??\ _€_-;_-@_-"/>
    </dxf>
    <dxf>
      <alignment horizontal="center" readingOrder="0"/>
    </dxf>
    <dxf>
      <alignment vertical="center" readingOrder="0"/>
    </dxf>
    <dxf>
      <alignment vertical="center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color auto="1"/>
      </font>
    </dxf>
    <dxf>
      <font>
        <b/>
      </font>
    </dxf>
    <dxf>
      <numFmt numFmtId="33" formatCode="_-* #,##0\ _€_-;\-* #,##0\ _€_-;_-* &quot;-&quot;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font>
        <b val="0"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font>
        <b/>
      </font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33" formatCode="_-* #,##0\ _€_-;\-* #,##0\ _€_-;_-* &quot;-&quot;\ _€_-;_-@_-"/>
    </dxf>
    <dxf>
      <alignment horizontal="general" readingOrder="0"/>
    </dxf>
    <dxf>
      <font>
        <b/>
      </font>
      <numFmt numFmtId="0" formatCode="General"/>
      <alignment horizontal="center" vertical="center" readingOrder="0"/>
    </dxf>
    <dxf>
      <font>
        <b/>
      </font>
      <numFmt numFmtId="0" formatCode="General"/>
      <alignment horizontal="center" vertical="center" readingOrder="0"/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</dxf>
    <dxf>
      <numFmt numFmtId="168" formatCode="_-* #,##0\ _€_-;\-* #,##0\ _€_-;_-* &quot;-&quot;??\ _€_-;_-@_-"/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</font>
    </dxf>
    <dxf>
      <font>
        <b val="0"/>
      </font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top style="double">
          <color theme="4"/>
        </top>
        <bottom style="double">
          <color theme="4"/>
        </bottom>
        <vertical style="thin">
          <color theme="0"/>
        </vertical>
      </border>
    </dxf>
    <dxf>
      <border>
        <top style="double">
          <color theme="4"/>
        </top>
        <bottom style="double">
          <color theme="4"/>
        </bottom>
        <vertical style="thin">
          <color theme="0"/>
        </vertical>
      </border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wrapText="1" readingOrder="0"/>
    </dxf>
    <dxf>
      <alignment vertical="center" readingOrder="0"/>
    </dxf>
    <dxf>
      <alignment horizontal="center" readingOrder="0"/>
    </dxf>
    <dxf>
      <alignment wrapText="1" readingOrder="0"/>
    </dxf>
    <dxf>
      <border>
        <right style="double">
          <color theme="4"/>
        </right>
        <top style="double">
          <color theme="4"/>
        </top>
        <bottom style="double">
          <color theme="4"/>
        </bottom>
        <vertical style="thin">
          <color theme="0"/>
        </vertical>
      </border>
    </dxf>
    <dxf>
      <border>
        <right style="double">
          <color theme="4"/>
        </right>
        <top style="double">
          <color theme="4"/>
        </top>
        <bottom style="double">
          <color theme="4"/>
        </bottom>
        <vertical style="thin">
          <color theme="0"/>
        </vertical>
      </border>
    </dxf>
    <dxf>
      <alignment vertical="center" readingOrder="0"/>
    </dxf>
    <dxf>
      <alignment vertical="center" readingOrder="0"/>
    </dxf>
    <dxf>
      <alignment horizontal="center" readingOrder="0"/>
    </dxf>
    <dxf>
      <alignment wrapText="1" readingOrder="0"/>
    </dxf>
    <dxf>
      <alignment wrapText="1" readingOrder="0"/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font>
        <b val="0"/>
      </font>
    </dxf>
    <dxf>
      <font>
        <b/>
      </font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font>
        <b/>
      </font>
      <numFmt numFmtId="168" formatCode="_-* #,##0\ _€_-;\-* #,##0\ _€_-;_-* &quot;-&quot;??\ _€_-;_-@_-"/>
      <fill>
        <patternFill patternType="solid">
          <fgColor theme="4" tint="0.79998168889431442"/>
          <bgColor theme="4" tint="0.79998168889431442"/>
        </patternFill>
      </fill>
      <alignment horizontal="general" vertical="bottom" textRotation="0" wrapText="0" relativeIndent="0" justifyLastLine="0" shrinkToFit="0" readingOrder="0"/>
    </dxf>
    <dxf>
      <numFmt numFmtId="168" formatCode="_-* #,##0\ _€_-;\-* #,##0\ _€_-;_-* &quot;-&quot;??\ _€_-;_-@_-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font>
        <color auto="1"/>
      </font>
    </dxf>
    <dxf>
      <font>
        <b/>
      </font>
    </dxf>
    <dxf>
      <border>
        <left style="double">
          <color theme="4"/>
        </left>
        <right style="double">
          <color theme="4"/>
        </right>
        <top style="double">
          <color theme="4"/>
        </top>
      </border>
    </dxf>
    <dxf>
      <numFmt numFmtId="0" formatCode="General"/>
      <alignment horizontal="center" vertical="center" readingOrder="0"/>
    </dxf>
    <dxf>
      <numFmt numFmtId="0" formatCode="General"/>
      <alignment horizontal="center" vertical="center" readingOrder="0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  <dxf>
      <numFmt numFmtId="168" formatCode="_-* #,##0\ _€_-;\-* #,##0\ _€_-;_-* &quot;-&quot;??\ _€_-;_-@_-"/>
    </dxf>
  </dxfs>
  <tableStyles count="1" defaultTableStyle="TableStyleMedium9" defaultPivotStyle="PivotStyleLight16">
    <tableStyle name="Style de tableau 1" pivot="0" count="0" xr9:uid="{09ECAE1A-8D0E-4254-A822-5285A6234373}"/>
  </tableStyles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v2.xlsm]Graphiques!Tableau croisé dynamique7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du</a:t>
            </a:r>
            <a:r>
              <a:rPr lang="en-US" baseline="0"/>
              <a:t> nbre d'heures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Graphiques!$A$10:$A$11</c:f>
              <c:strCache>
                <c:ptCount val="1"/>
                <c:pt idx="0">
                  <c:v>Sécurité</c:v>
                </c:pt>
              </c:strCache>
            </c:strRef>
          </c:cat>
          <c:val>
            <c:numRef>
              <c:f>Graphiques!$B$10:$B$11</c:f>
              <c:numCache>
                <c:formatCode>_-* #\ ##0\ _€_-;\-* #\ ##0\ _€_-;_-* "-"??\ _€_-;_-@_-</c:formatCode>
                <c:ptCount val="1"/>
                <c:pt idx="0">
                  <c:v>1726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68-40AE-9DA6-34A48F63B35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v2.xlsm]Graphiques!Tableau croisé dynamique8</c:name>
    <c:fmtId val="4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filières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v2.xlsm]Graphiques!Tableau croisé dynamique9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des coûts pédagogiques </a:t>
            </a:r>
            <a:r>
              <a:rPr lang="en-US" baseline="0"/>
              <a:t>par CSP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dLbls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v2.xlsm]Graphiques!Tableau croisé dynamique10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</a:t>
            </a:r>
            <a:r>
              <a:rPr lang="fr-FR" baseline="0"/>
              <a:t> du nbre d'heures</a:t>
            </a:r>
          </a:p>
          <a:p>
            <a:pPr>
              <a:defRPr/>
            </a:pPr>
            <a:r>
              <a:rPr lang="fr-FR" baseline="0"/>
              <a:t>par CSP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Graphiques!$B$60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Graphiques!$A$61:$A$62</c:f>
              <c:strCache>
                <c:ptCount val="1"/>
                <c:pt idx="0">
                  <c:v> </c:v>
                </c:pt>
              </c:strCache>
            </c:strRef>
          </c:cat>
          <c:val>
            <c:numRef>
              <c:f>Graphiques!$B$61:$B$62</c:f>
              <c:numCache>
                <c:formatCode>_(* #,##0_);_(* \(#,##0\);_(* "-"_);_(@_)</c:formatCode>
                <c:ptCount val="1"/>
                <c:pt idx="0">
                  <c:v>1726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EAB-4ADD-8E45-443DEAC99099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v2.xlsm]Graphiques!Tableau croisé dynamique11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</a:t>
            </a:r>
            <a:r>
              <a:rPr lang="en-US" baseline="0"/>
              <a:t> des coûts pédagogiques par sexe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Graphiques!$B$75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Graphiques!$A$76:$A$78</c:f>
              <c:strCache>
                <c:ptCount val="2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Graphiques!$B$76:$B$78</c:f>
              <c:numCache>
                <c:formatCode>_-* #\ ##0\ _€_-;\-* #\ ##0\ _€_-;_-* "-"??\ _€_-;_-@_-</c:formatCode>
                <c:ptCount val="2"/>
                <c:pt idx="0">
                  <c:v>3892.86</c:v>
                </c:pt>
                <c:pt idx="1">
                  <c:v>23678.280000000002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67C-4D19-8D5C-3374F6363C7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[Plan consolidé 2019 v2.xlsm]Graphiques!Tableau croisé dynamique12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Répartition du nbre d'heures</a:t>
            </a:r>
          </a:p>
          <a:p>
            <a:pPr>
              <a:defRPr/>
            </a:pPr>
            <a:r>
              <a:rPr lang="fr-FR"/>
              <a:t>par</a:t>
            </a:r>
            <a:r>
              <a:rPr lang="fr-FR" baseline="0"/>
              <a:t> sexe</a:t>
            </a:r>
            <a:endParaRPr lang="fr-FR"/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Graphiques!$B$90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Graphiques!$A$91:$A$94</c:f>
              <c:strCache>
                <c:ptCount val="3"/>
                <c:pt idx="0">
                  <c:v>F</c:v>
                </c:pt>
                <c:pt idx="1">
                  <c:v>M</c:v>
                </c:pt>
              </c:strCache>
            </c:strRef>
          </c:cat>
          <c:val>
            <c:numRef>
              <c:f>Graphiques!$B$91:$B$94</c:f>
              <c:numCache>
                <c:formatCode>_(* #,##0_);_(* \(#,##0\);_(* "-"_);_(@_)</c:formatCode>
                <c:ptCount val="3"/>
                <c:pt idx="0">
                  <c:v>90.5</c:v>
                </c:pt>
                <c:pt idx="1">
                  <c:v>1184.5</c:v>
                </c:pt>
                <c:pt idx="2">
                  <c:v>451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E3-4D32-8B1F-96D7E73A138C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314325</xdr:colOff>
      <xdr:row>3</xdr:row>
      <xdr:rowOff>0</xdr:rowOff>
    </xdr:from>
    <xdr:to>
      <xdr:col>8</xdr:col>
      <xdr:colOff>142875</xdr:colOff>
      <xdr:row>18</xdr:row>
      <xdr:rowOff>180975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352424</xdr:colOff>
      <xdr:row>20</xdr:row>
      <xdr:rowOff>95250</xdr:rowOff>
    </xdr:from>
    <xdr:to>
      <xdr:col>7</xdr:col>
      <xdr:colOff>723900</xdr:colOff>
      <xdr:row>36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409575</xdr:colOff>
      <xdr:row>37</xdr:row>
      <xdr:rowOff>28575</xdr:rowOff>
    </xdr:from>
    <xdr:to>
      <xdr:col>7</xdr:col>
      <xdr:colOff>352425</xdr:colOff>
      <xdr:row>52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54</xdr:row>
      <xdr:rowOff>76200</xdr:rowOff>
    </xdr:from>
    <xdr:to>
      <xdr:col>7</xdr:col>
      <xdr:colOff>304800</xdr:colOff>
      <xdr:row>67</xdr:row>
      <xdr:rowOff>180975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457200</xdr:colOff>
      <xdr:row>70</xdr:row>
      <xdr:rowOff>152400</xdr:rowOff>
    </xdr:from>
    <xdr:to>
      <xdr:col>7</xdr:col>
      <xdr:colOff>333375</xdr:colOff>
      <xdr:row>84</xdr:row>
      <xdr:rowOff>161925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466725</xdr:colOff>
      <xdr:row>86</xdr:row>
      <xdr:rowOff>76200</xdr:rowOff>
    </xdr:from>
    <xdr:to>
      <xdr:col>7</xdr:col>
      <xdr:colOff>361950</xdr:colOff>
      <xdr:row>99</xdr:row>
      <xdr:rowOff>171450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Plan%20consolid&#233;%202019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SPMDE" refreshedDate="40598.668089004626" createdVersion="3" refreshedVersion="3" minRefreshableVersion="3" recordCount="181" xr:uid="{00000000-000A-0000-FFFF-FFFF01000000}">
  <cacheSource type="worksheet">
    <worksheetSource ref="A11:AC319" sheet="Plan 2019 consolidé" r:id="rId2"/>
  </cacheSource>
  <cacheFields count="29">
    <cacheField name="Service_x000a_/Division" numFmtId="0">
      <sharedItems/>
    </cacheField>
    <cacheField name="Code_x000a_(Imputation)" numFmtId="0">
      <sharedItems containsMixedTypes="1" containsNumber="1" containsInteger="1" minValue="22" maxValue="22"/>
    </cacheField>
    <cacheField name="Manager" numFmtId="0">
      <sharedItems/>
    </cacheField>
    <cacheField name="Matricule _x000a_" numFmtId="0">
      <sharedItems containsString="0" containsBlank="1" containsNumber="1" containsInteger="1" minValue="3672" maxValue="90036"/>
    </cacheField>
    <cacheField name="Nom_x000a_" numFmtId="0">
      <sharedItems count="83">
        <s v="CLEMENT"/>
        <s v="BARDOUX"/>
        <s v="GOURDEAU"/>
        <s v="KALOUSTIAN"/>
        <s v="LACROIX"/>
        <s v="GESREL"/>
        <s v="D ANGLEVILLE"/>
        <s v="RAPILLY"/>
        <s v="RUEF"/>
        <s v="MENEAU"/>
        <s v="KACZMAREK"/>
        <s v="FOURNIER"/>
        <s v="LEBOURDAIS"/>
        <s v="LETOURNEUR"/>
        <s v="BARDINI"/>
        <s v="DUTERTE"/>
        <s v=" "/>
        <s v="COURT"/>
        <s v="SERRANO"/>
        <s v="FODIL"/>
        <s v="FOUCRAS"/>
        <s v="PASTRE"/>
        <s v="HUON"/>
        <s v="DE LA CHAPELLE"/>
        <s v="AUBOIROUX"/>
        <s v="ABGRALL"/>
        <s v="EBER"/>
        <s v="VAN CASSEL"/>
        <s v="DANE"/>
        <s v="BULUT"/>
        <s v="MELCHIOR"/>
        <s v="BALDUREAUX"/>
        <s v="CARTIER"/>
        <s v="DELORME"/>
        <s v="DOUCET"/>
        <s v="FRANCO"/>
        <s v="FUSILLIER"/>
        <s v="GROSSMANN"/>
        <s v="LAVENANT"/>
        <s v="LEFEBVRE"/>
        <s v="LEMVIK"/>
        <s v="LISSANDRE"/>
        <s v="MAILLET"/>
        <s v="MARCELLINI"/>
        <s v="PELLETIER"/>
        <s v="TRIPON"/>
        <s v="BIDAUD"/>
        <s v="BOUTHIER"/>
        <s v="CHENU"/>
        <s v="GUEPRATTE"/>
        <s v="HAYS"/>
        <s v="LESOUEF"/>
        <s v="MEZLOY"/>
        <s v="MOREAU"/>
        <s v="NGUELET"/>
        <s v="PHILIPPE"/>
        <s v="ROBIN"/>
        <s v="SANCHEZ"/>
        <s v="TESSIER"/>
        <s v="TONIELLO"/>
        <s v="BLANCHE"/>
        <s v="ORIEZ"/>
        <s v="LIGIARDI"/>
        <s v="JAMAULT"/>
        <s v="DUGOUJON"/>
        <s v="HAUTIER"/>
        <s v="ROY"/>
        <s v="ROLLAND"/>
        <s v="FLEURY"/>
        <s v="DIHARSE"/>
        <s v="EKOULE"/>
        <s v="DARCEL"/>
        <s v="MUNOZ"/>
        <s v="VOUILLON"/>
        <s v="JAILLET"/>
        <s v="PILAT"/>
        <s v="SEGALAT"/>
        <s v="BERRA"/>
        <s v="BOUDAUX"/>
        <s v="PAQUET"/>
        <s v="ROULLET"/>
        <s v="BARATIER"/>
        <s v="LE GUIADER"/>
      </sharedItems>
    </cacheField>
    <cacheField name="Prénom_x000a_" numFmtId="0">
      <sharedItems/>
    </cacheField>
    <cacheField name="Axe_x000a_(Filières)" numFmtId="0">
      <sharedItems containsBlank="1" count="7">
        <s v="Sécurité"/>
        <s v="Langues"/>
        <s v="Technique"/>
        <s v="Divers"/>
        <s v="Management"/>
        <s v="Commercial"/>
        <m/>
      </sharedItems>
    </cacheField>
    <cacheField name="Intitulé" numFmtId="0">
      <sharedItems containsBlank="1"/>
    </cacheField>
    <cacheField name="Priorité_x000a_mger" numFmtId="0">
      <sharedItems containsString="0" containsBlank="1" containsNumber="1" containsInteger="1" minValue="1" maxValue="1"/>
    </cacheField>
    <cacheField name="Organisme" numFmtId="0">
      <sharedItems containsBlank="1" count="21">
        <s v="Dekra"/>
        <s v="Telelangues"/>
        <s v="AFPI Pays de la Loire"/>
        <s v="Apave"/>
        <s v="Université du vin"/>
        <s v="IFPNL"/>
        <s v="INSTN"/>
        <s v="ATSI Formation"/>
        <s v="Socotec"/>
        <s v="Interfora"/>
        <s v="Interne"/>
        <s v="Office International de l'eau"/>
        <s v="Interne - Groupe"/>
        <s v="Berlitz"/>
        <s v="Atout Majeur"/>
        <s v="IFPST"/>
        <s v="CCI Lyon"/>
        <s v="CASC du Rhône"/>
        <s v="Croix Blanche"/>
        <m/>
        <s v="CAP Formation"/>
      </sharedItems>
    </cacheField>
    <cacheField name="Durée_x000a_H" numFmtId="0">
      <sharedItems containsString="0" containsBlank="1" containsNumber="1" containsInteger="1" minValue="5" maxValue="105"/>
    </cacheField>
    <cacheField name="Coût_x000a_péda." numFmtId="165">
      <sharedItems containsString="0" containsBlank="1" containsNumber="1" minValue="75.25" maxValue="2250"/>
    </cacheField>
    <cacheField name="Dispositif_x000a_(Plan / DIF /PP)" numFmtId="0">
      <sharedItems containsBlank="1"/>
    </cacheField>
    <cacheField name="Axe_x000a_  (note cadrage)" numFmtId="0">
      <sharedItems containsBlank="1"/>
    </cacheField>
    <cacheField name="Validation_x000a_(Oui/Non)" numFmtId="0">
      <sharedItems containsBlank="1" count="3">
        <s v="Non"/>
        <s v="Oui"/>
        <m/>
      </sharedItems>
    </cacheField>
    <cacheField name="Calendrier_x000a_de réalisation" numFmtId="0">
      <sharedItems containsBlank="1" count="5">
        <s v="2011-Q1"/>
        <s v="2011-Q2"/>
        <s v="2011-Q4"/>
        <s v="2011-Q3"/>
        <m/>
      </sharedItems>
    </cacheField>
    <cacheField name="Réalisation" numFmtId="0">
      <sharedItems containsBlank="1" count="4">
        <s v="Non"/>
        <s v="Oui"/>
        <s v="En-cours"/>
        <m/>
      </sharedItems>
    </cacheField>
    <cacheField name="Typologie d'action" numFmtId="0">
      <sharedItems containsBlank="1" count="3">
        <s v="Adaptation au poste / Maintien dans l’emploi"/>
        <s v="Développement des compétences"/>
        <m/>
      </sharedItems>
    </cacheField>
    <cacheField name="Sexe" numFmtId="0">
      <sharedItems count="3">
        <s v="M"/>
        <s v="F"/>
        <s v=" "/>
      </sharedItems>
    </cacheField>
    <cacheField name="CSP" numFmtId="0">
      <sharedItems count="3">
        <s v="Employé / Technicien"/>
        <s v="Cadre"/>
        <s v=" "/>
      </sharedItems>
    </cacheField>
    <cacheField name="Taux_x000a_horaire_x000a_brut" numFmtId="0">
      <sharedItems containsMixedTypes="1" containsNumber="1" minValue="7.25" maxValue="7.25"/>
    </cacheField>
    <cacheField name="Coûts_x000a_salariaux_x000a_chargés" numFmtId="0">
      <sharedItems containsMixedTypes="1" containsNumber="1" minValue="10.88" maxValue="10.88"/>
    </cacheField>
    <cacheField name="Age" numFmtId="0">
      <sharedItems containsMixedTypes="1" containsNumber="1" containsInteger="1" minValue="22" maxValue="63"/>
    </cacheField>
    <cacheField name="Ancienneté" numFmtId="0">
      <sharedItems containsMixedTypes="1" containsNumber="1" containsInteger="1" minValue="0" maxValue="38"/>
    </cacheField>
    <cacheField name="Montant Total_x000a_Financement_x000a_ADEFIM" numFmtId="164">
      <sharedItems containsNonDate="0" containsString="0" containsBlank="1"/>
    </cacheField>
    <cacheField name="Financement au titre du Plan" numFmtId="164">
      <sharedItems containsNonDate="0" containsString="0" containsBlank="1"/>
    </cacheField>
    <cacheField name="Financement au titre de la PP" numFmtId="164">
      <sharedItems containsNonDate="0" containsString="0" containsBlank="1"/>
    </cacheField>
    <cacheField name="Financement au titre du DIF" numFmtId="164">
      <sharedItems containsNonDate="0" containsString="0" containsBlank="1"/>
    </cacheField>
    <cacheField name="Frais déplac._x000a_/ héberg.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" refreshedDate="43544.592726041665" createdVersion="4" refreshedVersion="4" minRefreshableVersion="3" recordCount="308" xr:uid="{00000000-000A-0000-FFFF-FFFF02000000}">
  <cacheSource type="worksheet">
    <worksheetSource name="TService"/>
  </cacheSource>
  <cacheFields count="31">
    <cacheField name="Service" numFmtId="0">
      <sharedItems/>
    </cacheField>
    <cacheField name="Site" numFmtId="0">
      <sharedItems/>
    </cacheField>
    <cacheField name="Manager" numFmtId="0">
      <sharedItems/>
    </cacheField>
    <cacheField name="Matricule" numFmtId="0">
      <sharedItems containsSemiMixedTypes="0" containsString="0" containsNumber="1" containsInteger="1" minValue="11655" maxValue="10631106"/>
    </cacheField>
    <cacheField name="Nom" numFmtId="0">
      <sharedItems/>
    </cacheField>
    <cacheField name="Prénom" numFmtId="0">
      <sharedItems/>
    </cacheField>
    <cacheField name="Axe_x000a_(Filières)" numFmtId="0">
      <sharedItems count="1">
        <s v="Sécurité"/>
      </sharedItems>
    </cacheField>
    <cacheField name="Intitulé" numFmtId="0">
      <sharedItems/>
    </cacheField>
    <cacheField name="Priorité_x000a_mger" numFmtId="0">
      <sharedItems containsNonDate="0" containsString="0" containsBlank="1"/>
    </cacheField>
    <cacheField name="Organisme" numFmtId="0">
      <sharedItems count="3">
        <s v="APAVE"/>
        <s v="CFSP"/>
        <s v="SEEF"/>
      </sharedItems>
    </cacheField>
    <cacheField name="Durée_x000a_H" numFmtId="171">
      <sharedItems containsSemiMixedTypes="0" containsString="0" containsNumber="1" minValue="1.5" maxValue="14"/>
    </cacheField>
    <cacheField name="Coût péda." numFmtId="165">
      <sharedItems containsSemiMixedTypes="0" containsString="0" containsNumber="1" containsInteger="1" minValue="53" maxValue="351"/>
    </cacheField>
    <cacheField name="Dispositif_x000a_(Plan / DIF)" numFmtId="0">
      <sharedItems/>
    </cacheField>
    <cacheField name="Axe_x000a_  (note cadrage)" numFmtId="0">
      <sharedItems/>
    </cacheField>
    <cacheField name="Validation_x000a_(Oui/Non)" numFmtId="0">
      <sharedItems containsBlank="1"/>
    </cacheField>
    <cacheField name="Calendrier_x000a_de réalisation" numFmtId="0">
      <sharedItems containsBlank="1"/>
    </cacheField>
    <cacheField name="Calendrier de réalisation" numFmtId="170">
      <sharedItems containsMixedTypes="1" containsNumber="1" containsInteger="1" minValue="0" maxValue="0"/>
    </cacheField>
    <cacheField name="Réalisation" numFmtId="0">
      <sharedItems containsNonDate="0" containsString="0" containsBlank="1" count="1">
        <m/>
      </sharedItems>
    </cacheField>
    <cacheField name="Typologie d'action" numFmtId="0">
      <sharedItems containsNonDate="0" containsString="0" containsBlank="1" count="1">
        <m/>
      </sharedItems>
    </cacheField>
    <cacheField name="Sexe" numFmtId="0">
      <sharedItems count="3">
        <s v="M"/>
        <s v="F"/>
        <s v=""/>
      </sharedItems>
    </cacheField>
    <cacheField name="CSP" numFmtId="0">
      <sharedItems count="1">
        <s v=" "/>
      </sharedItems>
    </cacheField>
    <cacheField name="Taux_x000a_horaire_x000a_brut" numFmtId="0">
      <sharedItems/>
    </cacheField>
    <cacheField name="Coûts salariaux chargés" numFmtId="0">
      <sharedItems/>
    </cacheField>
    <cacheField name="Age" numFmtId="168">
      <sharedItems containsMixedTypes="1" containsNumber="1" containsInteger="1" minValue="23" maxValue="59"/>
    </cacheField>
    <cacheField name="Ancienneté" numFmtId="168">
      <sharedItems containsMixedTypes="1" containsNumber="1" containsInteger="1" minValue="0" maxValue="36"/>
    </cacheField>
    <cacheField name="Montant Total_x000a_Financement_x000a_ADEFIM" numFmtId="0">
      <sharedItems containsNonDate="0" containsString="0" containsBlank="1"/>
    </cacheField>
    <cacheField name="Financement au titre du Plan" numFmtId="0">
      <sharedItems containsNonDate="0" containsString="0" containsBlank="1"/>
    </cacheField>
    <cacheField name="Financement au titre de la PP" numFmtId="0">
      <sharedItems containsNonDate="0" containsString="0" containsBlank="1"/>
    </cacheField>
    <cacheField name="Financement au titre du DIF" numFmtId="0">
      <sharedItems containsNonDate="0" containsString="0" containsBlank="1"/>
    </cacheField>
    <cacheField name="Frais déplac._x000a_/ héberg." numFmtId="0">
      <sharedItems containsNonDate="0" containsString="0" containsBlank="1"/>
    </cacheField>
    <cacheField name="TotC" numFmtId="0" formula="'Coût péda.'+'Coûts salariaux chargé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1">
  <r>
    <s v="SAV"/>
    <s v="SAR"/>
    <s v="FOUCRAS Bernard "/>
    <n v="26665"/>
    <x v="0"/>
    <s v="LAUREN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37"/>
    <n v="4"/>
    <m/>
    <m/>
    <m/>
    <m/>
    <m/>
  </r>
  <r>
    <s v="SAV"/>
    <s v="SAR"/>
    <s v="FOUCRAS Bernard "/>
    <n v="26727"/>
    <x v="1"/>
    <s v="DANIEL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54"/>
    <n v="2"/>
    <m/>
    <m/>
    <m/>
    <m/>
    <m/>
  </r>
  <r>
    <s v="SAV"/>
    <s v="SAR"/>
    <s v="FOUCRAS Bernard "/>
    <n v="26754"/>
    <x v="2"/>
    <s v="GILLES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636"/>
    <x v="3"/>
    <s v="ALBERT"/>
    <x v="0"/>
    <s v="Risque légionnelle"/>
    <n v="1"/>
    <x v="0"/>
    <n v="8"/>
    <n v="182.5"/>
    <s v="Plan"/>
    <s v="Standard plan de formation"/>
    <x v="0"/>
    <x v="0"/>
    <x v="0"/>
    <x v="0"/>
    <x v="0"/>
    <x v="0"/>
    <n v="7.25"/>
    <n v="10.88"/>
    <n v="45"/>
    <n v="24"/>
    <m/>
    <m/>
    <m/>
    <m/>
    <m/>
  </r>
  <r>
    <s v="EIE"/>
    <s v="ERC"/>
    <s v="LISSANDRE Jean-Pierre"/>
    <n v="26666"/>
    <x v="4"/>
    <s v="PATRICK"/>
    <x v="1"/>
    <s v="Anglais"/>
    <n v="1"/>
    <x v="1"/>
    <n v="14"/>
    <n v="856"/>
    <s v="DIF"/>
    <s v="Standard plan de formation"/>
    <x v="0"/>
    <x v="0"/>
    <x v="0"/>
    <x v="1"/>
    <x v="0"/>
    <x v="1"/>
    <n v="7.25"/>
    <n v="10.88"/>
    <n v="50"/>
    <n v="4"/>
    <m/>
    <m/>
    <m/>
    <m/>
    <m/>
  </r>
  <r>
    <s v="SAV"/>
    <s v="SAR"/>
    <s v="FOUCRAS Bernard "/>
    <n v="26754"/>
    <x v="2"/>
    <s v="GILLES"/>
    <x v="0"/>
    <s v="Habilitation électrique"/>
    <n v="1"/>
    <x v="2"/>
    <n v="21"/>
    <n v="550"/>
    <s v="Plan"/>
    <s v="Standard plan de formation"/>
    <x v="0"/>
    <x v="0"/>
    <x v="0"/>
    <x v="0"/>
    <x v="0"/>
    <x v="0"/>
    <n v="7.25"/>
    <n v="10.88"/>
    <n v="45"/>
    <n v="0"/>
    <m/>
    <m/>
    <m/>
    <m/>
    <m/>
  </r>
  <r>
    <s v="SAV"/>
    <s v="SAR"/>
    <s v="FOUCRAS Bernard "/>
    <n v="26225"/>
    <x v="5"/>
    <s v="ALAIN"/>
    <x v="0"/>
    <s v="Habilitation chimique - Niveau 1"/>
    <n v="1"/>
    <x v="3"/>
    <n v="7"/>
    <n v="195"/>
    <s v="Plan"/>
    <s v="Standard plan de formation"/>
    <x v="0"/>
    <x v="0"/>
    <x v="0"/>
    <x v="0"/>
    <x v="0"/>
    <x v="0"/>
    <n v="7.25"/>
    <n v="10.88"/>
    <n v="58"/>
    <n v="23"/>
    <m/>
    <m/>
    <m/>
    <m/>
    <m/>
  </r>
  <r>
    <s v="PTD CS"/>
    <s v="PFT"/>
    <s v="D'ANGLEVILLE Ghyslain "/>
    <n v="26583"/>
    <x v="6"/>
    <s v="GHISLAIN"/>
    <x v="2"/>
    <s v="Certificat d'œnologie"/>
    <n v="1"/>
    <x v="4"/>
    <n v="105"/>
    <n v="2250"/>
    <s v="Plan"/>
    <s v="Standard plan de formation"/>
    <x v="1"/>
    <x v="0"/>
    <x v="1"/>
    <x v="1"/>
    <x v="0"/>
    <x v="1"/>
    <n v="7.25"/>
    <n v="10.88"/>
    <n v="40"/>
    <n v="7"/>
    <m/>
    <m/>
    <m/>
    <m/>
    <m/>
  </r>
  <r>
    <s v="PTD CS"/>
    <s v="PFT"/>
    <s v="D'ANGLEVILLE Ghyslain "/>
    <n v="26657"/>
    <x v="7"/>
    <s v="CAROLE"/>
    <x v="2"/>
    <s v="Certificat d'œnologie"/>
    <n v="1"/>
    <x v="4"/>
    <n v="105"/>
    <n v="2250"/>
    <s v="Plan"/>
    <s v="Standard plan de formation"/>
    <x v="1"/>
    <x v="0"/>
    <x v="1"/>
    <x v="1"/>
    <x v="1"/>
    <x v="1"/>
    <n v="7.25"/>
    <n v="10.88"/>
    <n v="29"/>
    <n v="4"/>
    <m/>
    <m/>
    <m/>
    <m/>
    <m/>
  </r>
  <r>
    <s v="PTD CS"/>
    <s v="PFT"/>
    <s v="D'ANGLEVILLE Ghyslain "/>
    <n v="15253"/>
    <x v="8"/>
    <s v="PIERRE"/>
    <x v="3"/>
    <s v="Technicien PNL - Module 2"/>
    <n v="1"/>
    <x v="5"/>
    <n v="42"/>
    <n v="1140"/>
    <s v="DIF"/>
    <s v="Standard plan de formation"/>
    <x v="1"/>
    <x v="0"/>
    <x v="1"/>
    <x v="1"/>
    <x v="0"/>
    <x v="1"/>
    <n v="7.25"/>
    <n v="10.88"/>
    <n v="58"/>
    <n v="32"/>
    <m/>
    <m/>
    <m/>
    <m/>
    <m/>
  </r>
  <r>
    <s v="SAV"/>
    <s v="SAR"/>
    <s v="FOUCRAS Bernard "/>
    <n v="26565"/>
    <x v="9"/>
    <s v="ABEL"/>
    <x v="0"/>
    <s v="Prévention des risques - Niveau 1 - Cycle combustible"/>
    <n v="1"/>
    <x v="6"/>
    <n v="35"/>
    <n v="720"/>
    <s v="Plan"/>
    <s v="Standard plan de formation"/>
    <x v="1"/>
    <x v="0"/>
    <x v="1"/>
    <x v="0"/>
    <x v="0"/>
    <x v="0"/>
    <n v="7.25"/>
    <n v="10.88"/>
    <n v="42"/>
    <n v="8"/>
    <m/>
    <m/>
    <m/>
    <m/>
    <m/>
  </r>
  <r>
    <s v="SAV"/>
    <s v="SAR"/>
    <s v="FOUCRAS Bernard "/>
    <n v="7027"/>
    <x v="10"/>
    <s v="FRANCOIS"/>
    <x v="0"/>
    <s v="Recyclage habilitation électrique"/>
    <n v="1"/>
    <x v="7"/>
    <n v="7"/>
    <n v="95"/>
    <s v="Plan"/>
    <s v="Standard plan de formation"/>
    <x v="1"/>
    <x v="0"/>
    <x v="1"/>
    <x v="0"/>
    <x v="0"/>
    <x v="1"/>
    <n v="7.25"/>
    <n v="10.88"/>
    <n v="54"/>
    <n v="32"/>
    <m/>
    <m/>
    <m/>
    <m/>
    <m/>
  </r>
  <r>
    <s v="SAV"/>
    <s v="SAR"/>
    <s v="FOUCRAS Bernard "/>
    <n v="26693"/>
    <x v="11"/>
    <s v="JEAN MARC"/>
    <x v="0"/>
    <s v="Habilitation électrique"/>
    <n v="1"/>
    <x v="8"/>
    <n v="21"/>
    <n v="808"/>
    <s v="Plan"/>
    <s v="Standard plan de formation"/>
    <x v="1"/>
    <x v="0"/>
    <x v="1"/>
    <x v="0"/>
    <x v="0"/>
    <x v="0"/>
    <n v="7.25"/>
    <n v="10.88"/>
    <n v="41"/>
    <n v="2"/>
    <m/>
    <m/>
    <m/>
    <m/>
    <m/>
  </r>
  <r>
    <s v="SAV"/>
    <s v="SAR"/>
    <s v="FOUCRAS Bernard "/>
    <n v="26754"/>
    <x v="2"/>
    <s v="GILLES"/>
    <x v="0"/>
    <s v="Habilitation chimique - Niveau 1"/>
    <n v="1"/>
    <x v="8"/>
    <n v="7"/>
    <n v="156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54"/>
    <x v="2"/>
    <s v="GILLES"/>
    <x v="0"/>
    <s v="Habilitation chimique - Niveau 2"/>
    <n v="1"/>
    <x v="8"/>
    <n v="14"/>
    <n v="312"/>
    <s v="Plan"/>
    <s v="Standard plan de formation"/>
    <x v="1"/>
    <x v="0"/>
    <x v="1"/>
    <x v="0"/>
    <x v="0"/>
    <x v="0"/>
    <n v="7.25"/>
    <n v="10.88"/>
    <n v="45"/>
    <n v="0"/>
    <m/>
    <m/>
    <m/>
    <m/>
    <m/>
  </r>
  <r>
    <s v="SAV"/>
    <s v="SAR"/>
    <s v="FOUCRAS Bernard "/>
    <n v="26727"/>
    <x v="1"/>
    <s v="DANIEL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54"/>
    <n v="2"/>
    <m/>
    <m/>
    <m/>
    <m/>
    <m/>
  </r>
  <r>
    <s v="Service Center"/>
    <s v="SCP"/>
    <s v="DE LA CHAPELLE Olivier "/>
    <n v="26740"/>
    <x v="12"/>
    <s v="FLORENT"/>
    <x v="0"/>
    <s v="Habilitation électrique"/>
    <n v="1"/>
    <x v="9"/>
    <n v="21"/>
    <n v="483"/>
    <s v="Plan"/>
    <s v="Standard plan de formation"/>
    <x v="1"/>
    <x v="0"/>
    <x v="1"/>
    <x v="0"/>
    <x v="0"/>
    <x v="0"/>
    <n v="7.25"/>
    <n v="10.88"/>
    <n v="23"/>
    <n v="0"/>
    <m/>
    <m/>
    <m/>
    <m/>
    <m/>
  </r>
  <r>
    <s v="ALFARESPONSE"/>
    <s v="CSC"/>
    <s v="MARTINEZ Marie"/>
    <n v="26732"/>
    <x v="1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1"/>
    <m/>
    <m/>
    <m/>
    <m/>
    <m/>
  </r>
  <r>
    <s v="PTD CS"/>
    <s v="PEE"/>
    <s v="MELCHIOR Pierre-Yves"/>
    <n v="26158"/>
    <x v="14"/>
    <s v="FRANCK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5"/>
    <n v="20"/>
    <m/>
    <m/>
    <m/>
    <m/>
    <m/>
  </r>
  <r>
    <s v="DGE"/>
    <s v="DGE"/>
    <s v="MALPHETTES Guillaume"/>
    <n v="26648"/>
    <x v="15"/>
    <s v="MARI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26"/>
    <n v="5"/>
    <m/>
    <m/>
    <m/>
    <m/>
    <m/>
  </r>
  <r>
    <s v=" "/>
    <s v=" "/>
    <s v=" "/>
    <n v="26763"/>
    <x v="16"/>
    <s v=" "/>
    <x v="4"/>
    <s v="Entretiens Annuels"/>
    <n v="1"/>
    <x v="10"/>
    <n v="5"/>
    <m/>
    <s v="Plan"/>
    <s v="Compétences managériales"/>
    <x v="1"/>
    <x v="0"/>
    <x v="1"/>
    <x v="0"/>
    <x v="2"/>
    <x v="2"/>
    <s v=" "/>
    <s v=" "/>
    <s v=" "/>
    <s v=" "/>
    <m/>
    <m/>
    <m/>
    <m/>
    <m/>
  </r>
  <r>
    <s v="INFORMATIQUE"/>
    <n v="22"/>
    <s v="COURT Jean-Pierre"/>
    <n v="69073"/>
    <x v="17"/>
    <s v="JEAN PIERRE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3"/>
    <n v="17"/>
    <m/>
    <m/>
    <m/>
    <m/>
    <m/>
  </r>
  <r>
    <s v="ALFARESPONSE"/>
    <s v="CSC"/>
    <s v="MARTINEZ Marie"/>
    <n v="26507"/>
    <x v="19"/>
    <s v="SANDRINE"/>
    <x v="4"/>
    <s v="Entretiens Annuels"/>
    <n v="1"/>
    <x v="10"/>
    <n v="5"/>
    <m/>
    <s v="Plan"/>
    <s v="Compétences managériales"/>
    <x v="1"/>
    <x v="0"/>
    <x v="1"/>
    <x v="0"/>
    <x v="1"/>
    <x v="1"/>
    <n v="7.25"/>
    <n v="10.88"/>
    <n v="40"/>
    <n v="19"/>
    <m/>
    <m/>
    <m/>
    <m/>
    <m/>
  </r>
  <r>
    <s v="SAV"/>
    <s v="SAR"/>
    <s v="FOUCRAS Bernard "/>
    <n v="26683"/>
    <x v="20"/>
    <s v="BERNARD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55"/>
    <n v="3"/>
    <m/>
    <m/>
    <m/>
    <m/>
    <m/>
  </r>
  <r>
    <s v="EIE"/>
    <s v="ECF"/>
    <s v="PASTRE Sylvain"/>
    <n v="26626"/>
    <x v="21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5"/>
    <m/>
    <m/>
    <m/>
    <m/>
    <m/>
  </r>
  <r>
    <s v="SANITARY"/>
    <s v="ESE"/>
    <s v="CARTIER Laurent"/>
    <n v="26622"/>
    <x v="22"/>
    <s v="SYLVAIN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1"/>
    <n v="18"/>
    <m/>
    <m/>
    <m/>
    <m/>
    <m/>
  </r>
  <r>
    <s v="P&amp;S"/>
    <s v="PPS"/>
    <s v="TRIPON Xavier "/>
    <n v="26645"/>
    <x v="23"/>
    <s v="OLIVIER"/>
    <x v="4"/>
    <s v="Entretiens Annuels"/>
    <n v="1"/>
    <x v="10"/>
    <n v="5"/>
    <m/>
    <s v="Plan"/>
    <s v="Compétences managériales"/>
    <x v="1"/>
    <x v="0"/>
    <x v="1"/>
    <x v="0"/>
    <x v="0"/>
    <x v="1"/>
    <n v="7.25"/>
    <n v="10.88"/>
    <n v="42"/>
    <n v="5"/>
    <m/>
    <m/>
    <m/>
    <m/>
    <m/>
  </r>
  <r>
    <s v="P&amp;S"/>
    <s v="EPS"/>
    <s v="SERRANO Olivier"/>
    <n v="26631"/>
    <x v="24"/>
    <s v="MICKAEL"/>
    <x v="4"/>
    <s v="Entretiens Annuels"/>
    <n v="1"/>
    <x v="10"/>
    <n v="5"/>
    <m/>
    <s v="Plan"/>
    <s v="Compétences managériales"/>
    <x v="1"/>
    <x v="0"/>
    <x v="1"/>
    <x v="0"/>
    <x v="0"/>
    <x v="0"/>
    <n v="7.25"/>
    <n v="10.88"/>
    <n v="31"/>
    <n v="8"/>
    <m/>
    <m/>
    <m/>
    <m/>
    <m/>
  </r>
  <r>
    <s v="SAV"/>
    <s v="SAR"/>
    <s v="FOUCRAS Bernard "/>
    <n v="26220"/>
    <x v="25"/>
    <s v="JO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8"/>
    <n v="21"/>
    <m/>
    <m/>
    <m/>
    <m/>
    <m/>
  </r>
  <r>
    <s v="SAV"/>
    <s v="SAR"/>
    <s v="FOUCRAS Bernard "/>
    <n v="26436"/>
    <x v="26"/>
    <s v="MICH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15"/>
    <m/>
    <m/>
    <m/>
    <m/>
    <m/>
  </r>
  <r>
    <s v="SAV"/>
    <s v="SAR"/>
    <s v="FOUCRAS Bernard "/>
    <n v="26708"/>
    <x v="27"/>
    <s v="DOMINIQUE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0"/>
    <n v="2"/>
    <m/>
    <m/>
    <m/>
    <m/>
    <m/>
  </r>
  <r>
    <s v="SAV"/>
    <s v="SAR"/>
    <s v="FOUCRAS Bernard "/>
    <n v="26661"/>
    <x v="28"/>
    <s v="JEAN-BERNARD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41"/>
    <n v="4"/>
    <m/>
    <m/>
    <m/>
    <m/>
    <m/>
  </r>
  <r>
    <s v="SAV"/>
    <s v="SAR"/>
    <s v="FOUCRAS Bernard "/>
    <n v="26738"/>
    <x v="29"/>
    <s v="FATIH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22"/>
    <n v="0"/>
    <m/>
    <m/>
    <m/>
    <m/>
    <m/>
  </r>
  <r>
    <s v="SAV"/>
    <s v="SAR"/>
    <s v="FOUCRAS Bernard "/>
    <n v="26727"/>
    <x v="1"/>
    <s v="DANIEL"/>
    <x v="2"/>
    <s v="Traitement des boues"/>
    <n v="1"/>
    <x v="11"/>
    <n v="21"/>
    <n v="640"/>
    <s v="Plan"/>
    <s v="Standard plan de formation"/>
    <x v="1"/>
    <x v="0"/>
    <x v="1"/>
    <x v="1"/>
    <x v="0"/>
    <x v="0"/>
    <n v="7.25"/>
    <n v="10.88"/>
    <n v="54"/>
    <n v="2"/>
    <m/>
    <m/>
    <m/>
    <m/>
    <m/>
  </r>
  <r>
    <s v="SAV"/>
    <s v="SAR"/>
    <s v="FOUCRAS Bernard "/>
    <n v="26683"/>
    <x v="20"/>
    <s v="BERNARD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55"/>
    <n v="3"/>
    <m/>
    <m/>
    <m/>
    <m/>
    <m/>
  </r>
  <r>
    <s v="PTD CS"/>
    <s v="PEE"/>
    <s v="MELCHIOR Pierre-Yves"/>
    <n v="26756"/>
    <x v="30"/>
    <s v="PIERRE YVES"/>
    <x v="2"/>
    <s v="Traitement des boues"/>
    <n v="1"/>
    <x v="11"/>
    <n v="21"/>
    <n v="640"/>
    <s v="Plan"/>
    <s v="Standard plan de formation"/>
    <x v="1"/>
    <x v="0"/>
    <x v="1"/>
    <x v="1"/>
    <x v="0"/>
    <x v="1"/>
    <n v="7.25"/>
    <n v="10.88"/>
    <n v="38"/>
    <n v="0"/>
    <m/>
    <m/>
    <m/>
    <m/>
    <m/>
  </r>
  <r>
    <s v=" "/>
    <s v=" "/>
    <s v=" "/>
    <n v="26761"/>
    <x v="16"/>
    <s v=" "/>
    <x v="2"/>
    <s v="Traitement des boues"/>
    <n v="1"/>
    <x v="11"/>
    <n v="21"/>
    <n v="640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SAV"/>
    <s v="SAR"/>
    <s v="FOUCRAS Bernard "/>
    <n v="26672"/>
    <x v="29"/>
    <s v="SULEYMAN"/>
    <x v="0"/>
    <s v="Habilitation chimique - Niveau 2"/>
    <n v="1"/>
    <x v="8"/>
    <n v="14"/>
    <n v="252"/>
    <s v="Plan"/>
    <s v="Compétences commerciales"/>
    <x v="1"/>
    <x v="0"/>
    <x v="1"/>
    <x v="1"/>
    <x v="0"/>
    <x v="0"/>
    <n v="7.25"/>
    <n v="10.88"/>
    <n v="29"/>
    <n v="3"/>
    <m/>
    <m/>
    <m/>
    <m/>
    <m/>
  </r>
  <r>
    <s v="P&amp;S"/>
    <s v="EPS"/>
    <s v="SERRANO Olivier"/>
    <n v="26631"/>
    <x v="24"/>
    <s v="MICKAEL"/>
    <x v="5"/>
    <s v="Capture"/>
    <n v="1"/>
    <x v="12"/>
    <n v="14"/>
    <m/>
    <s v="Plan"/>
    <s v="Compétences commerciales"/>
    <x v="1"/>
    <x v="0"/>
    <x v="1"/>
    <x v="1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9"/>
    <n v="15"/>
    <m/>
    <m/>
    <m/>
    <m/>
    <m/>
  </r>
  <r>
    <s v="PTD CS"/>
    <s v="PEE"/>
    <s v="MELCHIOR Pierre-Yves"/>
    <n v="26158"/>
    <x v="14"/>
    <s v="FRANCK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0"/>
    <m/>
    <m/>
    <m/>
    <m/>
    <m/>
  </r>
  <r>
    <s v="SANITARY"/>
    <s v="ESE"/>
    <s v="CARTIER Laurent"/>
    <n v="26600"/>
    <x v="32"/>
    <s v="LAURENT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6"/>
    <n v="17"/>
    <m/>
    <m/>
    <m/>
    <m/>
    <m/>
  </r>
  <r>
    <s v="PTD CS"/>
    <s v="PFT"/>
    <s v="D'ANGLEVILLE Ghyslain "/>
    <n v="26583"/>
    <x v="6"/>
    <s v="GHIS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0"/>
    <n v="7"/>
    <m/>
    <m/>
    <m/>
    <m/>
    <m/>
  </r>
  <r>
    <s v="EIE"/>
    <s v="EFU"/>
    <s v="DELORME Pierre"/>
    <n v="3672"/>
    <x v="33"/>
    <s v="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7"/>
    <n v="37"/>
    <m/>
    <m/>
    <m/>
    <m/>
    <m/>
  </r>
  <r>
    <s v="PTD CS"/>
    <s v="PEE"/>
    <s v="MELCHIOR Pierre-Yves"/>
    <n v="26522"/>
    <x v="34"/>
    <s v="JOHANN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5"/>
    <n v="11"/>
    <m/>
    <m/>
    <m/>
    <m/>
    <m/>
  </r>
  <r>
    <s v="ALFARESPONSE"/>
    <s v="CSC"/>
    <s v="MARTINEZ Marie"/>
    <n v="26507"/>
    <x v="19"/>
    <s v="SANDRINE"/>
    <x v="5"/>
    <s v="Capture"/>
    <n v="1"/>
    <x v="12"/>
    <n v="14"/>
    <m/>
    <s v="Plan"/>
    <s v="Compétences commerciales"/>
    <x v="1"/>
    <x v="0"/>
    <x v="1"/>
    <x v="1"/>
    <x v="1"/>
    <x v="1"/>
    <n v="7.25"/>
    <n v="10.88"/>
    <n v="40"/>
    <n v="19"/>
    <m/>
    <m/>
    <m/>
    <m/>
    <m/>
  </r>
  <r>
    <s v="PTD CS"/>
    <s v="EMC"/>
    <s v="FRANCO Michel"/>
    <n v="5077"/>
    <x v="35"/>
    <s v="MICHEL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8"/>
    <n v="36"/>
    <m/>
    <m/>
    <m/>
    <m/>
    <m/>
  </r>
  <r>
    <s v="P&amp;S"/>
    <s v="PPS"/>
    <s v="TRIPON Xavier "/>
    <n v="26481"/>
    <x v="36"/>
    <s v="BERTRAND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9"/>
    <n v="13"/>
    <m/>
    <m/>
    <m/>
    <m/>
    <m/>
  </r>
  <r>
    <s v="EIE"/>
    <s v="EOE"/>
    <s v="GROSSMANN Alain"/>
    <n v="26667"/>
    <x v="37"/>
    <s v="AL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7"/>
    <m/>
    <m/>
    <m/>
    <m/>
    <m/>
  </r>
  <r>
    <s v="SANITARY"/>
    <s v="ESE"/>
    <s v="CARTIER Laurent"/>
    <n v="26622"/>
    <x v="22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8"/>
    <m/>
    <m/>
    <m/>
    <m/>
    <m/>
  </r>
  <r>
    <s v="PTD CS"/>
    <s v="PPI"/>
    <s v="BRICHANT Damien "/>
    <n v="26664"/>
    <x v="38"/>
    <s v="CLAU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3"/>
    <n v="4"/>
    <m/>
    <m/>
    <m/>
    <m/>
    <m/>
  </r>
  <r>
    <s v="P&amp;S"/>
    <s v="EPS"/>
    <s v="SERRANO Olivier"/>
    <n v="26726"/>
    <x v="39"/>
    <s v="GUILLAUM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7"/>
    <n v="2"/>
    <m/>
    <m/>
    <m/>
    <m/>
    <m/>
  </r>
  <r>
    <s v="P&amp;S"/>
    <s v="PPS"/>
    <s v="TRIPON Xavier "/>
    <n v="90036"/>
    <x v="40"/>
    <s v="FROD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2"/>
    <n v="18"/>
    <m/>
    <m/>
    <m/>
    <m/>
    <m/>
  </r>
  <r>
    <s v="EIE"/>
    <s v="ERC"/>
    <s v="LISSANDRE Jean-Pierre"/>
    <n v="26644"/>
    <x v="41"/>
    <s v="JEAN PIERR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51"/>
    <n v="12"/>
    <m/>
    <m/>
    <m/>
    <m/>
    <m/>
  </r>
  <r>
    <s v="PTD CS"/>
    <s v="PLS"/>
    <s v="MAILLET Patrice "/>
    <n v="26551"/>
    <x v="42"/>
    <s v="PAT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9"/>
    <m/>
    <m/>
    <m/>
    <m/>
    <m/>
  </r>
  <r>
    <s v="PTD CS"/>
    <s v="PEE"/>
    <s v="MELCHIOR Pierre-Yves"/>
    <n v="26546"/>
    <x v="43"/>
    <s v="FABRICE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5"/>
    <n v="23"/>
    <m/>
    <m/>
    <m/>
    <m/>
    <m/>
  </r>
  <r>
    <s v="PTD CS"/>
    <s v="PEE"/>
    <s v="MELCHIOR Pierre-Yves"/>
    <n v="26756"/>
    <x v="30"/>
    <s v="PIERRE YVES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38"/>
    <n v="0"/>
    <m/>
    <m/>
    <m/>
    <m/>
    <m/>
  </r>
  <r>
    <s v="EIE"/>
    <s v="ECF"/>
    <s v="PASTRE Sylvain"/>
    <n v="26626"/>
    <x v="21"/>
    <s v="SYLVAIN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1"/>
    <n v="15"/>
    <m/>
    <m/>
    <m/>
    <m/>
    <m/>
  </r>
  <r>
    <s v="EIE"/>
    <s v="ECF"/>
    <s v="PASTRE Sylvain"/>
    <n v="26611"/>
    <x v="44"/>
    <s v="THIERRY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4"/>
    <n v="6"/>
    <m/>
    <m/>
    <m/>
    <m/>
    <m/>
  </r>
  <r>
    <s v="P&amp;S"/>
    <s v="EPS"/>
    <s v="SERRANO Olivier"/>
    <n v="26408"/>
    <x v="18"/>
    <s v="OLI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3"/>
    <n v="17"/>
    <m/>
    <m/>
    <m/>
    <m/>
    <m/>
  </r>
  <r>
    <s v="P&amp;S"/>
    <s v="PPS"/>
    <s v="TRIPON Xavier "/>
    <n v="26569"/>
    <x v="45"/>
    <s v="XAVIER"/>
    <x v="5"/>
    <s v="Capture"/>
    <n v="1"/>
    <x v="12"/>
    <n v="14"/>
    <m/>
    <s v="Plan"/>
    <s v="Compétences commerciales"/>
    <x v="1"/>
    <x v="0"/>
    <x v="1"/>
    <x v="1"/>
    <x v="0"/>
    <x v="1"/>
    <n v="7.25"/>
    <n v="10.88"/>
    <n v="48"/>
    <n v="21"/>
    <m/>
    <m/>
    <m/>
    <m/>
    <m/>
  </r>
  <r>
    <s v="EIE"/>
    <s v="ECF"/>
    <s v="PASTRE Sylvain"/>
    <n v="26633"/>
    <x v="46"/>
    <s v="LAUR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21"/>
    <m/>
    <m/>
    <m/>
    <m/>
    <m/>
  </r>
  <r>
    <s v="P&amp;S"/>
    <s v="PPS"/>
    <s v="TRIPON Xavier "/>
    <n v="25488"/>
    <x v="47"/>
    <s v="BERNARD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63"/>
    <n v="36"/>
    <m/>
    <m/>
    <m/>
    <m/>
    <m/>
  </r>
  <r>
    <s v="EIE"/>
    <s v="ECF"/>
    <s v="PASTRE Sylvain"/>
    <n v="26649"/>
    <x v="48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0"/>
    <n v="5"/>
    <m/>
    <m/>
    <m/>
    <m/>
    <m/>
  </r>
  <r>
    <s v="PTD CS"/>
    <s v="PLS"/>
    <s v="MAILLET Patrice "/>
    <n v="26613"/>
    <x v="49"/>
    <s v="STEPHANI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36"/>
    <n v="6"/>
    <m/>
    <m/>
    <m/>
    <m/>
    <m/>
  </r>
  <r>
    <s v="PTD CS"/>
    <s v="PEE"/>
    <s v="MELCHIOR Pierre-Yves"/>
    <n v="26410"/>
    <x v="50"/>
    <s v="NATHALY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43"/>
    <n v="21"/>
    <m/>
    <m/>
    <m/>
    <m/>
    <m/>
  </r>
  <r>
    <s v="EIE"/>
    <s v="ECF"/>
    <s v="PASTRE Sylvain"/>
    <n v="26624"/>
    <x v="51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6"/>
    <n v="14"/>
    <m/>
    <m/>
    <m/>
    <m/>
    <m/>
  </r>
  <r>
    <s v="EIE"/>
    <s v="ECF"/>
    <s v="PASTRE Sylvain"/>
    <n v="26625"/>
    <x v="52"/>
    <s v="HASSA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2"/>
    <n v="14"/>
    <m/>
    <m/>
    <m/>
    <m/>
    <m/>
  </r>
  <r>
    <s v="EIE"/>
    <s v="ECF"/>
    <s v="PASTRE Sylvain"/>
    <n v="26720"/>
    <x v="53"/>
    <s v="THIERRY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43"/>
    <n v="2"/>
    <m/>
    <m/>
    <m/>
    <m/>
    <m/>
  </r>
  <r>
    <s v="SANITARY"/>
    <s v="ESE"/>
    <s v="CARTIER Laurent"/>
    <n v="26724"/>
    <x v="54"/>
    <s v="FELICIEN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3"/>
    <n v="2"/>
    <m/>
    <m/>
    <m/>
    <m/>
    <m/>
  </r>
  <r>
    <s v="PTD CS"/>
    <s v="PEE"/>
    <s v="MELCHIOR Pierre-Yves"/>
    <n v="20540"/>
    <x v="55"/>
    <s v="PATRICK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28"/>
    <m/>
    <m/>
    <m/>
    <m/>
    <m/>
  </r>
  <r>
    <s v="PTD CS"/>
    <s v="PFT"/>
    <s v="D'ANGLEVILLE Ghyslain "/>
    <n v="26657"/>
    <x v="7"/>
    <s v="CAROLE"/>
    <x v="5"/>
    <s v="Impact - IVA"/>
    <n v="1"/>
    <x v="12"/>
    <n v="14"/>
    <m/>
    <s v="Plan"/>
    <s v="Compétences commerciales"/>
    <x v="1"/>
    <x v="0"/>
    <x v="1"/>
    <x v="0"/>
    <x v="1"/>
    <x v="1"/>
    <n v="7.25"/>
    <n v="10.88"/>
    <n v="29"/>
    <n v="4"/>
    <m/>
    <m/>
    <m/>
    <m/>
    <m/>
  </r>
  <r>
    <s v="P&amp;S"/>
    <s v="PPS"/>
    <s v="TRIPON Xavier "/>
    <n v="26654"/>
    <x v="56"/>
    <s v="ETIENNE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1"/>
    <n v="5"/>
    <m/>
    <m/>
    <m/>
    <m/>
    <m/>
  </r>
  <r>
    <s v="EIE"/>
    <s v="ECF"/>
    <s v="PASTRE Sylvain"/>
    <n v="26723"/>
    <x v="57"/>
    <s v="NICOLAS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0"/>
    <n v="2"/>
    <m/>
    <m/>
    <m/>
    <m/>
    <m/>
  </r>
  <r>
    <s v="EIE"/>
    <s v="ECF"/>
    <s v="PASTRE Sylvain"/>
    <n v="26630"/>
    <x v="58"/>
    <s v="DID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0"/>
    <n v="8"/>
    <m/>
    <m/>
    <m/>
    <m/>
    <m/>
  </r>
  <r>
    <s v="PTD CS"/>
    <s v="PEE"/>
    <s v="MELCHIOR Pierre-Yves"/>
    <n v="26671"/>
    <x v="59"/>
    <s v="OLIVIER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37"/>
    <n v="3"/>
    <m/>
    <m/>
    <m/>
    <m/>
    <m/>
  </r>
  <r>
    <s v="PTD CS"/>
    <s v="PEE"/>
    <s v="MELCHIOR Pierre-Yves"/>
    <n v="26536"/>
    <x v="60"/>
    <s v="DANIEL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55"/>
    <n v="10"/>
    <m/>
    <m/>
    <m/>
    <m/>
    <m/>
  </r>
  <r>
    <s v="PTD CS"/>
    <s v="PLS"/>
    <s v="MAILLET Patrice "/>
    <n v="26741"/>
    <x v="61"/>
    <s v="VINCENT"/>
    <x v="5"/>
    <s v="Impact - IVA"/>
    <n v="1"/>
    <x v="12"/>
    <n v="14"/>
    <m/>
    <s v="Plan"/>
    <s v="Compétences commerciales"/>
    <x v="1"/>
    <x v="0"/>
    <x v="1"/>
    <x v="0"/>
    <x v="0"/>
    <x v="1"/>
    <n v="7.25"/>
    <n v="10.88"/>
    <n v="23"/>
    <n v="0"/>
    <m/>
    <m/>
    <m/>
    <m/>
    <m/>
  </r>
  <r>
    <s v=" "/>
    <s v=" "/>
    <s v=" "/>
    <n v="26757"/>
    <x v="16"/>
    <s v=" "/>
    <x v="1"/>
    <s v="Anglais"/>
    <n v="1"/>
    <x v="13"/>
    <n v="18"/>
    <n v="75.25"/>
    <s v="Plan"/>
    <s v="Standard plan de formation"/>
    <x v="1"/>
    <x v="0"/>
    <x v="1"/>
    <x v="0"/>
    <x v="2"/>
    <x v="2"/>
    <s v=" "/>
    <s v=" "/>
    <s v=" "/>
    <s v=" "/>
    <m/>
    <m/>
    <m/>
    <m/>
    <m/>
  </r>
  <r>
    <s v="Service Center"/>
    <s v="SCP"/>
    <s v="DE LA CHAPELLE Olivier "/>
    <n v="26694"/>
    <x v="62"/>
    <s v="PHILIPPE"/>
    <x v="4"/>
    <s v="Management Chef d'atelier"/>
    <n v="1"/>
    <x v="14"/>
    <n v="14"/>
    <n v="945"/>
    <s v="Plan"/>
    <s v="Compétences managériales"/>
    <x v="1"/>
    <x v="1"/>
    <x v="2"/>
    <x v="1"/>
    <x v="0"/>
    <x v="0"/>
    <n v="7.25"/>
    <n v="10.88"/>
    <n v="45"/>
    <n v="25"/>
    <m/>
    <m/>
    <m/>
    <m/>
    <m/>
  </r>
  <r>
    <s v="P&amp;S"/>
    <s v="EPS"/>
    <s v="SERRANO Olivier"/>
    <n v="26631"/>
    <x v="24"/>
    <s v="MICKAEL"/>
    <x v="4"/>
    <s v="Management Nouveaux Managers"/>
    <n v="1"/>
    <x v="14"/>
    <n v="35"/>
    <n v="1800"/>
    <s v="PP"/>
    <s v="Compétences managériales"/>
    <x v="1"/>
    <x v="1"/>
    <x v="2"/>
    <x v="1"/>
    <x v="0"/>
    <x v="0"/>
    <n v="7.25"/>
    <n v="10.88"/>
    <n v="31"/>
    <n v="8"/>
    <m/>
    <m/>
    <m/>
    <m/>
    <m/>
  </r>
  <r>
    <s v="PTD CS"/>
    <s v="PEE"/>
    <s v="MELCHIOR Pierre-Yves"/>
    <n v="26756"/>
    <x v="30"/>
    <s v="PIERRE YVES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0"/>
    <m/>
    <m/>
    <m/>
    <m/>
    <m/>
  </r>
  <r>
    <s v="Equipe projets"/>
    <s v="REA"/>
    <s v="JAMAULT Xavier "/>
    <n v="26755"/>
    <x v="63"/>
    <s v="XAVIER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43"/>
    <n v="0"/>
    <m/>
    <m/>
    <m/>
    <m/>
    <m/>
  </r>
  <r>
    <s v="P&amp;S"/>
    <s v="PPS"/>
    <s v="TRIPON Xavier "/>
    <n v="26481"/>
    <x v="36"/>
    <s v="BERTRAND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9"/>
    <n v="13"/>
    <m/>
    <m/>
    <m/>
    <m/>
    <m/>
  </r>
  <r>
    <s v="PTD CS"/>
    <s v="PLS"/>
    <s v="MAILLET Patrice "/>
    <n v="26551"/>
    <x v="42"/>
    <s v="PATRICE"/>
    <x v="4"/>
    <s v="Management Nouveaux Managers"/>
    <n v="1"/>
    <x v="14"/>
    <n v="35"/>
    <n v="1800"/>
    <s v="PP"/>
    <s v="Compétences managériales"/>
    <x v="1"/>
    <x v="1"/>
    <x v="2"/>
    <x v="1"/>
    <x v="0"/>
    <x v="1"/>
    <n v="7.25"/>
    <n v="10.88"/>
    <n v="38"/>
    <n v="9"/>
    <m/>
    <m/>
    <m/>
    <m/>
    <m/>
  </r>
  <r>
    <s v="SAV"/>
    <s v="SAR"/>
    <s v="FOUCRAS Bernard "/>
    <n v="26661"/>
    <x v="28"/>
    <s v="JEAN-BERNARD"/>
    <x v="0"/>
    <s v="Habilitation électrique"/>
    <n v="1"/>
    <x v="15"/>
    <n v="14"/>
    <n v="200"/>
    <s v="Plan"/>
    <s v="Standard plan de formation"/>
    <x v="1"/>
    <x v="0"/>
    <x v="2"/>
    <x v="0"/>
    <x v="0"/>
    <x v="0"/>
    <n v="7.25"/>
    <n v="10.88"/>
    <n v="41"/>
    <n v="4"/>
    <m/>
    <m/>
    <m/>
    <m/>
    <m/>
  </r>
  <r>
    <s v=" "/>
    <s v=" "/>
    <s v=" "/>
    <n v="26761"/>
    <x v="16"/>
    <s v=" "/>
    <x v="4"/>
    <s v="MS Project"/>
    <n v="1"/>
    <x v="16"/>
    <n v="14"/>
    <n v="342.86"/>
    <s v="Plan"/>
    <s v="Standard plan de formation"/>
    <x v="1"/>
    <x v="0"/>
    <x v="1"/>
    <x v="1"/>
    <x v="2"/>
    <x v="2"/>
    <s v=" "/>
    <s v=" "/>
    <s v=" "/>
    <s v=" "/>
    <m/>
    <m/>
    <m/>
    <m/>
    <m/>
  </r>
  <r>
    <s v="Equipe projets"/>
    <s v="REA"/>
    <s v="JAMAULT Xavier "/>
    <n v="26755"/>
    <x v="63"/>
    <s v="XAVIER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43"/>
    <n v="0"/>
    <m/>
    <m/>
    <m/>
    <m/>
    <m/>
  </r>
  <r>
    <s v="Equipe projets"/>
    <s v="REA"/>
    <s v="JAMAULT Xavier "/>
    <n v="26692"/>
    <x v="64"/>
    <s v="NICOLAS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30"/>
    <n v="2"/>
    <m/>
    <m/>
    <m/>
    <m/>
    <m/>
  </r>
  <r>
    <s v="Equipe projets"/>
    <s v="REA"/>
    <s v="JAMAULT Xavier "/>
    <n v="26731"/>
    <x v="65"/>
    <s v="NATHALIE"/>
    <x v="4"/>
    <s v="MS Project"/>
    <n v="1"/>
    <x v="16"/>
    <n v="14"/>
    <n v="342.86"/>
    <s v="Plan"/>
    <s v="Standard plan de formation"/>
    <x v="1"/>
    <x v="0"/>
    <x v="1"/>
    <x v="1"/>
    <x v="1"/>
    <x v="1"/>
    <n v="7.25"/>
    <n v="10.88"/>
    <n v="33"/>
    <n v="1"/>
    <m/>
    <m/>
    <m/>
    <m/>
    <m/>
  </r>
  <r>
    <s v="Equipe projets"/>
    <s v="REA"/>
    <s v="JAMAULT Xavier "/>
    <n v="26722"/>
    <x v="66"/>
    <s v="LOUISON"/>
    <x v="4"/>
    <s v="MS Project"/>
    <n v="1"/>
    <x v="16"/>
    <n v="14"/>
    <n v="342.86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Equipe projets"/>
    <s v="REA"/>
    <s v="JAMAULT Xavier "/>
    <n v="26663"/>
    <x v="67"/>
    <s v="YANNICK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8"/>
    <n v="4"/>
    <m/>
    <m/>
    <m/>
    <m/>
    <m/>
  </r>
  <r>
    <s v="Equipe projets"/>
    <s v="REA"/>
    <s v="JAMAULT Xavier "/>
    <n v="26710"/>
    <x v="68"/>
    <s v="GERMAIN"/>
    <x v="4"/>
    <s v="MS Project"/>
    <n v="1"/>
    <x v="16"/>
    <n v="14"/>
    <n v="342.85"/>
    <s v="Plan"/>
    <s v="Standard plan de formation"/>
    <x v="1"/>
    <x v="0"/>
    <x v="1"/>
    <x v="1"/>
    <x v="0"/>
    <x v="1"/>
    <n v="7.25"/>
    <n v="10.88"/>
    <n v="27"/>
    <n v="2"/>
    <m/>
    <m/>
    <m/>
    <m/>
    <m/>
  </r>
  <r>
    <s v="PTD CS"/>
    <s v="PLS"/>
    <s v="MAILLET Patrice "/>
    <n v="26613"/>
    <x v="49"/>
    <s v="STEPHANI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36"/>
    <n v="6"/>
    <m/>
    <m/>
    <m/>
    <m/>
    <m/>
  </r>
  <r>
    <s v="PTD CS"/>
    <s v="PFT"/>
    <s v="D'ANGLEVILLE Ghyslain "/>
    <n v="26657"/>
    <x v="7"/>
    <s v="CAROLE"/>
    <x v="2"/>
    <s v="Membrane"/>
    <n v="1"/>
    <x v="12"/>
    <n v="35"/>
    <n v="650"/>
    <s v="PP"/>
    <s v="Standard plan de formation"/>
    <x v="1"/>
    <x v="2"/>
    <x v="2"/>
    <x v="1"/>
    <x v="1"/>
    <x v="1"/>
    <n v="7.25"/>
    <n v="10.88"/>
    <n v="29"/>
    <n v="4"/>
    <m/>
    <m/>
    <m/>
    <m/>
    <m/>
  </r>
  <r>
    <s v="Service Center"/>
    <s v="SCP"/>
    <s v="DE LA CHAPELLE Olivier "/>
    <n v="26711"/>
    <x v="69"/>
    <s v="LINO"/>
    <x v="0"/>
    <s v="SST - Initiale"/>
    <n v="1"/>
    <x v="17"/>
    <n v="7"/>
    <m/>
    <s v="Plan"/>
    <s v="Standard plan de formation"/>
    <x v="1"/>
    <x v="1"/>
    <x v="0"/>
    <x v="0"/>
    <x v="0"/>
    <x v="0"/>
    <n v="7.25"/>
    <n v="10.88"/>
    <n v="30"/>
    <n v="3"/>
    <m/>
    <m/>
    <m/>
    <m/>
    <m/>
  </r>
  <r>
    <s v="EIE"/>
    <s v="ECF"/>
    <s v="PASTRE Sylvain"/>
    <n v="26446"/>
    <x v="70"/>
    <s v="EVELYNE"/>
    <x v="0"/>
    <s v="SST - Recyclage"/>
    <n v="1"/>
    <x v="18"/>
    <n v="7"/>
    <n v="100"/>
    <s v="Plan"/>
    <s v="Standard plan de formation"/>
    <x v="1"/>
    <x v="1"/>
    <x v="0"/>
    <x v="0"/>
    <x v="1"/>
    <x v="0"/>
    <n v="7.25"/>
    <n v="10.88"/>
    <n v="57"/>
    <n v="15"/>
    <m/>
    <m/>
    <m/>
    <m/>
    <m/>
  </r>
  <r>
    <s v="PTD CS"/>
    <s v="PFT"/>
    <s v="D'ANGLEVILLE Ghyslain "/>
    <n v="26583"/>
    <x v="6"/>
    <s v="GHISLAIN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40"/>
    <n v="7"/>
    <m/>
    <m/>
    <m/>
    <m/>
    <m/>
  </r>
  <r>
    <s v="ALFARESPONSE"/>
    <s v="CSC"/>
    <s v="MARTINEZ Marie"/>
    <n v="26439"/>
    <x v="71"/>
    <s v="XAVIER"/>
    <x v="0"/>
    <s v="SST - Recyclage"/>
    <n v="1"/>
    <x v="18"/>
    <n v="7"/>
    <n v="100"/>
    <s v="Plan"/>
    <s v="Standard plan de formation"/>
    <x v="1"/>
    <x v="1"/>
    <x v="0"/>
    <x v="0"/>
    <x v="0"/>
    <x v="0"/>
    <n v="7.25"/>
    <n v="10.88"/>
    <n v="43"/>
    <n v="15"/>
    <m/>
    <m/>
    <m/>
    <m/>
    <m/>
  </r>
  <r>
    <s v="PTD CS"/>
    <s v="PLS"/>
    <s v="MAILLET Patrice "/>
    <n v="26613"/>
    <x v="49"/>
    <s v="STEPHANI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36"/>
    <n v="6"/>
    <m/>
    <m/>
    <m/>
    <m/>
    <m/>
  </r>
  <r>
    <s v="DGE"/>
    <s v="DGE"/>
    <s v="MALPHETTES Guillaume"/>
    <n v="26709"/>
    <x v="72"/>
    <s v="VIRGINIE"/>
    <x v="0"/>
    <s v="SST - Recyclage"/>
    <n v="1"/>
    <x v="17"/>
    <n v="7"/>
    <n v="100"/>
    <s v="Plan"/>
    <s v="Standard plan de formation"/>
    <x v="1"/>
    <x v="1"/>
    <x v="0"/>
    <x v="0"/>
    <x v="1"/>
    <x v="1"/>
    <n v="7.25"/>
    <n v="10.88"/>
    <n v="32"/>
    <n v="10"/>
    <m/>
    <m/>
    <m/>
    <m/>
    <m/>
  </r>
  <r>
    <s v="PTD CS"/>
    <s v="PFT"/>
    <s v="D'ANGLEVILLE Ghyslain "/>
    <n v="26657"/>
    <x v="7"/>
    <s v="CAROLE"/>
    <x v="0"/>
    <s v="SST - Recyclage"/>
    <n v="1"/>
    <x v="18"/>
    <n v="7"/>
    <n v="100"/>
    <s v="Plan"/>
    <s v="Standard plan de formation"/>
    <x v="1"/>
    <x v="1"/>
    <x v="0"/>
    <x v="0"/>
    <x v="1"/>
    <x v="1"/>
    <n v="7.25"/>
    <n v="10.88"/>
    <n v="29"/>
    <n v="4"/>
    <m/>
    <m/>
    <m/>
    <m/>
    <m/>
  </r>
  <r>
    <s v="P&amp;S"/>
    <s v="EPS"/>
    <s v="SERRANO Olivier"/>
    <n v="26408"/>
    <x v="18"/>
    <s v="OLIVIER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3"/>
    <n v="17"/>
    <m/>
    <m/>
    <m/>
    <m/>
    <m/>
  </r>
  <r>
    <s v="PTD CS"/>
    <s v="PEE"/>
    <s v="MELCHIOR Pierre-Yves"/>
    <n v="26671"/>
    <x v="59"/>
    <s v="OLIVIER"/>
    <x v="0"/>
    <s v="SST - Recyclage"/>
    <n v="1"/>
    <x v="18"/>
    <n v="7"/>
    <n v="100"/>
    <s v="Plan"/>
    <s v="Standard plan de formation"/>
    <x v="1"/>
    <x v="1"/>
    <x v="0"/>
    <x v="0"/>
    <x v="0"/>
    <x v="1"/>
    <n v="7.25"/>
    <n v="10.88"/>
    <n v="37"/>
    <n v="3"/>
    <m/>
    <m/>
    <m/>
    <m/>
    <m/>
  </r>
  <r>
    <s v="ALFARESPONSE"/>
    <s v="CSC"/>
    <s v="MARTINEZ Marie"/>
    <n v="26689"/>
    <x v="73"/>
    <s v="ANTHONY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26"/>
    <n v="3"/>
    <m/>
    <m/>
    <m/>
    <m/>
    <m/>
  </r>
  <r>
    <s v="Equipe projets"/>
    <s v="REA"/>
    <s v="JAMAULT Xavier "/>
    <n v="26722"/>
    <x v="66"/>
    <s v="LOUISON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7"/>
    <n v="2"/>
    <m/>
    <m/>
    <m/>
    <m/>
    <m/>
  </r>
  <r>
    <s v="P&amp;S"/>
    <s v="EPS"/>
    <s v="SERRANO Olivier"/>
    <n v="26631"/>
    <x v="24"/>
    <s v="MICKAEL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1"/>
    <n v="8"/>
    <m/>
    <m/>
    <m/>
    <m/>
    <m/>
  </r>
  <r>
    <s v="PTD CS"/>
    <s v="PPI"/>
    <s v="BRICHANT Damien "/>
    <n v="26434"/>
    <x v="31"/>
    <s v="DANIEL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9"/>
    <n v="15"/>
    <m/>
    <m/>
    <m/>
    <m/>
    <m/>
  </r>
  <r>
    <s v="Equipe projets"/>
    <s v="REA"/>
    <s v="JAMAULT Xavier "/>
    <n v="26663"/>
    <x v="67"/>
    <s v="YANNICK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28"/>
    <n v="4"/>
    <m/>
    <m/>
    <m/>
    <m/>
    <m/>
  </r>
  <r>
    <s v="ALFARESPONSE"/>
    <s v="CSC"/>
    <s v="MARTINEZ Marie"/>
    <n v="26509"/>
    <x v="74"/>
    <s v="MIREILLE"/>
    <x v="0"/>
    <s v="SST - Recyclage"/>
    <n v="1"/>
    <x v="17"/>
    <n v="7"/>
    <n v="100"/>
    <s v="Plan"/>
    <s v="Standard plan de formation"/>
    <x v="1"/>
    <x v="1"/>
    <x v="0"/>
    <x v="0"/>
    <x v="1"/>
    <x v="0"/>
    <n v="7.25"/>
    <n v="10.88"/>
    <n v="55"/>
    <n v="38"/>
    <m/>
    <m/>
    <m/>
    <m/>
    <m/>
  </r>
  <r>
    <s v="PTD CS"/>
    <s v="PEE"/>
    <s v="MELCHIOR Pierre-Yves"/>
    <n v="26546"/>
    <x v="43"/>
    <s v="FABRIC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45"/>
    <n v="23"/>
    <m/>
    <m/>
    <m/>
    <m/>
    <m/>
  </r>
  <r>
    <s v="P&amp;S"/>
    <s v="EPS"/>
    <s v="SERRANO Olivier"/>
    <n v="26629"/>
    <x v="75"/>
    <s v="YVES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7"/>
    <n v="15"/>
    <m/>
    <m/>
    <m/>
    <m/>
    <m/>
  </r>
  <r>
    <s v="PTD CS"/>
    <s v="PFT"/>
    <s v="D'ANGLEVILLE Ghyslain "/>
    <n v="15253"/>
    <x v="8"/>
    <s v="PIERRE"/>
    <x v="0"/>
    <s v="SST - Recyclage"/>
    <n v="1"/>
    <x v="17"/>
    <n v="7"/>
    <n v="100"/>
    <s v="Plan"/>
    <s v="Standard plan de formation"/>
    <x v="1"/>
    <x v="1"/>
    <x v="0"/>
    <x v="0"/>
    <x v="0"/>
    <x v="1"/>
    <n v="7.25"/>
    <n v="10.88"/>
    <n v="58"/>
    <n v="32"/>
    <m/>
    <m/>
    <m/>
    <m/>
    <m/>
  </r>
  <r>
    <s v="ADV"/>
    <s v="MAG"/>
    <s v="BARATIER Amandine"/>
    <n v="26695"/>
    <x v="76"/>
    <s v="REGIS"/>
    <x v="0"/>
    <s v="SST - Recyclage"/>
    <n v="1"/>
    <x v="17"/>
    <n v="7"/>
    <n v="100"/>
    <s v="Plan"/>
    <s v="Standard plan de formation"/>
    <x v="1"/>
    <x v="1"/>
    <x v="0"/>
    <x v="0"/>
    <x v="0"/>
    <x v="0"/>
    <n v="7.25"/>
    <n v="10.88"/>
    <n v="37"/>
    <n v="14"/>
    <m/>
    <m/>
    <m/>
    <m/>
    <m/>
  </r>
  <r>
    <s v="ADV"/>
    <s v="ADV"/>
    <s v="BARATIER Amandine"/>
    <n v="26717"/>
    <x v="77"/>
    <s v="WIEM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1"/>
    <n v="2"/>
    <m/>
    <m/>
    <m/>
    <m/>
    <m/>
  </r>
  <r>
    <s v="ADV"/>
    <s v="ADV"/>
    <s v="BARATIER Amandine"/>
    <n v="26617"/>
    <x v="78"/>
    <s v="FRANCOIS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44"/>
    <n v="20"/>
    <m/>
    <m/>
    <m/>
    <m/>
    <m/>
  </r>
  <r>
    <s v="ADV"/>
    <s v="ADV"/>
    <s v="BARATIER Amandine"/>
    <n v="26547"/>
    <x v="79"/>
    <s v="SYLVI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46"/>
    <n v="9"/>
    <m/>
    <m/>
    <m/>
    <m/>
    <m/>
  </r>
  <r>
    <s v="ADV"/>
    <s v="ADV"/>
    <s v="BARATIER Amandine"/>
    <n v="26718"/>
    <x v="80"/>
    <s v="NATHALIE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38"/>
    <n v="2"/>
    <m/>
    <m/>
    <m/>
    <m/>
    <m/>
  </r>
  <r>
    <s v="ADV"/>
    <s v="ADV"/>
    <s v="BARATIER Amandine"/>
    <n v="26737"/>
    <x v="81"/>
    <s v="AMANDINE"/>
    <x v="5"/>
    <s v="Facturation Export et TVA"/>
    <n v="1"/>
    <x v="19"/>
    <n v="21"/>
    <n v="750"/>
    <s v="Plan"/>
    <s v="Standard plan de formation"/>
    <x v="1"/>
    <x v="3"/>
    <x v="0"/>
    <x v="0"/>
    <x v="1"/>
    <x v="1"/>
    <n v="7.25"/>
    <n v="10.88"/>
    <n v="36"/>
    <n v="0"/>
    <m/>
    <m/>
    <m/>
    <m/>
    <m/>
  </r>
  <r>
    <s v="ADV"/>
    <s v="ADV"/>
    <s v="BARATIER Amandine"/>
    <n v="26610"/>
    <x v="82"/>
    <s v="PATRICIA"/>
    <x v="5"/>
    <s v="Facturation Export et TVA"/>
    <n v="1"/>
    <x v="19"/>
    <n v="21"/>
    <n v="75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ADV"/>
    <s v="ADV"/>
    <s v="BARATIER Amandine"/>
    <n v="26610"/>
    <x v="82"/>
    <s v="PATRICIA"/>
    <x v="5"/>
    <s v="Recouvrement"/>
    <n v="1"/>
    <x v="19"/>
    <n v="14"/>
    <n v="1200"/>
    <s v="Plan"/>
    <s v="Standard plan de formation"/>
    <x v="1"/>
    <x v="3"/>
    <x v="0"/>
    <x v="0"/>
    <x v="1"/>
    <x v="0"/>
    <n v="7.25"/>
    <n v="10.88"/>
    <n v="50"/>
    <n v="6"/>
    <m/>
    <m/>
    <m/>
    <m/>
    <m/>
  </r>
  <r>
    <s v="SAV"/>
    <s v="SAR"/>
    <s v="FOUCRAS Bernard "/>
    <n v="26727"/>
    <x v="1"/>
    <s v="DANIEL"/>
    <x v="1"/>
    <s v="Anglais"/>
    <n v="1"/>
    <x v="19"/>
    <n v="20"/>
    <n v="1200"/>
    <s v="DIF"/>
    <s v="Standard plan de formation"/>
    <x v="1"/>
    <x v="3"/>
    <x v="0"/>
    <x v="1"/>
    <x v="0"/>
    <x v="0"/>
    <n v="7.25"/>
    <n v="10.88"/>
    <n v="54"/>
    <n v="2"/>
    <m/>
    <m/>
    <m/>
    <m/>
    <m/>
  </r>
  <r>
    <s v="P&amp;S"/>
    <s v="EPS"/>
    <s v="SERRANO Olivier"/>
    <n v="26726"/>
    <x v="39"/>
    <s v="GUILLAUME"/>
    <x v="1"/>
    <s v="Anglais"/>
    <n v="1"/>
    <x v="19"/>
    <n v="20"/>
    <n v="1200"/>
    <s v="DIF"/>
    <s v="Standard plan de formation"/>
    <x v="1"/>
    <x v="3"/>
    <x v="0"/>
    <x v="1"/>
    <x v="0"/>
    <x v="1"/>
    <n v="7.25"/>
    <n v="10.88"/>
    <n v="37"/>
    <n v="2"/>
    <m/>
    <m/>
    <m/>
    <m/>
    <m/>
  </r>
  <r>
    <s v="SANITARY"/>
    <s v="ESE"/>
    <s v="CARTIER Laurent"/>
    <n v="26622"/>
    <x v="22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8"/>
    <m/>
    <m/>
    <m/>
    <m/>
    <m/>
  </r>
  <r>
    <s v="EIE"/>
    <s v="ECF"/>
    <s v="PASTRE Sylvain"/>
    <n v="26626"/>
    <x v="21"/>
    <s v="SYLVAIN"/>
    <x v="1"/>
    <s v="Anglais"/>
    <n v="1"/>
    <x v="20"/>
    <n v="20"/>
    <n v="1200"/>
    <s v="DIF"/>
    <s v="Standard plan de formation"/>
    <x v="1"/>
    <x v="3"/>
    <x v="0"/>
    <x v="1"/>
    <x v="0"/>
    <x v="1"/>
    <n v="7.25"/>
    <n v="10.88"/>
    <n v="41"/>
    <n v="15"/>
    <m/>
    <m/>
    <m/>
    <m/>
    <m/>
  </r>
  <r>
    <s v="P&amp;S"/>
    <s v="PPS"/>
    <s v="TRIPON Xavier "/>
    <n v="26481"/>
    <x v="36"/>
    <s v="BERTRAND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9"/>
    <n v="13"/>
    <m/>
    <m/>
    <m/>
    <m/>
    <m/>
  </r>
  <r>
    <s v="PTD CS"/>
    <s v="PFT"/>
    <s v="D'ANGLEVILLE Ghyslain "/>
    <n v="26583"/>
    <x v="6"/>
    <s v="GHISLAIN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0"/>
    <n v="7"/>
    <m/>
    <m/>
    <m/>
    <m/>
    <m/>
  </r>
  <r>
    <s v="PTD CS"/>
    <s v="PLS"/>
    <s v="MAILLET Patrice "/>
    <n v="26551"/>
    <x v="42"/>
    <s v="PATRICE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9"/>
    <m/>
    <m/>
    <m/>
    <m/>
    <m/>
  </r>
  <r>
    <s v="Equipe projets"/>
    <s v="REA"/>
    <s v="JAMAULT Xavier "/>
    <n v="26755"/>
    <x v="63"/>
    <s v="XAVIER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43"/>
    <n v="0"/>
    <m/>
    <m/>
    <m/>
    <m/>
    <m/>
  </r>
  <r>
    <s v="PTD CS"/>
    <s v="PEE"/>
    <s v="MELCHIOR Pierre-Yves"/>
    <n v="26756"/>
    <x v="30"/>
    <s v="PIERRE YVES"/>
    <x v="4"/>
    <s v="Entretiens Annuels"/>
    <n v="1"/>
    <x v="19"/>
    <n v="5"/>
    <m/>
    <s v="Plan"/>
    <s v="Compétences managériales"/>
    <x v="1"/>
    <x v="0"/>
    <x v="1"/>
    <x v="1"/>
    <x v="0"/>
    <x v="1"/>
    <n v="7.25"/>
    <n v="10.88"/>
    <n v="38"/>
    <n v="0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  <r>
    <s v=" "/>
    <s v=" "/>
    <s v=" "/>
    <m/>
    <x v="16"/>
    <s v=" "/>
    <x v="6"/>
    <m/>
    <m/>
    <x v="19"/>
    <m/>
    <m/>
    <m/>
    <m/>
    <x v="2"/>
    <x v="4"/>
    <x v="3"/>
    <x v="2"/>
    <x v="2"/>
    <x v="2"/>
    <s v=" "/>
    <s v=" "/>
    <s v=" "/>
    <s v=" "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8">
  <r>
    <s v="DVC"/>
    <s v="Aub."/>
    <s v="ALIX"/>
    <n v="102933"/>
    <s v="AIT HELLAL"/>
    <s v="Yazi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11"/>
    <m/>
    <m/>
    <m/>
    <m/>
    <m/>
  </r>
  <r>
    <s v="DVC"/>
    <s v="Aub."/>
    <s v="ALIX"/>
    <n v="102933"/>
    <s v="AIT HELLAL"/>
    <s v="Yazi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11"/>
    <m/>
    <m/>
    <m/>
    <m/>
    <m/>
  </r>
  <r>
    <s v="DVC"/>
    <s v="STG"/>
    <s v="XUEREB"/>
    <n v="104634"/>
    <s v="ALVES"/>
    <s v="Paolo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0"/>
    <m/>
    <m/>
    <m/>
    <m/>
    <m/>
  </r>
  <r>
    <s v="DVC"/>
    <s v="STG"/>
    <s v="XUEREB"/>
    <n v="104634"/>
    <s v="ALVES"/>
    <s v="Paolo"/>
    <x v="0"/>
    <s v="Risques chimiques"/>
    <m/>
    <x v="0"/>
    <n v="7"/>
    <n v="162"/>
    <s v="Plan"/>
    <s v="Formation obligatoire"/>
    <m/>
    <m/>
    <n v="0"/>
    <x v="0"/>
    <x v="0"/>
    <x v="0"/>
    <x v="0"/>
    <s v=" "/>
    <s v=" "/>
    <n v="41"/>
    <n v="10"/>
    <m/>
    <m/>
    <m/>
    <m/>
    <m/>
  </r>
  <r>
    <s v="DVC"/>
    <s v="STG"/>
    <s v="XUEREB"/>
    <n v="104634"/>
    <s v="ALVES"/>
    <s v="Paolo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92"/>
    <s v="ARNAUD JOUFFREY"/>
    <s v="Jean-Marc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7"/>
    <n v="10"/>
    <m/>
    <m/>
    <m/>
    <m/>
    <m/>
  </r>
  <r>
    <s v="DVC"/>
    <s v="STG"/>
    <s v="XUEREB"/>
    <n v="104692"/>
    <s v="ARNAUD JOUFFREY"/>
    <s v="Jean-Mar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7"/>
    <n v="10"/>
    <m/>
    <m/>
    <m/>
    <m/>
    <m/>
  </r>
  <r>
    <s v="DVC"/>
    <s v="Aub."/>
    <s v="SAVY"/>
    <n v="102936"/>
    <s v="ARNAUDE"/>
    <s v="Emmanuel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43"/>
    <n v="12"/>
    <m/>
    <m/>
    <m/>
    <m/>
    <m/>
  </r>
  <r>
    <s v="DVC"/>
    <s v="Aub."/>
    <s v="SAVY"/>
    <n v="102936"/>
    <s v="ARNAUDE"/>
    <s v="Emmanu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3"/>
    <n v="12"/>
    <m/>
    <m/>
    <m/>
    <m/>
    <m/>
  </r>
  <r>
    <s v="DVC"/>
    <s v="Aub."/>
    <s v="PIFFAUT"/>
    <n v="103038"/>
    <s v="ARNAUDJL"/>
    <s v="Jean-Luc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2"/>
    <n v="32"/>
    <m/>
    <m/>
    <m/>
    <m/>
    <m/>
  </r>
  <r>
    <s v="DVC"/>
    <s v="Aub."/>
    <s v="PIFFAUT"/>
    <n v="103038"/>
    <s v="ARNAUDJL"/>
    <s v="Jean-Luc"/>
    <x v="0"/>
    <s v="Recyclage CACES3"/>
    <m/>
    <x v="0"/>
    <n v="14"/>
    <n v="297"/>
    <s v="Plan"/>
    <s v="Formation obligatoire"/>
    <m/>
    <m/>
    <s v="2019-Q2"/>
    <x v="0"/>
    <x v="0"/>
    <x v="0"/>
    <x v="0"/>
    <s v=" "/>
    <s v=" "/>
    <n v="52"/>
    <n v="32"/>
    <m/>
    <m/>
    <m/>
    <m/>
    <m/>
  </r>
  <r>
    <s v="DVC"/>
    <s v="Aub."/>
    <s v="PIFFAUT"/>
    <n v="103038"/>
    <s v="ARNAUDJL"/>
    <s v="Jean-Lu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32"/>
    <m/>
    <m/>
    <m/>
    <m/>
    <m/>
  </r>
  <r>
    <s v="DVC"/>
    <s v="Aub."/>
    <s v="SAVY"/>
    <n v="103070"/>
    <s v="AUBERT"/>
    <s v="Herve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5"/>
    <m/>
    <m/>
    <m/>
    <m/>
    <m/>
  </r>
  <r>
    <s v="Non DVC"/>
    <s v="Aub."/>
    <s v="RICCARDI"/>
    <n v="102998"/>
    <s v="AVOUAC"/>
    <s v="Emmanu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23"/>
    <m/>
    <m/>
    <m/>
    <m/>
    <m/>
  </r>
  <r>
    <s v="Non DVC"/>
    <s v="Aub."/>
    <s v="RICCARDI"/>
    <n v="102998"/>
    <s v="AVOUAC"/>
    <s v="Emmanu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3"/>
    <m/>
    <m/>
    <m/>
    <m/>
    <m/>
  </r>
  <r>
    <s v="DVC"/>
    <s v="Aub."/>
    <s v="ALIX"/>
    <n v="103009"/>
    <s v="AYGLON"/>
    <s v="Dominique"/>
    <x v="0"/>
    <s v="Gestes et postures"/>
    <m/>
    <x v="0"/>
    <n v="7"/>
    <n v="124"/>
    <s v="Plan"/>
    <s v="Formation obligatoire"/>
    <m/>
    <m/>
    <s v="2019-Q2"/>
    <x v="0"/>
    <x v="0"/>
    <x v="0"/>
    <x v="0"/>
    <s v=" "/>
    <s v=" "/>
    <n v="51"/>
    <n v="11"/>
    <m/>
    <m/>
    <m/>
    <m/>
    <m/>
  </r>
  <r>
    <s v="DVC"/>
    <s v="STG"/>
    <s v="XUEREB"/>
    <n v="104628"/>
    <s v="BARAZZUTTI"/>
    <s v="Lion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5"/>
    <n v="10"/>
    <m/>
    <m/>
    <m/>
    <m/>
    <m/>
  </r>
  <r>
    <s v="DVC"/>
    <s v="STG"/>
    <s v="XUEREB"/>
    <n v="104628"/>
    <s v="BARAZZUTTI"/>
    <s v="Lionel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45"/>
    <n v="10"/>
    <m/>
    <m/>
    <m/>
    <m/>
    <m/>
  </r>
  <r>
    <s v="DVC"/>
    <s v="Aub."/>
    <s v="SENEPART"/>
    <n v="104383"/>
    <s v="BARBERA"/>
    <s v="Jerem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37"/>
    <n v="10"/>
    <m/>
    <m/>
    <m/>
    <m/>
    <m/>
  </r>
  <r>
    <s v="DVC"/>
    <s v="Aub."/>
    <s v="SENEPART"/>
    <n v="104383"/>
    <s v="BARBERA"/>
    <s v="Jerem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7"/>
    <n v="10"/>
    <m/>
    <m/>
    <m/>
    <m/>
    <m/>
  </r>
  <r>
    <s v="DVC"/>
    <s v="Lattes"/>
    <s v="JACKEL"/>
    <n v="240339"/>
    <s v="BASSOU"/>
    <s v="Anouar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53"/>
    <n v="6"/>
    <m/>
    <m/>
    <m/>
    <m/>
    <m/>
  </r>
  <r>
    <s v="DVC"/>
    <s v="Aub."/>
    <s v="FUENTES"/>
    <n v="103071"/>
    <s v="BEAUMEL"/>
    <s v="Claudine"/>
    <x v="0"/>
    <s v="Gestes et postures"/>
    <m/>
    <x v="0"/>
    <n v="7"/>
    <n v="124"/>
    <s v="Plan"/>
    <s v="Formation obligatoire"/>
    <m/>
    <m/>
    <s v="2019-Q1"/>
    <x v="0"/>
    <x v="0"/>
    <x v="1"/>
    <x v="0"/>
    <s v=" "/>
    <s v=" "/>
    <n v="59"/>
    <n v="35"/>
    <m/>
    <m/>
    <m/>
    <m/>
    <m/>
  </r>
  <r>
    <s v="DVC"/>
    <s v="Lattes"/>
    <s v="VERNE"/>
    <n v="191742"/>
    <s v="BEN AMAR"/>
    <s v="Mohamed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37"/>
    <n v="11"/>
    <m/>
    <m/>
    <m/>
    <m/>
    <m/>
  </r>
  <r>
    <s v="DVC"/>
    <s v="Lattes"/>
    <s v="VERNE"/>
    <n v="191742"/>
    <s v="BEN AMAR"/>
    <s v="Mohamed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37"/>
    <n v="11"/>
    <m/>
    <m/>
    <m/>
    <m/>
    <m/>
  </r>
  <r>
    <s v="DVC"/>
    <s v="STG"/>
    <s v="XUEREB"/>
    <n v="10559280"/>
    <s v="BENASSI"/>
    <s v="Christian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48"/>
    <n v="1"/>
    <m/>
    <m/>
    <m/>
    <m/>
    <m/>
  </r>
  <r>
    <s v="DVC"/>
    <s v="Aub."/>
    <s v="SENEPART"/>
    <n v="102925"/>
    <s v="BENCHEIKH"/>
    <s v="Mohammed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2"/>
    <m/>
    <m/>
    <m/>
    <m/>
    <m/>
  </r>
  <r>
    <s v="DVC"/>
    <s v="Aub."/>
    <s v="SENEPART"/>
    <n v="102925"/>
    <s v="BENCHEIKH"/>
    <s v="Mohamme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2"/>
    <m/>
    <m/>
    <m/>
    <m/>
    <m/>
  </r>
  <r>
    <s v="DVC"/>
    <s v="Aub."/>
    <s v="SENEPART"/>
    <n v="102925"/>
    <s v="BENCHEIKH"/>
    <s v="Mohammed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2"/>
    <n v="12"/>
    <m/>
    <m/>
    <m/>
    <m/>
    <m/>
  </r>
  <r>
    <s v="DVC"/>
    <s v="Aub."/>
    <s v="ALIX"/>
    <n v="102971"/>
    <s v="BLACHON"/>
    <s v="Henri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7"/>
    <m/>
    <m/>
    <m/>
    <m/>
    <m/>
  </r>
  <r>
    <s v="DVC"/>
    <s v="Aub."/>
    <s v="ALIX"/>
    <n v="102971"/>
    <s v="BLACHON"/>
    <s v="Henr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7"/>
    <m/>
    <m/>
    <m/>
    <m/>
    <m/>
  </r>
  <r>
    <s v="DVC"/>
    <s v="Aub."/>
    <s v="SAVY"/>
    <n v="103085"/>
    <s v="BLAYE"/>
    <s v="Michel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7"/>
    <n v="35"/>
    <m/>
    <m/>
    <m/>
    <m/>
    <m/>
  </r>
  <r>
    <s v="DVC"/>
    <s v="Aub."/>
    <s v="SAVY"/>
    <n v="103085"/>
    <s v="BLAYE"/>
    <s v="Mich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7"/>
    <n v="35"/>
    <m/>
    <m/>
    <m/>
    <m/>
    <m/>
  </r>
  <r>
    <s v="DVC"/>
    <s v="STG"/>
    <s v="XUEREB"/>
    <n v="10559278"/>
    <s v="BOISSON MENUEL"/>
    <s v="Bertrand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5"/>
    <n v="1"/>
    <m/>
    <m/>
    <m/>
    <m/>
    <m/>
  </r>
  <r>
    <s v="Non DVC"/>
    <s v="Lattes"/>
    <s v="VERNE"/>
    <n v="191166"/>
    <s v="BONAFOUS"/>
    <s v="Amandi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34"/>
    <n v="10"/>
    <m/>
    <m/>
    <m/>
    <m/>
    <m/>
  </r>
  <r>
    <s v="DVC"/>
    <s v="Aub."/>
    <s v="ALIX"/>
    <n v="102961"/>
    <s v="BONJOUR"/>
    <s v="Dominiqu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13"/>
    <m/>
    <m/>
    <m/>
    <m/>
    <m/>
  </r>
  <r>
    <s v="DVC"/>
    <s v="Aub."/>
    <s v="ALIX"/>
    <n v="103028"/>
    <s v="BONNEFOY"/>
    <s v="Dani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27"/>
    <m/>
    <m/>
    <m/>
    <m/>
    <m/>
  </r>
  <r>
    <s v="DVC"/>
    <s v="Lattes"/>
    <s v="VERNE"/>
    <n v="192053"/>
    <s v="BONNEL"/>
    <s v="An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7"/>
    <m/>
    <m/>
    <m/>
    <m/>
    <m/>
  </r>
  <r>
    <s v="DVC"/>
    <s v="Lattes"/>
    <s v="VERNE"/>
    <n v="192053"/>
    <s v="BONNEL"/>
    <s v="Anne"/>
    <x v="0"/>
    <s v="Risques chimiques"/>
    <m/>
    <x v="0"/>
    <n v="7"/>
    <n v="162"/>
    <s v="Plan"/>
    <s v="Formation obligatoire"/>
    <m/>
    <m/>
    <s v="2019-Q2"/>
    <x v="0"/>
    <x v="0"/>
    <x v="1"/>
    <x v="0"/>
    <s v=" "/>
    <s v=" "/>
    <n v="59"/>
    <n v="27"/>
    <m/>
    <m/>
    <m/>
    <m/>
    <m/>
  </r>
  <r>
    <s v="DVC"/>
    <s v="Lattes"/>
    <s v="VERNE"/>
    <n v="192053"/>
    <s v="BONNEL"/>
    <s v="An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7"/>
    <m/>
    <m/>
    <m/>
    <m/>
    <m/>
  </r>
  <r>
    <s v="DVC"/>
    <s v="Aub."/>
    <s v="ALIX"/>
    <n v="102987"/>
    <s v="BOUCHIER"/>
    <s v="Dimitr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DVC"/>
    <s v="Aub."/>
    <s v="PIFFAUT"/>
    <n v="102920"/>
    <s v="BOUDIER"/>
    <s v="Eddy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41"/>
    <n v="10"/>
    <m/>
    <m/>
    <m/>
    <m/>
    <m/>
  </r>
  <r>
    <s v="DVC"/>
    <s v="Aub."/>
    <s v="SENEPART"/>
    <n v="102921"/>
    <s v="BOULOGNE"/>
    <s v="Laurent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9"/>
    <n v="10"/>
    <m/>
    <m/>
    <m/>
    <m/>
    <m/>
  </r>
  <r>
    <s v="DVC"/>
    <s v="Aub."/>
    <s v="SENEPART"/>
    <n v="102921"/>
    <s v="BOULOGNE"/>
    <s v="Laurent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9"/>
    <n v="10"/>
    <m/>
    <m/>
    <m/>
    <m/>
    <m/>
  </r>
  <r>
    <s v="DVC"/>
    <s v="Aub."/>
    <s v="SENEPART"/>
    <n v="102921"/>
    <s v="BOULOGNE"/>
    <s v="Laurent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9"/>
    <n v="10"/>
    <m/>
    <m/>
    <m/>
    <m/>
    <m/>
  </r>
  <r>
    <s v="DVC"/>
    <s v="STG"/>
    <s v="XUEREB"/>
    <n v="104646"/>
    <s v="BOUQUET"/>
    <s v="David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10"/>
    <m/>
    <m/>
    <m/>
    <m/>
    <m/>
  </r>
  <r>
    <s v="DVC"/>
    <s v="STG"/>
    <s v="XUEREB"/>
    <n v="104646"/>
    <s v="BOUQUET"/>
    <s v="Davi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Aub."/>
    <s v="SENEPART"/>
    <n v="103039"/>
    <s v="BRANJONNEAU"/>
    <s v="Didier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2"/>
    <m/>
    <m/>
    <m/>
    <m/>
    <m/>
  </r>
  <r>
    <s v="DVC"/>
    <s v="STG"/>
    <s v="XUEREB"/>
    <n v="10559261"/>
    <s v="BRISARD"/>
    <s v="Simon"/>
    <x v="0"/>
    <s v="Gestes et postures"/>
    <m/>
    <x v="0"/>
    <n v="7"/>
    <n v="124"/>
    <s v="Plan"/>
    <s v="Formation obligatoire"/>
    <s v="Oui"/>
    <s v="2019-Q2"/>
    <s v="2019-Q2"/>
    <x v="0"/>
    <x v="0"/>
    <x v="0"/>
    <x v="0"/>
    <s v=" "/>
    <s v=" "/>
    <n v="33"/>
    <n v="1"/>
    <m/>
    <m/>
    <m/>
    <m/>
    <m/>
  </r>
  <r>
    <s v="DVC"/>
    <s v="STG"/>
    <s v="XUEREB"/>
    <n v="10559261"/>
    <s v="BRISARD"/>
    <s v="Simon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33"/>
    <n v="1"/>
    <m/>
    <m/>
    <m/>
    <m/>
    <m/>
  </r>
  <r>
    <s v="DVC"/>
    <s v="STG"/>
    <s v="FOUASSIER"/>
    <n v="104658"/>
    <s v="BRUN"/>
    <s v="Christia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2"/>
    <n v="10"/>
    <m/>
    <m/>
    <m/>
    <m/>
    <m/>
  </r>
  <r>
    <s v="DVC"/>
    <s v="STG"/>
    <s v="FOUASSIER"/>
    <n v="104658"/>
    <s v="BRUN"/>
    <s v="Christian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2"/>
    <n v="10"/>
    <m/>
    <m/>
    <m/>
    <m/>
    <m/>
  </r>
  <r>
    <s v="DVC"/>
    <s v="Aub."/>
    <s v="ALIX"/>
    <n v="115869"/>
    <s v="BRUNEL"/>
    <s v="Xav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9"/>
    <n v="10"/>
    <m/>
    <m/>
    <m/>
    <m/>
    <m/>
  </r>
  <r>
    <s v="DVC"/>
    <s v="Aub."/>
    <s v="ALIX"/>
    <n v="115869"/>
    <s v="BRUNEL"/>
    <s v="Xavier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9"/>
    <n v="10"/>
    <m/>
    <m/>
    <m/>
    <m/>
    <m/>
  </r>
  <r>
    <s v="DVC"/>
    <s v="STG"/>
    <s v="FOUASSIER"/>
    <n v="104784"/>
    <s v="BUISSON"/>
    <s v="Floria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33"/>
    <n v="10"/>
    <m/>
    <m/>
    <m/>
    <m/>
    <m/>
  </r>
  <r>
    <s v="DVC"/>
    <s v="STG"/>
    <s v="FOUASSIER"/>
    <n v="104784"/>
    <s v="BUISSON"/>
    <s v="Floria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3"/>
    <n v="10"/>
    <m/>
    <m/>
    <m/>
    <m/>
    <m/>
  </r>
  <r>
    <s v="DVC"/>
    <s v="STG"/>
    <s v="FOUASSIER"/>
    <n v="104784"/>
    <s v="BUISSON"/>
    <s v="Floria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3"/>
    <n v="10"/>
    <m/>
    <m/>
    <m/>
    <m/>
    <m/>
  </r>
  <r>
    <s v="DVC"/>
    <s v="STG"/>
    <s v="XUEREB"/>
    <n v="135347"/>
    <s v="BUNEL"/>
    <s v="Stephan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2"/>
    <n v="26"/>
    <m/>
    <m/>
    <m/>
    <m/>
    <m/>
  </r>
  <r>
    <s v="DVC"/>
    <s v="STG"/>
    <s v="XUEREB"/>
    <n v="135347"/>
    <s v="BUNEL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2"/>
    <n v="26"/>
    <m/>
    <m/>
    <m/>
    <m/>
    <m/>
  </r>
  <r>
    <s v="DVC"/>
    <s v="STG"/>
    <s v="XUEREB"/>
    <n v="135347"/>
    <s v="BUNEL"/>
    <s v="Stephane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2"/>
    <n v="26"/>
    <m/>
    <m/>
    <m/>
    <m/>
    <m/>
  </r>
  <r>
    <s v="DVC"/>
    <s v="Lattes"/>
    <s v="VERNE"/>
    <n v="191775"/>
    <s v="CABANE"/>
    <s v="Sylvie"/>
    <x v="0"/>
    <s v="Gestes et postures"/>
    <m/>
    <x v="0"/>
    <n v="7"/>
    <n v="124"/>
    <s v="Plan"/>
    <s v="Formation obligatoire"/>
    <m/>
    <m/>
    <s v="2019-Q4"/>
    <x v="0"/>
    <x v="0"/>
    <x v="1"/>
    <x v="0"/>
    <s v=" "/>
    <s v=" "/>
    <n v="53"/>
    <n v="31"/>
    <m/>
    <m/>
    <m/>
    <m/>
    <m/>
  </r>
  <r>
    <s v="Non DVC"/>
    <s v="STG"/>
    <s v="FOUASSIER"/>
    <n v="66339"/>
    <s v="CAIANI"/>
    <s v="Alexandre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46"/>
    <n v="0"/>
    <m/>
    <m/>
    <m/>
    <m/>
    <m/>
  </r>
  <r>
    <s v="DVC"/>
    <s v="Aub."/>
    <s v="SAVY"/>
    <n v="102965"/>
    <s v="CEYSSON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1"/>
    <n v="17"/>
    <m/>
    <m/>
    <m/>
    <m/>
    <m/>
  </r>
  <r>
    <s v="DVC"/>
    <s v="Aub."/>
    <s v="SENEPART"/>
    <n v="103027"/>
    <s v="CHABERT"/>
    <s v="Stephan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7"/>
    <m/>
    <m/>
    <m/>
    <m/>
    <m/>
  </r>
  <r>
    <s v="DVC"/>
    <s v="Aub."/>
    <s v="SENEPART"/>
    <n v="103027"/>
    <s v="CHABERT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0"/>
    <n v="27"/>
    <m/>
    <m/>
    <m/>
    <m/>
    <m/>
  </r>
  <r>
    <s v="DVC"/>
    <s v="Aub."/>
    <s v="ALIX"/>
    <n v="102966"/>
    <s v="CHAMBON"/>
    <s v="Patrick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3"/>
    <n v="17"/>
    <m/>
    <m/>
    <m/>
    <m/>
    <m/>
  </r>
  <r>
    <s v="DVC"/>
    <s v="Aub."/>
    <s v="ALIX"/>
    <n v="102966"/>
    <s v="CHAMBON"/>
    <s v="Patrick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53"/>
    <n v="17"/>
    <m/>
    <m/>
    <m/>
    <m/>
    <m/>
  </r>
  <r>
    <s v="DVC"/>
    <s v="Aub."/>
    <s v="SENEPART"/>
    <n v="103062"/>
    <s v="CHANIOL"/>
    <s v="Serg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35"/>
    <m/>
    <m/>
    <m/>
    <m/>
    <m/>
  </r>
  <r>
    <s v="DVC"/>
    <s v="Aub."/>
    <s v="FUENTES"/>
    <n v="103026"/>
    <s v="CHAREYRE"/>
    <s v="Olivier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1"/>
    <n v="27"/>
    <m/>
    <m/>
    <m/>
    <m/>
    <m/>
  </r>
  <r>
    <s v="DVC"/>
    <s v="Aub."/>
    <s v="FUENTES"/>
    <n v="103026"/>
    <s v="CHAREYRE"/>
    <s v="Olivier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1"/>
    <n v="27"/>
    <m/>
    <m/>
    <m/>
    <m/>
    <m/>
  </r>
  <r>
    <s v="DVC"/>
    <s v="Aub."/>
    <s v="FUENTES"/>
    <n v="103026"/>
    <s v="CHAREYRE"/>
    <s v="Oliv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7"/>
    <m/>
    <m/>
    <m/>
    <m/>
    <m/>
  </r>
  <r>
    <s v="DVC"/>
    <s v="STG"/>
    <s v="XUEREB"/>
    <n v="104625"/>
    <s v="CHENAVAS"/>
    <s v="Franck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7"/>
    <n v="10"/>
    <m/>
    <m/>
    <m/>
    <m/>
    <m/>
  </r>
  <r>
    <s v="DVC"/>
    <s v="STG"/>
    <s v="XUEREB"/>
    <n v="104625"/>
    <s v="CHENAVAS"/>
    <s v="Franck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STG"/>
    <s v="XUEREB"/>
    <n v="104625"/>
    <s v="CHENAVAS"/>
    <s v="Fran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7"/>
    <n v="10"/>
    <m/>
    <m/>
    <m/>
    <m/>
    <m/>
  </r>
  <r>
    <s v="DVC"/>
    <s v="STG"/>
    <s v="BUISSON"/>
    <n v="104649"/>
    <s v="CHENAVIER"/>
    <s v="Patrick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BUISSON"/>
    <n v="104649"/>
    <s v="CHENAVIER"/>
    <s v="Patri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0"/>
    <n v="10"/>
    <m/>
    <m/>
    <m/>
    <m/>
    <m/>
  </r>
  <r>
    <s v="Non DVC"/>
    <s v="Aub."/>
    <s v="HAON"/>
    <n v="102960"/>
    <s v="CHOMBART"/>
    <s v="Francois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3"/>
    <m/>
    <m/>
    <m/>
    <m/>
    <m/>
  </r>
  <r>
    <s v="Non DVC"/>
    <s v="Aub."/>
    <s v="HAON"/>
    <n v="102960"/>
    <s v="CHOMBART"/>
    <s v="Francois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2"/>
    <n v="13"/>
    <m/>
    <m/>
    <m/>
    <m/>
    <m/>
  </r>
  <r>
    <s v="DVC"/>
    <s v="Lattes"/>
    <s v="VERNE"/>
    <n v="191743"/>
    <s v="CLAVEL"/>
    <s v="Jerome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45"/>
    <n v="11"/>
    <m/>
    <m/>
    <m/>
    <m/>
    <m/>
  </r>
  <r>
    <s v="DVC"/>
    <s v="STG"/>
    <s v="XUEREB"/>
    <n v="104664"/>
    <s v="COMBE"/>
    <s v="Dominique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0"/>
    <n v="10"/>
    <m/>
    <m/>
    <m/>
    <m/>
    <m/>
  </r>
  <r>
    <s v="DVC"/>
    <s v="STG"/>
    <s v="XUEREB"/>
    <n v="104664"/>
    <s v="COMBE"/>
    <s v="Dominiqu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XUEREB"/>
    <n v="104664"/>
    <s v="COMBE"/>
    <s v="Dominique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0"/>
    <n v="10"/>
    <m/>
    <m/>
    <m/>
    <m/>
    <m/>
  </r>
  <r>
    <s v="DVC"/>
    <s v="STG"/>
    <s v="BUISSON"/>
    <n v="332168"/>
    <s v="COPPOLA"/>
    <s v="Sebastie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35"/>
    <n v="3"/>
    <m/>
    <m/>
    <m/>
    <m/>
    <m/>
  </r>
  <r>
    <s v="DVC"/>
    <s v="STG"/>
    <s v="BUISSON"/>
    <n v="332168"/>
    <s v="COPPOLA"/>
    <s v="Sebastien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35"/>
    <n v="3"/>
    <m/>
    <m/>
    <m/>
    <m/>
    <m/>
  </r>
  <r>
    <s v="DVC"/>
    <s v="STG"/>
    <s v="BUISSON"/>
    <n v="332168"/>
    <s v="COPPOLA"/>
    <s v="Sebastie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5"/>
    <n v="3"/>
    <m/>
    <m/>
    <m/>
    <m/>
    <m/>
  </r>
  <r>
    <s v="DVC"/>
    <s v="Aub."/>
    <s v="SENEPART"/>
    <n v="103064"/>
    <s v="COSTE"/>
    <s v="Gisele"/>
    <x v="0"/>
    <s v="Gestes et postures"/>
    <m/>
    <x v="0"/>
    <n v="7"/>
    <n v="124"/>
    <s v="Plan"/>
    <s v="Formation obligatoire"/>
    <m/>
    <m/>
    <s v="2019-Q1"/>
    <x v="0"/>
    <x v="0"/>
    <x v="1"/>
    <x v="0"/>
    <s v=" "/>
    <s v=" "/>
    <n v="57"/>
    <n v="35"/>
    <m/>
    <m/>
    <m/>
    <m/>
    <m/>
  </r>
  <r>
    <s v="DVC"/>
    <s v="Aub."/>
    <s v="SENEPART"/>
    <n v="103064"/>
    <s v="COSTE"/>
    <s v="Gisele"/>
    <x v="0"/>
    <s v="Incendie"/>
    <m/>
    <x v="0"/>
    <n v="1.5"/>
    <n v="53"/>
    <s v="Plan"/>
    <s v="Formation obligatoire"/>
    <m/>
    <m/>
    <n v="0"/>
    <x v="0"/>
    <x v="0"/>
    <x v="1"/>
    <x v="0"/>
    <s v=" "/>
    <s v=" "/>
    <n v="57"/>
    <n v="35"/>
    <m/>
    <m/>
    <m/>
    <m/>
    <m/>
  </r>
  <r>
    <s v="DVC"/>
    <s v="STG"/>
    <s v="XUEREB"/>
    <n v="104710"/>
    <s v="COUTO"/>
    <s v="Adriano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6"/>
    <n v="10"/>
    <m/>
    <m/>
    <m/>
    <m/>
    <m/>
  </r>
  <r>
    <s v="DVC"/>
    <s v="STG"/>
    <s v="XUEREB"/>
    <n v="104710"/>
    <s v="COUTO"/>
    <s v="Adriano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56"/>
    <n v="10"/>
    <m/>
    <m/>
    <m/>
    <m/>
    <m/>
  </r>
  <r>
    <s v="DVC"/>
    <s v="Aub."/>
    <s v="ALIX"/>
    <n v="102972"/>
    <s v="CRUS"/>
    <s v="Jean-Lou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7"/>
    <n v="17"/>
    <m/>
    <m/>
    <m/>
    <m/>
    <m/>
  </r>
  <r>
    <s v="Non DVC"/>
    <s v="Aub."/>
    <s v="DARDARE"/>
    <n v="103034"/>
    <s v="DALL ALBA"/>
    <s v="Didier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33"/>
    <m/>
    <m/>
    <m/>
    <m/>
    <m/>
  </r>
  <r>
    <s v="DVC"/>
    <s v="Aub."/>
    <s v="ALIX"/>
    <n v="102894"/>
    <s v="DALLANEGRA"/>
    <s v="Gerald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46"/>
    <n v="10"/>
    <m/>
    <m/>
    <m/>
    <m/>
    <m/>
  </r>
  <r>
    <s v="DVC"/>
    <s v="Aub."/>
    <s v="ALIX"/>
    <n v="102894"/>
    <s v="DALLANEGRA"/>
    <s v="Gera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6"/>
    <n v="10"/>
    <m/>
    <m/>
    <m/>
    <m/>
    <m/>
  </r>
  <r>
    <s v="Non DVC"/>
    <s v="Aub."/>
    <s v="CHATAIGNER"/>
    <n v="11655"/>
    <s v="DARDARE"/>
    <s v="Olivier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57"/>
    <n v="0"/>
    <m/>
    <m/>
    <m/>
    <m/>
    <m/>
  </r>
  <r>
    <s v="DVC"/>
    <s v="STG"/>
    <s v="XUEREB"/>
    <n v="10555317"/>
    <s v="DJELLOULI"/>
    <s v="Brahim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0"/>
    <n v="1"/>
    <m/>
    <m/>
    <m/>
    <m/>
    <m/>
  </r>
  <r>
    <s v="Non DVC"/>
    <s v="Aub."/>
    <s v="DARDARE"/>
    <n v="68142"/>
    <s v="DUBREUIL"/>
    <s v="Nicolas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33"/>
    <n v="2"/>
    <m/>
    <m/>
    <m/>
    <m/>
    <m/>
  </r>
  <r>
    <s v="Non DVC"/>
    <s v="Aub."/>
    <s v="DARDARE"/>
    <n v="68142"/>
    <s v="DUBREUIL"/>
    <s v="Nicolas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3"/>
    <n v="2"/>
    <m/>
    <m/>
    <m/>
    <m/>
    <m/>
  </r>
  <r>
    <s v="DVC"/>
    <s v="Aub."/>
    <s v="SAVY"/>
    <n v="103003"/>
    <s v="DUCROS"/>
    <s v="Remi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5"/>
    <n v="20"/>
    <m/>
    <m/>
    <m/>
    <m/>
    <m/>
  </r>
  <r>
    <s v="DVC"/>
    <s v="Aub."/>
    <s v="SAVY"/>
    <n v="103003"/>
    <s v="DUCROS"/>
    <s v="Remi"/>
    <x v="0"/>
    <s v="Recyclage CACES3 5"/>
    <m/>
    <x v="0"/>
    <n v="14"/>
    <n v="297"/>
    <s v="Plan"/>
    <s v="Formation obligatoire"/>
    <m/>
    <m/>
    <s v="2019-Q2"/>
    <x v="0"/>
    <x v="0"/>
    <x v="0"/>
    <x v="0"/>
    <s v=" "/>
    <s v=" "/>
    <n v="55"/>
    <n v="20"/>
    <m/>
    <m/>
    <m/>
    <m/>
    <m/>
  </r>
  <r>
    <s v="Non DVC"/>
    <s v="Aub."/>
    <s v="FELDER"/>
    <n v="103074"/>
    <s v="DUNY"/>
    <s v="Gilles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5"/>
    <m/>
    <m/>
    <m/>
    <m/>
    <m/>
  </r>
  <r>
    <s v="DVC"/>
    <s v="Aub."/>
    <s v="SENEPART"/>
    <n v="102984"/>
    <s v="DUPLAN"/>
    <s v="Jerom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9"/>
    <m/>
    <m/>
    <m/>
    <m/>
    <m/>
  </r>
  <r>
    <s v="DVC"/>
    <s v="Aub."/>
    <s v="SENEPART"/>
    <n v="102984"/>
    <s v="DUPLAN"/>
    <s v="Jerom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2"/>
    <n v="19"/>
    <m/>
    <m/>
    <m/>
    <m/>
    <m/>
  </r>
  <r>
    <s v="DVC"/>
    <s v="Aub."/>
    <s v="ALIX"/>
    <n v="102981"/>
    <s v="DURAND"/>
    <s v="Guy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1"/>
    <n v="20"/>
    <m/>
    <m/>
    <m/>
    <m/>
    <m/>
  </r>
  <r>
    <s v="DVC"/>
    <s v="Aub."/>
    <s v="ALIX"/>
    <n v="102981"/>
    <s v="DURAND"/>
    <s v="Guy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0"/>
    <m/>
    <m/>
    <m/>
    <m/>
    <m/>
  </r>
  <r>
    <s v="DVC"/>
    <s v="Aub."/>
    <s v="ALIX"/>
    <n v="102981"/>
    <s v="DURAND"/>
    <s v="Gu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1"/>
    <n v="20"/>
    <m/>
    <m/>
    <m/>
    <m/>
    <m/>
  </r>
  <r>
    <s v="Non DVC"/>
    <s v="Aub."/>
    <s v="DARDARE"/>
    <n v="102983"/>
    <s v="DURIEU"/>
    <s v="Mich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Non DVC"/>
    <s v="Aub."/>
    <s v="DARDARE"/>
    <n v="102983"/>
    <s v="DURIEU"/>
    <s v="Michel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2"/>
    <n v="18"/>
    <m/>
    <m/>
    <m/>
    <m/>
    <m/>
  </r>
  <r>
    <s v="DVC"/>
    <s v="Lattes"/>
    <s v="VERNE"/>
    <n v="191667"/>
    <s v="ENNAOUI"/>
    <s v="Mohamed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0"/>
    <n v="27"/>
    <m/>
    <m/>
    <m/>
    <m/>
    <m/>
  </r>
  <r>
    <s v="DVC"/>
    <s v="Lattes"/>
    <s v="VERNE"/>
    <n v="191667"/>
    <s v="ENNAOUI"/>
    <s v="Mohamed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50"/>
    <n v="27"/>
    <m/>
    <m/>
    <m/>
    <m/>
    <m/>
  </r>
  <r>
    <s v="DVC"/>
    <s v="Aub."/>
    <s v="SAVY"/>
    <n v="103061"/>
    <s v="ESCLANGON"/>
    <s v="Frederic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5"/>
    <n v="33"/>
    <m/>
    <m/>
    <m/>
    <m/>
    <m/>
  </r>
  <r>
    <s v="DVC"/>
    <s v="Aub."/>
    <s v="SAVY"/>
    <n v="103061"/>
    <s v="ESCLANGON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5"/>
    <n v="33"/>
    <m/>
    <m/>
    <m/>
    <m/>
    <m/>
  </r>
  <r>
    <s v="DVC"/>
    <s v="Aub."/>
    <s v="SAVY"/>
    <n v="103061"/>
    <s v="ESCLANGON"/>
    <s v="Frederic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5"/>
    <n v="33"/>
    <m/>
    <m/>
    <m/>
    <m/>
    <m/>
  </r>
  <r>
    <s v="DVC"/>
    <s v="Aub."/>
    <s v="ALIX"/>
    <n v="102990"/>
    <s v="ESTEBAN"/>
    <s v="Manu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2"/>
    <n v="18"/>
    <m/>
    <m/>
    <m/>
    <m/>
    <m/>
  </r>
  <r>
    <s v="DVC"/>
    <s v="Aub."/>
    <s v="PIFFAUT"/>
    <n v="103056"/>
    <s v="ETIENNE"/>
    <s v="Patrick"/>
    <x v="0"/>
    <s v="Incendie"/>
    <m/>
    <x v="0"/>
    <n v="1.5"/>
    <n v="53"/>
    <s v="Plan"/>
    <s v="Formation obligatoire"/>
    <m/>
    <m/>
    <n v="0"/>
    <x v="0"/>
    <x v="0"/>
    <x v="0"/>
    <x v="0"/>
    <s v=" "/>
    <s v=" "/>
    <n v="53"/>
    <n v="34"/>
    <m/>
    <m/>
    <m/>
    <m/>
    <m/>
  </r>
  <r>
    <s v="DVC"/>
    <s v="Aub."/>
    <s v="PIFFAUT"/>
    <n v="103056"/>
    <s v="ETIENNE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34"/>
    <m/>
    <m/>
    <m/>
    <m/>
    <m/>
  </r>
  <r>
    <s v="Non DVC"/>
    <s v="Aub."/>
    <s v="CHATAIGNER"/>
    <n v="69432"/>
    <s v="FELDER"/>
    <s v="Marti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3"/>
    <n v="11"/>
    <m/>
    <m/>
    <m/>
    <m/>
    <m/>
  </r>
  <r>
    <s v="DVC"/>
    <s v="Aub."/>
    <s v="SAVY"/>
    <n v="103092"/>
    <s v="FERRERO"/>
    <s v="Christian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6"/>
    <m/>
    <m/>
    <m/>
    <m/>
    <m/>
  </r>
  <r>
    <s v="DVC"/>
    <s v="Aub."/>
    <s v="SAVY"/>
    <n v="103092"/>
    <s v="FERRERO"/>
    <s v="Christian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Aub."/>
    <s v="SAVY"/>
    <n v="103092"/>
    <s v="FERRERO"/>
    <s v="Christian"/>
    <x v="0"/>
    <s v="Recyclage CACES2"/>
    <m/>
    <x v="0"/>
    <n v="14"/>
    <n v="297"/>
    <s v="Plan"/>
    <s v="Formation obligatoire"/>
    <m/>
    <m/>
    <s v="2019-Q3"/>
    <x v="0"/>
    <x v="0"/>
    <x v="0"/>
    <x v="0"/>
    <s v=" "/>
    <s v=" "/>
    <n v="56"/>
    <n v="36"/>
    <m/>
    <m/>
    <m/>
    <m/>
    <m/>
  </r>
  <r>
    <s v="DVC"/>
    <s v="Aub."/>
    <s v="SAVY"/>
    <n v="102896"/>
    <s v="FONTAINE"/>
    <s v="Gael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44"/>
    <n v="10"/>
    <m/>
    <m/>
    <m/>
    <m/>
    <m/>
  </r>
  <r>
    <s v="DVC"/>
    <s v="Aub."/>
    <s v="SAVY"/>
    <n v="102896"/>
    <s v="FONTAINE"/>
    <s v="Gael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44"/>
    <n v="10"/>
    <m/>
    <m/>
    <m/>
    <m/>
    <m/>
  </r>
  <r>
    <s v="DVC"/>
    <s v="Aub."/>
    <s v="SAVY"/>
    <n v="102896"/>
    <s v="FONTAINE"/>
    <s v="Gael"/>
    <x v="0"/>
    <s v="Recyclage CACES3 5"/>
    <m/>
    <x v="0"/>
    <n v="14"/>
    <n v="297"/>
    <s v="Plan"/>
    <s v="Formation obligatoire"/>
    <m/>
    <m/>
    <s v="2019-Q2"/>
    <x v="0"/>
    <x v="0"/>
    <x v="0"/>
    <x v="0"/>
    <s v=" "/>
    <s v=" "/>
    <n v="44"/>
    <n v="10"/>
    <m/>
    <m/>
    <m/>
    <m/>
    <m/>
  </r>
  <r>
    <s v="DVC"/>
    <s v="Aub."/>
    <s v="ALIX"/>
    <n v="102897"/>
    <s v="FONTIBUS"/>
    <s v="Romua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1"/>
    <n v="10"/>
    <m/>
    <m/>
    <m/>
    <m/>
    <m/>
  </r>
  <r>
    <s v="DVC"/>
    <s v="Aub."/>
    <s v="ALIX"/>
    <n v="102897"/>
    <s v="FONTIBUS"/>
    <s v="Romual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1"/>
    <n v="10"/>
    <m/>
    <m/>
    <m/>
    <m/>
    <m/>
  </r>
  <r>
    <s v="Non DVC"/>
    <s v="STG"/>
    <s v="CHATAIGNER"/>
    <n v="12837"/>
    <s v="FOUASSIER"/>
    <s v="Cecile"/>
    <x v="0"/>
    <s v="Incendie"/>
    <m/>
    <x v="0"/>
    <n v="1.5"/>
    <n v="53"/>
    <s v="Plan"/>
    <s v="Formation obligatoire"/>
    <m/>
    <m/>
    <n v="0"/>
    <x v="0"/>
    <x v="0"/>
    <x v="1"/>
    <x v="0"/>
    <s v=" "/>
    <s v=" "/>
    <n v="43"/>
    <n v="17"/>
    <m/>
    <m/>
    <m/>
    <m/>
    <m/>
  </r>
  <r>
    <s v="DVC"/>
    <s v="Aub."/>
    <s v="SENEPART"/>
    <n v="103083"/>
    <s v="FOUREL"/>
    <s v="Catherin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57"/>
    <n v="35"/>
    <m/>
    <m/>
    <m/>
    <m/>
    <m/>
  </r>
  <r>
    <s v="DVC"/>
    <s v="Aub."/>
    <s v="SAVY"/>
    <n v="103017"/>
    <s v="FOURQUET"/>
    <s v="Fabienne"/>
    <x v="0"/>
    <s v="Recyclage SST"/>
    <m/>
    <x v="1"/>
    <n v="7"/>
    <n v="117"/>
    <s v="Plan"/>
    <s v="Formation obligatoire"/>
    <m/>
    <m/>
    <s v=""/>
    <x v="0"/>
    <x v="0"/>
    <x v="1"/>
    <x v="0"/>
    <s v=" "/>
    <s v=" "/>
    <n v="54"/>
    <n v="25"/>
    <m/>
    <m/>
    <m/>
    <m/>
    <m/>
  </r>
  <r>
    <s v="Non DVC"/>
    <s v="Aub."/>
    <s v="CHATAIGNER"/>
    <n v="10631106"/>
    <s v="FROLOVA RIVASI"/>
    <s v="Maria"/>
    <x v="0"/>
    <s v="Incendie"/>
    <m/>
    <x v="0"/>
    <n v="1.5"/>
    <n v="53"/>
    <s v="Plan"/>
    <s v="Formation obligatoire"/>
    <m/>
    <m/>
    <s v=""/>
    <x v="0"/>
    <x v="0"/>
    <x v="1"/>
    <x v="0"/>
    <s v=" "/>
    <s v=" "/>
    <n v="33"/>
    <n v="0"/>
    <m/>
    <m/>
    <m/>
    <m/>
    <m/>
  </r>
  <r>
    <s v="Non DVC"/>
    <s v="Aub."/>
    <s v="DARDARE"/>
    <n v="103019"/>
    <s v="FUENTES"/>
    <s v="Teofilo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3"/>
    <n v="24"/>
    <m/>
    <m/>
    <m/>
    <m/>
    <m/>
  </r>
  <r>
    <s v="Non DVC"/>
    <s v="Aub."/>
    <s v="DARDARE"/>
    <n v="103019"/>
    <s v="FUENTES"/>
    <s v="Teofilo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3"/>
    <n v="24"/>
    <m/>
    <m/>
    <m/>
    <m/>
    <m/>
  </r>
  <r>
    <s v="Non DVC"/>
    <s v="Aub."/>
    <s v="RICCARDI"/>
    <n v="103057"/>
    <s v="GAILLARD"/>
    <s v="Alain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4"/>
    <m/>
    <m/>
    <m/>
    <m/>
    <m/>
  </r>
  <r>
    <s v="DVC"/>
    <s v="Aub."/>
    <s v="SENEPART"/>
    <n v="102898"/>
    <s v="GARCIA"/>
    <s v="Mickael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5"/>
    <n v="10"/>
    <m/>
    <m/>
    <m/>
    <m/>
    <m/>
  </r>
  <r>
    <s v="DVC"/>
    <s v="Aub."/>
    <s v="SENEPART"/>
    <n v="102898"/>
    <s v="GARCIA"/>
    <s v="Micka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5"/>
    <n v="10"/>
    <m/>
    <m/>
    <m/>
    <m/>
    <m/>
  </r>
  <r>
    <s v="Non DVC"/>
    <s v="Lattes"/>
    <s v="VERNE"/>
    <n v="190953"/>
    <s v="GASCARD"/>
    <s v="Olivier"/>
    <x v="0"/>
    <s v="SENER"/>
    <m/>
    <x v="2"/>
    <n v="7"/>
    <n v="220"/>
    <s v="Plan"/>
    <s v="Formation obligatoire"/>
    <m/>
    <m/>
    <s v=""/>
    <x v="0"/>
    <x v="0"/>
    <x v="0"/>
    <x v="0"/>
    <s v=" "/>
    <s v=" "/>
    <n v="46"/>
    <n v="14"/>
    <m/>
    <m/>
    <m/>
    <m/>
    <m/>
  </r>
  <r>
    <s v="DVC"/>
    <s v="Aub."/>
    <s v="SENEPART"/>
    <n v="103081"/>
    <s v="GAUTHIER"/>
    <s v="Laurent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5"/>
    <m/>
    <m/>
    <m/>
    <m/>
    <m/>
  </r>
  <r>
    <s v="DVC"/>
    <s v="Aub."/>
    <s v="SENEPART"/>
    <n v="103081"/>
    <s v="GAUTHIER"/>
    <s v="Laurent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6"/>
    <n v="35"/>
    <m/>
    <m/>
    <m/>
    <m/>
    <m/>
  </r>
  <r>
    <s v="DVC"/>
    <s v="STG"/>
    <s v="XUEREB"/>
    <n v="104638"/>
    <s v="GAYAT"/>
    <s v="Frederic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XUEREB"/>
    <n v="104638"/>
    <s v="GAYAT"/>
    <s v="Frederic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1"/>
    <n v="10"/>
    <m/>
    <m/>
    <m/>
    <m/>
    <m/>
  </r>
  <r>
    <s v="DVC"/>
    <s v="STG"/>
    <s v="FOUASSIER"/>
    <n v="76818"/>
    <s v="GENNARO"/>
    <s v="Serge"/>
    <x v="0"/>
    <s v="Recyclage CACES3"/>
    <m/>
    <x v="0"/>
    <n v="14"/>
    <n v="297"/>
    <s v="Plan"/>
    <s v="Formation obligatoire"/>
    <m/>
    <m/>
    <s v="2019-Q2"/>
    <x v="0"/>
    <x v="0"/>
    <x v="0"/>
    <x v="0"/>
    <s v=" "/>
    <s v=" "/>
    <n v="57"/>
    <n v="2"/>
    <m/>
    <m/>
    <m/>
    <m/>
    <m/>
  </r>
  <r>
    <s v="Non DVC"/>
    <s v="Aub."/>
    <s v="DARDARE"/>
    <n v="103004"/>
    <s v="GHERSA"/>
    <s v="Ouali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0"/>
    <m/>
    <m/>
    <m/>
    <m/>
    <m/>
  </r>
  <r>
    <s v="Non DVC"/>
    <s v="Aub."/>
    <s v="DARDARE"/>
    <n v="103004"/>
    <s v="GHERSA"/>
    <s v="Ouali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0"/>
    <n v="20"/>
    <m/>
    <m/>
    <m/>
    <m/>
    <m/>
  </r>
  <r>
    <s v="DVC"/>
    <s v="Aub."/>
    <s v="PIFFAUT"/>
    <n v="103046"/>
    <s v="GINESTE"/>
    <s v="Thierr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9"/>
    <n v="28"/>
    <m/>
    <m/>
    <m/>
    <m/>
    <m/>
  </r>
  <r>
    <s v="DVC"/>
    <s v="Aub."/>
    <s v="PIFFAUT"/>
    <n v="103046"/>
    <s v="GINESTE"/>
    <s v="Thier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9"/>
    <n v="28"/>
    <m/>
    <m/>
    <m/>
    <m/>
    <m/>
  </r>
  <r>
    <s v="DVC"/>
    <s v="STG"/>
    <s v="BUISSON"/>
    <n v="104656"/>
    <s v="GOURBAT"/>
    <s v="Thierry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4"/>
    <n v="10"/>
    <m/>
    <m/>
    <m/>
    <m/>
    <m/>
  </r>
  <r>
    <s v="DVC"/>
    <s v="STG"/>
    <s v="BUISSON"/>
    <n v="104656"/>
    <s v="GOURBAT"/>
    <s v="Thier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4"/>
    <n v="10"/>
    <m/>
    <m/>
    <m/>
    <m/>
    <m/>
  </r>
  <r>
    <s v="DVC"/>
    <s v="Aub."/>
    <s v="SAVY"/>
    <n v="103093"/>
    <s v="GRABARZ"/>
    <s v="Pierre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STG"/>
    <s v="XUEREB"/>
    <n v="104655"/>
    <s v="GRANGIER"/>
    <s v="Eric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4"/>
    <n v="10"/>
    <m/>
    <m/>
    <m/>
    <m/>
    <m/>
  </r>
  <r>
    <s v="DVC"/>
    <s v="STG"/>
    <s v="XUEREB"/>
    <n v="104655"/>
    <s v="GRANGIER"/>
    <s v="Eri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54"/>
    <n v="10"/>
    <m/>
    <m/>
    <m/>
    <m/>
    <m/>
  </r>
  <r>
    <s v="DVC"/>
    <s v="STG"/>
    <s v="XUEREB"/>
    <n v="104655"/>
    <s v="GRANGIER"/>
    <s v="Eric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4"/>
    <n v="10"/>
    <m/>
    <m/>
    <m/>
    <m/>
    <m/>
  </r>
  <r>
    <s v="DVC"/>
    <s v="Aub."/>
    <s v="ALIX"/>
    <n v="103063"/>
    <s v="GRASSET"/>
    <s v="Alai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5"/>
    <n v="35"/>
    <m/>
    <m/>
    <m/>
    <m/>
    <m/>
  </r>
  <r>
    <s v="DVC"/>
    <s v="STG"/>
    <s v="XUEREB"/>
    <n v="10555049"/>
    <s v="GREPPAT"/>
    <s v="Christophe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43"/>
    <n v="1"/>
    <m/>
    <m/>
    <m/>
    <m/>
    <m/>
  </r>
  <r>
    <s v="DVC"/>
    <s v="Aub."/>
    <s v="ALIX"/>
    <n v="102985"/>
    <s v="GROUPIERRE"/>
    <s v="Eric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1"/>
    <n v="19"/>
    <m/>
    <m/>
    <m/>
    <m/>
    <m/>
  </r>
  <r>
    <s v="DVC"/>
    <s v="Aub."/>
    <s v="FUENTES"/>
    <n v="103035"/>
    <s v="GUILHON"/>
    <s v="Bernar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4"/>
    <n v="33"/>
    <m/>
    <m/>
    <m/>
    <m/>
    <m/>
  </r>
  <r>
    <s v="DVC"/>
    <s v="Aub."/>
    <s v="FUENTES"/>
    <n v="103035"/>
    <s v="GUILHON"/>
    <s v="Bernard"/>
    <x v="0"/>
    <s v="Risques chimiques"/>
    <m/>
    <x v="0"/>
    <n v="7"/>
    <n v="162"/>
    <s v="Plan"/>
    <s v="Formation obligatoire"/>
    <m/>
    <m/>
    <s v="2019-Q4"/>
    <x v="0"/>
    <x v="0"/>
    <x v="0"/>
    <x v="0"/>
    <s v=" "/>
    <s v=" "/>
    <n v="54"/>
    <n v="33"/>
    <m/>
    <m/>
    <m/>
    <m/>
    <m/>
  </r>
  <r>
    <s v="DVC"/>
    <s v="STG"/>
    <s v="XUEREB"/>
    <n v="104685"/>
    <s v="GUILLAUD"/>
    <s v="Michel"/>
    <x v="0"/>
    <s v="Gestes et postures"/>
    <m/>
    <x v="0"/>
    <n v="7"/>
    <n v="124"/>
    <s v="Plan"/>
    <s v="Formation obligatoire"/>
    <m/>
    <m/>
    <n v="0"/>
    <x v="0"/>
    <x v="0"/>
    <x v="0"/>
    <x v="0"/>
    <s v=" "/>
    <s v=" "/>
    <n v="58"/>
    <n v="10"/>
    <m/>
    <m/>
    <m/>
    <m/>
    <m/>
  </r>
  <r>
    <s v="DVC"/>
    <s v="STG"/>
    <s v="XUEREB"/>
    <n v="104685"/>
    <s v="GUILLAUD"/>
    <s v="Michel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8"/>
    <n v="10"/>
    <m/>
    <m/>
    <m/>
    <m/>
    <m/>
  </r>
  <r>
    <s v="Non DVC"/>
    <s v="Aub."/>
    <s v="PIFFAUT"/>
    <n v="103114"/>
    <s v="HAON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Lattes"/>
    <s v="VERNE"/>
    <n v="191520"/>
    <s v="HAUTOT"/>
    <s v="Pascal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7"/>
    <n v="26"/>
    <m/>
    <m/>
    <m/>
    <m/>
    <m/>
  </r>
  <r>
    <s v="DVC"/>
    <s v="Aub."/>
    <s v="ALIX"/>
    <n v="102926"/>
    <s v="HERITIER"/>
    <s v="Marjori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46"/>
    <n v="12"/>
    <m/>
    <m/>
    <m/>
    <m/>
    <m/>
  </r>
  <r>
    <s v="DVC"/>
    <s v="STG"/>
    <s v="XUEREB"/>
    <n v="104647"/>
    <s v="HERNANDEZ"/>
    <s v="Pierre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50"/>
    <n v="10"/>
    <m/>
    <m/>
    <m/>
    <m/>
    <m/>
  </r>
  <r>
    <s v="DVC"/>
    <s v="STG"/>
    <s v="BUISSON"/>
    <n v="10507194"/>
    <s v="HIERAMENTE"/>
    <s v="Julien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2"/>
    <n v="2"/>
    <m/>
    <m/>
    <m/>
    <m/>
    <m/>
  </r>
  <r>
    <s v="DVC"/>
    <s v="Lattes"/>
    <s v="VERNE"/>
    <n v="191229"/>
    <s v="HIPPOLITE"/>
    <s v="Ludovic"/>
    <x v="0"/>
    <s v="Risques chimiques"/>
    <m/>
    <x v="0"/>
    <n v="7"/>
    <n v="162"/>
    <s v="Plan"/>
    <s v="Formation obligatoire"/>
    <m/>
    <m/>
    <s v="2019-Q2"/>
    <x v="0"/>
    <x v="0"/>
    <x v="0"/>
    <x v="0"/>
    <s v=" "/>
    <s v=" "/>
    <n v="47"/>
    <n v="26"/>
    <m/>
    <m/>
    <m/>
    <m/>
    <m/>
  </r>
  <r>
    <s v="Non DVC"/>
    <s v="Lattes"/>
    <s v="VERNE"/>
    <n v="69157"/>
    <s v="JACKEL"/>
    <s v="Ludovic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36"/>
    <n v="8"/>
    <m/>
    <m/>
    <m/>
    <m/>
    <m/>
  </r>
  <r>
    <s v="Non DVC"/>
    <s v="Lattes"/>
    <s v="VERNE"/>
    <n v="69157"/>
    <s v="JACKEL"/>
    <s v="Ludovic"/>
    <x v="0"/>
    <s v="SEEDH"/>
    <m/>
    <x v="0"/>
    <n v="3.5"/>
    <n v="351"/>
    <s v="Plan"/>
    <s v="Formation obligatoire"/>
    <m/>
    <m/>
    <s v=""/>
    <x v="0"/>
    <x v="0"/>
    <x v="0"/>
    <x v="0"/>
    <s v=" "/>
    <s v=" "/>
    <n v="36"/>
    <n v="8"/>
    <m/>
    <m/>
    <m/>
    <m/>
    <m/>
  </r>
  <r>
    <s v="Non DVC"/>
    <s v="Aub."/>
    <s v="PIFFAUT"/>
    <n v="102910"/>
    <s v="JOANNY"/>
    <s v="Patrick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37"/>
    <n v="11"/>
    <m/>
    <m/>
    <m/>
    <m/>
    <m/>
  </r>
  <r>
    <s v="Non DVC"/>
    <s v="Aub."/>
    <s v="PIFFAUT"/>
    <n v="102910"/>
    <s v="JOANNY"/>
    <s v="Patrick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7"/>
    <n v="11"/>
    <m/>
    <m/>
    <m/>
    <m/>
    <m/>
  </r>
  <r>
    <s v="DVC"/>
    <s v="Aub."/>
    <s v="ALIX"/>
    <n v="103029"/>
    <s v="KRASOUSKY"/>
    <s v="Jean-Claud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1"/>
    <n v="27"/>
    <m/>
    <m/>
    <m/>
    <m/>
    <m/>
  </r>
  <r>
    <s v="DVC"/>
    <s v="Aub."/>
    <s v="ALIX"/>
    <n v="103029"/>
    <s v="KRASOUSKY"/>
    <s v="Jean-Claud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1"/>
    <n v="27"/>
    <m/>
    <m/>
    <m/>
    <m/>
    <m/>
  </r>
  <r>
    <s v="DVC"/>
    <s v="Aub."/>
    <s v="SENEPART"/>
    <n v="102899"/>
    <s v="LACLAVERE"/>
    <s v="Aureli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35"/>
    <n v="10"/>
    <m/>
    <m/>
    <m/>
    <m/>
    <m/>
  </r>
  <r>
    <s v="DVC"/>
    <s v="Aub."/>
    <s v="SENEPART"/>
    <n v="103001"/>
    <s v="LACOMBE"/>
    <s v="Thierry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0"/>
    <n v="23"/>
    <m/>
    <m/>
    <m/>
    <m/>
    <m/>
  </r>
  <r>
    <s v="DVC"/>
    <s v="Aub."/>
    <s v="SAVY"/>
    <n v="103101"/>
    <s v="LACOURB"/>
    <s v="Bernard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Aub."/>
    <s v="SAVY"/>
    <n v="103101"/>
    <s v="LACOURB"/>
    <s v="Bernard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7"/>
    <n v="36"/>
    <m/>
    <m/>
    <m/>
    <m/>
    <m/>
  </r>
  <r>
    <s v="DVC"/>
    <s v="Aub."/>
    <s v="SAVY"/>
    <n v="103101"/>
    <s v="LACOURB"/>
    <s v="Bernard"/>
    <x v="0"/>
    <s v="Recyclage CACES2"/>
    <m/>
    <x v="0"/>
    <n v="14"/>
    <n v="297"/>
    <s v="Plan"/>
    <s v="Formation obligatoire"/>
    <m/>
    <m/>
    <s v=""/>
    <x v="0"/>
    <x v="0"/>
    <x v="0"/>
    <x v="0"/>
    <s v=" "/>
    <s v=" "/>
    <n v="57"/>
    <n v="36"/>
    <m/>
    <m/>
    <m/>
    <m/>
    <m/>
  </r>
  <r>
    <s v="Non DVC"/>
    <s v="Aub."/>
    <s v="RICCARDI"/>
    <n v="102992"/>
    <s v="LACOURR"/>
    <s v="Raphael"/>
    <x v="0"/>
    <s v="Risques chimiques"/>
    <m/>
    <x v="0"/>
    <n v="7"/>
    <n v="162"/>
    <s v="Plan"/>
    <s v="Formation obligatoire"/>
    <m/>
    <m/>
    <s v=""/>
    <x v="0"/>
    <x v="0"/>
    <x v="0"/>
    <x v="0"/>
    <s v=" "/>
    <s v=" "/>
    <n v="47"/>
    <n v="24"/>
    <m/>
    <m/>
    <m/>
    <m/>
    <m/>
  </r>
  <r>
    <s v="Non DVC"/>
    <s v="Aub."/>
    <s v="RICCARDI"/>
    <n v="102992"/>
    <s v="LACOURR"/>
    <s v="Raphael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4"/>
    <m/>
    <m/>
    <m/>
    <m/>
    <m/>
  </r>
  <r>
    <s v="DVC"/>
    <s v="Aub."/>
    <s v="PIFFAUT"/>
    <n v="102996"/>
    <s v="LADET"/>
    <s v="Bruno"/>
    <x v="0"/>
    <s v="Risques chimiques"/>
    <m/>
    <x v="0"/>
    <n v="7"/>
    <n v="162"/>
    <s v="Plan"/>
    <s v="Formation obligatoire"/>
    <m/>
    <m/>
    <s v="2019-Q1"/>
    <x v="0"/>
    <x v="0"/>
    <x v="0"/>
    <x v="0"/>
    <s v=" "/>
    <s v=" "/>
    <n v="45"/>
    <n v="23"/>
    <m/>
    <m/>
    <m/>
    <m/>
    <m/>
  </r>
  <r>
    <s v="DVC"/>
    <s v="Aub."/>
    <s v="PIFFAUT"/>
    <n v="102996"/>
    <s v="LADET"/>
    <s v="Bruno"/>
    <x v="0"/>
    <s v="Recyclage CACES3 5"/>
    <m/>
    <x v="0"/>
    <n v="14"/>
    <n v="297"/>
    <s v="Plan"/>
    <s v="Formation obligatoire"/>
    <m/>
    <m/>
    <s v="2019-Q3"/>
    <x v="0"/>
    <x v="0"/>
    <x v="0"/>
    <x v="0"/>
    <s v=" "/>
    <s v=" "/>
    <n v="45"/>
    <n v="23"/>
    <m/>
    <m/>
    <m/>
    <m/>
    <m/>
  </r>
  <r>
    <s v="DVC"/>
    <s v="Aub."/>
    <s v="PIFFAUT"/>
    <n v="102996"/>
    <s v="LADET"/>
    <s v="Bruno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5"/>
    <n v="23"/>
    <m/>
    <m/>
    <m/>
    <m/>
    <m/>
  </r>
  <r>
    <s v="Non DVC"/>
    <s v="Aub."/>
    <s v="DARDARE"/>
    <n v="103025"/>
    <s v="LANDRAUD"/>
    <s v="Fabienne"/>
    <x v="0"/>
    <s v="Incendie"/>
    <m/>
    <x v="0"/>
    <n v="1.5"/>
    <n v="53"/>
    <s v="Plan"/>
    <s v="Formation obligatoire"/>
    <m/>
    <m/>
    <s v="2019-Q2"/>
    <x v="0"/>
    <x v="0"/>
    <x v="1"/>
    <x v="0"/>
    <s v=" "/>
    <s v=" "/>
    <n v="54"/>
    <n v="27"/>
    <m/>
    <m/>
    <m/>
    <m/>
    <m/>
  </r>
  <r>
    <s v="Non DVC"/>
    <s v="Aub."/>
    <s v="DARDARE"/>
    <n v="103025"/>
    <s v="LANDRAUD"/>
    <s v="Fabienne"/>
    <x v="0"/>
    <s v="Risques chimiques"/>
    <m/>
    <x v="0"/>
    <n v="7"/>
    <n v="162"/>
    <s v="Plan"/>
    <s v="Formation obligatoire"/>
    <m/>
    <m/>
    <s v="2019-Q4"/>
    <x v="0"/>
    <x v="0"/>
    <x v="1"/>
    <x v="0"/>
    <s v=" "/>
    <s v=" "/>
    <n v="54"/>
    <n v="27"/>
    <m/>
    <m/>
    <m/>
    <m/>
    <m/>
  </r>
  <r>
    <s v="Non DVC"/>
    <s v="Aub."/>
    <s v="DARDARE"/>
    <n v="103025"/>
    <s v="LANDRAUD"/>
    <s v="Fabienne"/>
    <x v="0"/>
    <s v="Recyclage SST"/>
    <m/>
    <x v="1"/>
    <n v="7"/>
    <n v="117"/>
    <s v="Plan"/>
    <s v="Formation obligatoire"/>
    <m/>
    <m/>
    <s v=""/>
    <x v="0"/>
    <x v="0"/>
    <x v="1"/>
    <x v="0"/>
    <s v=" "/>
    <s v=" "/>
    <n v="54"/>
    <n v="27"/>
    <m/>
    <m/>
    <m/>
    <m/>
    <m/>
  </r>
  <r>
    <s v="DVC"/>
    <s v="Aub."/>
    <s v="SENEPART"/>
    <n v="102986"/>
    <s v="LARCHEVEQUE"/>
    <s v="Frederic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2"/>
    <n v="19"/>
    <m/>
    <m/>
    <m/>
    <m/>
    <m/>
  </r>
  <r>
    <s v="DVC"/>
    <s v="Aub."/>
    <s v="SENEPART"/>
    <n v="102986"/>
    <s v="LARCHEVEQUE"/>
    <s v="Frederic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2"/>
    <n v="19"/>
    <m/>
    <m/>
    <m/>
    <m/>
    <m/>
  </r>
  <r>
    <s v="Non DVC"/>
    <s v="STG"/>
    <s v="FOUASSIER"/>
    <n v="104417"/>
    <s v="LATOURRE"/>
    <s v="Xavier"/>
    <x v="0"/>
    <s v="Incendie"/>
    <m/>
    <x v="0"/>
    <n v="1.5"/>
    <n v="53"/>
    <s v="Plan"/>
    <s v="Formation obligatoire"/>
    <m/>
    <m/>
    <s v="2019-Q4"/>
    <x v="0"/>
    <x v="0"/>
    <x v="0"/>
    <x v="0"/>
    <s v=" "/>
    <s v=" "/>
    <n v="34"/>
    <n v="2"/>
    <m/>
    <m/>
    <m/>
    <m/>
    <m/>
  </r>
  <r>
    <s v="DVC"/>
    <s v="Lattes"/>
    <s v="JACKEL"/>
    <n v="104645"/>
    <s v="LAURENT"/>
    <s v="Jean-Pierre"/>
    <x v="0"/>
    <s v="Gestes et postures"/>
    <m/>
    <x v="0"/>
    <n v="7"/>
    <n v="124"/>
    <s v="Plan"/>
    <s v="Formation obligatoire"/>
    <m/>
    <m/>
    <s v="2019-Q3"/>
    <x v="0"/>
    <x v="0"/>
    <x v="0"/>
    <x v="0"/>
    <s v=" "/>
    <s v=" "/>
    <n v="57"/>
    <n v="7"/>
    <m/>
    <m/>
    <m/>
    <m/>
    <m/>
  </r>
  <r>
    <s v="DVC"/>
    <s v="Lattes"/>
    <s v="JACKEL"/>
    <n v="104645"/>
    <s v="LAURENT"/>
    <s v="Jean-Pierre"/>
    <x v="0"/>
    <s v="Recyclage pont rou"/>
    <m/>
    <x v="0"/>
    <n v="7"/>
    <n v="165"/>
    <s v="Plan"/>
    <s v="Formation obligatoire"/>
    <m/>
    <m/>
    <s v=""/>
    <x v="0"/>
    <x v="0"/>
    <x v="0"/>
    <x v="0"/>
    <s v=" "/>
    <s v=" "/>
    <n v="57"/>
    <n v="7"/>
    <m/>
    <m/>
    <m/>
    <m/>
    <m/>
  </r>
  <r>
    <s v="DVC"/>
    <s v="Lattes"/>
    <s v="JACKEL"/>
    <n v="104645"/>
    <s v="LAURENT"/>
    <s v="Jean-Pierre"/>
    <x v="0"/>
    <s v="SEBTR"/>
    <m/>
    <x v="2"/>
    <n v="10.5"/>
    <n v="260"/>
    <s v="Plan"/>
    <s v="Formation obligatoire"/>
    <m/>
    <m/>
    <s v=""/>
    <x v="0"/>
    <x v="0"/>
    <x v="0"/>
    <x v="0"/>
    <s v=" "/>
    <s v=" "/>
    <n v="57"/>
    <n v="7"/>
    <m/>
    <m/>
    <m/>
    <m/>
    <m/>
  </r>
  <r>
    <s v="DVC"/>
    <s v="STG"/>
    <s v="FOUASSIER"/>
    <n v="32976"/>
    <s v="LAUWERS"/>
    <s v="Didier"/>
    <x v="0"/>
    <s v="Incendie"/>
    <m/>
    <x v="0"/>
    <n v="1.5"/>
    <n v="53"/>
    <s v="Plan"/>
    <s v="Formation obligatoire"/>
    <m/>
    <m/>
    <s v="2019-Q1"/>
    <x v="0"/>
    <x v="0"/>
    <x v="0"/>
    <x v="0"/>
    <s v=" "/>
    <s v=" "/>
    <n v="41"/>
    <n v="18"/>
    <m/>
    <m/>
    <m/>
    <m/>
    <m/>
  </r>
  <r>
    <s v="DVC"/>
    <s v="STG"/>
    <s v="FOUASSIER"/>
    <n v="32976"/>
    <s v="LAUWERS"/>
    <s v="Didier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1"/>
    <n v="18"/>
    <m/>
    <m/>
    <m/>
    <m/>
    <m/>
  </r>
  <r>
    <s v="DVC"/>
    <s v="STG"/>
    <s v="XUEREB"/>
    <n v="332591"/>
    <s v="LAVALLEE"/>
    <s v="Julie "/>
    <x v="0"/>
    <s v="Incendie"/>
    <m/>
    <x v="0"/>
    <n v="1.5"/>
    <n v="53"/>
    <s v="Plan"/>
    <s v="Formation obligatoire"/>
    <m/>
    <m/>
    <s v="2019-Q1"/>
    <x v="0"/>
    <x v="0"/>
    <x v="1"/>
    <x v="0"/>
    <s v=" "/>
    <s v=" "/>
    <n v="27"/>
    <n v="3"/>
    <m/>
    <m/>
    <m/>
    <m/>
    <m/>
  </r>
  <r>
    <s v="Non DVC"/>
    <s v="Aub."/>
    <s v="PIFFAUT"/>
    <n v="103054"/>
    <s v="LAVASTRE"/>
    <s v="Roland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57"/>
    <n v="34"/>
    <m/>
    <m/>
    <m/>
    <m/>
    <m/>
  </r>
  <r>
    <s v="DVC"/>
    <s v="STG"/>
    <s v="XUEREB"/>
    <n v="10555045"/>
    <s v="LEBLANC"/>
    <s v="Stephane"/>
    <x v="0"/>
    <s v="Gestes et postures"/>
    <m/>
    <x v="0"/>
    <n v="7"/>
    <n v="124"/>
    <s v="Plan"/>
    <s v="Formation obligatoire"/>
    <m/>
    <m/>
    <s v="2019-Q2"/>
    <x v="0"/>
    <x v="0"/>
    <x v="0"/>
    <x v="0"/>
    <s v=" "/>
    <s v=" "/>
    <n v="41"/>
    <n v="1"/>
    <m/>
    <m/>
    <m/>
    <m/>
    <m/>
  </r>
  <r>
    <s v="DVC"/>
    <s v="Aub."/>
    <s v="SENEPART"/>
    <n v="103094"/>
    <s v="LEBRE"/>
    <s v="Patricia"/>
    <x v="0"/>
    <s v="Incendie"/>
    <m/>
    <x v="0"/>
    <n v="1.5"/>
    <n v="53"/>
    <s v="Plan"/>
    <s v="Formation obligatoire"/>
    <m/>
    <m/>
    <s v="2019-Q1"/>
    <x v="0"/>
    <x v="0"/>
    <x v="1"/>
    <x v="0"/>
    <s v=" "/>
    <s v=" "/>
    <n v="56"/>
    <n v="36"/>
    <m/>
    <m/>
    <m/>
    <m/>
    <m/>
  </r>
  <r>
    <s v="DVC"/>
    <s v="Aub."/>
    <s v="SENEPART"/>
    <n v="103013"/>
    <s v="LEFEBVRE"/>
    <s v="Bastien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25"/>
    <m/>
    <m/>
    <m/>
    <m/>
    <m/>
  </r>
  <r>
    <s v="DVC"/>
    <s v="Aub."/>
    <s v="SENEPART"/>
    <n v="103013"/>
    <s v="LEFEBVRE"/>
    <s v="Bastie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5"/>
    <m/>
    <m/>
    <m/>
    <m/>
    <m/>
  </r>
  <r>
    <s v="DVC"/>
    <s v="Aub."/>
    <s v="FUENTES"/>
    <n v="102963"/>
    <s v="LEFRONT"/>
    <s v="Harold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8"/>
    <n v="12"/>
    <m/>
    <m/>
    <m/>
    <m/>
    <m/>
  </r>
  <r>
    <s v="DVC"/>
    <s v="Aub."/>
    <s v="FUENTES"/>
    <n v="102963"/>
    <s v="LEFRONT"/>
    <s v="Harold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8"/>
    <n v="12"/>
    <m/>
    <m/>
    <m/>
    <m/>
    <m/>
  </r>
  <r>
    <s v="DVC"/>
    <s v="Aub."/>
    <s v="FUENTES"/>
    <n v="102963"/>
    <s v="LEFRONT"/>
    <s v="Harold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8"/>
    <n v="12"/>
    <m/>
    <m/>
    <m/>
    <m/>
    <m/>
  </r>
  <r>
    <s v="DVC"/>
    <s v="Lattes"/>
    <s v="VERNE"/>
    <n v="191733"/>
    <s v="LEGAGNEUX"/>
    <s v="Roxane"/>
    <x v="0"/>
    <s v="Gestes et postures"/>
    <m/>
    <x v="0"/>
    <n v="7"/>
    <n v="124"/>
    <s v="Plan"/>
    <s v="Formation obligatoire"/>
    <m/>
    <m/>
    <s v="2019-Q3"/>
    <x v="0"/>
    <x v="0"/>
    <x v="1"/>
    <x v="0"/>
    <s v=" "/>
    <s v=" "/>
    <n v="59"/>
    <n v="26"/>
    <m/>
    <m/>
    <m/>
    <m/>
    <m/>
  </r>
  <r>
    <s v="Non DVC"/>
    <s v="Aub."/>
    <s v="PIFFAUT"/>
    <n v="102978"/>
    <s v="LHORENS"/>
    <s v="Jean-Yves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6"/>
    <n v="20"/>
    <m/>
    <m/>
    <m/>
    <m/>
    <m/>
  </r>
  <r>
    <s v="DVC"/>
    <s v="Aub."/>
    <s v="SENEPART"/>
    <n v="102997"/>
    <s v="LOYRION"/>
    <s v="Philipp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47"/>
    <n v="23"/>
    <m/>
    <m/>
    <m/>
    <m/>
    <m/>
  </r>
  <r>
    <s v="DVC"/>
    <s v="Aub."/>
    <s v="SENEPART"/>
    <n v="102997"/>
    <s v="LOYRION"/>
    <s v="Philippe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47"/>
    <n v="23"/>
    <m/>
    <m/>
    <m/>
    <m/>
    <m/>
  </r>
  <r>
    <s v="DVC"/>
    <s v="Aub."/>
    <s v="SENEPART"/>
    <n v="103090"/>
    <s v="LURIE"/>
    <s v="Stephane"/>
    <x v="0"/>
    <s v="Gestes et postures"/>
    <m/>
    <x v="0"/>
    <n v="7"/>
    <n v="124"/>
    <s v="Plan"/>
    <s v="Formation obligatoire"/>
    <m/>
    <m/>
    <s v="2019-Q1"/>
    <x v="0"/>
    <x v="0"/>
    <x v="0"/>
    <x v="0"/>
    <s v=" "/>
    <s v=" "/>
    <n v="56"/>
    <n v="36"/>
    <m/>
    <m/>
    <m/>
    <m/>
    <m/>
  </r>
  <r>
    <s v="DVC"/>
    <s v="Aub."/>
    <s v="SENEPART"/>
    <n v="103090"/>
    <s v="LURIE"/>
    <s v="Stephane"/>
    <x v="0"/>
    <s v="Incendie"/>
    <m/>
    <x v="0"/>
    <n v="1.5"/>
    <n v="53"/>
    <s v="Plan"/>
    <s v="Formation obligatoire"/>
    <m/>
    <m/>
    <s v="2019-Q2"/>
    <x v="0"/>
    <x v="0"/>
    <x v="0"/>
    <x v="0"/>
    <s v=" "/>
    <s v=" "/>
    <n v="56"/>
    <n v="36"/>
    <m/>
    <m/>
    <m/>
    <m/>
    <m/>
  </r>
  <r>
    <s v="DVC"/>
    <s v="Aub."/>
    <s v="SENEPART"/>
    <n v="103090"/>
    <s v="LURIE"/>
    <s v="Stephan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56"/>
    <n v="36"/>
    <m/>
    <m/>
    <m/>
    <m/>
    <m/>
  </r>
  <r>
    <s v="DVC"/>
    <s v="Lattes"/>
    <s v="VERNE"/>
    <n v="191714"/>
    <s v="MANGEOLLE"/>
    <s v="Franc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Lattes"/>
    <s v="VERNE"/>
    <n v="191714"/>
    <s v="MANGEOLLE"/>
    <s v="Francis"/>
    <x v="0"/>
    <s v="Gestes et postures"/>
    <m/>
    <x v="0"/>
    <n v="7"/>
    <n v="124"/>
    <s v="Plan"/>
    <s v="Formation obligatoire"/>
    <m/>
    <m/>
    <s v="2019-Q4"/>
    <x v="0"/>
    <x v="0"/>
    <x v="0"/>
    <x v="0"/>
    <s v=" "/>
    <s v=" "/>
    <n v="56"/>
    <n v="36"/>
    <m/>
    <m/>
    <m/>
    <m/>
    <m/>
  </r>
  <r>
    <s v="DVC"/>
    <s v="Aub."/>
    <s v="ALIX"/>
    <n v="102902"/>
    <s v="MARTIN"/>
    <s v="Dominique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ALIX"/>
    <n v="102902"/>
    <s v="MARTIN"/>
    <s v="Dominique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ALIX"/>
    <n v="102903"/>
    <s v="MASMEJEAN"/>
    <s v="Jack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9"/>
    <n v="10"/>
    <m/>
    <m/>
    <m/>
    <m/>
    <m/>
  </r>
  <r>
    <s v="DVC"/>
    <s v="Aub."/>
    <s v="SENEPART"/>
    <n v="102993"/>
    <s v="MAZE"/>
    <s v="Christophe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47"/>
    <n v="24"/>
    <m/>
    <m/>
    <m/>
    <m/>
    <m/>
  </r>
  <r>
    <s v="Non DVC"/>
    <s v="STG"/>
    <s v="FOUASSIER"/>
    <n v="10550783"/>
    <s v="MENANTEAU"/>
    <s v="Romai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8"/>
    <n v="1"/>
    <m/>
    <m/>
    <m/>
    <m/>
    <m/>
  </r>
  <r>
    <s v="Non DVC"/>
    <s v="STG"/>
    <s v="FOUASSIER"/>
    <n v="10515630"/>
    <s v="MICHEL"/>
    <s v="Clement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3"/>
    <n v="2"/>
    <m/>
    <m/>
    <m/>
    <m/>
    <m/>
  </r>
  <r>
    <s v="DVC"/>
    <s v="STG"/>
    <s v="XUEREB"/>
    <n v="330997"/>
    <s v="MOLLIER"/>
    <s v="Jonatha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26"/>
    <n v="3"/>
    <m/>
    <m/>
    <m/>
    <m/>
    <m/>
  </r>
  <r>
    <s v="DVC"/>
    <s v="STG"/>
    <s v="XUEREB"/>
    <n v="330997"/>
    <s v="MOLLIER"/>
    <s v="Jonathan"/>
    <x v="0"/>
    <s v="Recyclage SST"/>
    <m/>
    <x v="1"/>
    <n v="7"/>
    <n v="117"/>
    <s v="Plan"/>
    <s v="Formation obligatoire"/>
    <m/>
    <m/>
    <s v=""/>
    <x v="0"/>
    <x v="0"/>
    <x v="0"/>
    <x v="0"/>
    <s v=" "/>
    <s v=" "/>
    <n v="26"/>
    <n v="3"/>
    <m/>
    <m/>
    <m/>
    <m/>
    <m/>
  </r>
  <r>
    <s v="Non DVC"/>
    <s v="Aub."/>
    <s v="RICCARDI"/>
    <n v="103043"/>
    <s v="MOULIN"/>
    <s v="Christophe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52"/>
    <n v="28"/>
    <m/>
    <m/>
    <m/>
    <m/>
    <m/>
  </r>
  <r>
    <s v="DVC"/>
    <s v="STG"/>
    <s v="XUEREB"/>
    <n v="228757"/>
    <s v="NAVIZET"/>
    <s v="Johnattan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2"/>
    <n v="6"/>
    <m/>
    <m/>
    <m/>
    <m/>
    <m/>
  </r>
  <r>
    <s v="DVC"/>
    <s v="STG"/>
    <s v="XUEREB"/>
    <n v="228757"/>
    <s v="NAVIZET"/>
    <s v="Johnattan"/>
    <x v="0"/>
    <s v="Risques chimiques"/>
    <m/>
    <x v="0"/>
    <n v="7"/>
    <n v="162"/>
    <s v="Plan"/>
    <s v="Formation obligatoire"/>
    <m/>
    <m/>
    <s v=""/>
    <x v="0"/>
    <x v="0"/>
    <x v="0"/>
    <x v="0"/>
    <s v=" "/>
    <s v=" "/>
    <n v="32"/>
    <n v="6"/>
    <m/>
    <m/>
    <m/>
    <m/>
    <m/>
  </r>
  <r>
    <s v="Non DVC"/>
    <s v="Aub."/>
    <s v="PIFFAUT"/>
    <n v="10630739"/>
    <s v="NEGRE"/>
    <s v="Gregory"/>
    <x v="0"/>
    <s v="Gestes et postures"/>
    <m/>
    <x v="0"/>
    <n v="7"/>
    <n v="124"/>
    <s v="Plan"/>
    <s v="Formation obligatoire"/>
    <m/>
    <m/>
    <s v=""/>
    <x v="0"/>
    <x v="0"/>
    <x v="0"/>
    <x v="0"/>
    <s v=" "/>
    <s v=" "/>
    <n v="36"/>
    <n v="0"/>
    <m/>
    <m/>
    <m/>
    <m/>
    <m/>
  </r>
  <r>
    <s v="Non DVC"/>
    <s v="Aub."/>
    <s v="PIFFAUT"/>
    <n v="10630739"/>
    <s v="NEGRE"/>
    <s v="Gregor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6"/>
    <n v="0"/>
    <m/>
    <m/>
    <m/>
    <m/>
    <m/>
  </r>
  <r>
    <s v="DVC"/>
    <s v="STG"/>
    <s v="XUEREB"/>
    <n v="331029"/>
    <s v="NICOLAS"/>
    <s v="Gregory"/>
    <x v="0"/>
    <s v="Incendie"/>
    <m/>
    <x v="0"/>
    <n v="1.5"/>
    <n v="53"/>
    <s v="Plan"/>
    <s v="Formation obligatoire"/>
    <m/>
    <m/>
    <s v=""/>
    <x v="0"/>
    <x v="0"/>
    <x v="0"/>
    <x v="0"/>
    <s v=" "/>
    <s v=" "/>
    <n v="34"/>
    <n v="3"/>
    <m/>
    <m/>
    <m/>
    <m/>
    <m/>
  </r>
  <r>
    <s v="DVC"/>
    <s v="STG"/>
    <s v="XUEREB"/>
    <n v="331029"/>
    <s v="NICOLAS"/>
    <s v="Gregory"/>
    <x v="0"/>
    <s v="HAB ELEC"/>
    <m/>
    <x v="2"/>
    <n v="10.5"/>
    <n v="260"/>
    <s v="Plan"/>
    <s v="Formation obligatoire"/>
    <m/>
    <m/>
    <s v=""/>
    <x v="0"/>
    <x v="0"/>
    <x v="0"/>
    <x v="0"/>
    <s v=" "/>
    <s v=" "/>
    <n v="34"/>
    <n v="3"/>
    <m/>
    <m/>
    <m/>
    <m/>
    <m/>
  </r>
  <r>
    <s v="Non DVC"/>
    <s v="Aub."/>
    <s v="HAON"/>
    <n v="103047"/>
    <s v="NOBLESSE"/>
    <s v="Christophe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32"/>
    <s v="NOUIS"/>
    <s v="Richard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4709"/>
    <s v="NURY"/>
    <s v="Ghislai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4709"/>
    <s v="NURY"/>
    <s v="Ghislaine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5327"/>
    <s v="ORTUNO"/>
    <s v="Thomas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949"/>
    <s v="PATRAS"/>
    <s v="Lionel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5"/>
    <s v="PEREIRA"/>
    <s v="Eliseu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111"/>
    <s v="PEYTIER"/>
    <s v="Nicola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111"/>
    <s v="PEYTIER"/>
    <s v="Nicolas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3076"/>
    <s v="PICOLLET"/>
    <s v="Thierry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3030"/>
    <s v="PIQ"/>
    <s v="Stepha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68323"/>
    <s v="POINT"/>
    <s v="Laurenc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HAON"/>
    <n v="103116"/>
    <s v="PONTAL"/>
    <s v="Claud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30"/>
    <s v="POUGET"/>
    <s v="Laurent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04668"/>
    <s v="PRALONG"/>
    <s v="Nicola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04668"/>
    <s v="PRALONG"/>
    <s v="Nicolas"/>
    <x v="0"/>
    <s v="Recyclage CACES3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549"/>
    <s v="PRIEUR"/>
    <s v="Jean-Marc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3007"/>
    <s v="PRONIER"/>
    <s v="Stephane"/>
    <x v="0"/>
    <s v="Recyclage CACES2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3007"/>
    <s v="PRONIER"/>
    <s v="Stepha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24"/>
    <s v="RAOUX"/>
    <s v="Beatric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FUENTES"/>
    <n v="103044"/>
    <s v="RAVINET"/>
    <s v="Jean-Mari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FUENTES"/>
    <n v="103044"/>
    <s v="RAVINET"/>
    <s v="Jean-Mari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664"/>
    <s v="REVERTE"/>
    <s v="Laurent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040"/>
    <s v="RGOUAI"/>
    <s v="Mohamed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040"/>
    <s v="RGOUAI"/>
    <s v="Mohamed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711"/>
    <s v="RISUENO"/>
    <s v="Miche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07"/>
    <s v="ROMAN"/>
    <s v="Thierry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295"/>
    <s v="ROUCHE"/>
    <s v="Alai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82"/>
    <s v="ROUME"/>
    <s v="Richard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JACKEL"/>
    <n v="191202"/>
    <s v="RUGGIERO"/>
    <s v="Christian"/>
    <x v="0"/>
    <s v="Recyclage pont rou"/>
    <m/>
    <x v="0"/>
    <n v="7"/>
    <n v="165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JACKEL"/>
    <n v="191202"/>
    <s v="RUGGIERO"/>
    <s v="Christian"/>
    <x v="0"/>
    <s v="SEBTR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712"/>
    <s v="SALA"/>
    <s v="Albert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36"/>
    <s v="SANIAL"/>
    <s v="Patricia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9499"/>
    <s v="SAVARRE"/>
    <s v="Jean-Christoph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9499"/>
    <s v="SAVARRE"/>
    <s v="Jean-Christoph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DARDARE"/>
    <n v="102909"/>
    <s v="SCHILLINGER"/>
    <s v="Eri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BUISSON"/>
    <n v="244824"/>
    <s v="SCOLASTICA"/>
    <s v="Sylvai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BUISSON"/>
    <n v="244824"/>
    <s v="SCOLASTICA"/>
    <s v="Sylvain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54"/>
    <s v="SENEPART"/>
    <s v="Laurenc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54"/>
    <s v="SENEPART"/>
    <s v="Laurenc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911"/>
    <s v="SERRE"/>
    <s v="Christian"/>
    <x v="0"/>
    <s v="Recyclage CACES3 5"/>
    <m/>
    <x v="0"/>
    <n v="14"/>
    <n v="29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Recyclage pont rou"/>
    <m/>
    <x v="0"/>
    <n v="7"/>
    <n v="165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9706"/>
    <s v="SIMIAN-MERMIER"/>
    <s v="Steeve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PIFFAUT"/>
    <n v="103008"/>
    <s v="SINACORI"/>
    <s v="Gilles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000"/>
    <s v="SOUCHE"/>
    <s v="Stepha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3000"/>
    <s v="SOUCHE"/>
    <s v="Stepha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10524265"/>
    <s v="TAYAC"/>
    <s v="Vincent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9265"/>
    <s v="TESSONNIER"/>
    <s v="Jonathan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9265"/>
    <s v="TESSONNIER"/>
    <s v="Jonathan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65"/>
    <s v="TEYSSIERS"/>
    <s v="Sylvi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889"/>
    <s v="TOURMEAU"/>
    <s v="Lydia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FOUASSIER"/>
    <n v="136680"/>
    <s v="VACCHIANI"/>
    <s v="Patrick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64"/>
    <s v="VANIER"/>
    <s v="Bruno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ALIX"/>
    <n v="102964"/>
    <s v="VANIER"/>
    <s v="Bruno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10555320"/>
    <s v="VANONI"/>
    <s v="Michae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1532"/>
    <s v="VERANT"/>
    <s v="Olivier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Lattes"/>
    <s v="CHATAIGNER"/>
    <n v="136713"/>
    <s v="VERNE"/>
    <s v="Patrick"/>
    <x v="0"/>
    <s v="SEEDH"/>
    <m/>
    <x v="0"/>
    <n v="3.5"/>
    <n v="351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RICCARDI"/>
    <n v="103031"/>
    <s v="VERNETGIL"/>
    <s v="David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AVY"/>
    <n v="102890"/>
    <s v="VERNETLOG"/>
    <s v="David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330483"/>
    <s v="VILLEGAS"/>
    <s v="Frederi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330483"/>
    <s v="VILLEGAS"/>
    <s v="Frederic"/>
    <x v="0"/>
    <s v="Risques chimiques"/>
    <m/>
    <x v="0"/>
    <n v="7"/>
    <n v="162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Lattes"/>
    <s v="VERNE"/>
    <n v="190978"/>
    <s v="WAGON"/>
    <s v="Jean-Paul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STG"/>
    <s v="FOUASSIER"/>
    <n v="244104"/>
    <s v="XUEREB"/>
    <s v="Gregory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94"/>
    <s v="ZAGAR"/>
    <s v="Sabine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Non DVC"/>
    <s v="Aub."/>
    <s v="CHATAIGNER"/>
    <n v="102994"/>
    <s v="ZAGAR"/>
    <s v="Sabine"/>
    <x v="0"/>
    <s v="Recyclage SST"/>
    <m/>
    <x v="1"/>
    <n v="7"/>
    <n v="117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46"/>
    <s v="ZAMORA"/>
    <s v="Jean-Luc"/>
    <x v="0"/>
    <s v="Gestes et postures"/>
    <m/>
    <x v="0"/>
    <n v="7"/>
    <n v="124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Aub."/>
    <s v="SENEPART"/>
    <n v="102946"/>
    <s v="ZAMORA"/>
    <s v="Jean-Luc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570"/>
    <s v="ZAYOUT"/>
    <s v="Larbi"/>
    <x v="0"/>
    <s v="Incendie"/>
    <m/>
    <x v="0"/>
    <n v="1.5"/>
    <n v="53"/>
    <s v="Plan"/>
    <s v="Formation obligatoire"/>
    <m/>
    <m/>
    <s v=""/>
    <x v="0"/>
    <x v="0"/>
    <x v="2"/>
    <x v="0"/>
    <s v=" "/>
    <s v=" "/>
    <s v=""/>
    <s v=""/>
    <m/>
    <m/>
    <m/>
    <m/>
    <m/>
  </r>
  <r>
    <s v="DVC"/>
    <s v="STG"/>
    <s v="XUEREB"/>
    <n v="288570"/>
    <s v="ZAYOUT"/>
    <s v="Larbi"/>
    <x v="0"/>
    <s v="HAB ELEC"/>
    <m/>
    <x v="2"/>
    <n v="10.5"/>
    <n v="260"/>
    <s v="Plan"/>
    <s v="Formation obligatoire"/>
    <m/>
    <m/>
    <s v=""/>
    <x v="0"/>
    <x v="0"/>
    <x v="2"/>
    <x v="0"/>
    <s v=" "/>
    <s v=" "/>
    <s v=""/>
    <s v="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Tableau croisé dynamique1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3">
  <location ref="A21:F24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1">
    <field x="6"/>
  </rowFields>
  <rowItems count="2">
    <i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 de Intitulé" fld="7" subtotal="count" baseField="0" baseItem="0"/>
    <dataField name="Somme de Durée" fld="10" baseField="0" baseItem="0"/>
    <dataField name="Somme de Coût péda." fld="11" baseField="0" baseItem="0"/>
    <dataField name="Somme de Coûts salariaux chargés" fld="22" baseField="6" baseItem="0"/>
    <dataField name="Somme de TotC" fld="30" baseField="0" baseItem="0"/>
  </dataFields>
  <formats count="15">
    <format dxfId="140">
      <pivotArea dataOnly="0" grandRow="1" axis="axisRow" fieldPosition="0"/>
    </format>
    <format dxfId="139">
      <pivotArea dataOnly="0" grandRow="1" axis="axisRow" fieldPosition="0"/>
    </format>
    <format dxfId="138">
      <pivotArea grandRow="1" outline="0" collapsedLevelsAreSubtotals="1" fieldPosition="0"/>
    </format>
    <format dxfId="137">
      <pivotArea dataOnly="0" labelOnly="1" grandRow="1" outline="0" fieldPosition="0"/>
    </format>
    <format dxfId="136">
      <pivotArea grandRow="1" outline="0" collapsedLevelsAreSubtotals="1" fieldPosition="0"/>
    </format>
    <format dxfId="135">
      <pivotArea dataOnly="0" labelOnly="1" grandRow="1" outline="0" fieldPosition="0"/>
    </format>
    <format dxfId="134">
      <pivotArea collapsedLevelsAreSubtotals="1" fieldPosition="0">
        <references count="1">
          <reference field="6" count="0"/>
        </references>
      </pivotArea>
    </format>
    <format dxfId="133">
      <pivotArea dataOnly="0" labelOnly="1" fieldPosition="0">
        <references count="1">
          <reference field="6" count="0"/>
        </references>
      </pivotArea>
    </format>
    <format dxfId="132">
      <pivotArea grandRow="1" outline="0" collapsedLevelsAreSubtotals="1" fieldPosition="0"/>
    </format>
    <format dxfId="131">
      <pivotArea collapsedLevelsAreSubtotals="1" fieldPosition="0">
        <references count="1">
          <reference field="6" count="1">
            <x v="0"/>
          </reference>
        </references>
      </pivotArea>
    </format>
    <format dxfId="130">
      <pivotArea dataOnly="0" labelOnly="1" fieldPosition="0">
        <references count="1">
          <reference field="6" count="1">
            <x v="0"/>
          </reference>
        </references>
      </pivotArea>
    </format>
    <format dxfId="129">
      <pivotArea collapsedLevelsAreSubtotals="1" fieldPosition="0">
        <references count="1">
          <reference field="6" count="1">
            <x v="0"/>
          </reference>
        </references>
      </pivotArea>
    </format>
    <format dxfId="128">
      <pivotArea dataOnly="0" labelOnly="1" fieldPosition="0">
        <references count="1">
          <reference field="6" count="1">
            <x v="0"/>
          </reference>
        </references>
      </pivotArea>
    </format>
    <format dxfId="127">
      <pivotArea grandRow="1" outline="0" collapsedLevelsAreSubtotals="1" fieldPosition="0"/>
    </format>
    <format dxfId="126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Tableau croisé dynamique6" cacheId="1" applyNumberFormats="0" applyBorderFormats="0" applyFontFormats="0" applyPatternFormats="0" applyAlignmentFormats="0" applyWidthHeightFormats="1" dataCaption=" " updatedVersion="4" minRefreshableVersion="3" showCalcMbrs="0" useAutoFormatting="1" itemPrintTitles="1" createdVersion="3" indent="0" outline="1" outlineData="1" multipleFieldFilters="0" chartFormat="1" rowHeaderCaption="Typologie d'action">
  <location ref="A8:F11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showAll="0"/>
    <pivotField showAll="0"/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1">
    <field x="18"/>
  </rowFields>
  <rowItems count="2">
    <i>
      <x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_x000a_d'actions" fld="7" subtotal="count" baseField="0" baseItem="0"/>
    <dataField name="Durée_x000a_en heures" fld="10" baseField="0" baseItem="0"/>
    <dataField name="Coûts_x000a_pédagogiques" fld="11" baseField="0" baseItem="0"/>
    <dataField name="Coûts_x000a_salariaux chargés" fld="22" baseField="18" baseItem="0"/>
    <dataField name="Coûts_x000a_totaux" fld="30" baseField="0" baseItem="0"/>
  </dataFields>
  <formats count="28">
    <format dxfId="168">
      <pivotArea dataOnly="0" grandRow="1" axis="axisRow" fieldPosition="0"/>
    </format>
    <format dxfId="167">
      <pivotArea dataOnly="0" grandRow="1" axis="axisRow" fieldPosition="0"/>
    </format>
    <format dxfId="166">
      <pivotArea grandRow="1" outline="0" collapsedLevelsAreSubtotals="1" fieldPosition="0"/>
    </format>
    <format dxfId="165">
      <pivotArea dataOnly="0" labelOnly="1" grandRow="1" outline="0" fieldPosition="0"/>
    </format>
    <format dxfId="164">
      <pivotArea grandRow="1" outline="0" collapsedLevelsAreSubtotals="1" fieldPosition="0"/>
    </format>
    <format dxfId="163">
      <pivotArea dataOnly="0" labelOnly="1" grandRow="1" outline="0" fieldPosition="0"/>
    </format>
    <format dxfId="162">
      <pivotArea grandRow="1" outline="0" collapsedLevelsAreSubtotals="1" fieldPosition="0"/>
    </format>
    <format dxfId="161">
      <pivotArea collapsedLevelsAreSubtotals="1" fieldPosition="0">
        <references count="1">
          <reference field="18" count="0"/>
        </references>
      </pivotArea>
    </format>
    <format dxfId="160">
      <pivotArea dataOnly="0" labelOnly="1" fieldPosition="0">
        <references count="1">
          <reference field="18" count="0"/>
        </references>
      </pivotArea>
    </format>
    <format dxfId="159">
      <pivotArea collapsedLevelsAreSubtotals="1" fieldPosition="0">
        <references count="1">
          <reference field="18" count="0"/>
        </references>
      </pivotArea>
    </format>
    <format dxfId="158">
      <pivotArea type="all" dataOnly="0" outline="0" fieldPosition="0"/>
    </format>
    <format dxfId="157">
      <pivotArea field="18" type="button" dataOnly="0" labelOnly="1" outline="0" axis="axisRow" fieldPosition="0"/>
    </format>
    <format dxfId="15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4">
      <pivotArea field="18" type="button" dataOnly="0" labelOnly="1" outline="0" axis="axisRow" fieldPosition="0"/>
    </format>
    <format dxfId="153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2">
      <pivotArea field="18" type="button" dataOnly="0" labelOnly="1" outline="0" axis="axisRow" fieldPosition="0"/>
    </format>
    <format dxfId="15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0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49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4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47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46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45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44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43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142">
      <pivotArea field="18" type="button" dataOnly="0" labelOnly="1" outline="0" axis="axisRow" fieldPosition="0"/>
    </format>
    <format dxfId="141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Tableau croisé dynamique4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>
  <location ref="A38:F44" firstHeaderRow="1" firstDataRow="2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dataField="1" showAll="0"/>
    <pivotField showAll="0"/>
    <pivotField showAll="0"/>
    <pivotField dataField="1" showAll="0"/>
    <pivotField dataField="1"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axis="axisRow" showAll="0">
      <items count="2">
        <item x="0"/>
        <item t="default"/>
      </items>
    </pivotField>
    <pivotField showAll="0"/>
    <pivotField dataField="1" showAll="0" defaultSubtota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Fields count="2">
    <field x="20"/>
    <field x="19"/>
  </rowFields>
  <rowItems count="5">
    <i>
      <x/>
    </i>
    <i r="1">
      <x/>
    </i>
    <i r="1">
      <x v="1"/>
    </i>
    <i r="1">
      <x v="2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17" hier="-1"/>
  </pageFields>
  <dataFields count="5">
    <dataField name="Nombre de Intitulé" fld="7" subtotal="count" baseField="0" baseItem="0"/>
    <dataField name="Somme de Durée" fld="10" baseField="0" baseItem="0"/>
    <dataField name="Somme de Coût péda." fld="11" baseField="0" baseItem="0"/>
    <dataField name="Somme de Coûts salariaux chargés" fld="22" baseField="19" baseItem="0"/>
    <dataField name="Somme de TotC" fld="30" baseField="0" baseItem="0"/>
  </dataFields>
  <formats count="6">
    <format dxfId="174">
      <pivotArea outline="0" collapsedLevelsAreSubtotals="1" fieldPosition="0"/>
    </format>
    <format dxfId="173">
      <pivotArea dataOnly="0" labelOnly="1" fieldPosition="0">
        <references count="1">
          <reference field="20" count="0"/>
        </references>
      </pivotArea>
    </format>
    <format dxfId="172">
      <pivotArea dataOnly="0" labelOnly="1" fieldPosition="0">
        <references count="2">
          <reference field="19" count="0"/>
          <reference field="20" count="1" selected="0">
            <x v="0"/>
          </reference>
        </references>
      </pivotArea>
    </format>
    <format dxfId="171">
      <pivotArea grandRow="1" outline="0" collapsedLevelsAreSubtotals="1" fieldPosition="0"/>
    </format>
    <format dxfId="170">
      <pivotArea dataOnly="0" labelOnly="1" grandRow="1" outline="0" fieldPosition="0"/>
    </format>
    <format dxfId="169">
      <pivotArea type="all" dataOnly="0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5000000}" name="Tableau croisé dynamique8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5">
  <location ref="A27:A29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showAll="0"/>
    <pivotField showAll="0"/>
    <pivotField showAll="0"/>
    <pivotField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6"/>
  </rowFields>
  <rowItems count="2">
    <i>
      <x/>
    </i>
    <i t="grand">
      <x/>
    </i>
  </rowItems>
  <colItems count="1">
    <i/>
  </colItems>
  <pageFields count="1">
    <pageField fld="17" hier="-1"/>
  </pageFields>
  <formats count="13">
    <format dxfId="74">
      <pivotArea dataOnly="0" grandRow="1" axis="axisRow" fieldPosition="0"/>
    </format>
    <format dxfId="73">
      <pivotArea dataOnly="0" grandRow="1" axis="axisRow" fieldPosition="0"/>
    </format>
    <format dxfId="72">
      <pivotArea grandRow="1" outline="0" collapsedLevelsAreSubtotals="1" fieldPosition="0"/>
    </format>
    <format dxfId="71">
      <pivotArea dataOnly="0" labelOnly="1" grandRow="1" outline="0" fieldPosition="0"/>
    </format>
    <format dxfId="70">
      <pivotArea grandRow="1" outline="0" collapsedLevelsAreSubtotals="1" fieldPosition="0"/>
    </format>
    <format dxfId="69">
      <pivotArea dataOnly="0" labelOnly="1" grandRow="1" outline="0" fieldPosition="0"/>
    </format>
    <format dxfId="68">
      <pivotArea collapsedLevelsAreSubtotals="1" fieldPosition="0">
        <references count="1">
          <reference field="6" count="0"/>
        </references>
      </pivotArea>
    </format>
    <format dxfId="67">
      <pivotArea dataOnly="0" labelOnly="1" fieldPosition="0">
        <references count="1">
          <reference field="6" count="0"/>
        </references>
      </pivotArea>
    </format>
    <format dxfId="66">
      <pivotArea grandRow="1" outline="0" collapsedLevelsAreSubtotals="1" fieldPosition="0"/>
    </format>
    <format dxfId="65">
      <pivotArea collapsedLevelsAreSubtotals="1" fieldPosition="0">
        <references count="1">
          <reference field="6" count="1">
            <x v="0"/>
          </reference>
        </references>
      </pivotArea>
    </format>
    <format dxfId="64">
      <pivotArea dataOnly="0" labelOnly="1" fieldPosition="0">
        <references count="1">
          <reference field="6" count="1">
            <x v="0"/>
          </reference>
        </references>
      </pivotArea>
    </format>
    <format dxfId="63">
      <pivotArea collapsedLevelsAreSubtotals="1" fieldPosition="0">
        <references count="1">
          <reference field="6" count="1">
            <x v="0"/>
          </reference>
        </references>
      </pivotArea>
    </format>
    <format dxfId="62">
      <pivotArea dataOnly="0" labelOnly="1" fieldPosition="0">
        <references count="1">
          <reference field="6" count="0"/>
        </references>
      </pivotArea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Tableau croisé dynamique1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4">
  <location ref="A75:B78" firstHeaderRow="1" firstDataRow="1" firstDataCol="1" rowPageCount="1" colPageCount="1"/>
  <pivotFields count="29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axis="axisPage" multipleItemSelectionAllowed="1" showAll="0">
      <items count="5">
        <item x="2"/>
        <item h="1" x="0"/>
        <item x="1"/>
        <item x="3"/>
        <item t="default"/>
      </items>
    </pivotField>
    <pivotField showAll="0"/>
    <pivotField axis="axisRow" showAll="0">
      <items count="4">
        <item h="1" x="2"/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8"/>
  </rowFields>
  <rowItems count="3">
    <i>
      <x v="1"/>
    </i>
    <i>
      <x v="2"/>
    </i>
    <i t="grand">
      <x/>
    </i>
  </rowItems>
  <colItems count="1">
    <i/>
  </colItems>
  <pageFields count="1">
    <pageField fld="16" hier="-1"/>
  </pageFields>
  <dataFields count="1">
    <dataField name="Somme de Coût" fld="11" baseField="0" baseItem="0"/>
  </dataFields>
  <formats count="5">
    <format dxfId="79">
      <pivotArea outline="0" collapsedLevelsAreSubtotals="1" fieldPosition="0"/>
    </format>
    <format dxfId="78">
      <pivotArea collapsedLevelsAreSubtotals="1" fieldPosition="0">
        <references count="1">
          <reference field="18" count="0"/>
        </references>
      </pivotArea>
    </format>
    <format dxfId="77">
      <pivotArea dataOnly="0" labelOnly="1" fieldPosition="0">
        <references count="1">
          <reference field="18" count="0"/>
        </references>
      </pivotArea>
    </format>
    <format dxfId="76">
      <pivotArea grandRow="1" outline="0" collapsedLevelsAreSubtotals="1" fieldPosition="0"/>
    </format>
    <format dxfId="75">
      <pivotArea dataOnly="0" labelOnly="1" grandRow="1" outline="0" fieldPosition="0"/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3000000}" name="Tableau croisé dynamique22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108:B112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axis="axisRow" showAll="0">
      <items count="4">
        <item x="0"/>
        <item x="1"/>
        <item x="2"/>
        <item t="default"/>
      </items>
    </pivotField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9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7" hier="-1"/>
  </pageFields>
  <dataFields count="1">
    <dataField name="Somme de Durée" fld="10" baseField="9" baseItem="1" numFmtId="41"/>
  </dataFields>
  <formats count="8">
    <format dxfId="87">
      <pivotArea dataOnly="0" grandRow="1" axis="axisRow" fieldPosition="0"/>
    </format>
    <format dxfId="86">
      <pivotArea dataOnly="0" grandRow="1" axis="axisRow" fieldPosition="0"/>
    </format>
    <format dxfId="85">
      <pivotArea grandRow="1" outline="0" collapsedLevelsAreSubtotals="1" fieldPosition="0"/>
    </format>
    <format dxfId="84">
      <pivotArea dataOnly="0" labelOnly="1" grandRow="1" outline="0" fieldPosition="0"/>
    </format>
    <format dxfId="83">
      <pivotArea grandRow="1" outline="0" collapsedLevelsAreSubtotals="1" fieldPosition="0"/>
    </format>
    <format dxfId="82">
      <pivotArea dataOnly="0" labelOnly="1" grandRow="1" outline="0" fieldPosition="0"/>
    </format>
    <format dxfId="81">
      <pivotArea grandRow="1" outline="0" collapsedLevelsAreSubtotals="1" fieldPosition="0"/>
    </format>
    <format dxfId="80">
      <pivotArea outline="0" fieldPosition="0">
        <references count="1">
          <reference field="4294967294" count="1">
            <x v="0"/>
          </reference>
        </references>
      </pivotArea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4000000}" name="Tableau croisé dynamique7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9:B11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axis="axisRow" showAll="0">
      <items count="2">
        <item sd="0" x="0"/>
        <item t="default"/>
      </items>
    </pivotField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6"/>
  </rowFields>
  <rowItems count="2">
    <i>
      <x/>
    </i>
    <i t="grand">
      <x/>
    </i>
  </rowItems>
  <colItems count="1">
    <i/>
  </colItems>
  <pageFields count="1">
    <pageField fld="17" hier="-1"/>
  </pageFields>
  <dataFields count="1">
    <dataField name="Somme de Durée" fld="10" baseField="0" baseItem="0"/>
  </dataFields>
  <formats count="16">
    <format dxfId="103">
      <pivotArea dataOnly="0" grandRow="1" axis="axisRow" fieldPosition="0"/>
    </format>
    <format dxfId="102">
      <pivotArea dataOnly="0" grandRow="1" axis="axisRow" fieldPosition="0"/>
    </format>
    <format dxfId="101">
      <pivotArea collapsedLevelsAreSubtotals="1" fieldPosition="0">
        <references count="1">
          <reference field="6" count="0"/>
        </references>
      </pivotArea>
    </format>
    <format dxfId="100">
      <pivotArea dataOnly="0" labelOnly="1" fieldPosition="0">
        <references count="1">
          <reference field="6" count="0"/>
        </references>
      </pivotArea>
    </format>
    <format dxfId="99">
      <pivotArea collapsedLevelsAreSubtotals="1" fieldPosition="0">
        <references count="1">
          <reference field="6" count="1">
            <x v="0"/>
          </reference>
        </references>
      </pivotArea>
    </format>
    <format dxfId="98">
      <pivotArea dataOnly="0" labelOnly="1" fieldPosition="0">
        <references count="1">
          <reference field="6" count="1">
            <x v="0"/>
          </reference>
        </references>
      </pivotArea>
    </format>
    <format dxfId="97">
      <pivotArea collapsedLevelsAreSubtotals="1" fieldPosition="0">
        <references count="1">
          <reference field="6" count="1">
            <x v="0"/>
          </reference>
        </references>
      </pivotArea>
    </format>
    <format dxfId="96">
      <pivotArea dataOnly="0" labelOnly="1" fieldPosition="0">
        <references count="1">
          <reference field="6" count="0"/>
        </references>
      </pivotArea>
    </format>
    <format dxfId="95">
      <pivotArea grandRow="1" outline="0" collapsedLevelsAreSubtotals="1" fieldPosition="0"/>
    </format>
    <format dxfId="94">
      <pivotArea dataOnly="0" labelOnly="1" grandRow="1" outline="0" fieldPosition="0"/>
    </format>
    <format dxfId="93">
      <pivotArea grandRow="1" outline="0" collapsedLevelsAreSubtotals="1" fieldPosition="0"/>
    </format>
    <format dxfId="92">
      <pivotArea grandRow="1" outline="0" collapsedLevelsAreSubtotals="1" fieldPosition="0"/>
    </format>
    <format dxfId="91">
      <pivotArea grandRow="1" outline="0" collapsedLevelsAreSubtotals="1" fieldPosition="0"/>
    </format>
    <format dxfId="90">
      <pivotArea grandRow="1" outline="0" collapsedLevelsAreSubtotals="1" fieldPosition="0"/>
    </format>
    <format dxfId="89">
      <pivotArea dataOnly="0" labelOnly="1" grandRow="1" outline="0" fieldPosition="0"/>
    </format>
    <format dxfId="88">
      <pivotArea type="all" dataOnly="0" outline="0" fieldPosition="0"/>
    </format>
  </formats>
  <chartFormats count="3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0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3">
  <location ref="A60:B62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axis="axisRow" showAll="0">
      <items count="2">
        <item sd="0" x="0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20"/>
  </rowFields>
  <rowItems count="2">
    <i>
      <x/>
    </i>
    <i t="grand">
      <x/>
    </i>
  </rowItems>
  <colItems count="1">
    <i/>
  </colItems>
  <pageFields count="1">
    <pageField fld="17" hier="-1"/>
  </pageFields>
  <dataFields count="1">
    <dataField name="Somme de Durée" fld="10" baseField="20" baseItem="0" numFmtId="41"/>
  </dataFields>
  <formats count="7">
    <format dxfId="110">
      <pivotArea outline="0" collapsedLevelsAreSubtotals="1" fieldPosition="0"/>
    </format>
    <format dxfId="109">
      <pivotArea dataOnly="0" labelOnly="1" fieldPosition="0">
        <references count="1">
          <reference field="20" count="0"/>
        </references>
      </pivotArea>
    </format>
    <format dxfId="108">
      <pivotArea collapsedLevelsAreSubtotals="1" fieldPosition="0">
        <references count="1">
          <reference field="20" count="0"/>
        </references>
      </pivotArea>
    </format>
    <format dxfId="107">
      <pivotArea dataOnly="0" labelOnly="1" fieldPosition="0">
        <references count="1">
          <reference field="20" count="0"/>
        </references>
      </pivotArea>
    </format>
    <format dxfId="106">
      <pivotArea grandRow="1" outline="0" collapsedLevelsAreSubtotals="1" fieldPosition="0"/>
    </format>
    <format dxfId="105">
      <pivotArea dataOnly="0" labelOnly="1" grandRow="1" outline="0" fieldPosition="0"/>
    </format>
    <format dxfId="104">
      <pivotArea outline="0" fieldPosition="0">
        <references count="1">
          <reference field="4294967294" count="1">
            <x v="0"/>
          </reference>
        </references>
      </pivotArea>
    </format>
  </formats>
  <chartFormats count="1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6000000}" name="Tableau croisé dynamique9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2">
  <location ref="A46:A48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showAll="0"/>
    <pivotField axis="axisRow" showAll="0">
      <items count="2">
        <item sd="0" x="0"/>
        <item t="default"/>
      </items>
    </pivotField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20"/>
  </rowFields>
  <rowItems count="2">
    <i>
      <x/>
    </i>
    <i t="grand">
      <x/>
    </i>
  </rowItems>
  <colItems count="1">
    <i/>
  </colItems>
  <pageFields count="1">
    <pageField fld="17" hier="-1"/>
  </pageFields>
  <formats count="8">
    <format dxfId="118">
      <pivotArea outline="0" collapsedLevelsAreSubtotals="1" fieldPosition="0"/>
    </format>
    <format dxfId="117">
      <pivotArea dataOnly="0" labelOnly="1" fieldPosition="0">
        <references count="1">
          <reference field="20" count="0"/>
        </references>
      </pivotArea>
    </format>
    <format dxfId="116">
      <pivotArea collapsedLevelsAreSubtotals="1" fieldPosition="0">
        <references count="1">
          <reference field="20" count="0"/>
        </references>
      </pivotArea>
    </format>
    <format dxfId="115">
      <pivotArea dataOnly="0" labelOnly="1" fieldPosition="0">
        <references count="1">
          <reference field="20" count="0"/>
        </references>
      </pivotArea>
    </format>
    <format dxfId="114">
      <pivotArea collapsedLevelsAreSubtotals="1" fieldPosition="0">
        <references count="1">
          <reference field="20" count="0"/>
        </references>
      </pivotArea>
    </format>
    <format dxfId="113">
      <pivotArea dataOnly="0" labelOnly="1" fieldPosition="0">
        <references count="1">
          <reference field="20" count="0"/>
        </references>
      </pivotArea>
    </format>
    <format dxfId="112">
      <pivotArea grandRow="1" outline="0" collapsedLevelsAreSubtotals="1" fieldPosition="0"/>
    </format>
    <format dxfId="111">
      <pivotArea dataOnly="0" labelOnly="1" grandRow="1" outline="0" fieldPosition="0"/>
    </format>
  </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2000000}" name="Tableau croisé dynamique12" cacheId="1" applyNumberFormats="0" applyBorderFormats="0" applyFontFormats="0" applyPatternFormats="0" applyAlignmentFormats="0" applyWidthHeightFormats="1" dataCaption="Valeurs" updatedVersion="4" minRefreshableVersion="3" showCalcMbrs="0" useAutoFormatting="1" itemPrintTitles="1" createdVersion="3" indent="0" outline="1" outlineData="1" multipleFieldFilters="0" chartFormat="4">
  <location ref="A90:B94" firstHeaderRow="1" firstDataRow="1" firstDataCol="1" rowPageCount="1" colPageCount="1"/>
  <pivotFields count="31"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numFmtId="165" showAll="0" defaultSubtotal="0"/>
    <pivotField showAll="0" defaultSubtotal="0"/>
    <pivotField showAll="0"/>
    <pivotField showAll="0"/>
    <pivotField showAll="0"/>
    <pivotField showAll="0" defaultSubtotal="0"/>
    <pivotField axis="axisPage" multipleItemSelectionAllowed="1" showAll="0">
      <items count="2">
        <item x="0"/>
        <item t="default"/>
      </items>
    </pivotField>
    <pivotField showAll="0"/>
    <pivotField axis="axisRow" showAll="0">
      <items count="4">
        <item x="1"/>
        <item x="0"/>
        <item x="2"/>
        <item t="default"/>
      </items>
    </pivotField>
    <pivotField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</pivotFields>
  <rowFields count="1">
    <field x="19"/>
  </rowFields>
  <rowItems count="4">
    <i>
      <x/>
    </i>
    <i>
      <x v="1"/>
    </i>
    <i>
      <x v="2"/>
    </i>
    <i t="grand">
      <x/>
    </i>
  </rowItems>
  <colItems count="1">
    <i/>
  </colItems>
  <pageFields count="1">
    <pageField fld="17" hier="-1"/>
  </pageFields>
  <dataFields count="1">
    <dataField name="Somme de Durée" fld="10" baseField="19" baseItem="0" numFmtId="41"/>
  </dataFields>
  <formats count="7">
    <format dxfId="125">
      <pivotArea outline="0" collapsedLevelsAreSubtotals="1" fieldPosition="0"/>
    </format>
    <format dxfId="124">
      <pivotArea collapsedLevelsAreSubtotals="1" fieldPosition="0">
        <references count="1">
          <reference field="19" count="0"/>
        </references>
      </pivotArea>
    </format>
    <format dxfId="123">
      <pivotArea dataOnly="0" labelOnly="1" fieldPosition="0">
        <references count="1">
          <reference field="19" count="0"/>
        </references>
      </pivotArea>
    </format>
    <format dxfId="122">
      <pivotArea grandRow="1" outline="0" collapsedLevelsAreSubtotals="1" fieldPosition="0"/>
    </format>
    <format dxfId="121">
      <pivotArea dataOnly="0" labelOnly="1" grandRow="1" outline="0" fieldPosition="0"/>
    </format>
    <format dxfId="120">
      <pivotArea grandRow="1" outline="0" collapsedLevelsAreSubtotals="1" fieldPosition="0"/>
    </format>
    <format dxfId="119">
      <pivotArea outline="0" fieldPosition="0">
        <references count="1">
          <reference field="4294967294" count="1">
            <x v="0"/>
          </reference>
        </references>
      </pivotArea>
    </format>
  </formats>
  <chartFormats count="2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9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Service" displayName="TService" ref="A11:AA319" totalsRowShown="0" headerRowDxfId="33" dataDxfId="32">
  <autoFilter ref="A11:AA319" xr:uid="{00000000-0009-0000-0100-000001000000}"/>
  <sortState ref="A12:Q484">
    <sortCondition ref="B11:B484"/>
  </sortState>
  <tableColumns count="27">
    <tableColumn id="4" xr3:uid="{00000000-0010-0000-0100-000004000000}" name="Matricule" dataDxfId="6">
      <calculatedColumnFormula>IF(TService[[#This Row],[Nom]]&lt;&gt;"",VLOOKUP(TService[[#This Row],[Nom]],#REF!,1,FALSE),"")</calculatedColumnFormula>
    </tableColumn>
    <tableColumn id="5" xr3:uid="{00000000-0010-0000-0100-000005000000}" name="Nom" dataDxfId="5">
      <calculatedColumnFormula>IF(12="","",VLOOKUP($A12,DATA!$A:$T,2,0))</calculatedColumnFormula>
    </tableColumn>
    <tableColumn id="6" xr3:uid="{00000000-0010-0000-0100-000006000000}" name="Prénom" dataDxfId="31"/>
    <tableColumn id="9" xr3:uid="{74F55D82-426F-4658-B8C3-7C353F8B008B}" name="Age" dataDxfId="30" dataCellStyle="Milliers"/>
    <tableColumn id="16" xr3:uid="{546FEF4C-0EB3-49B6-86B9-35BD44DD0C14}" name="Ancienneté" dataDxfId="29" dataCellStyle="Milliers"/>
    <tableColumn id="19" xr3:uid="{9D073543-3794-4482-B72A-03A063E0B367}" name="Sexe" dataDxfId="28" dataCellStyle="Milliers"/>
    <tableColumn id="24" xr3:uid="{C590D874-84C4-4A96-B838-DBDD8E89464A}" name="Service" dataDxfId="27"/>
    <tableColumn id="31" xr3:uid="{72225EB2-4B20-4C53-BE07-0A03957A2F2F}" name="Site" dataDxfId="26"/>
    <tableColumn id="32" xr3:uid="{31FACF50-279D-4A2E-9EC3-6BC800D364A4}" name="Manager" dataDxfId="25"/>
    <tableColumn id="7" xr3:uid="{00000000-0010-0000-0100-000007000000}" name="Axe_x000a_(Filières)" dataDxfId="24"/>
    <tableColumn id="8" xr3:uid="{00000000-0010-0000-0100-000008000000}" name="Intitulé" dataDxfId="23"/>
    <tableColumn id="10" xr3:uid="{00000000-0010-0000-0100-00000A000000}" name="Organisme" dataDxfId="22"/>
    <tableColumn id="11" xr3:uid="{00000000-0010-0000-0100-00000B000000}" name="Durée_x000a_H" dataDxfId="21" dataCellStyle="Milliers"/>
    <tableColumn id="12" xr3:uid="{00000000-0010-0000-0100-00000C000000}" name="Coût péda." dataDxfId="20"/>
    <tableColumn id="13" xr3:uid="{00000000-0010-0000-0100-00000D000000}" name="Dispositif_x000a_(Plan / DIF)" dataDxfId="19"/>
    <tableColumn id="14" xr3:uid="{00000000-0010-0000-0100-00000E000000}" name="Type de Formation" dataDxfId="18"/>
    <tableColumn id="15" xr3:uid="{00000000-0010-0000-0100-00000F000000}" name="Validation_x000a_(Oui/Non)" dataDxfId="17"/>
    <tableColumn id="17" xr3:uid="{00000000-0010-0000-0100-000011000000}" name="Calendrier de réalisation" dataDxfId="16"/>
    <tableColumn id="18" xr3:uid="{00000000-0010-0000-0100-000012000000}" name="Réalisation" dataDxfId="15"/>
    <tableColumn id="21" xr3:uid="{00000000-0010-0000-0100-000015000000}" name="Job Code (CSP)" dataDxfId="14"/>
    <tableColumn id="22" xr3:uid="{00000000-0010-0000-0100-000016000000}" name="Taux_x000a_horaire_x000a_brut" dataDxfId="13"/>
    <tableColumn id="23" xr3:uid="{00000000-0010-0000-0100-000017000000}" name="Coûts salariaux chargés" dataDxfId="12"/>
    <tableColumn id="26" xr3:uid="{00000000-0010-0000-0100-00001A000000}" name="Montant Total_x000a_Financement_x000a_ADEFIM" dataDxfId="11"/>
    <tableColumn id="27" xr3:uid="{00000000-0010-0000-0100-00001B000000}" name="Financement au titre du Plan" dataDxfId="10"/>
    <tableColumn id="28" xr3:uid="{00000000-0010-0000-0100-00001C000000}" name="Financement au titre de la PP" dataDxfId="9"/>
    <tableColumn id="29" xr3:uid="{00000000-0010-0000-0100-00001D000000}" name="Financement au titre du DIF" dataDxfId="8"/>
    <tableColumn id="30" xr3:uid="{00000000-0010-0000-0100-00001E000000}" name="Frais déplac._x000a_/ héberg." dataDxfId="7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7:D11" totalsRowShown="0" headerRowDxfId="61" tableBorderDxfId="60">
  <tableColumns count="4">
    <tableColumn id="1" xr3:uid="{00000000-0010-0000-0200-000001000000}" name="CSP"/>
    <tableColumn id="2" xr3:uid="{00000000-0010-0000-0200-000002000000}" name="Effectif entité"/>
    <tableColumn id="3" xr3:uid="{00000000-0010-0000-0200-000003000000}" name="Effectif en formation"/>
    <tableColumn id="4" xr3:uid="{00000000-0010-0000-0200-000004000000}" name="Taux de formation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35" displayName="Tableau35" ref="F7:I11" totalsRowShown="0" headerRowDxfId="59" tableBorderDxfId="58">
  <tableColumns count="4">
    <tableColumn id="1" xr3:uid="{00000000-0010-0000-0300-000001000000}" name="CSP"/>
    <tableColumn id="2" xr3:uid="{00000000-0010-0000-0300-000002000000}" name="Effectif _x000a_+ 50 ans entité"/>
    <tableColumn id="3" xr3:uid="{00000000-0010-0000-0300-000003000000}" name="Effectif _x000a_+ 50 ans en formation"/>
    <tableColumn id="4" xr3:uid="{00000000-0010-0000-0300-000004000000}" name="Taux de formation  des + 50 ans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358" displayName="Tableau358" ref="A17:D21" totalsRowShown="0" headerRowDxfId="57" tableBorderDxfId="56">
  <tableColumns count="4">
    <tableColumn id="2" xr3:uid="{00000000-0010-0000-0400-000002000000}" name="Nom - Prénom"/>
    <tableColumn id="3" xr3:uid="{00000000-0010-0000-0400-000003000000}" name="CSP" dataDxfId="55"/>
    <tableColumn id="6" xr3:uid="{00000000-0010-0000-0400-000006000000}" name="Emploi/métier" dataDxfId="54"/>
    <tableColumn id="4" xr3:uid="{00000000-0010-0000-0400-000004000000}" name="Sce/Dpt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AA0792-F66C-4DCD-9F9A-4CF04B9BC2AB}" name="Tableau5" displayName="Tableau5" ref="A1:T237" totalsRowShown="0" headerRowDxfId="53" headerRowCellStyle="Normal 3" dataCellStyle="Normal 3">
  <autoFilter ref="A1:T237" xr:uid="{1B4BA41F-FE25-4DC3-AB5C-87A470814802}"/>
  <sortState ref="A2:T237">
    <sortCondition ref="B1:B237"/>
  </sortState>
  <tableColumns count="20">
    <tableColumn id="40" xr3:uid="{335D75F9-5C9A-4CD1-B536-DD43375BEDBF}" name="Matricule" dataDxfId="52" dataCellStyle="Normal 3"/>
    <tableColumn id="1" xr3:uid="{A14D3A53-0DFA-423A-BDD6-0F781CF65423}" name="Nom" dataCellStyle="Normal 3"/>
    <tableColumn id="2" xr3:uid="{261AF590-08C0-47F5-BB6F-1C4BC9E35AA2}" name="Prénom" dataCellStyle="Normal 3"/>
    <tableColumn id="4" xr3:uid="{2A02DC60-EE92-4A3E-B61F-03EDF8C7A010}" name="Manager" dataCellStyle="Normal 3"/>
    <tableColumn id="5" xr3:uid="{DBAD65F8-0424-451A-A0EC-D8116117DC02}" name="Site" dataCellStyle="Normal 3"/>
    <tableColumn id="6" xr3:uid="{E974B5C2-552F-4436-A64A-89CE0B48B60F}" name="Années d'ancienneté" dataDxfId="51" dataCellStyle="Normal 3"/>
    <tableColumn id="7" xr3:uid="{CF204E3E-07AC-4C0D-8A9B-6B3C3595AE05}" name="Service (DVC/NDVC)" dataCellStyle="Normal 3"/>
    <tableColumn id="8" xr3:uid="{B7510A65-0A11-4DC0-82FF-8E086560ED3F}" name="Code du CE (Actuellement vide)" dataCellStyle="Normal 3"/>
    <tableColumn id="9" xr3:uid="{ECED7854-EA5B-4AA1-9883-3D52F00B30D6}" name="Job code" dataCellStyle="Normal 3"/>
    <tableColumn id="10" xr3:uid="{8293DCF6-39E8-4DE2-9FB9-D3A62073A321}" name="Description du job code" dataCellStyle="Normal 3"/>
    <tableColumn id="11" xr3:uid="{5196F54D-DC53-4964-8392-4CAEE9CFD807}" name="code function + description" dataCellStyle="Normal 3"/>
    <tableColumn id="12" xr3:uid="{1B8540AF-ECF4-44E8-8F17-EEEC9C2EA0C5}" name="Business title" dataCellStyle="Normal 3"/>
    <tableColumn id="13" xr3:uid="{7902D4F7-640B-414A-9872-A3B4941AE052}" name="Classification de l'employé" dataCellStyle="Normal 3"/>
    <tableColumn id="14" xr3:uid="{8A603E79-FD39-4B8D-AE4C-27A13F50ED8B}" name="Date de début de contrat" dataDxfId="50" dataCellStyle="Normal 3"/>
    <tableColumn id="15" xr3:uid="{D5D1809D-7C4C-402F-9009-281F9F2CC6BB}" name="Age" dataCellStyle="Normal 3"/>
    <tableColumn id="16" xr3:uid="{16F389CE-D456-413D-9736-E1B21451E7DD}" name="Sexe2" dataCellStyle="Normal 3"/>
    <tableColumn id="17" xr3:uid="{C94C9D39-9A16-4675-B3FE-F4998D8FC83C}" name="N° de sécurité sociale" dataDxfId="49" dataCellStyle="Normal 3"/>
    <tableColumn id="18" xr3:uid="{2BE75DD7-1973-4E00-B144-55DB7BCBA1F4}" name="French category code" dataCellStyle="Normal 3"/>
    <tableColumn id="19" xr3:uid="{5AE9FF15-84EC-45AC-B616-9DC5B0FF9349}" name="Description de la categorie" dataCellStyle="Normal 3"/>
    <tableColumn id="20" xr3:uid="{FF5AC127-DC2F-4736-91C0-9A9554B20C82}" name="grade ou groupe de poste" dataCellStyle="Normal 3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Formations" displayName="Formations" ref="A1:L307" totalsRowShown="0" headerRowDxfId="48" dataDxfId="47" tableBorderDxfId="46">
  <autoFilter ref="A1:L307" xr:uid="{00000000-0009-0000-0100-000009000000}"/>
  <sortState ref="A2:L307">
    <sortCondition ref="B1:B307"/>
  </sortState>
  <tableColumns count="12">
    <tableColumn id="21" xr3:uid="{5D45050F-7E20-49F3-B728-443BF2DA3C57}" name="MATRICULE" dataDxfId="45"/>
    <tableColumn id="1" xr3:uid="{00000000-0010-0000-0700-000001000000}" name="NOM" dataDxfId="44">
      <calculatedColumnFormula>IF(Formations[[#This Row],[MATRICULE]]&lt;&gt;"",VLOOKUP($A2,DATA!$A:$T,2,FALSE),"")</calculatedColumnFormula>
    </tableColumn>
    <tableColumn id="2" xr3:uid="{00000000-0010-0000-0700-000002000000}" name="PRENOM" dataDxfId="43">
      <calculatedColumnFormula>IF(Formations[[#This Row],[MATRICULE]]&lt;&gt;"",VLOOKUP($A2,DATA!$A:$T,3,FALSE),"")</calculatedColumnFormula>
    </tableColumn>
    <tableColumn id="3" xr3:uid="{00000000-0010-0000-0700-000003000000}" name="SITE" dataDxfId="36">
      <calculatedColumnFormula>IF(Formations[[#This Row],[MATRICULE]]&lt;&gt;"",VLOOKUP($A2,DATA!$A:$T,5,FALSE),"")</calculatedColumnFormula>
    </tableColumn>
    <tableColumn id="4" xr3:uid="{00000000-0010-0000-0700-000004000000}" name="MANAGER" dataDxfId="34">
      <calculatedColumnFormula>IF(Formations[[#This Row],[MATRICULE]]&lt;&gt;"",VLOOKUP(A2,DATA!A:T,4,FALSE),"")</calculatedColumnFormula>
    </tableColumn>
    <tableColumn id="11" xr3:uid="{92BE0950-CFA2-46AB-B505-C6B51DB641A2}" name="PLAN" dataDxfId="35"/>
    <tableColumn id="10" xr3:uid="{25CDE5B6-0706-4ADB-B538-DFC125C4DE14}" name="TYPE FORMATION" dataDxfId="42"/>
    <tableColumn id="6" xr3:uid="{87F800FE-0E9B-4EB9-AB49-206973F73DAC}" name="AXE FORMATION" dataDxfId="41"/>
    <tableColumn id="5" xr3:uid="{00000000-0010-0000-0700-000005000000}" name="INTITULE FORMATION" dataDxfId="40"/>
    <tableColumn id="7" xr3:uid="{00000000-0010-0000-0700-000007000000}" name="CALENDRIER" dataDxfId="39"/>
    <tableColumn id="9" xr3:uid="{922B5AA7-B53B-4E39-AE06-1392147E9D0D}" name="VALIDATION" dataDxfId="38"/>
    <tableColumn id="8" xr3:uid="{00000000-0010-0000-0700-000008000000}" name="CLE RECHERCHE" dataDxfId="37">
      <calculatedColumnFormula>Formations[[#This Row],[NOM]]&amp;Formations[[#This Row],[INTITULE FORMATION]]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pivotTable" Target="../pivotTables/pivotTable6.xml"/><Relationship Id="rId7" Type="http://schemas.openxmlformats.org/officeDocument/2006/relationships/pivotTable" Target="../pivotTables/pivotTable10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6" Type="http://schemas.openxmlformats.org/officeDocument/2006/relationships/pivotTable" Target="../pivotTables/pivotTable9.xml"/><Relationship Id="rId5" Type="http://schemas.openxmlformats.org/officeDocument/2006/relationships/pivotTable" Target="../pivotTables/pivotTable8.xml"/><Relationship Id="rId4" Type="http://schemas.openxmlformats.org/officeDocument/2006/relationships/pivotTable" Target="../pivotTables/pivot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3" tint="0.39997558519241921"/>
    <pageSetUpPr fitToPage="1"/>
  </sheetPr>
  <dimension ref="A1:AK350"/>
  <sheetViews>
    <sheetView topLeftCell="S4" zoomScale="70" zoomScaleNormal="70" workbookViewId="0">
      <selection activeCell="A12" sqref="A12"/>
    </sheetView>
  </sheetViews>
  <sheetFormatPr baseColWidth="10" defaultRowHeight="14.5" x14ac:dyDescent="0.35"/>
  <cols>
    <col min="1" max="1" width="15" style="7" customWidth="1"/>
    <col min="2" max="2" width="20.36328125" style="7" customWidth="1"/>
    <col min="3" max="3" width="11.453125" style="7" customWidth="1"/>
    <col min="4" max="4" width="9.7265625" style="7" customWidth="1"/>
    <col min="5" max="5" width="12.90625" customWidth="1"/>
    <col min="6" max="6" width="13.54296875" customWidth="1"/>
    <col min="7" max="7" width="14" customWidth="1"/>
    <col min="8" max="8" width="14.36328125" customWidth="1"/>
    <col min="9" max="9" width="20.26953125" customWidth="1"/>
    <col min="10" max="10" width="27.54296875" customWidth="1"/>
    <col min="11" max="11" width="27.7265625" customWidth="1"/>
    <col min="12" max="14" width="20.81640625" customWidth="1"/>
    <col min="15" max="15" width="27.1796875" customWidth="1"/>
    <col min="16" max="16" width="25.7265625" customWidth="1"/>
    <col min="17" max="17" width="28.1796875" style="7" customWidth="1"/>
    <col min="18" max="18" width="27.90625" customWidth="1"/>
    <col min="19" max="19" width="9.7265625" customWidth="1"/>
    <col min="20" max="20" width="28.1796875" customWidth="1"/>
    <col min="21" max="21" width="21.26953125" style="7" customWidth="1"/>
    <col min="22" max="22" width="22.1796875" customWidth="1"/>
    <col min="23" max="23" width="15" style="7" customWidth="1"/>
    <col min="24" max="24" width="15.90625" customWidth="1"/>
    <col min="25" max="25" width="17" customWidth="1"/>
    <col min="26" max="26" width="13.26953125" customWidth="1"/>
    <col min="27" max="27" width="14.1796875" customWidth="1"/>
    <col min="31" max="31" width="13" customWidth="1"/>
    <col min="33" max="33" width="14.54296875" customWidth="1"/>
    <col min="34" max="35" width="23" bestFit="1" customWidth="1"/>
    <col min="36" max="36" width="11.7265625" customWidth="1"/>
    <col min="38" max="38" width="18" bestFit="1" customWidth="1"/>
  </cols>
  <sheetData>
    <row r="1" spans="1:37" s="1" customFormat="1" ht="33" customHeight="1" thickTop="1" thickBot="1" x14ac:dyDescent="0.4">
      <c r="A1" s="6"/>
      <c r="B1" s="6"/>
      <c r="C1" s="6"/>
      <c r="D1" s="197" t="s">
        <v>1004</v>
      </c>
      <c r="E1" s="197"/>
      <c r="F1" s="197"/>
      <c r="G1" s="197"/>
      <c r="H1" s="197"/>
      <c r="I1" s="197"/>
      <c r="J1" s="197"/>
      <c r="K1" s="197"/>
      <c r="L1" s="197"/>
      <c r="M1" s="197"/>
      <c r="N1" s="197"/>
      <c r="S1" s="2"/>
      <c r="T1" s="22"/>
      <c r="U1" s="2"/>
      <c r="Z1" s="2"/>
      <c r="AA1" s="2"/>
      <c r="AB1" s="2"/>
    </row>
    <row r="2" spans="1:37" s="1" customFormat="1" ht="14.25" customHeight="1" thickTop="1" thickBot="1" x14ac:dyDescent="0.4">
      <c r="A2" s="6"/>
      <c r="B2" s="6"/>
      <c r="C2" s="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Q2" s="2"/>
      <c r="R2" s="2"/>
      <c r="S2" s="2"/>
      <c r="T2" s="22"/>
      <c r="U2" s="2"/>
    </row>
    <row r="3" spans="1:37" s="1" customFormat="1" ht="35" thickTop="1" thickBot="1" x14ac:dyDescent="0.4">
      <c r="A3" s="6"/>
      <c r="B3" s="6"/>
      <c r="C3" s="6"/>
      <c r="F3" s="74"/>
      <c r="G3" s="84" t="s">
        <v>24</v>
      </c>
      <c r="H3" s="85" t="s">
        <v>33</v>
      </c>
      <c r="I3" s="67" t="s">
        <v>34</v>
      </c>
      <c r="J3" s="127"/>
      <c r="K3" s="69" t="s">
        <v>78</v>
      </c>
      <c r="L3" s="69" t="s">
        <v>77</v>
      </c>
      <c r="M3" s="68" t="s">
        <v>71</v>
      </c>
    </row>
    <row r="4" spans="1:37" s="1" customFormat="1" ht="18" thickTop="1" thickBot="1" x14ac:dyDescent="0.4">
      <c r="A4" s="6"/>
      <c r="B4" s="6"/>
      <c r="C4" s="6"/>
      <c r="F4" s="131" t="s">
        <v>7</v>
      </c>
      <c r="G4" s="130"/>
      <c r="H4" s="70">
        <f>COUNTA(P12:P478)</f>
        <v>0</v>
      </c>
      <c r="I4" s="152">
        <f>SUM(M12:M319)</f>
        <v>0</v>
      </c>
      <c r="J4" s="71"/>
      <c r="K4" s="72">
        <f>SUM(T12:T478)</f>
        <v>0</v>
      </c>
      <c r="L4" s="71">
        <f>SUM(U12:U191)</f>
        <v>0</v>
      </c>
      <c r="M4" s="148">
        <f>K4+L4</f>
        <v>0</v>
      </c>
    </row>
    <row r="5" spans="1:37" s="1" customFormat="1" ht="18" thickTop="1" thickBot="1" x14ac:dyDescent="0.4">
      <c r="A5" s="6"/>
      <c r="B5" s="6"/>
      <c r="C5" s="6"/>
      <c r="F5" s="151"/>
      <c r="G5" s="2"/>
      <c r="H5" s="150"/>
      <c r="I5" s="150"/>
      <c r="J5" s="71"/>
      <c r="K5" s="75"/>
      <c r="L5" s="149"/>
      <c r="M5" s="78"/>
      <c r="N5" s="73"/>
    </row>
    <row r="6" spans="1:37" s="1" customFormat="1" ht="18" thickTop="1" thickBot="1" x14ac:dyDescent="0.4">
      <c r="A6" s="6"/>
      <c r="B6" s="6"/>
      <c r="C6" s="6"/>
      <c r="F6" s="76" t="s">
        <v>8</v>
      </c>
      <c r="G6" s="78"/>
      <c r="H6" s="71">
        <f>SUBTOTAL(3,P12:P478)</f>
        <v>0</v>
      </c>
      <c r="I6" s="71">
        <f>SUBTOTAL(9,S12:S478)</f>
        <v>0</v>
      </c>
      <c r="J6" s="71"/>
      <c r="K6" s="128">
        <f>SUBTOTAL(9,T12:T478)</f>
        <v>0</v>
      </c>
      <c r="L6" s="79">
        <f>SUBTOTAL(9,U12:U191)</f>
        <v>0</v>
      </c>
      <c r="M6" s="80">
        <f>K6+L6</f>
        <v>0</v>
      </c>
      <c r="S6" s="3"/>
      <c r="T6" s="3"/>
      <c r="U6" s="3"/>
    </row>
    <row r="7" spans="1:37" s="1" customFormat="1" ht="18" thickTop="1" thickBot="1" x14ac:dyDescent="0.4">
      <c r="A7" s="6"/>
      <c r="B7" s="6"/>
      <c r="C7" s="6"/>
      <c r="F7" s="77" t="s">
        <v>9</v>
      </c>
      <c r="G7" s="78"/>
      <c r="H7" s="81" t="str">
        <f>IFERROR(H6/H4,"")</f>
        <v/>
      </c>
      <c r="I7" s="82" t="str">
        <f>IFERROR(I6/I4,"")</f>
        <v/>
      </c>
      <c r="J7" s="71"/>
      <c r="K7" s="81" t="str">
        <f>IFERROR(K6/K4,"")</f>
        <v/>
      </c>
      <c r="L7" s="82" t="str">
        <f>IFERROR(L6/L4,"")</f>
        <v/>
      </c>
      <c r="M7" s="83" t="str">
        <f>IFERROR(M6/M4,"")</f>
        <v/>
      </c>
    </row>
    <row r="8" spans="1:37" s="1" customFormat="1" ht="15" thickTop="1" x14ac:dyDescent="0.35">
      <c r="A8" s="6"/>
      <c r="B8" s="6"/>
      <c r="C8" s="6"/>
      <c r="D8" s="6"/>
      <c r="E8" s="4"/>
      <c r="I8" s="129"/>
      <c r="P8" s="5"/>
      <c r="Q8" s="6"/>
      <c r="R8" s="5"/>
      <c r="S8" s="5"/>
      <c r="T8" s="5"/>
      <c r="U8" s="6"/>
      <c r="W8" s="6"/>
    </row>
    <row r="9" spans="1:37" s="1" customFormat="1" ht="15" thickBot="1" x14ac:dyDescent="0.4">
      <c r="A9" s="6"/>
      <c r="B9" s="6"/>
      <c r="C9" s="6"/>
      <c r="D9" s="6"/>
      <c r="E9" s="4"/>
      <c r="P9" s="5"/>
      <c r="Q9" s="6"/>
      <c r="R9" s="5"/>
      <c r="S9" s="5"/>
      <c r="T9" s="5"/>
      <c r="U9" s="6"/>
      <c r="W9" s="6"/>
    </row>
    <row r="10" spans="1:37" s="3" customFormat="1" ht="15" thickBot="1" x14ac:dyDescent="0.4">
      <c r="A10" s="198" t="s">
        <v>31</v>
      </c>
      <c r="B10" s="198"/>
      <c r="C10" s="198"/>
      <c r="D10" s="198"/>
      <c r="E10" s="198"/>
      <c r="F10" s="198"/>
      <c r="G10" s="199" t="s">
        <v>30</v>
      </c>
      <c r="H10" s="199"/>
      <c r="I10" s="199"/>
      <c r="J10" s="200" t="s">
        <v>32</v>
      </c>
      <c r="K10" s="200"/>
      <c r="L10" s="200"/>
      <c r="M10" s="200"/>
      <c r="N10" s="200"/>
      <c r="O10" s="201" t="s">
        <v>853</v>
      </c>
      <c r="P10" s="201"/>
      <c r="Q10" s="201"/>
      <c r="R10" s="201"/>
      <c r="S10" s="201"/>
      <c r="T10" s="201"/>
      <c r="U10" s="201"/>
      <c r="V10" s="201"/>
      <c r="W10" s="196" t="s">
        <v>55</v>
      </c>
      <c r="X10" s="196"/>
      <c r="Y10" s="196"/>
      <c r="Z10" s="196"/>
      <c r="AA10" s="196"/>
      <c r="AG10" s="1"/>
      <c r="AH10" s="1"/>
      <c r="AI10" s="1"/>
      <c r="AJ10" s="1"/>
      <c r="AK10" s="1"/>
    </row>
    <row r="11" spans="1:37" s="6" customFormat="1" ht="46" customHeight="1" thickBot="1" x14ac:dyDescent="0.4">
      <c r="A11" s="132" t="s">
        <v>37</v>
      </c>
      <c r="B11" s="133" t="s">
        <v>35</v>
      </c>
      <c r="C11" s="132" t="s">
        <v>38</v>
      </c>
      <c r="D11" s="134" t="s">
        <v>15</v>
      </c>
      <c r="E11" s="134" t="s">
        <v>16</v>
      </c>
      <c r="F11" s="134" t="s">
        <v>13</v>
      </c>
      <c r="G11" s="135" t="s">
        <v>41</v>
      </c>
      <c r="H11" s="136" t="s">
        <v>854</v>
      </c>
      <c r="I11" s="136" t="s">
        <v>0</v>
      </c>
      <c r="J11" s="137" t="s">
        <v>25</v>
      </c>
      <c r="K11" s="137" t="s">
        <v>26</v>
      </c>
      <c r="L11" s="137" t="s">
        <v>1</v>
      </c>
      <c r="M11" s="137" t="s">
        <v>27</v>
      </c>
      <c r="N11" s="137" t="s">
        <v>974</v>
      </c>
      <c r="O11" s="138" t="s">
        <v>28</v>
      </c>
      <c r="P11" s="138" t="s">
        <v>1010</v>
      </c>
      <c r="Q11" s="138" t="s">
        <v>29</v>
      </c>
      <c r="R11" s="139" t="s">
        <v>972</v>
      </c>
      <c r="S11" s="139" t="s">
        <v>49</v>
      </c>
      <c r="T11" s="139" t="s">
        <v>1005</v>
      </c>
      <c r="U11" s="139" t="s">
        <v>17</v>
      </c>
      <c r="V11" s="139" t="s">
        <v>973</v>
      </c>
      <c r="W11" s="140" t="s">
        <v>56</v>
      </c>
      <c r="X11" s="140" t="s">
        <v>58</v>
      </c>
      <c r="Y11" s="140" t="s">
        <v>59</v>
      </c>
      <c r="Z11" s="140" t="s">
        <v>57</v>
      </c>
      <c r="AA11" s="140" t="s">
        <v>54</v>
      </c>
      <c r="AB11" s="1"/>
      <c r="AC11" s="1"/>
      <c r="AD11" s="1"/>
    </row>
    <row r="12" spans="1:37" ht="16" customHeight="1" thickBot="1" x14ac:dyDescent="0.5">
      <c r="A12" s="187"/>
      <c r="B12" s="145"/>
      <c r="C12" s="145"/>
      <c r="D12" s="145"/>
      <c r="E12" s="145"/>
      <c r="F12" s="145"/>
      <c r="G12" s="203"/>
      <c r="H12" s="203"/>
      <c r="I12" s="203"/>
      <c r="J12" s="141"/>
      <c r="K12" s="141"/>
      <c r="L12" s="141"/>
      <c r="M12" s="141"/>
      <c r="N12" s="141"/>
      <c r="O12" s="143"/>
      <c r="P12" s="143"/>
      <c r="Q12" s="143"/>
      <c r="R12" s="143"/>
      <c r="S12" s="142"/>
      <c r="T12" s="143"/>
      <c r="U12" s="143"/>
      <c r="V12" s="143"/>
      <c r="W12" s="144"/>
      <c r="X12" s="144"/>
      <c r="Y12" s="144"/>
      <c r="Z12" s="144"/>
      <c r="AA12" s="144"/>
      <c r="AB12" s="1"/>
      <c r="AC12" s="1"/>
      <c r="AD12" s="1"/>
    </row>
    <row r="13" spans="1:37" ht="16.5" customHeight="1" thickBot="1" x14ac:dyDescent="0.5">
      <c r="A13" s="187"/>
      <c r="B13" s="145"/>
      <c r="C13" s="145"/>
      <c r="D13" s="145"/>
      <c r="E13" s="145"/>
      <c r="F13" s="145"/>
      <c r="G13" s="203"/>
      <c r="H13" s="203"/>
      <c r="I13" s="203"/>
      <c r="J13" s="141"/>
      <c r="K13" s="141"/>
      <c r="L13" s="141"/>
      <c r="M13" s="141"/>
      <c r="N13" s="141"/>
      <c r="O13" s="143"/>
      <c r="P13" s="143"/>
      <c r="Q13" s="143"/>
      <c r="R13" s="143"/>
      <c r="S13" s="142"/>
      <c r="T13" s="143"/>
      <c r="U13" s="143"/>
      <c r="V13" s="143"/>
      <c r="W13" s="144"/>
      <c r="X13" s="144"/>
      <c r="Y13" s="144"/>
      <c r="Z13" s="144"/>
      <c r="AA13" s="144"/>
      <c r="AB13" s="1"/>
      <c r="AC13" s="1"/>
      <c r="AD13" s="1"/>
    </row>
    <row r="14" spans="1:37" ht="16" thickBot="1" x14ac:dyDescent="0.5">
      <c r="A14" s="187"/>
      <c r="B14" s="145"/>
      <c r="C14" s="145"/>
      <c r="D14" s="145"/>
      <c r="E14" s="145"/>
      <c r="F14" s="145"/>
      <c r="G14" s="203"/>
      <c r="H14" s="203"/>
      <c r="I14" s="203"/>
      <c r="J14" s="141"/>
      <c r="K14" s="141"/>
      <c r="L14" s="141"/>
      <c r="M14" s="141"/>
      <c r="N14" s="141"/>
      <c r="O14" s="143"/>
      <c r="P14" s="143"/>
      <c r="Q14" s="143"/>
      <c r="R14" s="143"/>
      <c r="S14" s="142"/>
      <c r="T14" s="143"/>
      <c r="U14" s="143"/>
      <c r="V14" s="143"/>
      <c r="W14" s="144"/>
      <c r="X14" s="144"/>
      <c r="Y14" s="144"/>
      <c r="Z14" s="144"/>
      <c r="AA14" s="144"/>
      <c r="AB14" s="1"/>
      <c r="AC14" s="1"/>
      <c r="AD14" s="1"/>
    </row>
    <row r="15" spans="1:37" ht="15" customHeight="1" thickBot="1" x14ac:dyDescent="0.5">
      <c r="A15" s="187"/>
      <c r="B15" s="145"/>
      <c r="C15" s="145"/>
      <c r="D15" s="145"/>
      <c r="E15" s="145"/>
      <c r="F15" s="145"/>
      <c r="G15" s="203"/>
      <c r="H15" s="203"/>
      <c r="I15" s="203"/>
      <c r="J15" s="141"/>
      <c r="K15" s="141"/>
      <c r="L15" s="141"/>
      <c r="M15" s="141"/>
      <c r="N15" s="141"/>
      <c r="O15" s="143"/>
      <c r="P15" s="143"/>
      <c r="Q15" s="143"/>
      <c r="R15" s="143"/>
      <c r="S15" s="142"/>
      <c r="T15" s="143"/>
      <c r="U15" s="143"/>
      <c r="V15" s="143"/>
      <c r="W15" s="144"/>
      <c r="X15" s="144"/>
      <c r="Y15" s="144"/>
      <c r="Z15" s="144"/>
      <c r="AA15" s="144"/>
      <c r="AB15" s="1"/>
      <c r="AC15" s="1"/>
      <c r="AD15" s="1"/>
    </row>
    <row r="16" spans="1:37" ht="15" customHeight="1" thickBot="1" x14ac:dyDescent="0.5">
      <c r="A16" s="187"/>
      <c r="B16" s="145"/>
      <c r="C16" s="145"/>
      <c r="D16" s="145"/>
      <c r="E16" s="145"/>
      <c r="F16" s="145"/>
      <c r="G16" s="203"/>
      <c r="H16" s="203"/>
      <c r="I16" s="203"/>
      <c r="J16" s="141"/>
      <c r="K16" s="141"/>
      <c r="L16" s="141"/>
      <c r="M16" s="141"/>
      <c r="N16" s="141"/>
      <c r="O16" s="143"/>
      <c r="P16" s="143"/>
      <c r="Q16" s="143"/>
      <c r="R16" s="143"/>
      <c r="S16" s="142"/>
      <c r="T16" s="143"/>
      <c r="U16" s="143"/>
      <c r="V16" s="143"/>
      <c r="W16" s="144"/>
      <c r="X16" s="144"/>
      <c r="Y16" s="144"/>
      <c r="Z16" s="144"/>
      <c r="AA16" s="144"/>
      <c r="AB16" s="1"/>
      <c r="AC16" s="1"/>
      <c r="AD16" s="1"/>
    </row>
    <row r="17" spans="1:30" ht="15" customHeight="1" thickBot="1" x14ac:dyDescent="0.5">
      <c r="A17" s="187"/>
      <c r="B17" s="145"/>
      <c r="C17" s="145"/>
      <c r="D17" s="145"/>
      <c r="E17" s="145"/>
      <c r="F17" s="145"/>
      <c r="G17" s="203"/>
      <c r="H17" s="203"/>
      <c r="I17" s="203"/>
      <c r="J17" s="141"/>
      <c r="K17" s="141"/>
      <c r="L17" s="141"/>
      <c r="M17" s="141"/>
      <c r="N17" s="141"/>
      <c r="O17" s="143"/>
      <c r="P17" s="143"/>
      <c r="Q17" s="143"/>
      <c r="R17" s="143"/>
      <c r="S17" s="142"/>
      <c r="T17" s="143"/>
      <c r="U17" s="143"/>
      <c r="V17" s="143"/>
      <c r="W17" s="144"/>
      <c r="X17" s="144"/>
      <c r="Y17" s="144"/>
      <c r="Z17" s="144"/>
      <c r="AA17" s="144"/>
      <c r="AB17" s="1"/>
      <c r="AC17" s="1"/>
      <c r="AD17" s="1"/>
    </row>
    <row r="18" spans="1:30" ht="16" thickBot="1" x14ac:dyDescent="0.5">
      <c r="A18" s="187"/>
      <c r="B18" s="145"/>
      <c r="C18" s="145"/>
      <c r="D18" s="145"/>
      <c r="E18" s="145"/>
      <c r="F18" s="145"/>
      <c r="G18" s="203"/>
      <c r="H18" s="203"/>
      <c r="I18" s="203"/>
      <c r="J18" s="141"/>
      <c r="K18" s="141"/>
      <c r="L18" s="141"/>
      <c r="M18" s="141"/>
      <c r="N18" s="141"/>
      <c r="O18" s="143"/>
      <c r="P18" s="143"/>
      <c r="Q18" s="143"/>
      <c r="R18" s="143"/>
      <c r="S18" s="142"/>
      <c r="T18" s="143"/>
      <c r="U18" s="143"/>
      <c r="V18" s="143"/>
      <c r="W18" s="144"/>
      <c r="X18" s="144"/>
      <c r="Y18" s="144"/>
      <c r="Z18" s="144"/>
      <c r="AA18" s="144"/>
      <c r="AB18" s="1"/>
      <c r="AC18" s="1"/>
      <c r="AD18" s="1"/>
    </row>
    <row r="19" spans="1:30" ht="16" thickBot="1" x14ac:dyDescent="0.5">
      <c r="A19" s="187"/>
      <c r="B19" s="145"/>
      <c r="C19" s="145"/>
      <c r="D19" s="145"/>
      <c r="E19" s="145"/>
      <c r="F19" s="145"/>
      <c r="G19" s="203"/>
      <c r="H19" s="203"/>
      <c r="I19" s="203"/>
      <c r="J19" s="141"/>
      <c r="K19" s="141"/>
      <c r="L19" s="141"/>
      <c r="M19" s="141"/>
      <c r="N19" s="141"/>
      <c r="O19" s="143"/>
      <c r="P19" s="143"/>
      <c r="Q19" s="143"/>
      <c r="R19" s="143"/>
      <c r="S19" s="142"/>
      <c r="T19" s="143"/>
      <c r="U19" s="143"/>
      <c r="V19" s="143"/>
      <c r="W19" s="144"/>
      <c r="X19" s="144"/>
      <c r="Y19" s="144"/>
      <c r="Z19" s="144"/>
      <c r="AA19" s="144"/>
      <c r="AB19" s="1"/>
      <c r="AC19" s="1"/>
      <c r="AD19" s="1"/>
    </row>
    <row r="20" spans="1:30" ht="16" thickBot="1" x14ac:dyDescent="0.5">
      <c r="A20" s="187"/>
      <c r="B20" s="145"/>
      <c r="C20" s="145"/>
      <c r="D20" s="145"/>
      <c r="E20" s="145"/>
      <c r="F20" s="145"/>
      <c r="G20" s="203"/>
      <c r="H20" s="203"/>
      <c r="I20" s="203"/>
      <c r="J20" s="141"/>
      <c r="K20" s="141"/>
      <c r="L20" s="141"/>
      <c r="M20" s="141"/>
      <c r="N20" s="141"/>
      <c r="O20" s="143"/>
      <c r="P20" s="143"/>
      <c r="Q20" s="143"/>
      <c r="R20" s="143"/>
      <c r="S20" s="142"/>
      <c r="T20" s="143"/>
      <c r="U20" s="143"/>
      <c r="V20" s="143"/>
      <c r="W20" s="144"/>
      <c r="X20" s="144"/>
      <c r="Y20" s="144"/>
      <c r="Z20" s="144"/>
      <c r="AA20" s="144"/>
      <c r="AB20" s="1"/>
      <c r="AC20" s="1"/>
      <c r="AD20" s="1"/>
    </row>
    <row r="21" spans="1:30" ht="16" thickBot="1" x14ac:dyDescent="0.5">
      <c r="A21" s="187"/>
      <c r="B21" s="145"/>
      <c r="C21" s="145"/>
      <c r="D21" s="145"/>
      <c r="E21" s="145"/>
      <c r="F21" s="145"/>
      <c r="G21" s="203"/>
      <c r="H21" s="203"/>
      <c r="I21" s="203"/>
      <c r="J21" s="141"/>
      <c r="K21" s="141"/>
      <c r="L21" s="141"/>
      <c r="M21" s="141"/>
      <c r="N21" s="141"/>
      <c r="O21" s="143"/>
      <c r="P21" s="143"/>
      <c r="Q21" s="143"/>
      <c r="R21" s="143"/>
      <c r="S21" s="142"/>
      <c r="T21" s="143"/>
      <c r="U21" s="143"/>
      <c r="V21" s="143"/>
      <c r="W21" s="144"/>
      <c r="X21" s="144"/>
      <c r="Y21" s="144"/>
      <c r="Z21" s="144"/>
      <c r="AA21" s="144"/>
      <c r="AB21" s="1"/>
      <c r="AC21" s="1"/>
      <c r="AD21" s="1"/>
    </row>
    <row r="22" spans="1:30" ht="16" thickBot="1" x14ac:dyDescent="0.5">
      <c r="A22" s="187"/>
      <c r="B22" s="145"/>
      <c r="C22" s="145"/>
      <c r="D22" s="145"/>
      <c r="E22" s="145"/>
      <c r="F22" s="145"/>
      <c r="G22" s="203"/>
      <c r="H22" s="203"/>
      <c r="I22" s="203"/>
      <c r="J22" s="141"/>
      <c r="K22" s="141"/>
      <c r="L22" s="141"/>
      <c r="M22" s="141"/>
      <c r="N22" s="141"/>
      <c r="O22" s="143"/>
      <c r="P22" s="143"/>
      <c r="Q22" s="143"/>
      <c r="R22" s="143"/>
      <c r="S22" s="142"/>
      <c r="T22" s="143"/>
      <c r="U22" s="143"/>
      <c r="V22" s="143"/>
      <c r="W22" s="144"/>
      <c r="X22" s="144"/>
      <c r="Y22" s="144"/>
      <c r="Z22" s="144"/>
      <c r="AA22" s="144"/>
      <c r="AB22" s="1"/>
      <c r="AC22" s="1"/>
      <c r="AD22" s="1"/>
    </row>
    <row r="23" spans="1:30" ht="16" thickBot="1" x14ac:dyDescent="0.5">
      <c r="A23" s="187"/>
      <c r="B23" s="145"/>
      <c r="C23" s="145"/>
      <c r="D23" s="145"/>
      <c r="E23" s="145"/>
      <c r="F23" s="145"/>
      <c r="G23" s="203"/>
      <c r="H23" s="203"/>
      <c r="I23" s="203"/>
      <c r="J23" s="141"/>
      <c r="K23" s="141"/>
      <c r="L23" s="141"/>
      <c r="M23" s="141"/>
      <c r="N23" s="141"/>
      <c r="O23" s="143"/>
      <c r="P23" s="143"/>
      <c r="Q23" s="143"/>
      <c r="R23" s="143"/>
      <c r="S23" s="142"/>
      <c r="T23" s="143"/>
      <c r="U23" s="143"/>
      <c r="V23" s="143"/>
      <c r="W23" s="144"/>
      <c r="X23" s="144"/>
      <c r="Y23" s="144"/>
      <c r="Z23" s="144"/>
      <c r="AA23" s="144"/>
      <c r="AB23" s="1"/>
      <c r="AC23" s="1"/>
      <c r="AD23" s="1"/>
    </row>
    <row r="24" spans="1:30" ht="16" thickBot="1" x14ac:dyDescent="0.5">
      <c r="A24" s="187"/>
      <c r="B24" s="145"/>
      <c r="C24" s="145"/>
      <c r="D24" s="145"/>
      <c r="E24" s="145"/>
      <c r="F24" s="145"/>
      <c r="G24" s="203"/>
      <c r="H24" s="203"/>
      <c r="I24" s="203"/>
      <c r="J24" s="141"/>
      <c r="K24" s="141"/>
      <c r="L24" s="141"/>
      <c r="M24" s="141"/>
      <c r="N24" s="141"/>
      <c r="O24" s="143"/>
      <c r="P24" s="143"/>
      <c r="Q24" s="143"/>
      <c r="R24" s="143"/>
      <c r="S24" s="142"/>
      <c r="T24" s="143"/>
      <c r="U24" s="143"/>
      <c r="V24" s="143"/>
      <c r="W24" s="144"/>
      <c r="X24" s="144"/>
      <c r="Y24" s="144"/>
      <c r="Z24" s="144"/>
      <c r="AA24" s="144"/>
      <c r="AB24" s="1"/>
      <c r="AC24" s="1"/>
      <c r="AD24" s="1"/>
    </row>
    <row r="25" spans="1:30" ht="16" thickBot="1" x14ac:dyDescent="0.5">
      <c r="A25" s="187"/>
      <c r="B25" s="145"/>
      <c r="C25" s="145"/>
      <c r="D25" s="145"/>
      <c r="E25" s="145"/>
      <c r="F25" s="145"/>
      <c r="G25" s="203"/>
      <c r="H25" s="203"/>
      <c r="I25" s="203"/>
      <c r="J25" s="141"/>
      <c r="K25" s="141"/>
      <c r="L25" s="141"/>
      <c r="M25" s="141"/>
      <c r="N25" s="141"/>
      <c r="O25" s="143"/>
      <c r="P25" s="143"/>
      <c r="Q25" s="143"/>
      <c r="R25" s="143"/>
      <c r="S25" s="142"/>
      <c r="T25" s="143"/>
      <c r="U25" s="143"/>
      <c r="V25" s="143"/>
      <c r="W25" s="144"/>
      <c r="X25" s="144"/>
      <c r="Y25" s="144"/>
      <c r="Z25" s="144"/>
      <c r="AA25" s="144"/>
      <c r="AB25" s="1"/>
      <c r="AC25" s="1"/>
      <c r="AD25" s="1"/>
    </row>
    <row r="26" spans="1:30" ht="16" thickBot="1" x14ac:dyDescent="0.5">
      <c r="A26" s="187"/>
      <c r="B26" s="145"/>
      <c r="C26" s="145"/>
      <c r="D26" s="145"/>
      <c r="E26" s="145"/>
      <c r="F26" s="145"/>
      <c r="G26" s="203"/>
      <c r="H26" s="203"/>
      <c r="I26" s="203"/>
      <c r="J26" s="141"/>
      <c r="K26" s="141"/>
      <c r="L26" s="141"/>
      <c r="M26" s="141"/>
      <c r="N26" s="141"/>
      <c r="O26" s="143"/>
      <c r="P26" s="143"/>
      <c r="Q26" s="143"/>
      <c r="R26" s="143"/>
      <c r="S26" s="142"/>
      <c r="T26" s="143"/>
      <c r="U26" s="143"/>
      <c r="V26" s="143"/>
      <c r="W26" s="144"/>
      <c r="X26" s="144"/>
      <c r="Y26" s="144"/>
      <c r="Z26" s="144"/>
      <c r="AA26" s="144"/>
      <c r="AB26" s="1"/>
      <c r="AC26" s="1"/>
      <c r="AD26" s="1"/>
    </row>
    <row r="27" spans="1:30" ht="16" thickBot="1" x14ac:dyDescent="0.5">
      <c r="A27" s="187"/>
      <c r="B27" s="145"/>
      <c r="C27" s="145"/>
      <c r="D27" s="145"/>
      <c r="E27" s="145"/>
      <c r="F27" s="145"/>
      <c r="G27" s="203"/>
      <c r="H27" s="203"/>
      <c r="I27" s="203"/>
      <c r="J27" s="141"/>
      <c r="K27" s="141"/>
      <c r="L27" s="141"/>
      <c r="M27" s="141"/>
      <c r="N27" s="141"/>
      <c r="O27" s="143"/>
      <c r="P27" s="143"/>
      <c r="Q27" s="143"/>
      <c r="R27" s="143"/>
      <c r="S27" s="142"/>
      <c r="T27" s="143"/>
      <c r="U27" s="143"/>
      <c r="V27" s="143"/>
      <c r="W27" s="144"/>
      <c r="X27" s="144"/>
      <c r="Y27" s="144"/>
      <c r="Z27" s="144"/>
      <c r="AA27" s="144"/>
      <c r="AB27" s="1"/>
      <c r="AC27" s="1"/>
      <c r="AD27" s="1"/>
    </row>
    <row r="28" spans="1:30" ht="16" thickBot="1" x14ac:dyDescent="0.5">
      <c r="A28" s="187"/>
      <c r="B28" s="145"/>
      <c r="C28" s="145"/>
      <c r="D28" s="145"/>
      <c r="E28" s="145"/>
      <c r="F28" s="145"/>
      <c r="G28" s="203"/>
      <c r="H28" s="203"/>
      <c r="I28" s="203"/>
      <c r="J28" s="141"/>
      <c r="K28" s="141"/>
      <c r="L28" s="141"/>
      <c r="M28" s="141"/>
      <c r="N28" s="141"/>
      <c r="O28" s="143"/>
      <c r="P28" s="143"/>
      <c r="Q28" s="143"/>
      <c r="R28" s="143"/>
      <c r="S28" s="142"/>
      <c r="T28" s="143"/>
      <c r="U28" s="143"/>
      <c r="V28" s="143"/>
      <c r="W28" s="144"/>
      <c r="X28" s="144"/>
      <c r="Y28" s="144"/>
      <c r="Z28" s="144"/>
      <c r="AA28" s="144"/>
      <c r="AB28" s="1"/>
      <c r="AC28" s="1"/>
      <c r="AD28" s="1"/>
    </row>
    <row r="29" spans="1:30" ht="16" thickBot="1" x14ac:dyDescent="0.5">
      <c r="A29" s="187"/>
      <c r="B29" s="145"/>
      <c r="C29" s="145"/>
      <c r="D29" s="145"/>
      <c r="E29" s="145"/>
      <c r="F29" s="145"/>
      <c r="G29" s="203"/>
      <c r="H29" s="203"/>
      <c r="I29" s="203"/>
      <c r="J29" s="141"/>
      <c r="K29" s="141"/>
      <c r="L29" s="141"/>
      <c r="M29" s="141"/>
      <c r="N29" s="141"/>
      <c r="O29" s="143"/>
      <c r="P29" s="143"/>
      <c r="Q29" s="143"/>
      <c r="R29" s="143"/>
      <c r="S29" s="142"/>
      <c r="T29" s="143"/>
      <c r="U29" s="143"/>
      <c r="V29" s="143"/>
      <c r="W29" s="144"/>
      <c r="X29" s="144"/>
      <c r="Y29" s="144"/>
      <c r="Z29" s="144"/>
      <c r="AA29" s="144"/>
      <c r="AB29" s="1"/>
      <c r="AC29" s="1"/>
      <c r="AD29" s="1"/>
    </row>
    <row r="30" spans="1:30" ht="16" thickBot="1" x14ac:dyDescent="0.5">
      <c r="A30" s="187"/>
      <c r="B30" s="145"/>
      <c r="C30" s="145"/>
      <c r="D30" s="145"/>
      <c r="E30" s="145"/>
      <c r="F30" s="145"/>
      <c r="G30" s="203"/>
      <c r="H30" s="203"/>
      <c r="I30" s="203"/>
      <c r="J30" s="141"/>
      <c r="K30" s="141"/>
      <c r="L30" s="141"/>
      <c r="M30" s="141"/>
      <c r="N30" s="141"/>
      <c r="O30" s="143"/>
      <c r="P30" s="143"/>
      <c r="Q30" s="143"/>
      <c r="R30" s="143"/>
      <c r="S30" s="142"/>
      <c r="T30" s="143"/>
      <c r="U30" s="143"/>
      <c r="V30" s="143"/>
      <c r="W30" s="144"/>
      <c r="X30" s="144"/>
      <c r="Y30" s="144"/>
      <c r="Z30" s="144"/>
      <c r="AA30" s="144"/>
      <c r="AB30" s="1"/>
      <c r="AC30" s="1"/>
      <c r="AD30" s="1"/>
    </row>
    <row r="31" spans="1:30" ht="16" thickBot="1" x14ac:dyDescent="0.5">
      <c r="A31" s="187"/>
      <c r="B31" s="145"/>
      <c r="C31" s="145"/>
      <c r="D31" s="145"/>
      <c r="E31" s="145"/>
      <c r="F31" s="145"/>
      <c r="G31" s="203"/>
      <c r="H31" s="203"/>
      <c r="I31" s="203"/>
      <c r="J31" s="141"/>
      <c r="K31" s="141"/>
      <c r="L31" s="141"/>
      <c r="M31" s="141"/>
      <c r="N31" s="141"/>
      <c r="O31" s="143"/>
      <c r="P31" s="143"/>
      <c r="Q31" s="143"/>
      <c r="R31" s="143"/>
      <c r="S31" s="142"/>
      <c r="T31" s="143"/>
      <c r="U31" s="143"/>
      <c r="V31" s="143"/>
      <c r="W31" s="144"/>
      <c r="X31" s="144"/>
      <c r="Y31" s="144"/>
      <c r="Z31" s="144"/>
      <c r="AA31" s="144"/>
      <c r="AB31" s="1"/>
      <c r="AC31" s="1"/>
      <c r="AD31" s="1"/>
    </row>
    <row r="32" spans="1:30" ht="16" thickBot="1" x14ac:dyDescent="0.5">
      <c r="A32" s="187"/>
      <c r="B32" s="145"/>
      <c r="C32" s="145"/>
      <c r="D32" s="145"/>
      <c r="E32" s="145"/>
      <c r="F32" s="145"/>
      <c r="G32" s="203"/>
      <c r="H32" s="203"/>
      <c r="I32" s="203"/>
      <c r="J32" s="141"/>
      <c r="K32" s="141"/>
      <c r="L32" s="141"/>
      <c r="M32" s="141"/>
      <c r="N32" s="141"/>
      <c r="O32" s="143"/>
      <c r="P32" s="143"/>
      <c r="Q32" s="143"/>
      <c r="R32" s="143"/>
      <c r="S32" s="142"/>
      <c r="T32" s="143"/>
      <c r="U32" s="143"/>
      <c r="V32" s="143"/>
      <c r="W32" s="144"/>
      <c r="X32" s="144"/>
      <c r="Y32" s="144"/>
      <c r="Z32" s="144"/>
      <c r="AA32" s="144"/>
      <c r="AB32" s="1"/>
      <c r="AC32" s="1"/>
      <c r="AD32" s="1"/>
    </row>
    <row r="33" spans="1:30" ht="16" thickBot="1" x14ac:dyDescent="0.5">
      <c r="A33" s="187"/>
      <c r="B33" s="145"/>
      <c r="C33" s="145"/>
      <c r="D33" s="145"/>
      <c r="E33" s="145"/>
      <c r="F33" s="145"/>
      <c r="G33" s="203"/>
      <c r="H33" s="203"/>
      <c r="I33" s="203"/>
      <c r="J33" s="141"/>
      <c r="K33" s="141"/>
      <c r="L33" s="141"/>
      <c r="M33" s="141"/>
      <c r="N33" s="141"/>
      <c r="O33" s="143"/>
      <c r="P33" s="143"/>
      <c r="Q33" s="143"/>
      <c r="R33" s="143"/>
      <c r="S33" s="142"/>
      <c r="T33" s="143"/>
      <c r="U33" s="143"/>
      <c r="V33" s="143"/>
      <c r="W33" s="144"/>
      <c r="X33" s="144"/>
      <c r="Y33" s="144"/>
      <c r="Z33" s="144"/>
      <c r="AA33" s="144"/>
      <c r="AB33" s="1"/>
      <c r="AC33" s="1"/>
      <c r="AD33" s="1"/>
    </row>
    <row r="34" spans="1:30" ht="16" thickBot="1" x14ac:dyDescent="0.5">
      <c r="A34" s="187"/>
      <c r="B34" s="145"/>
      <c r="C34" s="145"/>
      <c r="D34" s="145"/>
      <c r="E34" s="145"/>
      <c r="F34" s="145"/>
      <c r="G34" s="203"/>
      <c r="H34" s="203"/>
      <c r="I34" s="203"/>
      <c r="J34" s="141"/>
      <c r="K34" s="141"/>
      <c r="L34" s="141"/>
      <c r="M34" s="141"/>
      <c r="N34" s="141"/>
      <c r="O34" s="143"/>
      <c r="P34" s="143"/>
      <c r="Q34" s="143"/>
      <c r="R34" s="143"/>
      <c r="S34" s="142"/>
      <c r="T34" s="143"/>
      <c r="U34" s="143"/>
      <c r="V34" s="143"/>
      <c r="W34" s="144"/>
      <c r="X34" s="144"/>
      <c r="Y34" s="144"/>
      <c r="Z34" s="144"/>
      <c r="AA34" s="144"/>
      <c r="AB34" s="1"/>
      <c r="AC34" s="1"/>
      <c r="AD34" s="1"/>
    </row>
    <row r="35" spans="1:30" ht="16" thickBot="1" x14ac:dyDescent="0.5">
      <c r="A35" s="187"/>
      <c r="B35" s="145"/>
      <c r="C35" s="145"/>
      <c r="D35" s="145"/>
      <c r="E35" s="145"/>
      <c r="F35" s="145"/>
      <c r="G35" s="203"/>
      <c r="H35" s="203"/>
      <c r="I35" s="203"/>
      <c r="J35" s="141"/>
      <c r="K35" s="141"/>
      <c r="L35" s="141"/>
      <c r="M35" s="141"/>
      <c r="N35" s="141"/>
      <c r="O35" s="143"/>
      <c r="P35" s="143"/>
      <c r="Q35" s="143"/>
      <c r="R35" s="143"/>
      <c r="S35" s="142"/>
      <c r="T35" s="143"/>
      <c r="U35" s="143"/>
      <c r="V35" s="143"/>
      <c r="W35" s="144"/>
      <c r="X35" s="144"/>
      <c r="Y35" s="144"/>
      <c r="Z35" s="144"/>
      <c r="AA35" s="144"/>
      <c r="AB35" s="1"/>
      <c r="AC35" s="1"/>
      <c r="AD35" s="1"/>
    </row>
    <row r="36" spans="1:30" ht="16" thickBot="1" x14ac:dyDescent="0.5">
      <c r="A36" s="187"/>
      <c r="B36" s="145"/>
      <c r="C36" s="145"/>
      <c r="D36" s="145"/>
      <c r="E36" s="145"/>
      <c r="F36" s="145"/>
      <c r="G36" s="203"/>
      <c r="H36" s="203"/>
      <c r="I36" s="203"/>
      <c r="J36" s="141"/>
      <c r="K36" s="141"/>
      <c r="L36" s="141"/>
      <c r="M36" s="141"/>
      <c r="N36" s="141"/>
      <c r="O36" s="143"/>
      <c r="P36" s="143"/>
      <c r="Q36" s="143"/>
      <c r="R36" s="143"/>
      <c r="S36" s="142"/>
      <c r="T36" s="143"/>
      <c r="U36" s="143"/>
      <c r="V36" s="143"/>
      <c r="W36" s="144"/>
      <c r="X36" s="144"/>
      <c r="Y36" s="144"/>
      <c r="Z36" s="144"/>
      <c r="AA36" s="144"/>
      <c r="AB36" s="1"/>
      <c r="AC36" s="1"/>
      <c r="AD36" s="1"/>
    </row>
    <row r="37" spans="1:30" ht="16" thickBot="1" x14ac:dyDescent="0.5">
      <c r="A37" s="187"/>
      <c r="B37" s="145"/>
      <c r="C37" s="145"/>
      <c r="D37" s="145"/>
      <c r="E37" s="145"/>
      <c r="F37" s="145"/>
      <c r="G37" s="203"/>
      <c r="H37" s="203"/>
      <c r="I37" s="203"/>
      <c r="J37" s="141"/>
      <c r="K37" s="141"/>
      <c r="L37" s="141"/>
      <c r="M37" s="141"/>
      <c r="N37" s="141"/>
      <c r="O37" s="143"/>
      <c r="P37" s="143"/>
      <c r="Q37" s="143"/>
      <c r="R37" s="143"/>
      <c r="S37" s="142"/>
      <c r="T37" s="143"/>
      <c r="U37" s="143"/>
      <c r="V37" s="143"/>
      <c r="W37" s="144"/>
      <c r="X37" s="144"/>
      <c r="Y37" s="144"/>
      <c r="Z37" s="144"/>
      <c r="AA37" s="144"/>
      <c r="AB37" s="1"/>
      <c r="AC37" s="1"/>
      <c r="AD37" s="1"/>
    </row>
    <row r="38" spans="1:30" ht="16" thickBot="1" x14ac:dyDescent="0.5">
      <c r="A38" s="187"/>
      <c r="B38" s="145"/>
      <c r="C38" s="145"/>
      <c r="D38" s="145"/>
      <c r="E38" s="145"/>
      <c r="F38" s="145"/>
      <c r="G38" s="203"/>
      <c r="H38" s="203"/>
      <c r="I38" s="203"/>
      <c r="J38" s="141"/>
      <c r="K38" s="141"/>
      <c r="L38" s="141"/>
      <c r="M38" s="141"/>
      <c r="N38" s="141"/>
      <c r="O38" s="143"/>
      <c r="P38" s="143"/>
      <c r="Q38" s="143"/>
      <c r="R38" s="143"/>
      <c r="S38" s="142"/>
      <c r="T38" s="143"/>
      <c r="U38" s="143"/>
      <c r="V38" s="143"/>
      <c r="W38" s="144"/>
      <c r="X38" s="144"/>
      <c r="Y38" s="144"/>
      <c r="Z38" s="144"/>
      <c r="AA38" s="144"/>
      <c r="AB38" s="1"/>
      <c r="AC38" s="1"/>
      <c r="AD38" s="1"/>
    </row>
    <row r="39" spans="1:30" ht="16" thickBot="1" x14ac:dyDescent="0.5">
      <c r="A39" s="187"/>
      <c r="B39" s="145"/>
      <c r="C39" s="145"/>
      <c r="D39" s="145"/>
      <c r="E39" s="145"/>
      <c r="F39" s="145"/>
      <c r="G39" s="203"/>
      <c r="H39" s="203"/>
      <c r="I39" s="203"/>
      <c r="J39" s="141"/>
      <c r="K39" s="141"/>
      <c r="L39" s="141"/>
      <c r="M39" s="141"/>
      <c r="N39" s="141"/>
      <c r="O39" s="143"/>
      <c r="P39" s="143"/>
      <c r="Q39" s="143"/>
      <c r="R39" s="143"/>
      <c r="S39" s="142"/>
      <c r="T39" s="143"/>
      <c r="U39" s="143"/>
      <c r="V39" s="143"/>
      <c r="W39" s="144"/>
      <c r="X39" s="144"/>
      <c r="Y39" s="144"/>
      <c r="Z39" s="144"/>
      <c r="AA39" s="144"/>
      <c r="AB39" s="1"/>
      <c r="AC39" s="1"/>
      <c r="AD39" s="1"/>
    </row>
    <row r="40" spans="1:30" ht="16" thickBot="1" x14ac:dyDescent="0.5">
      <c r="A40" s="187"/>
      <c r="B40" s="145"/>
      <c r="C40" s="145"/>
      <c r="D40" s="145"/>
      <c r="E40" s="145"/>
      <c r="F40" s="145"/>
      <c r="G40" s="203"/>
      <c r="H40" s="203"/>
      <c r="I40" s="203"/>
      <c r="J40" s="141"/>
      <c r="K40" s="141"/>
      <c r="L40" s="141"/>
      <c r="M40" s="141"/>
      <c r="N40" s="141"/>
      <c r="O40" s="143"/>
      <c r="P40" s="143"/>
      <c r="Q40" s="143"/>
      <c r="R40" s="143"/>
      <c r="S40" s="142"/>
      <c r="T40" s="143"/>
      <c r="U40" s="143"/>
      <c r="V40" s="143"/>
      <c r="W40" s="144"/>
      <c r="X40" s="144"/>
      <c r="Y40" s="144"/>
      <c r="Z40" s="144"/>
      <c r="AA40" s="144"/>
      <c r="AB40" s="1"/>
      <c r="AC40" s="1"/>
      <c r="AD40" s="1"/>
    </row>
    <row r="41" spans="1:30" ht="16" thickBot="1" x14ac:dyDescent="0.5">
      <c r="A41" s="187"/>
      <c r="B41" s="145"/>
      <c r="C41" s="145"/>
      <c r="D41" s="145"/>
      <c r="E41" s="145"/>
      <c r="F41" s="145"/>
      <c r="G41" s="203"/>
      <c r="H41" s="203"/>
      <c r="I41" s="203"/>
      <c r="J41" s="141"/>
      <c r="K41" s="141"/>
      <c r="L41" s="141"/>
      <c r="M41" s="141"/>
      <c r="N41" s="141"/>
      <c r="O41" s="143"/>
      <c r="P41" s="143"/>
      <c r="Q41" s="143"/>
      <c r="R41" s="143"/>
      <c r="S41" s="142"/>
      <c r="T41" s="143"/>
      <c r="U41" s="143"/>
      <c r="V41" s="143"/>
      <c r="W41" s="144"/>
      <c r="X41" s="144"/>
      <c r="Y41" s="144"/>
      <c r="Z41" s="144"/>
      <c r="AA41" s="144"/>
      <c r="AB41" s="1"/>
      <c r="AC41" s="1"/>
      <c r="AD41" s="1"/>
    </row>
    <row r="42" spans="1:30" ht="16" thickBot="1" x14ac:dyDescent="0.5">
      <c r="A42" s="187"/>
      <c r="B42" s="145"/>
      <c r="C42" s="145"/>
      <c r="D42" s="145"/>
      <c r="E42" s="145"/>
      <c r="F42" s="145"/>
      <c r="G42" s="203"/>
      <c r="H42" s="203"/>
      <c r="I42" s="203"/>
      <c r="J42" s="141"/>
      <c r="K42" s="141"/>
      <c r="L42" s="141"/>
      <c r="M42" s="141"/>
      <c r="N42" s="141"/>
      <c r="O42" s="143"/>
      <c r="P42" s="143"/>
      <c r="Q42" s="143"/>
      <c r="R42" s="143"/>
      <c r="S42" s="142"/>
      <c r="T42" s="143"/>
      <c r="U42" s="143"/>
      <c r="V42" s="143"/>
      <c r="W42" s="144"/>
      <c r="X42" s="144"/>
      <c r="Y42" s="144"/>
      <c r="Z42" s="144"/>
      <c r="AA42" s="144"/>
      <c r="AB42" s="1"/>
      <c r="AC42" s="1"/>
      <c r="AD42" s="1"/>
    </row>
    <row r="43" spans="1:30" ht="16" thickBot="1" x14ac:dyDescent="0.5">
      <c r="A43" s="187"/>
      <c r="B43" s="145"/>
      <c r="C43" s="145"/>
      <c r="D43" s="145"/>
      <c r="E43" s="145"/>
      <c r="F43" s="145"/>
      <c r="G43" s="203"/>
      <c r="H43" s="203"/>
      <c r="I43" s="203"/>
      <c r="J43" s="141"/>
      <c r="K43" s="141"/>
      <c r="L43" s="141"/>
      <c r="M43" s="141"/>
      <c r="N43" s="141"/>
      <c r="O43" s="143"/>
      <c r="P43" s="143"/>
      <c r="Q43" s="143"/>
      <c r="R43" s="143"/>
      <c r="S43" s="142"/>
      <c r="T43" s="143"/>
      <c r="U43" s="143"/>
      <c r="V43" s="143"/>
      <c r="W43" s="144"/>
      <c r="X43" s="144"/>
      <c r="Y43" s="144"/>
      <c r="Z43" s="144"/>
      <c r="AA43" s="144"/>
      <c r="AB43" s="1"/>
      <c r="AC43" s="1"/>
      <c r="AD43" s="1"/>
    </row>
    <row r="44" spans="1:30" ht="16" thickBot="1" x14ac:dyDescent="0.5">
      <c r="A44" s="187"/>
      <c r="B44" s="145"/>
      <c r="C44" s="145"/>
      <c r="D44" s="145"/>
      <c r="E44" s="145"/>
      <c r="F44" s="145"/>
      <c r="G44" s="203"/>
      <c r="H44" s="203"/>
      <c r="I44" s="203"/>
      <c r="J44" s="141"/>
      <c r="K44" s="141"/>
      <c r="L44" s="141"/>
      <c r="M44" s="141"/>
      <c r="N44" s="141"/>
      <c r="O44" s="143"/>
      <c r="P44" s="143"/>
      <c r="Q44" s="143"/>
      <c r="R44" s="143"/>
      <c r="S44" s="142"/>
      <c r="T44" s="143"/>
      <c r="U44" s="143"/>
      <c r="V44" s="143"/>
      <c r="W44" s="144"/>
      <c r="X44" s="144"/>
      <c r="Y44" s="144"/>
      <c r="Z44" s="144"/>
      <c r="AA44" s="144"/>
      <c r="AB44" s="1"/>
      <c r="AC44" s="1"/>
      <c r="AD44" s="1"/>
    </row>
    <row r="45" spans="1:30" ht="16" thickBot="1" x14ac:dyDescent="0.5">
      <c r="A45" s="187"/>
      <c r="B45" s="145"/>
      <c r="C45" s="145"/>
      <c r="D45" s="145"/>
      <c r="E45" s="145"/>
      <c r="F45" s="145"/>
      <c r="G45" s="203"/>
      <c r="H45" s="203"/>
      <c r="I45" s="203"/>
      <c r="J45" s="141"/>
      <c r="K45" s="141"/>
      <c r="L45" s="141"/>
      <c r="M45" s="141"/>
      <c r="N45" s="141"/>
      <c r="O45" s="143"/>
      <c r="P45" s="143"/>
      <c r="Q45" s="143"/>
      <c r="R45" s="143"/>
      <c r="S45" s="142"/>
      <c r="T45" s="143"/>
      <c r="U45" s="143"/>
      <c r="V45" s="143"/>
      <c r="W45" s="144"/>
      <c r="X45" s="144"/>
      <c r="Y45" s="144"/>
      <c r="Z45" s="144"/>
      <c r="AA45" s="144"/>
      <c r="AB45" s="1"/>
      <c r="AC45" s="1"/>
      <c r="AD45" s="1"/>
    </row>
    <row r="46" spans="1:30" ht="16" thickBot="1" x14ac:dyDescent="0.5">
      <c r="A46" s="187"/>
      <c r="B46" s="145"/>
      <c r="C46" s="145"/>
      <c r="D46" s="145"/>
      <c r="E46" s="145"/>
      <c r="F46" s="145"/>
      <c r="G46" s="203"/>
      <c r="H46" s="203"/>
      <c r="I46" s="203"/>
      <c r="J46" s="141"/>
      <c r="K46" s="141"/>
      <c r="L46" s="141"/>
      <c r="M46" s="141"/>
      <c r="N46" s="141"/>
      <c r="O46" s="143"/>
      <c r="P46" s="143"/>
      <c r="Q46" s="143"/>
      <c r="R46" s="143"/>
      <c r="S46" s="142"/>
      <c r="T46" s="143"/>
      <c r="U46" s="143"/>
      <c r="V46" s="143"/>
      <c r="W46" s="144"/>
      <c r="X46" s="144"/>
      <c r="Y46" s="144"/>
      <c r="Z46" s="144"/>
      <c r="AA46" s="144"/>
      <c r="AB46" s="1"/>
      <c r="AC46" s="1"/>
      <c r="AD46" s="1"/>
    </row>
    <row r="47" spans="1:30" ht="16" thickBot="1" x14ac:dyDescent="0.5">
      <c r="A47" s="187"/>
      <c r="B47" s="145"/>
      <c r="C47" s="145"/>
      <c r="D47" s="145"/>
      <c r="E47" s="145"/>
      <c r="F47" s="145"/>
      <c r="G47" s="203"/>
      <c r="H47" s="203"/>
      <c r="I47" s="203"/>
      <c r="J47" s="141"/>
      <c r="K47" s="141"/>
      <c r="L47" s="141"/>
      <c r="M47" s="141"/>
      <c r="N47" s="141"/>
      <c r="O47" s="143"/>
      <c r="P47" s="143"/>
      <c r="Q47" s="143"/>
      <c r="R47" s="143"/>
      <c r="S47" s="142"/>
      <c r="T47" s="143"/>
      <c r="U47" s="143"/>
      <c r="V47" s="143"/>
      <c r="W47" s="144"/>
      <c r="X47" s="144"/>
      <c r="Y47" s="144"/>
      <c r="Z47" s="144"/>
      <c r="AA47" s="144"/>
      <c r="AB47" s="1"/>
      <c r="AC47" s="1"/>
      <c r="AD47" s="1"/>
    </row>
    <row r="48" spans="1:30" ht="16" thickBot="1" x14ac:dyDescent="0.5">
      <c r="A48" s="187"/>
      <c r="B48" s="145"/>
      <c r="C48" s="145"/>
      <c r="D48" s="145"/>
      <c r="E48" s="145"/>
      <c r="F48" s="145"/>
      <c r="G48" s="203"/>
      <c r="H48" s="203"/>
      <c r="I48" s="203"/>
      <c r="J48" s="141"/>
      <c r="K48" s="141"/>
      <c r="L48" s="141"/>
      <c r="M48" s="141"/>
      <c r="N48" s="141"/>
      <c r="O48" s="143"/>
      <c r="P48" s="143"/>
      <c r="Q48" s="143"/>
      <c r="R48" s="143"/>
      <c r="S48" s="142"/>
      <c r="T48" s="143"/>
      <c r="U48" s="143"/>
      <c r="V48" s="143"/>
      <c r="W48" s="144"/>
      <c r="X48" s="144"/>
      <c r="Y48" s="144"/>
      <c r="Z48" s="144"/>
      <c r="AA48" s="144"/>
      <c r="AB48" s="1"/>
      <c r="AC48" s="1"/>
      <c r="AD48" s="1"/>
    </row>
    <row r="49" spans="1:30" ht="16" thickBot="1" x14ac:dyDescent="0.5">
      <c r="A49" s="187"/>
      <c r="B49" s="145"/>
      <c r="C49" s="145"/>
      <c r="D49" s="145"/>
      <c r="E49" s="145"/>
      <c r="F49" s="145"/>
      <c r="G49" s="203"/>
      <c r="H49" s="203"/>
      <c r="I49" s="203"/>
      <c r="J49" s="141"/>
      <c r="K49" s="141"/>
      <c r="L49" s="141"/>
      <c r="M49" s="141"/>
      <c r="N49" s="141"/>
      <c r="O49" s="143"/>
      <c r="P49" s="143"/>
      <c r="Q49" s="143"/>
      <c r="R49" s="143"/>
      <c r="S49" s="142"/>
      <c r="T49" s="143"/>
      <c r="U49" s="143"/>
      <c r="V49" s="143"/>
      <c r="W49" s="144"/>
      <c r="X49" s="144"/>
      <c r="Y49" s="144"/>
      <c r="Z49" s="144"/>
      <c r="AA49" s="144"/>
      <c r="AB49" s="1"/>
      <c r="AC49" s="1"/>
      <c r="AD49" s="1"/>
    </row>
    <row r="50" spans="1:30" ht="16" thickBot="1" x14ac:dyDescent="0.5">
      <c r="A50" s="187"/>
      <c r="B50" s="145"/>
      <c r="C50" s="145"/>
      <c r="D50" s="145"/>
      <c r="E50" s="145"/>
      <c r="F50" s="145"/>
      <c r="G50" s="203"/>
      <c r="H50" s="203"/>
      <c r="I50" s="203"/>
      <c r="J50" s="141"/>
      <c r="K50" s="141"/>
      <c r="L50" s="141"/>
      <c r="M50" s="141"/>
      <c r="N50" s="141"/>
      <c r="O50" s="143"/>
      <c r="P50" s="143"/>
      <c r="Q50" s="143"/>
      <c r="R50" s="143"/>
      <c r="S50" s="142"/>
      <c r="T50" s="143"/>
      <c r="U50" s="143"/>
      <c r="V50" s="143"/>
      <c r="W50" s="144"/>
      <c r="X50" s="144"/>
      <c r="Y50" s="144"/>
      <c r="Z50" s="144"/>
      <c r="AA50" s="144"/>
      <c r="AB50" s="1"/>
      <c r="AC50" s="1"/>
      <c r="AD50" s="1"/>
    </row>
    <row r="51" spans="1:30" ht="16" thickBot="1" x14ac:dyDescent="0.5">
      <c r="A51" s="187"/>
      <c r="B51" s="145"/>
      <c r="C51" s="145"/>
      <c r="D51" s="145"/>
      <c r="E51" s="145"/>
      <c r="F51" s="145"/>
      <c r="G51" s="203"/>
      <c r="H51" s="203"/>
      <c r="I51" s="203"/>
      <c r="J51" s="141"/>
      <c r="K51" s="141"/>
      <c r="L51" s="141"/>
      <c r="M51" s="141"/>
      <c r="N51" s="141"/>
      <c r="O51" s="143"/>
      <c r="P51" s="143"/>
      <c r="Q51" s="143"/>
      <c r="R51" s="143"/>
      <c r="S51" s="142"/>
      <c r="T51" s="143"/>
      <c r="U51" s="143"/>
      <c r="V51" s="143"/>
      <c r="W51" s="144"/>
      <c r="X51" s="144"/>
      <c r="Y51" s="144"/>
      <c r="Z51" s="144"/>
      <c r="AA51" s="144"/>
      <c r="AB51" s="1"/>
      <c r="AC51" s="1"/>
      <c r="AD51" s="1"/>
    </row>
    <row r="52" spans="1:30" ht="16" thickBot="1" x14ac:dyDescent="0.5">
      <c r="A52" s="187"/>
      <c r="B52" s="145"/>
      <c r="C52" s="145"/>
      <c r="D52" s="145"/>
      <c r="E52" s="145"/>
      <c r="F52" s="145"/>
      <c r="G52" s="203"/>
      <c r="H52" s="203"/>
      <c r="I52" s="203"/>
      <c r="J52" s="141"/>
      <c r="K52" s="141"/>
      <c r="L52" s="141"/>
      <c r="M52" s="141"/>
      <c r="N52" s="141"/>
      <c r="O52" s="143"/>
      <c r="P52" s="143"/>
      <c r="Q52" s="143"/>
      <c r="R52" s="143"/>
      <c r="S52" s="142"/>
      <c r="T52" s="143"/>
      <c r="U52" s="143"/>
      <c r="V52" s="143"/>
      <c r="W52" s="144"/>
      <c r="X52" s="144"/>
      <c r="Y52" s="144"/>
      <c r="Z52" s="144"/>
      <c r="AA52" s="144"/>
      <c r="AB52" s="1"/>
      <c r="AC52" s="1"/>
      <c r="AD52" s="1"/>
    </row>
    <row r="53" spans="1:30" ht="16" thickBot="1" x14ac:dyDescent="0.5">
      <c r="A53" s="187"/>
      <c r="B53" s="145"/>
      <c r="C53" s="145"/>
      <c r="D53" s="145"/>
      <c r="E53" s="145"/>
      <c r="F53" s="145"/>
      <c r="G53" s="203"/>
      <c r="H53" s="203"/>
      <c r="I53" s="203"/>
      <c r="J53" s="141"/>
      <c r="K53" s="141"/>
      <c r="L53" s="141"/>
      <c r="M53" s="141"/>
      <c r="N53" s="141"/>
      <c r="O53" s="143"/>
      <c r="P53" s="143"/>
      <c r="Q53" s="143"/>
      <c r="R53" s="143"/>
      <c r="S53" s="142"/>
      <c r="T53" s="143"/>
      <c r="U53" s="143"/>
      <c r="V53" s="143"/>
      <c r="W53" s="144"/>
      <c r="X53" s="144"/>
      <c r="Y53" s="144"/>
      <c r="Z53" s="144"/>
      <c r="AA53" s="144"/>
      <c r="AB53" s="1"/>
      <c r="AC53" s="1"/>
      <c r="AD53" s="1"/>
    </row>
    <row r="54" spans="1:30" ht="16" thickBot="1" x14ac:dyDescent="0.5">
      <c r="A54" s="187"/>
      <c r="B54" s="145"/>
      <c r="C54" s="145"/>
      <c r="D54" s="145"/>
      <c r="E54" s="145"/>
      <c r="F54" s="145"/>
      <c r="G54" s="203"/>
      <c r="H54" s="203"/>
      <c r="I54" s="203"/>
      <c r="J54" s="141"/>
      <c r="K54" s="141"/>
      <c r="L54" s="141"/>
      <c r="M54" s="141"/>
      <c r="N54" s="141"/>
      <c r="O54" s="143"/>
      <c r="P54" s="143"/>
      <c r="Q54" s="143"/>
      <c r="R54" s="143"/>
      <c r="S54" s="142"/>
      <c r="T54" s="143"/>
      <c r="U54" s="143"/>
      <c r="V54" s="143"/>
      <c r="W54" s="144"/>
      <c r="X54" s="144"/>
      <c r="Y54" s="144"/>
      <c r="Z54" s="144"/>
      <c r="AA54" s="144"/>
      <c r="AB54" s="1"/>
      <c r="AC54" s="1"/>
      <c r="AD54" s="1"/>
    </row>
    <row r="55" spans="1:30" ht="16" thickBot="1" x14ac:dyDescent="0.5">
      <c r="A55" s="187"/>
      <c r="B55" s="145"/>
      <c r="C55" s="145"/>
      <c r="D55" s="145"/>
      <c r="E55" s="145"/>
      <c r="F55" s="145"/>
      <c r="G55" s="203"/>
      <c r="H55" s="203"/>
      <c r="I55" s="203"/>
      <c r="J55" s="141"/>
      <c r="K55" s="141"/>
      <c r="L55" s="141"/>
      <c r="M55" s="141"/>
      <c r="N55" s="141"/>
      <c r="O55" s="143"/>
      <c r="P55" s="143"/>
      <c r="Q55" s="143"/>
      <c r="R55" s="143"/>
      <c r="S55" s="142"/>
      <c r="T55" s="143"/>
      <c r="U55" s="143"/>
      <c r="V55" s="143"/>
      <c r="W55" s="144"/>
      <c r="X55" s="144"/>
      <c r="Y55" s="144"/>
      <c r="Z55" s="144"/>
      <c r="AA55" s="144"/>
      <c r="AB55" s="1"/>
      <c r="AC55" s="1"/>
      <c r="AD55" s="1"/>
    </row>
    <row r="56" spans="1:30" ht="16" thickBot="1" x14ac:dyDescent="0.5">
      <c r="A56" s="187"/>
      <c r="B56" s="145"/>
      <c r="C56" s="145"/>
      <c r="D56" s="145"/>
      <c r="E56" s="145"/>
      <c r="F56" s="145"/>
      <c r="G56" s="203"/>
      <c r="H56" s="203"/>
      <c r="I56" s="203"/>
      <c r="J56" s="141"/>
      <c r="K56" s="141"/>
      <c r="L56" s="141"/>
      <c r="M56" s="141"/>
      <c r="N56" s="141"/>
      <c r="O56" s="143"/>
      <c r="P56" s="143"/>
      <c r="Q56" s="143"/>
      <c r="R56" s="143"/>
      <c r="S56" s="142"/>
      <c r="T56" s="143"/>
      <c r="U56" s="143"/>
      <c r="V56" s="143"/>
      <c r="W56" s="144"/>
      <c r="X56" s="144"/>
      <c r="Y56" s="144"/>
      <c r="Z56" s="144"/>
      <c r="AA56" s="144"/>
      <c r="AB56" s="1"/>
      <c r="AC56" s="1"/>
      <c r="AD56" s="1"/>
    </row>
    <row r="57" spans="1:30" ht="16" thickBot="1" x14ac:dyDescent="0.5">
      <c r="A57" s="187"/>
      <c r="B57" s="145"/>
      <c r="C57" s="145"/>
      <c r="D57" s="145"/>
      <c r="E57" s="145"/>
      <c r="F57" s="145"/>
      <c r="G57" s="203"/>
      <c r="H57" s="203"/>
      <c r="I57" s="203"/>
      <c r="J57" s="141"/>
      <c r="K57" s="141"/>
      <c r="L57" s="141"/>
      <c r="M57" s="141"/>
      <c r="N57" s="141"/>
      <c r="O57" s="143"/>
      <c r="P57" s="143"/>
      <c r="Q57" s="143"/>
      <c r="R57" s="143"/>
      <c r="S57" s="142"/>
      <c r="T57" s="143"/>
      <c r="U57" s="143"/>
      <c r="V57" s="143"/>
      <c r="W57" s="144"/>
      <c r="X57" s="144"/>
      <c r="Y57" s="144"/>
      <c r="Z57" s="144"/>
      <c r="AA57" s="144"/>
      <c r="AB57" s="1"/>
      <c r="AC57" s="1"/>
      <c r="AD57" s="1"/>
    </row>
    <row r="58" spans="1:30" ht="16" thickBot="1" x14ac:dyDescent="0.5">
      <c r="A58" s="187"/>
      <c r="B58" s="145"/>
      <c r="C58" s="145"/>
      <c r="D58" s="145"/>
      <c r="E58" s="145"/>
      <c r="F58" s="145"/>
      <c r="G58" s="203"/>
      <c r="H58" s="203"/>
      <c r="I58" s="203"/>
      <c r="J58" s="141"/>
      <c r="K58" s="141"/>
      <c r="L58" s="141"/>
      <c r="M58" s="141"/>
      <c r="N58" s="141"/>
      <c r="O58" s="143"/>
      <c r="P58" s="143"/>
      <c r="Q58" s="143"/>
      <c r="R58" s="143"/>
      <c r="S58" s="142"/>
      <c r="T58" s="143"/>
      <c r="U58" s="143"/>
      <c r="V58" s="143"/>
      <c r="W58" s="144"/>
      <c r="X58" s="144"/>
      <c r="Y58" s="144"/>
      <c r="Z58" s="144"/>
      <c r="AA58" s="144"/>
      <c r="AB58" s="1"/>
      <c r="AC58" s="1"/>
      <c r="AD58" s="1"/>
    </row>
    <row r="59" spans="1:30" ht="16" thickBot="1" x14ac:dyDescent="0.5">
      <c r="A59" s="187"/>
      <c r="B59" s="145"/>
      <c r="C59" s="145"/>
      <c r="D59" s="145"/>
      <c r="E59" s="145"/>
      <c r="F59" s="145"/>
      <c r="G59" s="203"/>
      <c r="H59" s="203"/>
      <c r="I59" s="203"/>
      <c r="J59" s="141"/>
      <c r="K59" s="141"/>
      <c r="L59" s="141"/>
      <c r="M59" s="141"/>
      <c r="N59" s="141"/>
      <c r="O59" s="143"/>
      <c r="P59" s="143"/>
      <c r="Q59" s="143"/>
      <c r="R59" s="143"/>
      <c r="S59" s="142"/>
      <c r="T59" s="143"/>
      <c r="U59" s="143"/>
      <c r="V59" s="143"/>
      <c r="W59" s="144"/>
      <c r="X59" s="144"/>
      <c r="Y59" s="144"/>
      <c r="Z59" s="144"/>
      <c r="AA59" s="144"/>
      <c r="AB59" s="1"/>
      <c r="AC59" s="1"/>
      <c r="AD59" s="1"/>
    </row>
    <row r="60" spans="1:30" ht="16" thickBot="1" x14ac:dyDescent="0.5">
      <c r="A60" s="187"/>
      <c r="B60" s="145"/>
      <c r="C60" s="145"/>
      <c r="D60" s="145"/>
      <c r="E60" s="145"/>
      <c r="F60" s="145"/>
      <c r="G60" s="203"/>
      <c r="H60" s="203"/>
      <c r="I60" s="203"/>
      <c r="J60" s="141"/>
      <c r="K60" s="141"/>
      <c r="L60" s="141"/>
      <c r="M60" s="141"/>
      <c r="N60" s="141"/>
      <c r="O60" s="143"/>
      <c r="P60" s="143"/>
      <c r="Q60" s="143"/>
      <c r="R60" s="143"/>
      <c r="S60" s="142"/>
      <c r="T60" s="143"/>
      <c r="U60" s="143"/>
      <c r="V60" s="143"/>
      <c r="W60" s="144"/>
      <c r="X60" s="144"/>
      <c r="Y60" s="144"/>
      <c r="Z60" s="144"/>
      <c r="AA60" s="144"/>
      <c r="AB60" s="1"/>
      <c r="AC60" s="1"/>
      <c r="AD60" s="1"/>
    </row>
    <row r="61" spans="1:30" ht="16" thickBot="1" x14ac:dyDescent="0.5">
      <c r="A61" s="187"/>
      <c r="B61" s="145"/>
      <c r="C61" s="145"/>
      <c r="D61" s="145"/>
      <c r="E61" s="145"/>
      <c r="F61" s="145"/>
      <c r="G61" s="203"/>
      <c r="H61" s="203"/>
      <c r="I61" s="203"/>
      <c r="J61" s="141"/>
      <c r="K61" s="141"/>
      <c r="L61" s="141"/>
      <c r="M61" s="141"/>
      <c r="N61" s="141"/>
      <c r="O61" s="143"/>
      <c r="P61" s="143"/>
      <c r="Q61" s="143"/>
      <c r="R61" s="143"/>
      <c r="S61" s="142"/>
      <c r="T61" s="143"/>
      <c r="U61" s="143"/>
      <c r="V61" s="143"/>
      <c r="W61" s="144"/>
      <c r="X61" s="144"/>
      <c r="Y61" s="144"/>
      <c r="Z61" s="144"/>
      <c r="AA61" s="144"/>
      <c r="AB61" s="1"/>
      <c r="AC61" s="1"/>
      <c r="AD61" s="1"/>
    </row>
    <row r="62" spans="1:30" ht="16" thickBot="1" x14ac:dyDescent="0.5">
      <c r="A62" s="187"/>
      <c r="B62" s="145"/>
      <c r="C62" s="145"/>
      <c r="D62" s="145"/>
      <c r="E62" s="145"/>
      <c r="F62" s="145"/>
      <c r="G62" s="203"/>
      <c r="H62" s="203"/>
      <c r="I62" s="203"/>
      <c r="J62" s="141"/>
      <c r="K62" s="141"/>
      <c r="L62" s="141"/>
      <c r="M62" s="141"/>
      <c r="N62" s="141"/>
      <c r="O62" s="143"/>
      <c r="P62" s="143"/>
      <c r="Q62" s="143"/>
      <c r="R62" s="143"/>
      <c r="S62" s="142"/>
      <c r="T62" s="143"/>
      <c r="U62" s="143"/>
      <c r="V62" s="143"/>
      <c r="W62" s="144"/>
      <c r="X62" s="144"/>
      <c r="Y62" s="144"/>
      <c r="Z62" s="144"/>
      <c r="AA62" s="144"/>
      <c r="AB62" s="1"/>
      <c r="AC62" s="1"/>
      <c r="AD62" s="1"/>
    </row>
    <row r="63" spans="1:30" ht="16" thickBot="1" x14ac:dyDescent="0.5">
      <c r="A63" s="187"/>
      <c r="B63" s="145"/>
      <c r="C63" s="145"/>
      <c r="D63" s="145"/>
      <c r="E63" s="145"/>
      <c r="F63" s="145"/>
      <c r="G63" s="203"/>
      <c r="H63" s="203"/>
      <c r="I63" s="203"/>
      <c r="J63" s="141"/>
      <c r="K63" s="141"/>
      <c r="L63" s="141"/>
      <c r="M63" s="141"/>
      <c r="N63" s="141"/>
      <c r="O63" s="143"/>
      <c r="P63" s="143"/>
      <c r="Q63" s="143"/>
      <c r="R63" s="143"/>
      <c r="S63" s="142"/>
      <c r="T63" s="143"/>
      <c r="U63" s="143"/>
      <c r="V63" s="143"/>
      <c r="W63" s="144"/>
      <c r="X63" s="144"/>
      <c r="Y63" s="144"/>
      <c r="Z63" s="144"/>
      <c r="AA63" s="144"/>
      <c r="AB63" s="1"/>
      <c r="AC63" s="1"/>
      <c r="AD63" s="1"/>
    </row>
    <row r="64" spans="1:30" ht="16" thickBot="1" x14ac:dyDescent="0.5">
      <c r="A64" s="187"/>
      <c r="B64" s="145"/>
      <c r="C64" s="145"/>
      <c r="D64" s="145"/>
      <c r="E64" s="145"/>
      <c r="F64" s="145"/>
      <c r="G64" s="203"/>
      <c r="H64" s="203"/>
      <c r="I64" s="203"/>
      <c r="J64" s="141"/>
      <c r="K64" s="141"/>
      <c r="L64" s="141"/>
      <c r="M64" s="141"/>
      <c r="N64" s="141"/>
      <c r="O64" s="143"/>
      <c r="P64" s="143"/>
      <c r="Q64" s="143"/>
      <c r="R64" s="143"/>
      <c r="S64" s="142"/>
      <c r="T64" s="143"/>
      <c r="U64" s="143"/>
      <c r="V64" s="143"/>
      <c r="W64" s="144"/>
      <c r="X64" s="144"/>
      <c r="Y64" s="144"/>
      <c r="Z64" s="144"/>
      <c r="AA64" s="144"/>
      <c r="AB64" s="1"/>
      <c r="AC64" s="1"/>
      <c r="AD64" s="1"/>
    </row>
    <row r="65" spans="1:30" ht="16" thickBot="1" x14ac:dyDescent="0.5">
      <c r="A65" s="187"/>
      <c r="B65" s="145"/>
      <c r="C65" s="145"/>
      <c r="D65" s="145"/>
      <c r="E65" s="145"/>
      <c r="F65" s="145"/>
      <c r="G65" s="203"/>
      <c r="H65" s="203"/>
      <c r="I65" s="203"/>
      <c r="J65" s="141"/>
      <c r="K65" s="141"/>
      <c r="L65" s="141"/>
      <c r="M65" s="141"/>
      <c r="N65" s="141"/>
      <c r="O65" s="143"/>
      <c r="P65" s="143"/>
      <c r="Q65" s="143"/>
      <c r="R65" s="143"/>
      <c r="S65" s="142"/>
      <c r="T65" s="143"/>
      <c r="U65" s="143"/>
      <c r="V65" s="143"/>
      <c r="W65" s="144"/>
      <c r="X65" s="144"/>
      <c r="Y65" s="144"/>
      <c r="Z65" s="144"/>
      <c r="AA65" s="144"/>
      <c r="AB65" s="1"/>
      <c r="AC65" s="1"/>
      <c r="AD65" s="1"/>
    </row>
    <row r="66" spans="1:30" ht="16" thickBot="1" x14ac:dyDescent="0.5">
      <c r="A66" s="187"/>
      <c r="B66" s="145"/>
      <c r="C66" s="145"/>
      <c r="D66" s="145"/>
      <c r="E66" s="145"/>
      <c r="F66" s="145"/>
      <c r="G66" s="203"/>
      <c r="H66" s="203"/>
      <c r="I66" s="203"/>
      <c r="J66" s="141"/>
      <c r="K66" s="141"/>
      <c r="L66" s="141"/>
      <c r="M66" s="141"/>
      <c r="N66" s="141"/>
      <c r="O66" s="143"/>
      <c r="P66" s="143"/>
      <c r="Q66" s="143"/>
      <c r="R66" s="143"/>
      <c r="S66" s="142"/>
      <c r="T66" s="143"/>
      <c r="U66" s="143"/>
      <c r="V66" s="143"/>
      <c r="W66" s="144"/>
      <c r="X66" s="144"/>
      <c r="Y66" s="144"/>
      <c r="Z66" s="144"/>
      <c r="AA66" s="144"/>
      <c r="AB66" s="1"/>
      <c r="AC66" s="1"/>
      <c r="AD66" s="1"/>
    </row>
    <row r="67" spans="1:30" ht="16" thickBot="1" x14ac:dyDescent="0.5">
      <c r="A67" s="187"/>
      <c r="B67" s="145"/>
      <c r="C67" s="145"/>
      <c r="D67" s="145"/>
      <c r="E67" s="145"/>
      <c r="F67" s="145"/>
      <c r="G67" s="203"/>
      <c r="H67" s="203"/>
      <c r="I67" s="203"/>
      <c r="J67" s="141"/>
      <c r="K67" s="141"/>
      <c r="L67" s="141"/>
      <c r="M67" s="141"/>
      <c r="N67" s="141"/>
      <c r="O67" s="143"/>
      <c r="P67" s="143"/>
      <c r="Q67" s="143"/>
      <c r="R67" s="143"/>
      <c r="S67" s="142"/>
      <c r="T67" s="143"/>
      <c r="U67" s="143"/>
      <c r="V67" s="143"/>
      <c r="W67" s="144"/>
      <c r="X67" s="144"/>
      <c r="Y67" s="144"/>
      <c r="Z67" s="144"/>
      <c r="AA67" s="144"/>
      <c r="AB67" s="1"/>
      <c r="AC67" s="1"/>
      <c r="AD67" s="1"/>
    </row>
    <row r="68" spans="1:30" ht="16" thickBot="1" x14ac:dyDescent="0.5">
      <c r="A68" s="187"/>
      <c r="B68" s="145"/>
      <c r="C68" s="145"/>
      <c r="D68" s="145"/>
      <c r="E68" s="145"/>
      <c r="F68" s="145"/>
      <c r="G68" s="203"/>
      <c r="H68" s="203"/>
      <c r="I68" s="203"/>
      <c r="J68" s="141"/>
      <c r="K68" s="141"/>
      <c r="L68" s="141"/>
      <c r="M68" s="141"/>
      <c r="N68" s="141"/>
      <c r="O68" s="143"/>
      <c r="P68" s="143"/>
      <c r="Q68" s="143"/>
      <c r="R68" s="143"/>
      <c r="S68" s="142"/>
      <c r="T68" s="143"/>
      <c r="U68" s="143"/>
      <c r="V68" s="143"/>
      <c r="W68" s="144"/>
      <c r="X68" s="144"/>
      <c r="Y68" s="144"/>
      <c r="Z68" s="144"/>
      <c r="AA68" s="144"/>
      <c r="AB68" s="1"/>
      <c r="AC68" s="1"/>
      <c r="AD68" s="1"/>
    </row>
    <row r="69" spans="1:30" ht="16" thickBot="1" x14ac:dyDescent="0.5">
      <c r="A69" s="187"/>
      <c r="B69" s="145"/>
      <c r="C69" s="145"/>
      <c r="D69" s="145"/>
      <c r="E69" s="145"/>
      <c r="F69" s="145"/>
      <c r="G69" s="203"/>
      <c r="H69" s="203"/>
      <c r="I69" s="203"/>
      <c r="J69" s="141"/>
      <c r="K69" s="141"/>
      <c r="L69" s="141"/>
      <c r="M69" s="141"/>
      <c r="N69" s="141"/>
      <c r="O69" s="143"/>
      <c r="P69" s="143"/>
      <c r="Q69" s="143"/>
      <c r="R69" s="143"/>
      <c r="S69" s="142"/>
      <c r="T69" s="143"/>
      <c r="U69" s="143"/>
      <c r="V69" s="143"/>
      <c r="W69" s="144"/>
      <c r="X69" s="144"/>
      <c r="Y69" s="144"/>
      <c r="Z69" s="144"/>
      <c r="AA69" s="144"/>
      <c r="AB69" s="1"/>
      <c r="AC69" s="1"/>
      <c r="AD69" s="1"/>
    </row>
    <row r="70" spans="1:30" ht="16" thickBot="1" x14ac:dyDescent="0.5">
      <c r="A70" s="187"/>
      <c r="B70" s="145"/>
      <c r="C70" s="145"/>
      <c r="D70" s="145"/>
      <c r="E70" s="145"/>
      <c r="F70" s="145"/>
      <c r="G70" s="203"/>
      <c r="H70" s="203"/>
      <c r="I70" s="203"/>
      <c r="J70" s="141"/>
      <c r="K70" s="141"/>
      <c r="L70" s="141"/>
      <c r="M70" s="141"/>
      <c r="N70" s="141"/>
      <c r="O70" s="143"/>
      <c r="P70" s="143"/>
      <c r="Q70" s="143"/>
      <c r="R70" s="143"/>
      <c r="S70" s="142"/>
      <c r="T70" s="143"/>
      <c r="U70" s="143"/>
      <c r="V70" s="143"/>
      <c r="W70" s="144"/>
      <c r="X70" s="144"/>
      <c r="Y70" s="144"/>
      <c r="Z70" s="144"/>
      <c r="AA70" s="144"/>
      <c r="AB70" s="1"/>
      <c r="AC70" s="1"/>
      <c r="AD70" s="1"/>
    </row>
    <row r="71" spans="1:30" ht="16" thickBot="1" x14ac:dyDescent="0.5">
      <c r="A71" s="187"/>
      <c r="B71" s="145"/>
      <c r="C71" s="145"/>
      <c r="D71" s="145"/>
      <c r="E71" s="145"/>
      <c r="F71" s="145"/>
      <c r="G71" s="203"/>
      <c r="H71" s="203"/>
      <c r="I71" s="203"/>
      <c r="J71" s="141"/>
      <c r="K71" s="141"/>
      <c r="L71" s="141"/>
      <c r="M71" s="141"/>
      <c r="N71" s="141"/>
      <c r="O71" s="143"/>
      <c r="P71" s="143"/>
      <c r="Q71" s="143"/>
      <c r="R71" s="143"/>
      <c r="S71" s="142"/>
      <c r="T71" s="143"/>
      <c r="U71" s="143"/>
      <c r="V71" s="143"/>
      <c r="W71" s="144"/>
      <c r="X71" s="144"/>
      <c r="Y71" s="144"/>
      <c r="Z71" s="144"/>
      <c r="AA71" s="144"/>
      <c r="AB71" s="1"/>
      <c r="AC71" s="1"/>
      <c r="AD71" s="1"/>
    </row>
    <row r="72" spans="1:30" ht="16" thickBot="1" x14ac:dyDescent="0.5">
      <c r="A72" s="187"/>
      <c r="B72" s="145"/>
      <c r="C72" s="145"/>
      <c r="D72" s="145"/>
      <c r="E72" s="145"/>
      <c r="F72" s="145"/>
      <c r="G72" s="203"/>
      <c r="H72" s="203"/>
      <c r="I72" s="203"/>
      <c r="J72" s="141"/>
      <c r="K72" s="141"/>
      <c r="L72" s="141"/>
      <c r="M72" s="141"/>
      <c r="N72" s="141"/>
      <c r="O72" s="143"/>
      <c r="P72" s="143"/>
      <c r="Q72" s="143"/>
      <c r="R72" s="143"/>
      <c r="S72" s="142"/>
      <c r="T72" s="143"/>
      <c r="U72" s="143"/>
      <c r="V72" s="143"/>
      <c r="W72" s="144"/>
      <c r="X72" s="144"/>
      <c r="Y72" s="144"/>
      <c r="Z72" s="144"/>
      <c r="AA72" s="144"/>
      <c r="AB72" s="1"/>
      <c r="AC72" s="1"/>
      <c r="AD72" s="1"/>
    </row>
    <row r="73" spans="1:30" ht="16" thickBot="1" x14ac:dyDescent="0.5">
      <c r="A73" s="187"/>
      <c r="B73" s="145"/>
      <c r="C73" s="145"/>
      <c r="D73" s="145"/>
      <c r="E73" s="145"/>
      <c r="F73" s="145"/>
      <c r="G73" s="203"/>
      <c r="H73" s="203"/>
      <c r="I73" s="203"/>
      <c r="J73" s="141"/>
      <c r="K73" s="141"/>
      <c r="L73" s="141"/>
      <c r="M73" s="141"/>
      <c r="N73" s="141"/>
      <c r="O73" s="143"/>
      <c r="P73" s="143"/>
      <c r="Q73" s="143"/>
      <c r="R73" s="143"/>
      <c r="S73" s="142"/>
      <c r="T73" s="143"/>
      <c r="U73" s="143"/>
      <c r="V73" s="143"/>
      <c r="W73" s="144"/>
      <c r="X73" s="144"/>
      <c r="Y73" s="144"/>
      <c r="Z73" s="144"/>
      <c r="AA73" s="144"/>
      <c r="AB73" s="1"/>
      <c r="AC73" s="1"/>
      <c r="AD73" s="1"/>
    </row>
    <row r="74" spans="1:30" ht="16" thickBot="1" x14ac:dyDescent="0.5">
      <c r="A74" s="187"/>
      <c r="B74" s="145"/>
      <c r="C74" s="145"/>
      <c r="D74" s="145"/>
      <c r="E74" s="145"/>
      <c r="F74" s="145"/>
      <c r="G74" s="203"/>
      <c r="H74" s="203"/>
      <c r="I74" s="203"/>
      <c r="J74" s="141"/>
      <c r="K74" s="141"/>
      <c r="L74" s="141"/>
      <c r="M74" s="141"/>
      <c r="N74" s="141"/>
      <c r="O74" s="143"/>
      <c r="P74" s="143"/>
      <c r="Q74" s="143"/>
      <c r="R74" s="143"/>
      <c r="S74" s="142"/>
      <c r="T74" s="143"/>
      <c r="U74" s="143"/>
      <c r="V74" s="143"/>
      <c r="W74" s="144"/>
      <c r="X74" s="144"/>
      <c r="Y74" s="144"/>
      <c r="Z74" s="144"/>
      <c r="AA74" s="144"/>
      <c r="AB74" s="1"/>
      <c r="AC74" s="1"/>
      <c r="AD74" s="1"/>
    </row>
    <row r="75" spans="1:30" ht="16" thickBot="1" x14ac:dyDescent="0.5">
      <c r="A75" s="187"/>
      <c r="B75" s="145"/>
      <c r="C75" s="145"/>
      <c r="D75" s="145"/>
      <c r="E75" s="145"/>
      <c r="F75" s="145"/>
      <c r="G75" s="203"/>
      <c r="H75" s="203"/>
      <c r="I75" s="203"/>
      <c r="J75" s="141"/>
      <c r="K75" s="141"/>
      <c r="L75" s="141"/>
      <c r="M75" s="141"/>
      <c r="N75" s="141"/>
      <c r="O75" s="143"/>
      <c r="P75" s="143"/>
      <c r="Q75" s="143"/>
      <c r="R75" s="143"/>
      <c r="S75" s="142"/>
      <c r="T75" s="143"/>
      <c r="U75" s="143"/>
      <c r="V75" s="143"/>
      <c r="W75" s="144"/>
      <c r="X75" s="144"/>
      <c r="Y75" s="144"/>
      <c r="Z75" s="144"/>
      <c r="AA75" s="144"/>
      <c r="AB75" s="1"/>
      <c r="AC75" s="1"/>
      <c r="AD75" s="1"/>
    </row>
    <row r="76" spans="1:30" ht="16" thickBot="1" x14ac:dyDescent="0.5">
      <c r="A76" s="187"/>
      <c r="B76" s="145"/>
      <c r="C76" s="145"/>
      <c r="D76" s="145"/>
      <c r="E76" s="145"/>
      <c r="F76" s="145"/>
      <c r="G76" s="203"/>
      <c r="H76" s="203"/>
      <c r="I76" s="203"/>
      <c r="J76" s="141"/>
      <c r="K76" s="141"/>
      <c r="L76" s="141"/>
      <c r="M76" s="141"/>
      <c r="N76" s="141"/>
      <c r="O76" s="143"/>
      <c r="P76" s="143"/>
      <c r="Q76" s="143"/>
      <c r="R76" s="143"/>
      <c r="S76" s="142"/>
      <c r="T76" s="143"/>
      <c r="U76" s="143"/>
      <c r="V76" s="143"/>
      <c r="W76" s="144"/>
      <c r="X76" s="144"/>
      <c r="Y76" s="144"/>
      <c r="Z76" s="144"/>
      <c r="AA76" s="144"/>
      <c r="AB76" s="1"/>
      <c r="AC76" s="1"/>
      <c r="AD76" s="1"/>
    </row>
    <row r="77" spans="1:30" ht="16" thickBot="1" x14ac:dyDescent="0.5">
      <c r="A77" s="187"/>
      <c r="B77" s="145"/>
      <c r="C77" s="145"/>
      <c r="D77" s="145"/>
      <c r="E77" s="145"/>
      <c r="F77" s="145"/>
      <c r="G77" s="203"/>
      <c r="H77" s="203"/>
      <c r="I77" s="203"/>
      <c r="J77" s="141"/>
      <c r="K77" s="141"/>
      <c r="L77" s="141"/>
      <c r="M77" s="141"/>
      <c r="N77" s="141"/>
      <c r="O77" s="143"/>
      <c r="P77" s="143"/>
      <c r="Q77" s="143"/>
      <c r="R77" s="143"/>
      <c r="S77" s="142"/>
      <c r="T77" s="143"/>
      <c r="U77" s="143"/>
      <c r="V77" s="143"/>
      <c r="W77" s="144"/>
      <c r="X77" s="144"/>
      <c r="Y77" s="144"/>
      <c r="Z77" s="144"/>
      <c r="AA77" s="144"/>
      <c r="AB77" s="1"/>
      <c r="AC77" s="1"/>
      <c r="AD77" s="1"/>
    </row>
    <row r="78" spans="1:30" ht="16" thickBot="1" x14ac:dyDescent="0.5">
      <c r="A78" s="187"/>
      <c r="B78" s="145"/>
      <c r="C78" s="145"/>
      <c r="D78" s="145"/>
      <c r="E78" s="145"/>
      <c r="F78" s="145"/>
      <c r="G78" s="203"/>
      <c r="H78" s="203"/>
      <c r="I78" s="203"/>
      <c r="J78" s="141"/>
      <c r="K78" s="141"/>
      <c r="L78" s="141"/>
      <c r="M78" s="141"/>
      <c r="N78" s="141"/>
      <c r="O78" s="143"/>
      <c r="P78" s="143"/>
      <c r="Q78" s="143"/>
      <c r="R78" s="143"/>
      <c r="S78" s="142"/>
      <c r="T78" s="143"/>
      <c r="U78" s="143"/>
      <c r="V78" s="143"/>
      <c r="W78" s="144"/>
      <c r="X78" s="144"/>
      <c r="Y78" s="144"/>
      <c r="Z78" s="144"/>
      <c r="AA78" s="144"/>
      <c r="AB78" s="1"/>
      <c r="AC78" s="1"/>
      <c r="AD78" s="1"/>
    </row>
    <row r="79" spans="1:30" ht="16" thickBot="1" x14ac:dyDescent="0.5">
      <c r="A79" s="187"/>
      <c r="B79" s="145"/>
      <c r="C79" s="145"/>
      <c r="D79" s="145"/>
      <c r="E79" s="145"/>
      <c r="F79" s="145"/>
      <c r="G79" s="203"/>
      <c r="H79" s="203"/>
      <c r="I79" s="203"/>
      <c r="J79" s="141"/>
      <c r="K79" s="141"/>
      <c r="L79" s="141"/>
      <c r="M79" s="141"/>
      <c r="N79" s="141"/>
      <c r="O79" s="143"/>
      <c r="P79" s="143"/>
      <c r="Q79" s="143"/>
      <c r="R79" s="143"/>
      <c r="S79" s="142"/>
      <c r="T79" s="143"/>
      <c r="U79" s="143"/>
      <c r="V79" s="143"/>
      <c r="W79" s="144"/>
      <c r="X79" s="144"/>
      <c r="Y79" s="144"/>
      <c r="Z79" s="144"/>
      <c r="AA79" s="144"/>
      <c r="AB79" s="1"/>
      <c r="AC79" s="1"/>
      <c r="AD79" s="1"/>
    </row>
    <row r="80" spans="1:30" ht="16" thickBot="1" x14ac:dyDescent="0.5">
      <c r="A80" s="187"/>
      <c r="B80" s="145"/>
      <c r="C80" s="145"/>
      <c r="D80" s="145"/>
      <c r="E80" s="145"/>
      <c r="F80" s="145"/>
      <c r="G80" s="203"/>
      <c r="H80" s="203"/>
      <c r="I80" s="203"/>
      <c r="J80" s="141"/>
      <c r="K80" s="141"/>
      <c r="L80" s="141"/>
      <c r="M80" s="141"/>
      <c r="N80" s="141"/>
      <c r="O80" s="143"/>
      <c r="P80" s="143"/>
      <c r="Q80" s="143"/>
      <c r="R80" s="143"/>
      <c r="S80" s="142"/>
      <c r="T80" s="143"/>
      <c r="U80" s="143"/>
      <c r="V80" s="143"/>
      <c r="W80" s="144"/>
      <c r="X80" s="144"/>
      <c r="Y80" s="144"/>
      <c r="Z80" s="144"/>
      <c r="AA80" s="144"/>
      <c r="AB80" s="1"/>
      <c r="AC80" s="1"/>
      <c r="AD80" s="1"/>
    </row>
    <row r="81" spans="1:30" ht="16" thickBot="1" x14ac:dyDescent="0.5">
      <c r="A81" s="187"/>
      <c r="B81" s="145"/>
      <c r="C81" s="145"/>
      <c r="D81" s="145"/>
      <c r="E81" s="145"/>
      <c r="F81" s="145"/>
      <c r="G81" s="203"/>
      <c r="H81" s="203"/>
      <c r="I81" s="203"/>
      <c r="J81" s="141"/>
      <c r="K81" s="141"/>
      <c r="L81" s="141"/>
      <c r="M81" s="141"/>
      <c r="N81" s="141"/>
      <c r="O81" s="143"/>
      <c r="P81" s="143"/>
      <c r="Q81" s="143"/>
      <c r="R81" s="143"/>
      <c r="S81" s="142"/>
      <c r="T81" s="143"/>
      <c r="U81" s="143"/>
      <c r="V81" s="143"/>
      <c r="W81" s="144"/>
      <c r="X81" s="144"/>
      <c r="Y81" s="144"/>
      <c r="Z81" s="144"/>
      <c r="AA81" s="144"/>
      <c r="AB81" s="1"/>
      <c r="AC81" s="1"/>
      <c r="AD81" s="1"/>
    </row>
    <row r="82" spans="1:30" ht="16" thickBot="1" x14ac:dyDescent="0.5">
      <c r="A82" s="187"/>
      <c r="B82" s="145"/>
      <c r="C82" s="145"/>
      <c r="D82" s="145"/>
      <c r="E82" s="145"/>
      <c r="F82" s="145"/>
      <c r="G82" s="203"/>
      <c r="H82" s="203"/>
      <c r="I82" s="203"/>
      <c r="J82" s="141"/>
      <c r="K82" s="141"/>
      <c r="L82" s="141"/>
      <c r="M82" s="141"/>
      <c r="N82" s="141"/>
      <c r="O82" s="143"/>
      <c r="P82" s="143"/>
      <c r="Q82" s="143"/>
      <c r="R82" s="143"/>
      <c r="S82" s="142"/>
      <c r="T82" s="143"/>
      <c r="U82" s="143"/>
      <c r="V82" s="143"/>
      <c r="W82" s="144"/>
      <c r="X82" s="144"/>
      <c r="Y82" s="144"/>
      <c r="Z82" s="144"/>
      <c r="AA82" s="144"/>
      <c r="AB82" s="1"/>
      <c r="AC82" s="1"/>
      <c r="AD82" s="1"/>
    </row>
    <row r="83" spans="1:30" ht="16" thickBot="1" x14ac:dyDescent="0.5">
      <c r="A83" s="187"/>
      <c r="B83" s="145"/>
      <c r="C83" s="145"/>
      <c r="D83" s="145"/>
      <c r="E83" s="145"/>
      <c r="F83" s="145"/>
      <c r="G83" s="203"/>
      <c r="H83" s="203"/>
      <c r="I83" s="203"/>
      <c r="J83" s="141"/>
      <c r="K83" s="141"/>
      <c r="L83" s="141"/>
      <c r="M83" s="141"/>
      <c r="N83" s="141"/>
      <c r="O83" s="143"/>
      <c r="P83" s="143"/>
      <c r="Q83" s="143"/>
      <c r="R83" s="143"/>
      <c r="S83" s="142"/>
      <c r="T83" s="143"/>
      <c r="U83" s="143"/>
      <c r="V83" s="143"/>
      <c r="W83" s="144"/>
      <c r="X83" s="144"/>
      <c r="Y83" s="144"/>
      <c r="Z83" s="144"/>
      <c r="AA83" s="144"/>
      <c r="AB83" s="1"/>
      <c r="AC83" s="1"/>
      <c r="AD83" s="1"/>
    </row>
    <row r="84" spans="1:30" ht="16" thickBot="1" x14ac:dyDescent="0.5">
      <c r="A84" s="187"/>
      <c r="B84" s="145"/>
      <c r="C84" s="145"/>
      <c r="D84" s="145"/>
      <c r="E84" s="145"/>
      <c r="F84" s="145"/>
      <c r="G84" s="203"/>
      <c r="H84" s="203"/>
      <c r="I84" s="203"/>
      <c r="J84" s="141"/>
      <c r="K84" s="141"/>
      <c r="L84" s="141"/>
      <c r="M84" s="141"/>
      <c r="N84" s="141"/>
      <c r="O84" s="143"/>
      <c r="P84" s="143"/>
      <c r="Q84" s="143"/>
      <c r="R84" s="143"/>
      <c r="S84" s="142"/>
      <c r="T84" s="143"/>
      <c r="U84" s="143"/>
      <c r="V84" s="143"/>
      <c r="W84" s="144"/>
      <c r="X84" s="144"/>
      <c r="Y84" s="144"/>
      <c r="Z84" s="144"/>
      <c r="AA84" s="144"/>
      <c r="AB84" s="1"/>
      <c r="AC84" s="1"/>
      <c r="AD84" s="1"/>
    </row>
    <row r="85" spans="1:30" ht="16" thickBot="1" x14ac:dyDescent="0.5">
      <c r="A85" s="187"/>
      <c r="B85" s="145"/>
      <c r="C85" s="145"/>
      <c r="D85" s="145"/>
      <c r="E85" s="145"/>
      <c r="F85" s="145"/>
      <c r="G85" s="203"/>
      <c r="H85" s="203"/>
      <c r="I85" s="203"/>
      <c r="J85" s="141"/>
      <c r="K85" s="141"/>
      <c r="L85" s="141"/>
      <c r="M85" s="141"/>
      <c r="N85" s="141"/>
      <c r="O85" s="143"/>
      <c r="P85" s="143"/>
      <c r="Q85" s="143"/>
      <c r="R85" s="143"/>
      <c r="S85" s="142"/>
      <c r="T85" s="143"/>
      <c r="U85" s="143"/>
      <c r="V85" s="143"/>
      <c r="W85" s="144"/>
      <c r="X85" s="144"/>
      <c r="Y85" s="144"/>
      <c r="Z85" s="144"/>
      <c r="AA85" s="144"/>
      <c r="AB85" s="1"/>
      <c r="AC85" s="1"/>
      <c r="AD85" s="1"/>
    </row>
    <row r="86" spans="1:30" ht="16" thickBot="1" x14ac:dyDescent="0.5">
      <c r="A86" s="187"/>
      <c r="B86" s="145"/>
      <c r="C86" s="145"/>
      <c r="D86" s="145"/>
      <c r="E86" s="145"/>
      <c r="F86" s="145"/>
      <c r="G86" s="203"/>
      <c r="H86" s="203"/>
      <c r="I86" s="203"/>
      <c r="J86" s="141"/>
      <c r="K86" s="141"/>
      <c r="L86" s="141"/>
      <c r="M86" s="141"/>
      <c r="N86" s="141"/>
      <c r="O86" s="143"/>
      <c r="P86" s="143"/>
      <c r="Q86" s="143"/>
      <c r="R86" s="143"/>
      <c r="S86" s="142"/>
      <c r="T86" s="143"/>
      <c r="U86" s="143"/>
      <c r="V86" s="143"/>
      <c r="W86" s="144"/>
      <c r="X86" s="144"/>
      <c r="Y86" s="144"/>
      <c r="Z86" s="144"/>
      <c r="AA86" s="144"/>
      <c r="AB86" s="1"/>
      <c r="AC86" s="1"/>
      <c r="AD86" s="1"/>
    </row>
    <row r="87" spans="1:30" ht="16" thickBot="1" x14ac:dyDescent="0.5">
      <c r="A87" s="187"/>
      <c r="B87" s="145"/>
      <c r="C87" s="145"/>
      <c r="D87" s="145"/>
      <c r="E87" s="145"/>
      <c r="F87" s="145"/>
      <c r="G87" s="203"/>
      <c r="H87" s="203"/>
      <c r="I87" s="203"/>
      <c r="J87" s="141"/>
      <c r="K87" s="141"/>
      <c r="L87" s="141"/>
      <c r="M87" s="141"/>
      <c r="N87" s="141"/>
      <c r="O87" s="143"/>
      <c r="P87" s="143"/>
      <c r="Q87" s="143"/>
      <c r="R87" s="143"/>
      <c r="S87" s="142"/>
      <c r="T87" s="143"/>
      <c r="U87" s="143"/>
      <c r="V87" s="143"/>
      <c r="W87" s="144"/>
      <c r="X87" s="144"/>
      <c r="Y87" s="144"/>
      <c r="Z87" s="144"/>
      <c r="AA87" s="144"/>
      <c r="AB87" s="1"/>
      <c r="AC87" s="1"/>
      <c r="AD87" s="1"/>
    </row>
    <row r="88" spans="1:30" ht="16" thickBot="1" x14ac:dyDescent="0.5">
      <c r="A88" s="187"/>
      <c r="B88" s="145"/>
      <c r="C88" s="145"/>
      <c r="D88" s="145"/>
      <c r="E88" s="145"/>
      <c r="F88" s="145"/>
      <c r="G88" s="203"/>
      <c r="H88" s="203"/>
      <c r="I88" s="203"/>
      <c r="J88" s="141"/>
      <c r="K88" s="141"/>
      <c r="L88" s="141"/>
      <c r="M88" s="141"/>
      <c r="N88" s="141"/>
      <c r="O88" s="143"/>
      <c r="P88" s="143"/>
      <c r="Q88" s="143"/>
      <c r="R88" s="143"/>
      <c r="S88" s="142"/>
      <c r="T88" s="143"/>
      <c r="U88" s="143"/>
      <c r="V88" s="143"/>
      <c r="W88" s="144"/>
      <c r="X88" s="144"/>
      <c r="Y88" s="144"/>
      <c r="Z88" s="144"/>
      <c r="AA88" s="144"/>
      <c r="AB88" s="1"/>
      <c r="AC88" s="1"/>
      <c r="AD88" s="1"/>
    </row>
    <row r="89" spans="1:30" ht="16" thickBot="1" x14ac:dyDescent="0.5">
      <c r="A89" s="187"/>
      <c r="B89" s="145"/>
      <c r="C89" s="145"/>
      <c r="D89" s="145"/>
      <c r="E89" s="145"/>
      <c r="F89" s="145"/>
      <c r="G89" s="203"/>
      <c r="H89" s="203"/>
      <c r="I89" s="203"/>
      <c r="J89" s="141"/>
      <c r="K89" s="141"/>
      <c r="L89" s="141"/>
      <c r="M89" s="141"/>
      <c r="N89" s="141"/>
      <c r="O89" s="143"/>
      <c r="P89" s="143"/>
      <c r="Q89" s="143"/>
      <c r="R89" s="143"/>
      <c r="S89" s="142"/>
      <c r="T89" s="143"/>
      <c r="U89" s="143"/>
      <c r="V89" s="143"/>
      <c r="W89" s="144"/>
      <c r="X89" s="144"/>
      <c r="Y89" s="144"/>
      <c r="Z89" s="144"/>
      <c r="AA89" s="144"/>
      <c r="AB89" s="1"/>
      <c r="AC89" s="1"/>
      <c r="AD89" s="1"/>
    </row>
    <row r="90" spans="1:30" ht="16" thickBot="1" x14ac:dyDescent="0.5">
      <c r="A90" s="187"/>
      <c r="B90" s="145"/>
      <c r="C90" s="145"/>
      <c r="D90" s="145"/>
      <c r="E90" s="145"/>
      <c r="F90" s="145"/>
      <c r="G90" s="203"/>
      <c r="H90" s="203"/>
      <c r="I90" s="203"/>
      <c r="J90" s="141"/>
      <c r="K90" s="141"/>
      <c r="L90" s="141"/>
      <c r="M90" s="141"/>
      <c r="N90" s="141"/>
      <c r="O90" s="143"/>
      <c r="P90" s="143"/>
      <c r="Q90" s="143"/>
      <c r="R90" s="143"/>
      <c r="S90" s="142"/>
      <c r="T90" s="143"/>
      <c r="U90" s="143"/>
      <c r="V90" s="143"/>
      <c r="W90" s="144"/>
      <c r="X90" s="144"/>
      <c r="Y90" s="144"/>
      <c r="Z90" s="144"/>
      <c r="AA90" s="144"/>
      <c r="AB90" s="1"/>
      <c r="AC90" s="1"/>
      <c r="AD90" s="1"/>
    </row>
    <row r="91" spans="1:30" ht="16" thickBot="1" x14ac:dyDescent="0.5">
      <c r="A91" s="187"/>
      <c r="B91" s="145"/>
      <c r="C91" s="145"/>
      <c r="D91" s="145"/>
      <c r="E91" s="145"/>
      <c r="F91" s="145"/>
      <c r="G91" s="203"/>
      <c r="H91" s="203"/>
      <c r="I91" s="203"/>
      <c r="J91" s="141"/>
      <c r="K91" s="141"/>
      <c r="L91" s="141"/>
      <c r="M91" s="141"/>
      <c r="N91" s="141"/>
      <c r="O91" s="143"/>
      <c r="P91" s="143"/>
      <c r="Q91" s="143"/>
      <c r="R91" s="143"/>
      <c r="S91" s="142"/>
      <c r="T91" s="143"/>
      <c r="U91" s="143"/>
      <c r="V91" s="143"/>
      <c r="W91" s="144"/>
      <c r="X91" s="144"/>
      <c r="Y91" s="144"/>
      <c r="Z91" s="144"/>
      <c r="AA91" s="144"/>
      <c r="AB91" s="1"/>
      <c r="AC91" s="1"/>
      <c r="AD91" s="1"/>
    </row>
    <row r="92" spans="1:30" ht="16" thickBot="1" x14ac:dyDescent="0.5">
      <c r="A92" s="187"/>
      <c r="B92" s="145"/>
      <c r="C92" s="145"/>
      <c r="D92" s="145"/>
      <c r="E92" s="145"/>
      <c r="F92" s="145"/>
      <c r="G92" s="203"/>
      <c r="H92" s="203"/>
      <c r="I92" s="203"/>
      <c r="J92" s="141"/>
      <c r="K92" s="141"/>
      <c r="L92" s="141"/>
      <c r="M92" s="141"/>
      <c r="N92" s="141"/>
      <c r="O92" s="143"/>
      <c r="P92" s="143"/>
      <c r="Q92" s="143"/>
      <c r="R92" s="143"/>
      <c r="S92" s="142"/>
      <c r="T92" s="143"/>
      <c r="U92" s="143"/>
      <c r="V92" s="143"/>
      <c r="W92" s="144"/>
      <c r="X92" s="144"/>
      <c r="Y92" s="144"/>
      <c r="Z92" s="144"/>
      <c r="AA92" s="144"/>
      <c r="AB92" s="1"/>
      <c r="AC92" s="1"/>
      <c r="AD92" s="1"/>
    </row>
    <row r="93" spans="1:30" ht="16" thickBot="1" x14ac:dyDescent="0.5">
      <c r="A93" s="187"/>
      <c r="B93" s="145"/>
      <c r="C93" s="145"/>
      <c r="D93" s="145"/>
      <c r="E93" s="145"/>
      <c r="F93" s="145"/>
      <c r="G93" s="203"/>
      <c r="H93" s="203"/>
      <c r="I93" s="203"/>
      <c r="J93" s="141"/>
      <c r="K93" s="141"/>
      <c r="L93" s="141"/>
      <c r="M93" s="141"/>
      <c r="N93" s="141"/>
      <c r="O93" s="143"/>
      <c r="P93" s="143"/>
      <c r="Q93" s="143"/>
      <c r="R93" s="143"/>
      <c r="S93" s="142"/>
      <c r="T93" s="143"/>
      <c r="U93" s="143"/>
      <c r="V93" s="143"/>
      <c r="W93" s="144"/>
      <c r="X93" s="144"/>
      <c r="Y93" s="144"/>
      <c r="Z93" s="144"/>
      <c r="AA93" s="144"/>
      <c r="AB93" s="1"/>
      <c r="AC93" s="1"/>
      <c r="AD93" s="1"/>
    </row>
    <row r="94" spans="1:30" ht="16" thickBot="1" x14ac:dyDescent="0.5">
      <c r="A94" s="187"/>
      <c r="B94" s="145"/>
      <c r="C94" s="145"/>
      <c r="D94" s="145"/>
      <c r="E94" s="145"/>
      <c r="F94" s="145"/>
      <c r="G94" s="203"/>
      <c r="H94" s="203"/>
      <c r="I94" s="203"/>
      <c r="J94" s="141"/>
      <c r="K94" s="141"/>
      <c r="L94" s="141"/>
      <c r="M94" s="141"/>
      <c r="N94" s="141"/>
      <c r="O94" s="143"/>
      <c r="P94" s="143"/>
      <c r="Q94" s="143"/>
      <c r="R94" s="143"/>
      <c r="S94" s="142"/>
      <c r="T94" s="143"/>
      <c r="U94" s="143"/>
      <c r="V94" s="143"/>
      <c r="W94" s="144"/>
      <c r="X94" s="144"/>
      <c r="Y94" s="144"/>
      <c r="Z94" s="144"/>
      <c r="AA94" s="144"/>
      <c r="AB94" s="1"/>
      <c r="AC94" s="1"/>
      <c r="AD94" s="1"/>
    </row>
    <row r="95" spans="1:30" ht="16" thickBot="1" x14ac:dyDescent="0.5">
      <c r="A95" s="187"/>
      <c r="B95" s="145"/>
      <c r="C95" s="145"/>
      <c r="D95" s="145"/>
      <c r="E95" s="145"/>
      <c r="F95" s="145"/>
      <c r="G95" s="203"/>
      <c r="H95" s="203"/>
      <c r="I95" s="203"/>
      <c r="J95" s="141"/>
      <c r="K95" s="141"/>
      <c r="L95" s="141"/>
      <c r="M95" s="141"/>
      <c r="N95" s="141"/>
      <c r="O95" s="143"/>
      <c r="P95" s="143"/>
      <c r="Q95" s="143"/>
      <c r="R95" s="143"/>
      <c r="S95" s="142"/>
      <c r="T95" s="143"/>
      <c r="U95" s="143"/>
      <c r="V95" s="143"/>
      <c r="W95" s="144"/>
      <c r="X95" s="144"/>
      <c r="Y95" s="144"/>
      <c r="Z95" s="144"/>
      <c r="AA95" s="144"/>
      <c r="AB95" s="1"/>
      <c r="AC95" s="1"/>
      <c r="AD95" s="1"/>
    </row>
    <row r="96" spans="1:30" ht="16" thickBot="1" x14ac:dyDescent="0.5">
      <c r="A96" s="187"/>
      <c r="B96" s="145"/>
      <c r="C96" s="145"/>
      <c r="D96" s="145"/>
      <c r="E96" s="145"/>
      <c r="F96" s="145"/>
      <c r="G96" s="203"/>
      <c r="H96" s="203"/>
      <c r="I96" s="203"/>
      <c r="J96" s="141"/>
      <c r="K96" s="141"/>
      <c r="L96" s="141"/>
      <c r="M96" s="141"/>
      <c r="N96" s="141"/>
      <c r="O96" s="143"/>
      <c r="P96" s="143"/>
      <c r="Q96" s="143"/>
      <c r="R96" s="143"/>
      <c r="S96" s="142"/>
      <c r="T96" s="143"/>
      <c r="U96" s="143"/>
      <c r="V96" s="143"/>
      <c r="W96" s="144"/>
      <c r="X96" s="144"/>
      <c r="Y96" s="144"/>
      <c r="Z96" s="144"/>
      <c r="AA96" s="144"/>
      <c r="AB96" s="1"/>
      <c r="AC96" s="1"/>
      <c r="AD96" s="1"/>
    </row>
    <row r="97" spans="1:30" ht="16" thickBot="1" x14ac:dyDescent="0.5">
      <c r="A97" s="187"/>
      <c r="B97" s="145"/>
      <c r="C97" s="145"/>
      <c r="D97" s="145"/>
      <c r="E97" s="145"/>
      <c r="F97" s="145"/>
      <c r="G97" s="203"/>
      <c r="H97" s="203"/>
      <c r="I97" s="203"/>
      <c r="J97" s="141"/>
      <c r="K97" s="141"/>
      <c r="L97" s="141"/>
      <c r="M97" s="141"/>
      <c r="N97" s="141"/>
      <c r="O97" s="143"/>
      <c r="P97" s="143"/>
      <c r="Q97" s="143"/>
      <c r="R97" s="143"/>
      <c r="S97" s="142"/>
      <c r="T97" s="143"/>
      <c r="U97" s="143"/>
      <c r="V97" s="143"/>
      <c r="W97" s="144"/>
      <c r="X97" s="144"/>
      <c r="Y97" s="144"/>
      <c r="Z97" s="144"/>
      <c r="AA97" s="144"/>
      <c r="AB97" s="1"/>
      <c r="AC97" s="1"/>
      <c r="AD97" s="1"/>
    </row>
    <row r="98" spans="1:30" ht="16" thickBot="1" x14ac:dyDescent="0.5">
      <c r="A98" s="187"/>
      <c r="B98" s="145"/>
      <c r="C98" s="145"/>
      <c r="D98" s="145"/>
      <c r="E98" s="145"/>
      <c r="F98" s="145"/>
      <c r="G98" s="203"/>
      <c r="H98" s="203"/>
      <c r="I98" s="203"/>
      <c r="J98" s="141"/>
      <c r="K98" s="141"/>
      <c r="L98" s="141"/>
      <c r="M98" s="141"/>
      <c r="N98" s="141"/>
      <c r="O98" s="143"/>
      <c r="P98" s="143"/>
      <c r="Q98" s="143"/>
      <c r="R98" s="143"/>
      <c r="S98" s="142"/>
      <c r="T98" s="143"/>
      <c r="U98" s="143"/>
      <c r="V98" s="143"/>
      <c r="W98" s="144"/>
      <c r="X98" s="144"/>
      <c r="Y98" s="144"/>
      <c r="Z98" s="144"/>
      <c r="AA98" s="144"/>
      <c r="AB98" s="1"/>
      <c r="AC98" s="1"/>
      <c r="AD98" s="1"/>
    </row>
    <row r="99" spans="1:30" ht="16" thickBot="1" x14ac:dyDescent="0.5">
      <c r="A99" s="187"/>
      <c r="B99" s="145"/>
      <c r="C99" s="145"/>
      <c r="D99" s="145"/>
      <c r="E99" s="145"/>
      <c r="F99" s="145"/>
      <c r="G99" s="203"/>
      <c r="H99" s="203"/>
      <c r="I99" s="203"/>
      <c r="J99" s="141"/>
      <c r="K99" s="141"/>
      <c r="L99" s="141"/>
      <c r="M99" s="141"/>
      <c r="N99" s="141"/>
      <c r="O99" s="143"/>
      <c r="P99" s="143"/>
      <c r="Q99" s="143"/>
      <c r="R99" s="143"/>
      <c r="S99" s="142"/>
      <c r="T99" s="143"/>
      <c r="U99" s="143"/>
      <c r="V99" s="143"/>
      <c r="W99" s="144"/>
      <c r="X99" s="144"/>
      <c r="Y99" s="144"/>
      <c r="Z99" s="144"/>
      <c r="AA99" s="144"/>
      <c r="AB99" s="1"/>
      <c r="AC99" s="1"/>
      <c r="AD99" s="1"/>
    </row>
    <row r="100" spans="1:30" ht="16" thickBot="1" x14ac:dyDescent="0.5">
      <c r="A100" s="187"/>
      <c r="B100" s="145"/>
      <c r="C100" s="145"/>
      <c r="D100" s="145"/>
      <c r="E100" s="145"/>
      <c r="F100" s="145"/>
      <c r="G100" s="203"/>
      <c r="H100" s="203"/>
      <c r="I100" s="203"/>
      <c r="J100" s="141"/>
      <c r="K100" s="141"/>
      <c r="L100" s="141"/>
      <c r="M100" s="141"/>
      <c r="N100" s="141"/>
      <c r="O100" s="143"/>
      <c r="P100" s="143"/>
      <c r="Q100" s="143"/>
      <c r="R100" s="143"/>
      <c r="S100" s="142"/>
      <c r="T100" s="143"/>
      <c r="U100" s="143"/>
      <c r="V100" s="143"/>
      <c r="W100" s="144"/>
      <c r="X100" s="144"/>
      <c r="Y100" s="144"/>
      <c r="Z100" s="144"/>
      <c r="AA100" s="144"/>
      <c r="AB100" s="1"/>
      <c r="AC100" s="1"/>
      <c r="AD100" s="1"/>
    </row>
    <row r="101" spans="1:30" ht="16" thickBot="1" x14ac:dyDescent="0.5">
      <c r="A101" s="187"/>
      <c r="B101" s="145"/>
      <c r="C101" s="145"/>
      <c r="D101" s="145"/>
      <c r="E101" s="145"/>
      <c r="F101" s="145"/>
      <c r="G101" s="203"/>
      <c r="H101" s="203"/>
      <c r="I101" s="203"/>
      <c r="J101" s="141"/>
      <c r="K101" s="141"/>
      <c r="L101" s="141"/>
      <c r="M101" s="141"/>
      <c r="N101" s="141"/>
      <c r="O101" s="143"/>
      <c r="P101" s="143"/>
      <c r="Q101" s="143"/>
      <c r="R101" s="143"/>
      <c r="S101" s="142"/>
      <c r="T101" s="143"/>
      <c r="U101" s="143"/>
      <c r="V101" s="143"/>
      <c r="W101" s="144"/>
      <c r="X101" s="144"/>
      <c r="Y101" s="144"/>
      <c r="Z101" s="144"/>
      <c r="AA101" s="144"/>
      <c r="AB101" s="1"/>
      <c r="AC101" s="1"/>
      <c r="AD101" s="1"/>
    </row>
    <row r="102" spans="1:30" ht="16" thickBot="1" x14ac:dyDescent="0.5">
      <c r="A102" s="187"/>
      <c r="B102" s="145"/>
      <c r="C102" s="145"/>
      <c r="D102" s="145"/>
      <c r="E102" s="145"/>
      <c r="F102" s="145"/>
      <c r="G102" s="203"/>
      <c r="H102" s="203"/>
      <c r="I102" s="203"/>
      <c r="J102" s="141"/>
      <c r="K102" s="141"/>
      <c r="L102" s="141"/>
      <c r="M102" s="141"/>
      <c r="N102" s="141"/>
      <c r="O102" s="143"/>
      <c r="P102" s="143"/>
      <c r="Q102" s="143"/>
      <c r="R102" s="143"/>
      <c r="S102" s="142"/>
      <c r="T102" s="143"/>
      <c r="U102" s="143"/>
      <c r="V102" s="143"/>
      <c r="W102" s="144"/>
      <c r="X102" s="144"/>
      <c r="Y102" s="144"/>
      <c r="Z102" s="144"/>
      <c r="AA102" s="144"/>
      <c r="AB102" s="1"/>
      <c r="AC102" s="1"/>
      <c r="AD102" s="1"/>
    </row>
    <row r="103" spans="1:30" ht="16" thickBot="1" x14ac:dyDescent="0.5">
      <c r="A103" s="187"/>
      <c r="B103" s="145"/>
      <c r="C103" s="145"/>
      <c r="D103" s="145"/>
      <c r="E103" s="145"/>
      <c r="F103" s="145"/>
      <c r="G103" s="203"/>
      <c r="H103" s="203"/>
      <c r="I103" s="203"/>
      <c r="J103" s="141"/>
      <c r="K103" s="141"/>
      <c r="L103" s="141"/>
      <c r="M103" s="141"/>
      <c r="N103" s="141"/>
      <c r="O103" s="143"/>
      <c r="P103" s="143"/>
      <c r="Q103" s="143"/>
      <c r="R103" s="143"/>
      <c r="S103" s="142"/>
      <c r="T103" s="143"/>
      <c r="U103" s="143"/>
      <c r="V103" s="143"/>
      <c r="W103" s="144"/>
      <c r="X103" s="144"/>
      <c r="Y103" s="144"/>
      <c r="Z103" s="144"/>
      <c r="AA103" s="144"/>
      <c r="AB103" s="1"/>
      <c r="AC103" s="1"/>
      <c r="AD103" s="1"/>
    </row>
    <row r="104" spans="1:30" ht="16" thickBot="1" x14ac:dyDescent="0.5">
      <c r="A104" s="187"/>
      <c r="B104" s="145"/>
      <c r="C104" s="145"/>
      <c r="D104" s="145"/>
      <c r="E104" s="145"/>
      <c r="F104" s="145"/>
      <c r="G104" s="203"/>
      <c r="H104" s="203"/>
      <c r="I104" s="203"/>
      <c r="J104" s="141"/>
      <c r="K104" s="141"/>
      <c r="L104" s="141"/>
      <c r="M104" s="141"/>
      <c r="N104" s="141"/>
      <c r="O104" s="143"/>
      <c r="P104" s="143"/>
      <c r="Q104" s="143"/>
      <c r="R104" s="143"/>
      <c r="S104" s="142"/>
      <c r="T104" s="143"/>
      <c r="U104" s="143"/>
      <c r="V104" s="143"/>
      <c r="W104" s="144"/>
      <c r="X104" s="144"/>
      <c r="Y104" s="144"/>
      <c r="Z104" s="144"/>
      <c r="AA104" s="144"/>
      <c r="AB104" s="1"/>
      <c r="AC104" s="1"/>
      <c r="AD104" s="1"/>
    </row>
    <row r="105" spans="1:30" ht="16" thickBot="1" x14ac:dyDescent="0.5">
      <c r="A105" s="187"/>
      <c r="B105" s="145"/>
      <c r="C105" s="145"/>
      <c r="D105" s="145"/>
      <c r="E105" s="145"/>
      <c r="F105" s="145"/>
      <c r="G105" s="203"/>
      <c r="H105" s="203"/>
      <c r="I105" s="203"/>
      <c r="J105" s="141"/>
      <c r="K105" s="141"/>
      <c r="L105" s="141"/>
      <c r="M105" s="141"/>
      <c r="N105" s="141"/>
      <c r="O105" s="143"/>
      <c r="P105" s="143"/>
      <c r="Q105" s="143"/>
      <c r="R105" s="143"/>
      <c r="S105" s="142"/>
      <c r="T105" s="143"/>
      <c r="U105" s="143"/>
      <c r="V105" s="143"/>
      <c r="W105" s="144"/>
      <c r="X105" s="144"/>
      <c r="Y105" s="144"/>
      <c r="Z105" s="144"/>
      <c r="AA105" s="144"/>
      <c r="AB105" s="1"/>
      <c r="AC105" s="1"/>
      <c r="AD105" s="1"/>
    </row>
    <row r="106" spans="1:30" ht="16" thickBot="1" x14ac:dyDescent="0.5">
      <c r="A106" s="187"/>
      <c r="B106" s="145"/>
      <c r="C106" s="145"/>
      <c r="D106" s="145"/>
      <c r="E106" s="145"/>
      <c r="F106" s="145"/>
      <c r="G106" s="203"/>
      <c r="H106" s="203"/>
      <c r="I106" s="203"/>
      <c r="J106" s="141"/>
      <c r="K106" s="141"/>
      <c r="L106" s="141"/>
      <c r="M106" s="141"/>
      <c r="N106" s="141"/>
      <c r="O106" s="143"/>
      <c r="P106" s="143"/>
      <c r="Q106" s="143"/>
      <c r="R106" s="143"/>
      <c r="S106" s="142"/>
      <c r="T106" s="143"/>
      <c r="U106" s="143"/>
      <c r="V106" s="143"/>
      <c r="W106" s="144"/>
      <c r="X106" s="144"/>
      <c r="Y106" s="144"/>
      <c r="Z106" s="144"/>
      <c r="AA106" s="144"/>
      <c r="AB106" s="1"/>
      <c r="AC106" s="1"/>
      <c r="AD106" s="1"/>
    </row>
    <row r="107" spans="1:30" ht="16" thickBot="1" x14ac:dyDescent="0.5">
      <c r="A107" s="187"/>
      <c r="B107" s="145"/>
      <c r="C107" s="145"/>
      <c r="D107" s="145"/>
      <c r="E107" s="145"/>
      <c r="F107" s="145"/>
      <c r="G107" s="203"/>
      <c r="H107" s="203"/>
      <c r="I107" s="203"/>
      <c r="J107" s="141"/>
      <c r="K107" s="141"/>
      <c r="L107" s="141"/>
      <c r="M107" s="141"/>
      <c r="N107" s="141"/>
      <c r="O107" s="143"/>
      <c r="P107" s="143"/>
      <c r="Q107" s="143"/>
      <c r="R107" s="143"/>
      <c r="S107" s="142"/>
      <c r="T107" s="143"/>
      <c r="U107" s="143"/>
      <c r="V107" s="143"/>
      <c r="W107" s="144"/>
      <c r="X107" s="144"/>
      <c r="Y107" s="144"/>
      <c r="Z107" s="144"/>
      <c r="AA107" s="144"/>
      <c r="AB107" s="1"/>
      <c r="AC107" s="1"/>
      <c r="AD107" s="1"/>
    </row>
    <row r="108" spans="1:30" ht="16" thickBot="1" x14ac:dyDescent="0.5">
      <c r="A108" s="187"/>
      <c r="B108" s="145"/>
      <c r="C108" s="145"/>
      <c r="D108" s="145"/>
      <c r="E108" s="145"/>
      <c r="F108" s="145"/>
      <c r="G108" s="203"/>
      <c r="H108" s="203"/>
      <c r="I108" s="203"/>
      <c r="J108" s="141"/>
      <c r="K108" s="141"/>
      <c r="L108" s="141"/>
      <c r="M108" s="141"/>
      <c r="N108" s="141"/>
      <c r="O108" s="143"/>
      <c r="P108" s="143"/>
      <c r="Q108" s="143"/>
      <c r="R108" s="143"/>
      <c r="S108" s="142"/>
      <c r="T108" s="143"/>
      <c r="U108" s="143"/>
      <c r="V108" s="143"/>
      <c r="W108" s="144"/>
      <c r="X108" s="144"/>
      <c r="Y108" s="144"/>
      <c r="Z108" s="144"/>
      <c r="AA108" s="144"/>
      <c r="AB108" s="1"/>
      <c r="AC108" s="1"/>
      <c r="AD108" s="1"/>
    </row>
    <row r="109" spans="1:30" ht="16" thickBot="1" x14ac:dyDescent="0.5">
      <c r="A109" s="187"/>
      <c r="B109" s="145"/>
      <c r="C109" s="145"/>
      <c r="D109" s="145"/>
      <c r="E109" s="145"/>
      <c r="F109" s="145"/>
      <c r="G109" s="203"/>
      <c r="H109" s="203"/>
      <c r="I109" s="203"/>
      <c r="J109" s="141"/>
      <c r="K109" s="141"/>
      <c r="L109" s="141"/>
      <c r="M109" s="141"/>
      <c r="N109" s="141"/>
      <c r="O109" s="143"/>
      <c r="P109" s="143"/>
      <c r="Q109" s="143"/>
      <c r="R109" s="143"/>
      <c r="S109" s="142"/>
      <c r="T109" s="143"/>
      <c r="U109" s="143"/>
      <c r="V109" s="143"/>
      <c r="W109" s="144"/>
      <c r="X109" s="144"/>
      <c r="Y109" s="144"/>
      <c r="Z109" s="144"/>
      <c r="AA109" s="144"/>
      <c r="AB109" s="1"/>
      <c r="AC109" s="1"/>
      <c r="AD109" s="1"/>
    </row>
    <row r="110" spans="1:30" ht="16" thickBot="1" x14ac:dyDescent="0.5">
      <c r="A110" s="187"/>
      <c r="B110" s="145"/>
      <c r="C110" s="145"/>
      <c r="D110" s="145"/>
      <c r="E110" s="145"/>
      <c r="F110" s="145"/>
      <c r="G110" s="203"/>
      <c r="H110" s="203"/>
      <c r="I110" s="203"/>
      <c r="J110" s="141"/>
      <c r="K110" s="141"/>
      <c r="L110" s="141"/>
      <c r="M110" s="141"/>
      <c r="N110" s="141"/>
      <c r="O110" s="143"/>
      <c r="P110" s="143"/>
      <c r="Q110" s="143"/>
      <c r="R110" s="143"/>
      <c r="S110" s="142"/>
      <c r="T110" s="143"/>
      <c r="U110" s="143"/>
      <c r="V110" s="143"/>
      <c r="W110" s="144"/>
      <c r="X110" s="144"/>
      <c r="Y110" s="144"/>
      <c r="Z110" s="144"/>
      <c r="AA110" s="144"/>
      <c r="AB110" s="1"/>
      <c r="AC110" s="1"/>
      <c r="AD110" s="1"/>
    </row>
    <row r="111" spans="1:30" ht="16" thickBot="1" x14ac:dyDescent="0.5">
      <c r="A111" s="187"/>
      <c r="B111" s="145"/>
      <c r="C111" s="145"/>
      <c r="D111" s="145"/>
      <c r="E111" s="145"/>
      <c r="F111" s="145"/>
      <c r="G111" s="203"/>
      <c r="H111" s="203"/>
      <c r="I111" s="203"/>
      <c r="J111" s="141"/>
      <c r="K111" s="141"/>
      <c r="L111" s="141"/>
      <c r="M111" s="141"/>
      <c r="N111" s="141"/>
      <c r="O111" s="143"/>
      <c r="P111" s="143"/>
      <c r="Q111" s="143"/>
      <c r="R111" s="143"/>
      <c r="S111" s="142"/>
      <c r="T111" s="143"/>
      <c r="U111" s="143"/>
      <c r="V111" s="143"/>
      <c r="W111" s="144"/>
      <c r="X111" s="144"/>
      <c r="Y111" s="144"/>
      <c r="Z111" s="144"/>
      <c r="AA111" s="144"/>
      <c r="AB111" s="1"/>
      <c r="AC111" s="1"/>
      <c r="AD111" s="1"/>
    </row>
    <row r="112" spans="1:30" ht="16" thickBot="1" x14ac:dyDescent="0.5">
      <c r="A112" s="187"/>
      <c r="B112" s="145"/>
      <c r="C112" s="145"/>
      <c r="D112" s="145"/>
      <c r="E112" s="145"/>
      <c r="F112" s="145"/>
      <c r="G112" s="203"/>
      <c r="H112" s="203"/>
      <c r="I112" s="203"/>
      <c r="J112" s="141"/>
      <c r="K112" s="141"/>
      <c r="L112" s="141"/>
      <c r="M112" s="141"/>
      <c r="N112" s="141"/>
      <c r="O112" s="143"/>
      <c r="P112" s="143"/>
      <c r="Q112" s="143"/>
      <c r="R112" s="143"/>
      <c r="S112" s="142"/>
      <c r="T112" s="143"/>
      <c r="U112" s="143"/>
      <c r="V112" s="143"/>
      <c r="W112" s="144"/>
      <c r="X112" s="144"/>
      <c r="Y112" s="144"/>
      <c r="Z112" s="144"/>
      <c r="AA112" s="144"/>
      <c r="AB112" s="1"/>
      <c r="AC112" s="1"/>
      <c r="AD112" s="1"/>
    </row>
    <row r="113" spans="1:30" ht="16" thickBot="1" x14ac:dyDescent="0.5">
      <c r="A113" s="187"/>
      <c r="B113" s="145"/>
      <c r="C113" s="145"/>
      <c r="D113" s="145"/>
      <c r="E113" s="145"/>
      <c r="F113" s="145"/>
      <c r="G113" s="203"/>
      <c r="H113" s="203"/>
      <c r="I113" s="203"/>
      <c r="J113" s="141"/>
      <c r="K113" s="141"/>
      <c r="L113" s="141"/>
      <c r="M113" s="141"/>
      <c r="N113" s="141"/>
      <c r="O113" s="143"/>
      <c r="P113" s="143"/>
      <c r="Q113" s="143"/>
      <c r="R113" s="143"/>
      <c r="S113" s="142"/>
      <c r="T113" s="143"/>
      <c r="U113" s="143"/>
      <c r="V113" s="143"/>
      <c r="W113" s="144"/>
      <c r="X113" s="144"/>
      <c r="Y113" s="144"/>
      <c r="Z113" s="144"/>
      <c r="AA113" s="144"/>
      <c r="AB113" s="1"/>
      <c r="AC113" s="1"/>
      <c r="AD113" s="1"/>
    </row>
    <row r="114" spans="1:30" ht="16" thickBot="1" x14ac:dyDescent="0.5">
      <c r="A114" s="187"/>
      <c r="B114" s="145"/>
      <c r="C114" s="145"/>
      <c r="D114" s="145"/>
      <c r="E114" s="145"/>
      <c r="F114" s="145"/>
      <c r="G114" s="203"/>
      <c r="H114" s="203"/>
      <c r="I114" s="203"/>
      <c r="J114" s="141"/>
      <c r="K114" s="141"/>
      <c r="L114" s="141"/>
      <c r="M114" s="141"/>
      <c r="N114" s="141"/>
      <c r="O114" s="143"/>
      <c r="P114" s="143"/>
      <c r="Q114" s="143"/>
      <c r="R114" s="143"/>
      <c r="S114" s="142"/>
      <c r="T114" s="143"/>
      <c r="U114" s="143"/>
      <c r="V114" s="143"/>
      <c r="W114" s="144"/>
      <c r="X114" s="144"/>
      <c r="Y114" s="144"/>
      <c r="Z114" s="144"/>
      <c r="AA114" s="144"/>
      <c r="AB114" s="1"/>
      <c r="AC114" s="1"/>
      <c r="AD114" s="1"/>
    </row>
    <row r="115" spans="1:30" ht="16" thickBot="1" x14ac:dyDescent="0.5">
      <c r="A115" s="187"/>
      <c r="B115" s="145"/>
      <c r="C115" s="145"/>
      <c r="D115" s="145"/>
      <c r="E115" s="145"/>
      <c r="F115" s="145"/>
      <c r="G115" s="203"/>
      <c r="H115" s="203"/>
      <c r="I115" s="203"/>
      <c r="J115" s="141"/>
      <c r="K115" s="141"/>
      <c r="L115" s="141"/>
      <c r="M115" s="141"/>
      <c r="N115" s="141"/>
      <c r="O115" s="143"/>
      <c r="P115" s="143"/>
      <c r="Q115" s="143"/>
      <c r="R115" s="143"/>
      <c r="S115" s="142"/>
      <c r="T115" s="143"/>
      <c r="U115" s="143"/>
      <c r="V115" s="143"/>
      <c r="W115" s="144"/>
      <c r="X115" s="144"/>
      <c r="Y115" s="144"/>
      <c r="Z115" s="144"/>
      <c r="AA115" s="144"/>
      <c r="AB115" s="1"/>
      <c r="AC115" s="1"/>
      <c r="AD115" s="1"/>
    </row>
    <row r="116" spans="1:30" ht="16" thickBot="1" x14ac:dyDescent="0.5">
      <c r="A116" s="187"/>
      <c r="B116" s="145"/>
      <c r="C116" s="145"/>
      <c r="D116" s="145"/>
      <c r="E116" s="145"/>
      <c r="F116" s="145"/>
      <c r="G116" s="203"/>
      <c r="H116" s="203"/>
      <c r="I116" s="203"/>
      <c r="J116" s="141"/>
      <c r="K116" s="141"/>
      <c r="L116" s="141"/>
      <c r="M116" s="141"/>
      <c r="N116" s="141"/>
      <c r="O116" s="143"/>
      <c r="P116" s="143"/>
      <c r="Q116" s="143"/>
      <c r="R116" s="143"/>
      <c r="S116" s="142"/>
      <c r="T116" s="143"/>
      <c r="U116" s="143"/>
      <c r="V116" s="143"/>
      <c r="W116" s="144"/>
      <c r="X116" s="144"/>
      <c r="Y116" s="144"/>
      <c r="Z116" s="144"/>
      <c r="AA116" s="144"/>
      <c r="AB116" s="1"/>
      <c r="AC116" s="1"/>
      <c r="AD116" s="1"/>
    </row>
    <row r="117" spans="1:30" ht="16" thickBot="1" x14ac:dyDescent="0.5">
      <c r="A117" s="187"/>
      <c r="B117" s="145"/>
      <c r="C117" s="145"/>
      <c r="D117" s="145"/>
      <c r="E117" s="145"/>
      <c r="F117" s="145"/>
      <c r="G117" s="203"/>
      <c r="H117" s="203"/>
      <c r="I117" s="203"/>
      <c r="J117" s="141"/>
      <c r="K117" s="141"/>
      <c r="L117" s="141"/>
      <c r="M117" s="141"/>
      <c r="N117" s="141"/>
      <c r="O117" s="143"/>
      <c r="P117" s="143"/>
      <c r="Q117" s="143"/>
      <c r="R117" s="143"/>
      <c r="S117" s="142"/>
      <c r="T117" s="143"/>
      <c r="U117" s="143"/>
      <c r="V117" s="143"/>
      <c r="W117" s="144"/>
      <c r="X117" s="144"/>
      <c r="Y117" s="144"/>
      <c r="Z117" s="144"/>
      <c r="AA117" s="144"/>
      <c r="AB117" s="1"/>
      <c r="AC117" s="1"/>
      <c r="AD117" s="1"/>
    </row>
    <row r="118" spans="1:30" ht="16" thickBot="1" x14ac:dyDescent="0.5">
      <c r="A118" s="187"/>
      <c r="B118" s="145"/>
      <c r="C118" s="145"/>
      <c r="D118" s="145"/>
      <c r="E118" s="145"/>
      <c r="F118" s="145"/>
      <c r="G118" s="203"/>
      <c r="H118" s="203"/>
      <c r="I118" s="203"/>
      <c r="J118" s="141"/>
      <c r="K118" s="141"/>
      <c r="L118" s="141"/>
      <c r="M118" s="141"/>
      <c r="N118" s="141"/>
      <c r="O118" s="143"/>
      <c r="P118" s="143"/>
      <c r="Q118" s="143"/>
      <c r="R118" s="143"/>
      <c r="S118" s="142"/>
      <c r="T118" s="143"/>
      <c r="U118" s="143"/>
      <c r="V118" s="143"/>
      <c r="W118" s="144"/>
      <c r="X118" s="144"/>
      <c r="Y118" s="144"/>
      <c r="Z118" s="144"/>
      <c r="AA118" s="144"/>
      <c r="AB118" s="1"/>
      <c r="AC118" s="1"/>
      <c r="AD118" s="1"/>
    </row>
    <row r="119" spans="1:30" ht="16" thickBot="1" x14ac:dyDescent="0.5">
      <c r="A119" s="187"/>
      <c r="B119" s="145"/>
      <c r="C119" s="145"/>
      <c r="D119" s="145"/>
      <c r="E119" s="145"/>
      <c r="F119" s="145"/>
      <c r="G119" s="203"/>
      <c r="H119" s="203"/>
      <c r="I119" s="203"/>
      <c r="J119" s="141"/>
      <c r="K119" s="141"/>
      <c r="L119" s="141"/>
      <c r="M119" s="141"/>
      <c r="N119" s="141"/>
      <c r="O119" s="143"/>
      <c r="P119" s="143"/>
      <c r="Q119" s="143"/>
      <c r="R119" s="143"/>
      <c r="S119" s="142"/>
      <c r="T119" s="143"/>
      <c r="U119" s="143"/>
      <c r="V119" s="143"/>
      <c r="W119" s="144"/>
      <c r="X119" s="144"/>
      <c r="Y119" s="144"/>
      <c r="Z119" s="144"/>
      <c r="AA119" s="144"/>
      <c r="AB119" s="1"/>
      <c r="AC119" s="1"/>
      <c r="AD119" s="1"/>
    </row>
    <row r="120" spans="1:30" ht="16" thickBot="1" x14ac:dyDescent="0.5">
      <c r="A120" s="187"/>
      <c r="B120" s="145"/>
      <c r="C120" s="145"/>
      <c r="D120" s="145"/>
      <c r="E120" s="145"/>
      <c r="F120" s="145"/>
      <c r="G120" s="203"/>
      <c r="H120" s="203"/>
      <c r="I120" s="203"/>
      <c r="J120" s="141"/>
      <c r="K120" s="141"/>
      <c r="L120" s="141"/>
      <c r="M120" s="141"/>
      <c r="N120" s="141"/>
      <c r="O120" s="143"/>
      <c r="P120" s="143"/>
      <c r="Q120" s="143"/>
      <c r="R120" s="143"/>
      <c r="S120" s="142"/>
      <c r="T120" s="143"/>
      <c r="U120" s="143"/>
      <c r="V120" s="143"/>
      <c r="W120" s="144"/>
      <c r="X120" s="144"/>
      <c r="Y120" s="144"/>
      <c r="Z120" s="144"/>
      <c r="AA120" s="144"/>
      <c r="AB120" s="1"/>
      <c r="AC120" s="1"/>
      <c r="AD120" s="1"/>
    </row>
    <row r="121" spans="1:30" ht="16" thickBot="1" x14ac:dyDescent="0.5">
      <c r="A121" s="187"/>
      <c r="B121" s="145"/>
      <c r="C121" s="145"/>
      <c r="D121" s="145"/>
      <c r="E121" s="145"/>
      <c r="F121" s="145"/>
      <c r="G121" s="203"/>
      <c r="H121" s="203"/>
      <c r="I121" s="203"/>
      <c r="J121" s="141"/>
      <c r="K121" s="141"/>
      <c r="L121" s="141"/>
      <c r="M121" s="141"/>
      <c r="N121" s="141"/>
      <c r="O121" s="143"/>
      <c r="P121" s="143"/>
      <c r="Q121" s="143"/>
      <c r="R121" s="143"/>
      <c r="S121" s="142"/>
      <c r="T121" s="143"/>
      <c r="U121" s="143"/>
      <c r="V121" s="143"/>
      <c r="W121" s="144"/>
      <c r="X121" s="144"/>
      <c r="Y121" s="144"/>
      <c r="Z121" s="144"/>
      <c r="AA121" s="144"/>
      <c r="AB121" s="1"/>
      <c r="AC121" s="1"/>
      <c r="AD121" s="1"/>
    </row>
    <row r="122" spans="1:30" ht="16" thickBot="1" x14ac:dyDescent="0.5">
      <c r="A122" s="187"/>
      <c r="B122" s="145"/>
      <c r="C122" s="145"/>
      <c r="D122" s="145"/>
      <c r="E122" s="145"/>
      <c r="F122" s="145"/>
      <c r="G122" s="203"/>
      <c r="H122" s="203"/>
      <c r="I122" s="203"/>
      <c r="J122" s="141"/>
      <c r="K122" s="141"/>
      <c r="L122" s="141"/>
      <c r="M122" s="141"/>
      <c r="N122" s="141"/>
      <c r="O122" s="143"/>
      <c r="P122" s="143"/>
      <c r="Q122" s="143"/>
      <c r="R122" s="143"/>
      <c r="S122" s="142"/>
      <c r="T122" s="143"/>
      <c r="U122" s="143"/>
      <c r="V122" s="143"/>
      <c r="W122" s="144"/>
      <c r="X122" s="144"/>
      <c r="Y122" s="144"/>
      <c r="Z122" s="144"/>
      <c r="AA122" s="144"/>
      <c r="AB122" s="1"/>
      <c r="AC122" s="1"/>
      <c r="AD122" s="1"/>
    </row>
    <row r="123" spans="1:30" ht="16" thickBot="1" x14ac:dyDescent="0.5">
      <c r="A123" s="187"/>
      <c r="B123" s="145"/>
      <c r="C123" s="145"/>
      <c r="D123" s="145"/>
      <c r="E123" s="145"/>
      <c r="F123" s="145"/>
      <c r="G123" s="203"/>
      <c r="H123" s="203"/>
      <c r="I123" s="203"/>
      <c r="J123" s="141"/>
      <c r="K123" s="141"/>
      <c r="L123" s="141"/>
      <c r="M123" s="141"/>
      <c r="N123" s="141"/>
      <c r="O123" s="143"/>
      <c r="P123" s="143"/>
      <c r="Q123" s="143"/>
      <c r="R123" s="143"/>
      <c r="S123" s="142"/>
      <c r="T123" s="143"/>
      <c r="U123" s="143"/>
      <c r="V123" s="143"/>
      <c r="W123" s="144"/>
      <c r="X123" s="144"/>
      <c r="Y123" s="144"/>
      <c r="Z123" s="144"/>
      <c r="AA123" s="144"/>
      <c r="AB123" s="1"/>
      <c r="AC123" s="1"/>
      <c r="AD123" s="1"/>
    </row>
    <row r="124" spans="1:30" ht="16" thickBot="1" x14ac:dyDescent="0.5">
      <c r="A124" s="187"/>
      <c r="B124" s="145"/>
      <c r="C124" s="145"/>
      <c r="D124" s="145"/>
      <c r="E124" s="145"/>
      <c r="F124" s="145"/>
      <c r="G124" s="203"/>
      <c r="H124" s="203"/>
      <c r="I124" s="203"/>
      <c r="J124" s="141"/>
      <c r="K124" s="141"/>
      <c r="L124" s="141"/>
      <c r="M124" s="141"/>
      <c r="N124" s="141"/>
      <c r="O124" s="143"/>
      <c r="P124" s="143"/>
      <c r="Q124" s="143"/>
      <c r="R124" s="143"/>
      <c r="S124" s="142"/>
      <c r="T124" s="143"/>
      <c r="U124" s="143"/>
      <c r="V124" s="143"/>
      <c r="W124" s="144"/>
      <c r="X124" s="144"/>
      <c r="Y124" s="144"/>
      <c r="Z124" s="144"/>
      <c r="AA124" s="144"/>
      <c r="AB124" s="1"/>
      <c r="AC124" s="1"/>
      <c r="AD124" s="1"/>
    </row>
    <row r="125" spans="1:30" ht="16" thickBot="1" x14ac:dyDescent="0.5">
      <c r="A125" s="187"/>
      <c r="B125" s="145"/>
      <c r="C125" s="145"/>
      <c r="D125" s="145"/>
      <c r="E125" s="145"/>
      <c r="F125" s="145"/>
      <c r="G125" s="203"/>
      <c r="H125" s="203"/>
      <c r="I125" s="203"/>
      <c r="J125" s="141"/>
      <c r="K125" s="141"/>
      <c r="L125" s="141"/>
      <c r="M125" s="141"/>
      <c r="N125" s="141"/>
      <c r="O125" s="143"/>
      <c r="P125" s="143"/>
      <c r="Q125" s="143"/>
      <c r="R125" s="143"/>
      <c r="S125" s="142"/>
      <c r="T125" s="143"/>
      <c r="U125" s="143"/>
      <c r="V125" s="143"/>
      <c r="W125" s="144"/>
      <c r="X125" s="144"/>
      <c r="Y125" s="144"/>
      <c r="Z125" s="144"/>
      <c r="AA125" s="144"/>
      <c r="AB125" s="1"/>
      <c r="AC125" s="1"/>
      <c r="AD125" s="1"/>
    </row>
    <row r="126" spans="1:30" ht="16" thickBot="1" x14ac:dyDescent="0.5">
      <c r="A126" s="187"/>
      <c r="B126" s="145"/>
      <c r="C126" s="145"/>
      <c r="D126" s="145"/>
      <c r="E126" s="145"/>
      <c r="F126" s="145"/>
      <c r="G126" s="203"/>
      <c r="H126" s="203"/>
      <c r="I126" s="203"/>
      <c r="J126" s="141"/>
      <c r="K126" s="141"/>
      <c r="L126" s="141"/>
      <c r="M126" s="141"/>
      <c r="N126" s="141"/>
      <c r="O126" s="143"/>
      <c r="P126" s="143"/>
      <c r="Q126" s="143"/>
      <c r="R126" s="143"/>
      <c r="S126" s="142"/>
      <c r="T126" s="143"/>
      <c r="U126" s="143"/>
      <c r="V126" s="143"/>
      <c r="W126" s="144"/>
      <c r="X126" s="144"/>
      <c r="Y126" s="144"/>
      <c r="Z126" s="144"/>
      <c r="AA126" s="144"/>
      <c r="AB126" s="1"/>
      <c r="AC126" s="1"/>
      <c r="AD126" s="1"/>
    </row>
    <row r="127" spans="1:30" ht="16" thickBot="1" x14ac:dyDescent="0.5">
      <c r="A127" s="187"/>
      <c r="B127" s="145"/>
      <c r="C127" s="145"/>
      <c r="D127" s="145"/>
      <c r="E127" s="145"/>
      <c r="F127" s="145"/>
      <c r="G127" s="203"/>
      <c r="H127" s="203"/>
      <c r="I127" s="203"/>
      <c r="J127" s="141"/>
      <c r="K127" s="141"/>
      <c r="L127" s="141"/>
      <c r="M127" s="141"/>
      <c r="N127" s="141"/>
      <c r="O127" s="143"/>
      <c r="P127" s="143"/>
      <c r="Q127" s="143"/>
      <c r="R127" s="143"/>
      <c r="S127" s="142"/>
      <c r="T127" s="143"/>
      <c r="U127" s="143"/>
      <c r="V127" s="143"/>
      <c r="W127" s="144"/>
      <c r="X127" s="144"/>
      <c r="Y127" s="144"/>
      <c r="Z127" s="144"/>
      <c r="AA127" s="144"/>
      <c r="AB127" s="1"/>
      <c r="AC127" s="1"/>
      <c r="AD127" s="1"/>
    </row>
    <row r="128" spans="1:30" ht="16" thickBot="1" x14ac:dyDescent="0.5">
      <c r="A128" s="187"/>
      <c r="B128" s="145"/>
      <c r="C128" s="145"/>
      <c r="D128" s="145"/>
      <c r="E128" s="145"/>
      <c r="F128" s="145"/>
      <c r="G128" s="203"/>
      <c r="H128" s="203"/>
      <c r="I128" s="203"/>
      <c r="J128" s="141"/>
      <c r="K128" s="141"/>
      <c r="L128" s="141"/>
      <c r="M128" s="141"/>
      <c r="N128" s="141"/>
      <c r="O128" s="143"/>
      <c r="P128" s="143"/>
      <c r="Q128" s="143"/>
      <c r="R128" s="143"/>
      <c r="S128" s="142"/>
      <c r="T128" s="143"/>
      <c r="U128" s="143"/>
      <c r="V128" s="143"/>
      <c r="W128" s="144"/>
      <c r="X128" s="144"/>
      <c r="Y128" s="144"/>
      <c r="Z128" s="144"/>
      <c r="AA128" s="144"/>
      <c r="AB128" s="1"/>
      <c r="AC128" s="1"/>
      <c r="AD128" s="1"/>
    </row>
    <row r="129" spans="1:30" ht="16" thickBot="1" x14ac:dyDescent="0.5">
      <c r="A129" s="187"/>
      <c r="B129" s="145"/>
      <c r="C129" s="145"/>
      <c r="D129" s="145"/>
      <c r="E129" s="145"/>
      <c r="F129" s="145"/>
      <c r="G129" s="203"/>
      <c r="H129" s="203"/>
      <c r="I129" s="203"/>
      <c r="J129" s="141"/>
      <c r="K129" s="141"/>
      <c r="L129" s="141"/>
      <c r="M129" s="141"/>
      <c r="N129" s="141"/>
      <c r="O129" s="143"/>
      <c r="P129" s="143"/>
      <c r="Q129" s="143"/>
      <c r="R129" s="143"/>
      <c r="S129" s="142"/>
      <c r="T129" s="143"/>
      <c r="U129" s="143"/>
      <c r="V129" s="143"/>
      <c r="W129" s="144"/>
      <c r="X129" s="144"/>
      <c r="Y129" s="144"/>
      <c r="Z129" s="144"/>
      <c r="AA129" s="144"/>
      <c r="AB129" s="1"/>
      <c r="AC129" s="1"/>
      <c r="AD129" s="1"/>
    </row>
    <row r="130" spans="1:30" ht="16" thickBot="1" x14ac:dyDescent="0.5">
      <c r="A130" s="187"/>
      <c r="B130" s="145"/>
      <c r="C130" s="145"/>
      <c r="D130" s="145"/>
      <c r="E130" s="145"/>
      <c r="F130" s="145"/>
      <c r="G130" s="203"/>
      <c r="H130" s="203"/>
      <c r="I130" s="203"/>
      <c r="J130" s="141"/>
      <c r="K130" s="141"/>
      <c r="L130" s="141"/>
      <c r="M130" s="141"/>
      <c r="N130" s="141"/>
      <c r="O130" s="143"/>
      <c r="P130" s="143"/>
      <c r="Q130" s="143"/>
      <c r="R130" s="143"/>
      <c r="S130" s="142"/>
      <c r="T130" s="143"/>
      <c r="U130" s="143"/>
      <c r="V130" s="143"/>
      <c r="W130" s="144"/>
      <c r="X130" s="144"/>
      <c r="Y130" s="144"/>
      <c r="Z130" s="144"/>
      <c r="AA130" s="144"/>
      <c r="AB130" s="1"/>
      <c r="AC130" s="1"/>
      <c r="AD130" s="1"/>
    </row>
    <row r="131" spans="1:30" ht="16" thickBot="1" x14ac:dyDescent="0.5">
      <c r="A131" s="187"/>
      <c r="B131" s="145"/>
      <c r="C131" s="145"/>
      <c r="D131" s="145"/>
      <c r="E131" s="145"/>
      <c r="F131" s="145"/>
      <c r="G131" s="203"/>
      <c r="H131" s="203"/>
      <c r="I131" s="203"/>
      <c r="J131" s="141"/>
      <c r="K131" s="141"/>
      <c r="L131" s="141"/>
      <c r="M131" s="141"/>
      <c r="N131" s="141"/>
      <c r="O131" s="143"/>
      <c r="P131" s="143"/>
      <c r="Q131" s="143"/>
      <c r="R131" s="143"/>
      <c r="S131" s="142"/>
      <c r="T131" s="143"/>
      <c r="U131" s="143"/>
      <c r="V131" s="143"/>
      <c r="W131" s="144"/>
      <c r="X131" s="144"/>
      <c r="Y131" s="144"/>
      <c r="Z131" s="144"/>
      <c r="AA131" s="144"/>
      <c r="AB131" s="1"/>
      <c r="AC131" s="1"/>
      <c r="AD131" s="1"/>
    </row>
    <row r="132" spans="1:30" ht="16" thickBot="1" x14ac:dyDescent="0.5">
      <c r="A132" s="187"/>
      <c r="B132" s="145"/>
      <c r="C132" s="145"/>
      <c r="D132" s="145"/>
      <c r="E132" s="145"/>
      <c r="F132" s="145"/>
      <c r="G132" s="203"/>
      <c r="H132" s="203"/>
      <c r="I132" s="203"/>
      <c r="J132" s="141"/>
      <c r="K132" s="141"/>
      <c r="L132" s="141"/>
      <c r="M132" s="141"/>
      <c r="N132" s="141"/>
      <c r="O132" s="143"/>
      <c r="P132" s="143"/>
      <c r="Q132" s="143"/>
      <c r="R132" s="143"/>
      <c r="S132" s="142"/>
      <c r="T132" s="143"/>
      <c r="U132" s="143"/>
      <c r="V132" s="143"/>
      <c r="W132" s="144"/>
      <c r="X132" s="144"/>
      <c r="Y132" s="144"/>
      <c r="Z132" s="144"/>
      <c r="AA132" s="144"/>
      <c r="AB132" s="1"/>
      <c r="AC132" s="1"/>
      <c r="AD132" s="1"/>
    </row>
    <row r="133" spans="1:30" ht="16" thickBot="1" x14ac:dyDescent="0.5">
      <c r="A133" s="187"/>
      <c r="B133" s="145"/>
      <c r="C133" s="145"/>
      <c r="D133" s="145"/>
      <c r="E133" s="145"/>
      <c r="F133" s="145"/>
      <c r="G133" s="203"/>
      <c r="H133" s="203"/>
      <c r="I133" s="203"/>
      <c r="J133" s="141"/>
      <c r="K133" s="141"/>
      <c r="L133" s="141"/>
      <c r="M133" s="141"/>
      <c r="N133" s="141"/>
      <c r="O133" s="143"/>
      <c r="P133" s="143"/>
      <c r="Q133" s="143"/>
      <c r="R133" s="143"/>
      <c r="S133" s="142"/>
      <c r="T133" s="143"/>
      <c r="U133" s="143"/>
      <c r="V133" s="143"/>
      <c r="W133" s="144"/>
      <c r="X133" s="144"/>
      <c r="Y133" s="144"/>
      <c r="Z133" s="144"/>
      <c r="AA133" s="144"/>
      <c r="AB133" s="1"/>
      <c r="AC133" s="1"/>
      <c r="AD133" s="1"/>
    </row>
    <row r="134" spans="1:30" ht="16" thickBot="1" x14ac:dyDescent="0.5">
      <c r="A134" s="187"/>
      <c r="B134" s="145"/>
      <c r="C134" s="145"/>
      <c r="D134" s="145"/>
      <c r="E134" s="145"/>
      <c r="F134" s="145"/>
      <c r="G134" s="203"/>
      <c r="H134" s="203"/>
      <c r="I134" s="203"/>
      <c r="J134" s="141"/>
      <c r="K134" s="141"/>
      <c r="L134" s="141"/>
      <c r="M134" s="141"/>
      <c r="N134" s="141"/>
      <c r="O134" s="143"/>
      <c r="P134" s="143"/>
      <c r="Q134" s="143"/>
      <c r="R134" s="143"/>
      <c r="S134" s="142"/>
      <c r="T134" s="143"/>
      <c r="U134" s="143"/>
      <c r="V134" s="143"/>
      <c r="W134" s="144"/>
      <c r="X134" s="144"/>
      <c r="Y134" s="144"/>
      <c r="Z134" s="144"/>
      <c r="AA134" s="144"/>
      <c r="AB134" s="1"/>
      <c r="AC134" s="1"/>
      <c r="AD134" s="1"/>
    </row>
    <row r="135" spans="1:30" ht="16" thickBot="1" x14ac:dyDescent="0.5">
      <c r="A135" s="187"/>
      <c r="B135" s="145"/>
      <c r="C135" s="145"/>
      <c r="D135" s="145"/>
      <c r="E135" s="145"/>
      <c r="F135" s="145"/>
      <c r="G135" s="203"/>
      <c r="H135" s="203"/>
      <c r="I135" s="203"/>
      <c r="J135" s="141"/>
      <c r="K135" s="141"/>
      <c r="L135" s="141"/>
      <c r="M135" s="141"/>
      <c r="N135" s="141"/>
      <c r="O135" s="143"/>
      <c r="P135" s="143"/>
      <c r="Q135" s="143"/>
      <c r="R135" s="143"/>
      <c r="S135" s="142"/>
      <c r="T135" s="143"/>
      <c r="U135" s="143"/>
      <c r="V135" s="143"/>
      <c r="W135" s="144"/>
      <c r="X135" s="144"/>
      <c r="Y135" s="144"/>
      <c r="Z135" s="144"/>
      <c r="AA135" s="144"/>
      <c r="AB135" s="1"/>
      <c r="AC135" s="1"/>
      <c r="AD135" s="1"/>
    </row>
    <row r="136" spans="1:30" ht="16" thickBot="1" x14ac:dyDescent="0.5">
      <c r="A136" s="187"/>
      <c r="B136" s="145"/>
      <c r="C136" s="145"/>
      <c r="D136" s="145"/>
      <c r="E136" s="145"/>
      <c r="F136" s="145"/>
      <c r="G136" s="203"/>
      <c r="H136" s="203"/>
      <c r="I136" s="203"/>
      <c r="J136" s="141"/>
      <c r="K136" s="141"/>
      <c r="L136" s="141"/>
      <c r="M136" s="141"/>
      <c r="N136" s="141"/>
      <c r="O136" s="143"/>
      <c r="P136" s="143"/>
      <c r="Q136" s="143"/>
      <c r="R136" s="143"/>
      <c r="S136" s="142"/>
      <c r="T136" s="143"/>
      <c r="U136" s="143"/>
      <c r="V136" s="143"/>
      <c r="W136" s="144"/>
      <c r="X136" s="144"/>
      <c r="Y136" s="144"/>
      <c r="Z136" s="144"/>
      <c r="AA136" s="144"/>
      <c r="AB136" s="1"/>
      <c r="AC136" s="1"/>
      <c r="AD136" s="1"/>
    </row>
    <row r="137" spans="1:30" ht="16" thickBot="1" x14ac:dyDescent="0.5">
      <c r="A137" s="187"/>
      <c r="B137" s="145"/>
      <c r="C137" s="145"/>
      <c r="D137" s="145"/>
      <c r="E137" s="145"/>
      <c r="F137" s="145"/>
      <c r="G137" s="203"/>
      <c r="H137" s="203"/>
      <c r="I137" s="203"/>
      <c r="J137" s="141"/>
      <c r="K137" s="141"/>
      <c r="L137" s="141"/>
      <c r="M137" s="141"/>
      <c r="N137" s="141"/>
      <c r="O137" s="143"/>
      <c r="P137" s="143"/>
      <c r="Q137" s="143"/>
      <c r="R137" s="143"/>
      <c r="S137" s="142"/>
      <c r="T137" s="143"/>
      <c r="U137" s="143"/>
      <c r="V137" s="143"/>
      <c r="W137" s="144"/>
      <c r="X137" s="144"/>
      <c r="Y137" s="144"/>
      <c r="Z137" s="144"/>
      <c r="AA137" s="144"/>
      <c r="AB137" s="1"/>
      <c r="AC137" s="1"/>
      <c r="AD137" s="1"/>
    </row>
    <row r="138" spans="1:30" ht="16" thickBot="1" x14ac:dyDescent="0.5">
      <c r="A138" s="187"/>
      <c r="B138" s="145"/>
      <c r="C138" s="145"/>
      <c r="D138" s="145"/>
      <c r="E138" s="145"/>
      <c r="F138" s="145"/>
      <c r="G138" s="203"/>
      <c r="H138" s="203"/>
      <c r="I138" s="203"/>
      <c r="J138" s="141"/>
      <c r="K138" s="141"/>
      <c r="L138" s="141"/>
      <c r="M138" s="141"/>
      <c r="N138" s="141"/>
      <c r="O138" s="143"/>
      <c r="P138" s="143"/>
      <c r="Q138" s="143"/>
      <c r="R138" s="143"/>
      <c r="S138" s="142"/>
      <c r="T138" s="143"/>
      <c r="U138" s="143"/>
      <c r="V138" s="143"/>
      <c r="W138" s="144"/>
      <c r="X138" s="144"/>
      <c r="Y138" s="144"/>
      <c r="Z138" s="144"/>
      <c r="AA138" s="144"/>
      <c r="AB138" s="1"/>
      <c r="AC138" s="1"/>
      <c r="AD138" s="1"/>
    </row>
    <row r="139" spans="1:30" ht="16" thickBot="1" x14ac:dyDescent="0.5">
      <c r="A139" s="187"/>
      <c r="B139" s="145"/>
      <c r="C139" s="145"/>
      <c r="D139" s="145"/>
      <c r="E139" s="145"/>
      <c r="F139" s="145"/>
      <c r="G139" s="203"/>
      <c r="H139" s="203"/>
      <c r="I139" s="203"/>
      <c r="J139" s="141"/>
      <c r="K139" s="141"/>
      <c r="L139" s="141"/>
      <c r="M139" s="141"/>
      <c r="N139" s="141"/>
      <c r="O139" s="143"/>
      <c r="P139" s="143"/>
      <c r="Q139" s="143"/>
      <c r="R139" s="143"/>
      <c r="S139" s="142"/>
      <c r="T139" s="143"/>
      <c r="U139" s="143"/>
      <c r="V139" s="143"/>
      <c r="W139" s="144"/>
      <c r="X139" s="144"/>
      <c r="Y139" s="144"/>
      <c r="Z139" s="144"/>
      <c r="AA139" s="144"/>
      <c r="AB139" s="1"/>
      <c r="AC139" s="1"/>
      <c r="AD139" s="1"/>
    </row>
    <row r="140" spans="1:30" ht="16" thickBot="1" x14ac:dyDescent="0.5">
      <c r="A140" s="187"/>
      <c r="B140" s="145"/>
      <c r="C140" s="145"/>
      <c r="D140" s="145"/>
      <c r="E140" s="145"/>
      <c r="F140" s="145"/>
      <c r="G140" s="203"/>
      <c r="H140" s="203"/>
      <c r="I140" s="203"/>
      <c r="J140" s="141"/>
      <c r="K140" s="141"/>
      <c r="L140" s="141"/>
      <c r="M140" s="141"/>
      <c r="N140" s="141"/>
      <c r="O140" s="143"/>
      <c r="P140" s="143"/>
      <c r="Q140" s="143"/>
      <c r="R140" s="143"/>
      <c r="S140" s="142"/>
      <c r="T140" s="143"/>
      <c r="U140" s="143"/>
      <c r="V140" s="143"/>
      <c r="W140" s="144"/>
      <c r="X140" s="144"/>
      <c r="Y140" s="144"/>
      <c r="Z140" s="144"/>
      <c r="AA140" s="144"/>
      <c r="AB140" s="1"/>
      <c r="AC140" s="1"/>
      <c r="AD140" s="1"/>
    </row>
    <row r="141" spans="1:30" ht="16" thickBot="1" x14ac:dyDescent="0.5">
      <c r="A141" s="187"/>
      <c r="B141" s="145"/>
      <c r="C141" s="145"/>
      <c r="D141" s="145"/>
      <c r="E141" s="145"/>
      <c r="F141" s="145"/>
      <c r="G141" s="203"/>
      <c r="H141" s="203"/>
      <c r="I141" s="203"/>
      <c r="J141" s="141"/>
      <c r="K141" s="141"/>
      <c r="L141" s="141"/>
      <c r="M141" s="141"/>
      <c r="N141" s="141"/>
      <c r="O141" s="143"/>
      <c r="P141" s="143"/>
      <c r="Q141" s="143"/>
      <c r="R141" s="143"/>
      <c r="S141" s="142"/>
      <c r="T141" s="143"/>
      <c r="U141" s="143"/>
      <c r="V141" s="143"/>
      <c r="W141" s="144"/>
      <c r="X141" s="144"/>
      <c r="Y141" s="144"/>
      <c r="Z141" s="144"/>
      <c r="AA141" s="144"/>
      <c r="AB141" s="1"/>
      <c r="AC141" s="1"/>
      <c r="AD141" s="1"/>
    </row>
    <row r="142" spans="1:30" ht="16" thickBot="1" x14ac:dyDescent="0.5">
      <c r="A142" s="187"/>
      <c r="B142" s="145"/>
      <c r="C142" s="145"/>
      <c r="D142" s="145"/>
      <c r="E142" s="145"/>
      <c r="F142" s="145"/>
      <c r="G142" s="203"/>
      <c r="H142" s="203"/>
      <c r="I142" s="203"/>
      <c r="J142" s="141"/>
      <c r="K142" s="141"/>
      <c r="L142" s="141"/>
      <c r="M142" s="141"/>
      <c r="N142" s="141"/>
      <c r="O142" s="143"/>
      <c r="P142" s="143"/>
      <c r="Q142" s="143"/>
      <c r="R142" s="143"/>
      <c r="S142" s="142"/>
      <c r="T142" s="143"/>
      <c r="U142" s="143"/>
      <c r="V142" s="143"/>
      <c r="W142" s="144"/>
      <c r="X142" s="144"/>
      <c r="Y142" s="144"/>
      <c r="Z142" s="144"/>
      <c r="AA142" s="144"/>
      <c r="AB142" s="1"/>
      <c r="AC142" s="1"/>
      <c r="AD142" s="1"/>
    </row>
    <row r="143" spans="1:30" ht="16" thickBot="1" x14ac:dyDescent="0.5">
      <c r="A143" s="187"/>
      <c r="B143" s="145"/>
      <c r="C143" s="145"/>
      <c r="D143" s="145"/>
      <c r="E143" s="145"/>
      <c r="F143" s="145"/>
      <c r="G143" s="203"/>
      <c r="H143" s="203"/>
      <c r="I143" s="203"/>
      <c r="J143" s="141"/>
      <c r="K143" s="141"/>
      <c r="L143" s="141"/>
      <c r="M143" s="141"/>
      <c r="N143" s="141"/>
      <c r="O143" s="143"/>
      <c r="P143" s="143"/>
      <c r="Q143" s="143"/>
      <c r="R143" s="143"/>
      <c r="S143" s="142"/>
      <c r="T143" s="143"/>
      <c r="U143" s="143"/>
      <c r="V143" s="143"/>
      <c r="W143" s="144"/>
      <c r="X143" s="144"/>
      <c r="Y143" s="144"/>
      <c r="Z143" s="144"/>
      <c r="AA143" s="144"/>
      <c r="AB143" s="1"/>
      <c r="AC143" s="1"/>
      <c r="AD143" s="1"/>
    </row>
    <row r="144" spans="1:30" ht="16" thickBot="1" x14ac:dyDescent="0.5">
      <c r="A144" s="187"/>
      <c r="B144" s="145"/>
      <c r="C144" s="145"/>
      <c r="D144" s="145"/>
      <c r="E144" s="145"/>
      <c r="F144" s="145"/>
      <c r="G144" s="203"/>
      <c r="H144" s="203"/>
      <c r="I144" s="203"/>
      <c r="J144" s="141"/>
      <c r="K144" s="141"/>
      <c r="L144" s="141"/>
      <c r="M144" s="141"/>
      <c r="N144" s="141"/>
      <c r="O144" s="143"/>
      <c r="P144" s="143"/>
      <c r="Q144" s="143"/>
      <c r="R144" s="143"/>
      <c r="S144" s="142"/>
      <c r="T144" s="143"/>
      <c r="U144" s="143"/>
      <c r="V144" s="143"/>
      <c r="W144" s="144"/>
      <c r="X144" s="144"/>
      <c r="Y144" s="144"/>
      <c r="Z144" s="144"/>
      <c r="AA144" s="144"/>
      <c r="AB144" s="1"/>
      <c r="AC144" s="1"/>
      <c r="AD144" s="1"/>
    </row>
    <row r="145" spans="1:30" ht="16" thickBot="1" x14ac:dyDescent="0.5">
      <c r="A145" s="187"/>
      <c r="B145" s="145"/>
      <c r="C145" s="145"/>
      <c r="D145" s="145"/>
      <c r="E145" s="145"/>
      <c r="F145" s="145"/>
      <c r="G145" s="203"/>
      <c r="H145" s="203"/>
      <c r="I145" s="203"/>
      <c r="J145" s="141"/>
      <c r="K145" s="141"/>
      <c r="L145" s="141"/>
      <c r="M145" s="141"/>
      <c r="N145" s="141"/>
      <c r="O145" s="143"/>
      <c r="P145" s="143"/>
      <c r="Q145" s="143"/>
      <c r="R145" s="143"/>
      <c r="S145" s="142"/>
      <c r="T145" s="143"/>
      <c r="U145" s="143"/>
      <c r="V145" s="143"/>
      <c r="W145" s="144"/>
      <c r="X145" s="144"/>
      <c r="Y145" s="144"/>
      <c r="Z145" s="144"/>
      <c r="AA145" s="144"/>
      <c r="AB145" s="1"/>
      <c r="AC145" s="1"/>
      <c r="AD145" s="1"/>
    </row>
    <row r="146" spans="1:30" ht="16" thickBot="1" x14ac:dyDescent="0.5">
      <c r="A146" s="187"/>
      <c r="B146" s="145"/>
      <c r="C146" s="145"/>
      <c r="D146" s="145"/>
      <c r="E146" s="145"/>
      <c r="F146" s="145"/>
      <c r="G146" s="203"/>
      <c r="H146" s="203"/>
      <c r="I146" s="203"/>
      <c r="J146" s="141"/>
      <c r="K146" s="141"/>
      <c r="L146" s="141"/>
      <c r="M146" s="141"/>
      <c r="N146" s="141"/>
      <c r="O146" s="143"/>
      <c r="P146" s="143"/>
      <c r="Q146" s="143"/>
      <c r="R146" s="143"/>
      <c r="S146" s="142"/>
      <c r="T146" s="143"/>
      <c r="U146" s="143"/>
      <c r="V146" s="143"/>
      <c r="W146" s="144"/>
      <c r="X146" s="144"/>
      <c r="Y146" s="144"/>
      <c r="Z146" s="144"/>
      <c r="AA146" s="144"/>
      <c r="AB146" s="1"/>
      <c r="AC146" s="1"/>
      <c r="AD146" s="1"/>
    </row>
    <row r="147" spans="1:30" ht="16" thickBot="1" x14ac:dyDescent="0.5">
      <c r="A147" s="187"/>
      <c r="B147" s="145"/>
      <c r="C147" s="145"/>
      <c r="D147" s="145"/>
      <c r="E147" s="145"/>
      <c r="F147" s="145"/>
      <c r="G147" s="203"/>
      <c r="H147" s="203"/>
      <c r="I147" s="203"/>
      <c r="J147" s="141"/>
      <c r="K147" s="141"/>
      <c r="L147" s="141"/>
      <c r="M147" s="141"/>
      <c r="N147" s="141"/>
      <c r="O147" s="143"/>
      <c r="P147" s="143"/>
      <c r="Q147" s="143"/>
      <c r="R147" s="143"/>
      <c r="S147" s="142"/>
      <c r="T147" s="143"/>
      <c r="U147" s="143"/>
      <c r="V147" s="143"/>
      <c r="W147" s="144"/>
      <c r="X147" s="144"/>
      <c r="Y147" s="144"/>
      <c r="Z147" s="144"/>
      <c r="AA147" s="144"/>
      <c r="AB147" s="1"/>
      <c r="AC147" s="1"/>
      <c r="AD147" s="1"/>
    </row>
    <row r="148" spans="1:30" ht="16" thickBot="1" x14ac:dyDescent="0.5">
      <c r="A148" s="187"/>
      <c r="B148" s="145"/>
      <c r="C148" s="145"/>
      <c r="D148" s="145"/>
      <c r="E148" s="145"/>
      <c r="F148" s="145"/>
      <c r="G148" s="203"/>
      <c r="H148" s="203"/>
      <c r="I148" s="203"/>
      <c r="J148" s="141"/>
      <c r="K148" s="141"/>
      <c r="L148" s="141"/>
      <c r="M148" s="141"/>
      <c r="N148" s="141"/>
      <c r="O148" s="143"/>
      <c r="P148" s="143"/>
      <c r="Q148" s="143"/>
      <c r="R148" s="143"/>
      <c r="S148" s="142"/>
      <c r="T148" s="143"/>
      <c r="U148" s="143"/>
      <c r="V148" s="143"/>
      <c r="W148" s="144"/>
      <c r="X148" s="144"/>
      <c r="Y148" s="144"/>
      <c r="Z148" s="144"/>
      <c r="AA148" s="144"/>
      <c r="AB148" s="1"/>
      <c r="AC148" s="1"/>
      <c r="AD148" s="1"/>
    </row>
    <row r="149" spans="1:30" ht="16" thickBot="1" x14ac:dyDescent="0.5">
      <c r="A149" s="187"/>
      <c r="B149" s="145"/>
      <c r="C149" s="145"/>
      <c r="D149" s="145"/>
      <c r="E149" s="145"/>
      <c r="F149" s="145"/>
      <c r="G149" s="203"/>
      <c r="H149" s="203"/>
      <c r="I149" s="203"/>
      <c r="J149" s="141"/>
      <c r="K149" s="141"/>
      <c r="L149" s="141"/>
      <c r="M149" s="141"/>
      <c r="N149" s="141"/>
      <c r="O149" s="143"/>
      <c r="P149" s="143"/>
      <c r="Q149" s="143"/>
      <c r="R149" s="143"/>
      <c r="S149" s="142"/>
      <c r="T149" s="143"/>
      <c r="U149" s="143"/>
      <c r="V149" s="143"/>
      <c r="W149" s="144"/>
      <c r="X149" s="144"/>
      <c r="Y149" s="144"/>
      <c r="Z149" s="144"/>
      <c r="AA149" s="144"/>
      <c r="AB149" s="1"/>
      <c r="AC149" s="1"/>
      <c r="AD149" s="1"/>
    </row>
    <row r="150" spans="1:30" ht="16" thickBot="1" x14ac:dyDescent="0.5">
      <c r="A150" s="187"/>
      <c r="B150" s="145"/>
      <c r="C150" s="145"/>
      <c r="D150" s="145"/>
      <c r="E150" s="145"/>
      <c r="F150" s="145"/>
      <c r="G150" s="203"/>
      <c r="H150" s="203"/>
      <c r="I150" s="203"/>
      <c r="J150" s="141"/>
      <c r="K150" s="141"/>
      <c r="L150" s="141"/>
      <c r="M150" s="141"/>
      <c r="N150" s="141"/>
      <c r="O150" s="143"/>
      <c r="P150" s="143"/>
      <c r="Q150" s="143"/>
      <c r="R150" s="143"/>
      <c r="S150" s="142"/>
      <c r="T150" s="143"/>
      <c r="U150" s="143"/>
      <c r="V150" s="143"/>
      <c r="W150" s="144"/>
      <c r="X150" s="144"/>
      <c r="Y150" s="144"/>
      <c r="Z150" s="144"/>
      <c r="AA150" s="144"/>
      <c r="AB150" s="1"/>
      <c r="AC150" s="1"/>
      <c r="AD150" s="1"/>
    </row>
    <row r="151" spans="1:30" ht="16" thickBot="1" x14ac:dyDescent="0.5">
      <c r="A151" s="187"/>
      <c r="B151" s="145"/>
      <c r="C151" s="145"/>
      <c r="D151" s="145"/>
      <c r="E151" s="145"/>
      <c r="F151" s="145"/>
      <c r="G151" s="203"/>
      <c r="H151" s="203"/>
      <c r="I151" s="203"/>
      <c r="J151" s="141"/>
      <c r="K151" s="141"/>
      <c r="L151" s="141"/>
      <c r="M151" s="141"/>
      <c r="N151" s="141"/>
      <c r="O151" s="143"/>
      <c r="P151" s="143"/>
      <c r="Q151" s="143"/>
      <c r="R151" s="143"/>
      <c r="S151" s="142"/>
      <c r="T151" s="143"/>
      <c r="U151" s="143"/>
      <c r="V151" s="143"/>
      <c r="W151" s="144"/>
      <c r="X151" s="144"/>
      <c r="Y151" s="144"/>
      <c r="Z151" s="144"/>
      <c r="AA151" s="144"/>
      <c r="AB151" s="1"/>
      <c r="AC151" s="1"/>
      <c r="AD151" s="1"/>
    </row>
    <row r="152" spans="1:30" ht="16" thickBot="1" x14ac:dyDescent="0.5">
      <c r="A152" s="187"/>
      <c r="B152" s="145"/>
      <c r="C152" s="145"/>
      <c r="D152" s="145"/>
      <c r="E152" s="145"/>
      <c r="F152" s="145"/>
      <c r="G152" s="203"/>
      <c r="H152" s="203"/>
      <c r="I152" s="203"/>
      <c r="J152" s="141"/>
      <c r="K152" s="141"/>
      <c r="L152" s="141"/>
      <c r="M152" s="141"/>
      <c r="N152" s="141"/>
      <c r="O152" s="143"/>
      <c r="P152" s="143"/>
      <c r="Q152" s="143"/>
      <c r="R152" s="143"/>
      <c r="S152" s="142"/>
      <c r="T152" s="143"/>
      <c r="U152" s="143"/>
      <c r="V152" s="143"/>
      <c r="W152" s="144"/>
      <c r="X152" s="144"/>
      <c r="Y152" s="144"/>
      <c r="Z152" s="144"/>
      <c r="AA152" s="144"/>
      <c r="AB152" s="1"/>
      <c r="AC152" s="1"/>
      <c r="AD152" s="1"/>
    </row>
    <row r="153" spans="1:30" ht="16" thickBot="1" x14ac:dyDescent="0.5">
      <c r="A153" s="187"/>
      <c r="B153" s="145"/>
      <c r="C153" s="145"/>
      <c r="D153" s="145"/>
      <c r="E153" s="145"/>
      <c r="F153" s="145"/>
      <c r="G153" s="203"/>
      <c r="H153" s="203"/>
      <c r="I153" s="203"/>
      <c r="J153" s="141"/>
      <c r="K153" s="141"/>
      <c r="L153" s="141"/>
      <c r="M153" s="141"/>
      <c r="N153" s="141"/>
      <c r="O153" s="143"/>
      <c r="P153" s="143"/>
      <c r="Q153" s="143"/>
      <c r="R153" s="143"/>
      <c r="S153" s="142"/>
      <c r="T153" s="143"/>
      <c r="U153" s="143"/>
      <c r="V153" s="143"/>
      <c r="W153" s="144"/>
      <c r="X153" s="144"/>
      <c r="Y153" s="144"/>
      <c r="Z153" s="144"/>
      <c r="AA153" s="144"/>
      <c r="AB153" s="1"/>
      <c r="AC153" s="1"/>
      <c r="AD153" s="1"/>
    </row>
    <row r="154" spans="1:30" ht="16" thickBot="1" x14ac:dyDescent="0.5">
      <c r="A154" s="187"/>
      <c r="B154" s="145"/>
      <c r="C154" s="145"/>
      <c r="D154" s="145"/>
      <c r="E154" s="145"/>
      <c r="F154" s="145"/>
      <c r="G154" s="203"/>
      <c r="H154" s="203"/>
      <c r="I154" s="203"/>
      <c r="J154" s="141"/>
      <c r="K154" s="141"/>
      <c r="L154" s="141"/>
      <c r="M154" s="141"/>
      <c r="N154" s="141"/>
      <c r="O154" s="143"/>
      <c r="P154" s="143"/>
      <c r="Q154" s="143"/>
      <c r="R154" s="143"/>
      <c r="S154" s="142"/>
      <c r="T154" s="143"/>
      <c r="U154" s="143"/>
      <c r="V154" s="143"/>
      <c r="W154" s="144"/>
      <c r="X154" s="144"/>
      <c r="Y154" s="144"/>
      <c r="Z154" s="144"/>
      <c r="AA154" s="144"/>
      <c r="AB154" s="1"/>
      <c r="AC154" s="1"/>
      <c r="AD154" s="1"/>
    </row>
    <row r="155" spans="1:30" ht="16" thickBot="1" x14ac:dyDescent="0.5">
      <c r="A155" s="187"/>
      <c r="B155" s="145"/>
      <c r="C155" s="145"/>
      <c r="D155" s="145"/>
      <c r="E155" s="145"/>
      <c r="F155" s="145"/>
      <c r="G155" s="203"/>
      <c r="H155" s="203"/>
      <c r="I155" s="203"/>
      <c r="J155" s="141"/>
      <c r="K155" s="141"/>
      <c r="L155" s="141"/>
      <c r="M155" s="141"/>
      <c r="N155" s="141"/>
      <c r="O155" s="143"/>
      <c r="P155" s="143"/>
      <c r="Q155" s="143"/>
      <c r="R155" s="143"/>
      <c r="S155" s="142"/>
      <c r="T155" s="143"/>
      <c r="U155" s="143"/>
      <c r="V155" s="143"/>
      <c r="W155" s="144"/>
      <c r="X155" s="144"/>
      <c r="Y155" s="144"/>
      <c r="Z155" s="144"/>
      <c r="AA155" s="144"/>
      <c r="AB155" s="1"/>
      <c r="AC155" s="1"/>
      <c r="AD155" s="1"/>
    </row>
    <row r="156" spans="1:30" ht="16" thickBot="1" x14ac:dyDescent="0.5">
      <c r="A156" s="187"/>
      <c r="B156" s="145"/>
      <c r="C156" s="145"/>
      <c r="D156" s="145"/>
      <c r="E156" s="145"/>
      <c r="F156" s="145"/>
      <c r="G156" s="203"/>
      <c r="H156" s="203"/>
      <c r="I156" s="203"/>
      <c r="J156" s="141"/>
      <c r="K156" s="141"/>
      <c r="L156" s="141"/>
      <c r="M156" s="141"/>
      <c r="N156" s="141"/>
      <c r="O156" s="143"/>
      <c r="P156" s="143"/>
      <c r="Q156" s="143"/>
      <c r="R156" s="143"/>
      <c r="S156" s="142"/>
      <c r="T156" s="143"/>
      <c r="U156" s="143"/>
      <c r="V156" s="143"/>
      <c r="W156" s="144"/>
      <c r="X156" s="144"/>
      <c r="Y156" s="144"/>
      <c r="Z156" s="144"/>
      <c r="AA156" s="144"/>
      <c r="AB156" s="1"/>
      <c r="AC156" s="1"/>
      <c r="AD156" s="1"/>
    </row>
    <row r="157" spans="1:30" ht="16" thickBot="1" x14ac:dyDescent="0.5">
      <c r="A157" s="187"/>
      <c r="B157" s="145"/>
      <c r="C157" s="145"/>
      <c r="D157" s="145"/>
      <c r="E157" s="145"/>
      <c r="F157" s="145"/>
      <c r="G157" s="203"/>
      <c r="H157" s="203"/>
      <c r="I157" s="203"/>
      <c r="J157" s="141"/>
      <c r="K157" s="141"/>
      <c r="L157" s="141"/>
      <c r="M157" s="141"/>
      <c r="N157" s="141"/>
      <c r="O157" s="143"/>
      <c r="P157" s="143"/>
      <c r="Q157" s="143"/>
      <c r="R157" s="143"/>
      <c r="S157" s="142"/>
      <c r="T157" s="143"/>
      <c r="U157" s="143"/>
      <c r="V157" s="143"/>
      <c r="W157" s="144"/>
      <c r="X157" s="144"/>
      <c r="Y157" s="144"/>
      <c r="Z157" s="144"/>
      <c r="AA157" s="144"/>
      <c r="AB157" s="1"/>
      <c r="AC157" s="1"/>
      <c r="AD157" s="1"/>
    </row>
    <row r="158" spans="1:30" ht="16" thickBot="1" x14ac:dyDescent="0.5">
      <c r="A158" s="187"/>
      <c r="B158" s="145"/>
      <c r="C158" s="145"/>
      <c r="D158" s="145"/>
      <c r="E158" s="145"/>
      <c r="F158" s="145"/>
      <c r="G158" s="203"/>
      <c r="H158" s="203"/>
      <c r="I158" s="203"/>
      <c r="J158" s="141"/>
      <c r="K158" s="141"/>
      <c r="L158" s="141"/>
      <c r="M158" s="141"/>
      <c r="N158" s="141"/>
      <c r="O158" s="143"/>
      <c r="P158" s="143"/>
      <c r="Q158" s="143"/>
      <c r="R158" s="143"/>
      <c r="S158" s="142"/>
      <c r="T158" s="143"/>
      <c r="U158" s="143"/>
      <c r="V158" s="143"/>
      <c r="W158" s="144"/>
      <c r="X158" s="144"/>
      <c r="Y158" s="144"/>
      <c r="Z158" s="144"/>
      <c r="AA158" s="144"/>
      <c r="AB158" s="1"/>
      <c r="AC158" s="1"/>
      <c r="AD158" s="1"/>
    </row>
    <row r="159" spans="1:30" ht="16" thickBot="1" x14ac:dyDescent="0.5">
      <c r="A159" s="187"/>
      <c r="B159" s="145"/>
      <c r="C159" s="145"/>
      <c r="D159" s="145"/>
      <c r="E159" s="145"/>
      <c r="F159" s="145"/>
      <c r="G159" s="203"/>
      <c r="H159" s="203"/>
      <c r="I159" s="203"/>
      <c r="J159" s="141"/>
      <c r="K159" s="141"/>
      <c r="L159" s="141"/>
      <c r="M159" s="141"/>
      <c r="N159" s="141"/>
      <c r="O159" s="143"/>
      <c r="P159" s="143"/>
      <c r="Q159" s="143"/>
      <c r="R159" s="143"/>
      <c r="S159" s="142"/>
      <c r="T159" s="143"/>
      <c r="U159" s="143"/>
      <c r="V159" s="143"/>
      <c r="W159" s="144"/>
      <c r="X159" s="144"/>
      <c r="Y159" s="144"/>
      <c r="Z159" s="144"/>
      <c r="AA159" s="144"/>
      <c r="AB159" s="1"/>
      <c r="AC159" s="1"/>
      <c r="AD159" s="1"/>
    </row>
    <row r="160" spans="1:30" ht="16" thickBot="1" x14ac:dyDescent="0.5">
      <c r="A160" s="187"/>
      <c r="B160" s="145"/>
      <c r="C160" s="145"/>
      <c r="D160" s="145"/>
      <c r="E160" s="145"/>
      <c r="F160" s="145"/>
      <c r="G160" s="203"/>
      <c r="H160" s="203"/>
      <c r="I160" s="203"/>
      <c r="J160" s="141"/>
      <c r="K160" s="141"/>
      <c r="L160" s="141"/>
      <c r="M160" s="141"/>
      <c r="N160" s="141"/>
      <c r="O160" s="143"/>
      <c r="P160" s="143"/>
      <c r="Q160" s="143"/>
      <c r="R160" s="143"/>
      <c r="S160" s="142"/>
      <c r="T160" s="143"/>
      <c r="U160" s="143"/>
      <c r="V160" s="143"/>
      <c r="W160" s="144"/>
      <c r="X160" s="144"/>
      <c r="Y160" s="144"/>
      <c r="Z160" s="144"/>
      <c r="AA160" s="144"/>
      <c r="AB160" s="1"/>
      <c r="AC160" s="1"/>
      <c r="AD160" s="1"/>
    </row>
    <row r="161" spans="1:30" ht="16" thickBot="1" x14ac:dyDescent="0.5">
      <c r="A161" s="187"/>
      <c r="B161" s="145"/>
      <c r="C161" s="145"/>
      <c r="D161" s="145"/>
      <c r="E161" s="145"/>
      <c r="F161" s="145"/>
      <c r="G161" s="203"/>
      <c r="H161" s="203"/>
      <c r="I161" s="203"/>
      <c r="J161" s="141"/>
      <c r="K161" s="141"/>
      <c r="L161" s="141"/>
      <c r="M161" s="141"/>
      <c r="N161" s="141"/>
      <c r="O161" s="143"/>
      <c r="P161" s="143"/>
      <c r="Q161" s="143"/>
      <c r="R161" s="143"/>
      <c r="S161" s="142"/>
      <c r="T161" s="143"/>
      <c r="U161" s="143"/>
      <c r="V161" s="143"/>
      <c r="W161" s="144"/>
      <c r="X161" s="144"/>
      <c r="Y161" s="144"/>
      <c r="Z161" s="144"/>
      <c r="AA161" s="144"/>
      <c r="AB161" s="1"/>
      <c r="AC161" s="1"/>
      <c r="AD161" s="1"/>
    </row>
    <row r="162" spans="1:30" ht="16" thickBot="1" x14ac:dyDescent="0.5">
      <c r="A162" s="187"/>
      <c r="B162" s="145"/>
      <c r="C162" s="145"/>
      <c r="D162" s="145"/>
      <c r="E162" s="145"/>
      <c r="F162" s="145"/>
      <c r="G162" s="203"/>
      <c r="H162" s="203"/>
      <c r="I162" s="203"/>
      <c r="J162" s="141"/>
      <c r="K162" s="141"/>
      <c r="L162" s="141"/>
      <c r="M162" s="141"/>
      <c r="N162" s="141"/>
      <c r="O162" s="143"/>
      <c r="P162" s="143"/>
      <c r="Q162" s="143"/>
      <c r="R162" s="143"/>
      <c r="S162" s="142"/>
      <c r="T162" s="143"/>
      <c r="U162" s="143"/>
      <c r="V162" s="143"/>
      <c r="W162" s="144"/>
      <c r="X162" s="144"/>
      <c r="Y162" s="144"/>
      <c r="Z162" s="144"/>
      <c r="AA162" s="144"/>
      <c r="AB162" s="1"/>
      <c r="AC162" s="1"/>
      <c r="AD162" s="1"/>
    </row>
    <row r="163" spans="1:30" ht="16" thickBot="1" x14ac:dyDescent="0.5">
      <c r="A163" s="187"/>
      <c r="B163" s="145"/>
      <c r="C163" s="145"/>
      <c r="D163" s="145"/>
      <c r="E163" s="145"/>
      <c r="F163" s="145"/>
      <c r="G163" s="203"/>
      <c r="H163" s="203"/>
      <c r="I163" s="203"/>
      <c r="J163" s="141"/>
      <c r="K163" s="141"/>
      <c r="L163" s="141"/>
      <c r="M163" s="141"/>
      <c r="N163" s="141"/>
      <c r="O163" s="143"/>
      <c r="P163" s="143"/>
      <c r="Q163" s="143"/>
      <c r="R163" s="143"/>
      <c r="S163" s="142"/>
      <c r="T163" s="143"/>
      <c r="U163" s="143"/>
      <c r="V163" s="143"/>
      <c r="W163" s="144"/>
      <c r="X163" s="144"/>
      <c r="Y163" s="144"/>
      <c r="Z163" s="144"/>
      <c r="AA163" s="144"/>
      <c r="AB163" s="1"/>
      <c r="AC163" s="1"/>
      <c r="AD163" s="1"/>
    </row>
    <row r="164" spans="1:30" ht="16" thickBot="1" x14ac:dyDescent="0.5">
      <c r="A164" s="187"/>
      <c r="B164" s="145"/>
      <c r="C164" s="145"/>
      <c r="D164" s="145"/>
      <c r="E164" s="145"/>
      <c r="F164" s="145"/>
      <c r="G164" s="203"/>
      <c r="H164" s="203"/>
      <c r="I164" s="203"/>
      <c r="J164" s="141"/>
      <c r="K164" s="141"/>
      <c r="L164" s="141"/>
      <c r="M164" s="141"/>
      <c r="N164" s="141"/>
      <c r="O164" s="143"/>
      <c r="P164" s="143"/>
      <c r="Q164" s="143"/>
      <c r="R164" s="143"/>
      <c r="S164" s="142"/>
      <c r="T164" s="143"/>
      <c r="U164" s="143"/>
      <c r="V164" s="143"/>
      <c r="W164" s="144"/>
      <c r="X164" s="144"/>
      <c r="Y164" s="144"/>
      <c r="Z164" s="144"/>
      <c r="AA164" s="144"/>
      <c r="AB164" s="1"/>
      <c r="AC164" s="1"/>
      <c r="AD164" s="1"/>
    </row>
    <row r="165" spans="1:30" ht="16" thickBot="1" x14ac:dyDescent="0.5">
      <c r="A165" s="187"/>
      <c r="B165" s="145"/>
      <c r="C165" s="145"/>
      <c r="D165" s="145"/>
      <c r="E165" s="145"/>
      <c r="F165" s="145"/>
      <c r="G165" s="203"/>
      <c r="H165" s="203"/>
      <c r="I165" s="203"/>
      <c r="J165" s="141"/>
      <c r="K165" s="141"/>
      <c r="L165" s="141"/>
      <c r="M165" s="141"/>
      <c r="N165" s="141"/>
      <c r="O165" s="143"/>
      <c r="P165" s="143"/>
      <c r="Q165" s="143"/>
      <c r="R165" s="143"/>
      <c r="S165" s="142"/>
      <c r="T165" s="143"/>
      <c r="U165" s="143"/>
      <c r="V165" s="143"/>
      <c r="W165" s="144"/>
      <c r="X165" s="144"/>
      <c r="Y165" s="144"/>
      <c r="Z165" s="144"/>
      <c r="AA165" s="144"/>
      <c r="AB165" s="1"/>
      <c r="AC165" s="1"/>
      <c r="AD165" s="1"/>
    </row>
    <row r="166" spans="1:30" ht="16" thickBot="1" x14ac:dyDescent="0.5">
      <c r="A166" s="187"/>
      <c r="B166" s="145"/>
      <c r="C166" s="145"/>
      <c r="D166" s="145"/>
      <c r="E166" s="145"/>
      <c r="F166" s="145"/>
      <c r="G166" s="203"/>
      <c r="H166" s="203"/>
      <c r="I166" s="203"/>
      <c r="J166" s="141"/>
      <c r="K166" s="141"/>
      <c r="L166" s="141"/>
      <c r="M166" s="141"/>
      <c r="N166" s="141"/>
      <c r="O166" s="143"/>
      <c r="P166" s="143"/>
      <c r="Q166" s="143"/>
      <c r="R166" s="143"/>
      <c r="S166" s="142"/>
      <c r="T166" s="143"/>
      <c r="U166" s="143"/>
      <c r="V166" s="143"/>
      <c r="W166" s="144"/>
      <c r="X166" s="144"/>
      <c r="Y166" s="144"/>
      <c r="Z166" s="144"/>
      <c r="AA166" s="144"/>
      <c r="AB166" s="1"/>
      <c r="AC166" s="1"/>
      <c r="AD166" s="1"/>
    </row>
    <row r="167" spans="1:30" ht="16" thickBot="1" x14ac:dyDescent="0.5">
      <c r="A167" s="187"/>
      <c r="B167" s="145"/>
      <c r="C167" s="145"/>
      <c r="D167" s="145"/>
      <c r="E167" s="145"/>
      <c r="F167" s="145"/>
      <c r="G167" s="203"/>
      <c r="H167" s="203"/>
      <c r="I167" s="203"/>
      <c r="J167" s="141"/>
      <c r="K167" s="141"/>
      <c r="L167" s="141"/>
      <c r="M167" s="141"/>
      <c r="N167" s="141"/>
      <c r="O167" s="143"/>
      <c r="P167" s="143"/>
      <c r="Q167" s="143"/>
      <c r="R167" s="143"/>
      <c r="S167" s="142"/>
      <c r="T167" s="143"/>
      <c r="U167" s="143"/>
      <c r="V167" s="143"/>
      <c r="W167" s="144"/>
      <c r="X167" s="144"/>
      <c r="Y167" s="144"/>
      <c r="Z167" s="144"/>
      <c r="AA167" s="144"/>
      <c r="AB167" s="1"/>
      <c r="AC167" s="1"/>
      <c r="AD167" s="1"/>
    </row>
    <row r="168" spans="1:30" ht="16" thickBot="1" x14ac:dyDescent="0.5">
      <c r="A168" s="187"/>
      <c r="B168" s="145"/>
      <c r="C168" s="145"/>
      <c r="D168" s="145"/>
      <c r="E168" s="145"/>
      <c r="F168" s="145"/>
      <c r="G168" s="203"/>
      <c r="H168" s="203"/>
      <c r="I168" s="203"/>
      <c r="J168" s="141"/>
      <c r="K168" s="141"/>
      <c r="L168" s="141"/>
      <c r="M168" s="141"/>
      <c r="N168" s="141"/>
      <c r="O168" s="143"/>
      <c r="P168" s="143"/>
      <c r="Q168" s="143"/>
      <c r="R168" s="143"/>
      <c r="S168" s="142"/>
      <c r="T168" s="143"/>
      <c r="U168" s="143"/>
      <c r="V168" s="143"/>
      <c r="W168" s="144"/>
      <c r="X168" s="144"/>
      <c r="Y168" s="144"/>
      <c r="Z168" s="144"/>
      <c r="AA168" s="144"/>
      <c r="AB168" s="1"/>
      <c r="AC168" s="1"/>
      <c r="AD168" s="1"/>
    </row>
    <row r="169" spans="1:30" ht="16" thickBot="1" x14ac:dyDescent="0.5">
      <c r="A169" s="187"/>
      <c r="B169" s="145"/>
      <c r="C169" s="145"/>
      <c r="D169" s="145"/>
      <c r="E169" s="145"/>
      <c r="F169" s="145"/>
      <c r="G169" s="203"/>
      <c r="H169" s="203"/>
      <c r="I169" s="203"/>
      <c r="J169" s="141"/>
      <c r="K169" s="141"/>
      <c r="L169" s="141"/>
      <c r="M169" s="141"/>
      <c r="N169" s="141"/>
      <c r="O169" s="143"/>
      <c r="P169" s="143"/>
      <c r="Q169" s="143"/>
      <c r="R169" s="143"/>
      <c r="S169" s="142"/>
      <c r="T169" s="143"/>
      <c r="U169" s="143"/>
      <c r="V169" s="143"/>
      <c r="W169" s="144"/>
      <c r="X169" s="144"/>
      <c r="Y169" s="144"/>
      <c r="Z169" s="144"/>
      <c r="AA169" s="144"/>
      <c r="AB169" s="1"/>
      <c r="AC169" s="1"/>
      <c r="AD169" s="1"/>
    </row>
    <row r="170" spans="1:30" ht="16" thickBot="1" x14ac:dyDescent="0.5">
      <c r="A170" s="187"/>
      <c r="B170" s="145"/>
      <c r="C170" s="145"/>
      <c r="D170" s="145"/>
      <c r="E170" s="145"/>
      <c r="F170" s="145"/>
      <c r="G170" s="203"/>
      <c r="H170" s="203"/>
      <c r="I170" s="203"/>
      <c r="J170" s="141"/>
      <c r="K170" s="141"/>
      <c r="L170" s="141"/>
      <c r="M170" s="141"/>
      <c r="N170" s="141"/>
      <c r="O170" s="143"/>
      <c r="P170" s="143"/>
      <c r="Q170" s="143"/>
      <c r="R170" s="143"/>
      <c r="S170" s="142"/>
      <c r="T170" s="143"/>
      <c r="U170" s="143"/>
      <c r="V170" s="143"/>
      <c r="W170" s="144"/>
      <c r="X170" s="144"/>
      <c r="Y170" s="144"/>
      <c r="Z170" s="144"/>
      <c r="AA170" s="144"/>
      <c r="AB170" s="1"/>
      <c r="AC170" s="1"/>
      <c r="AD170" s="1"/>
    </row>
    <row r="171" spans="1:30" ht="16" thickBot="1" x14ac:dyDescent="0.5">
      <c r="A171" s="187"/>
      <c r="B171" s="145"/>
      <c r="C171" s="145"/>
      <c r="D171" s="145"/>
      <c r="E171" s="145"/>
      <c r="F171" s="145"/>
      <c r="G171" s="203"/>
      <c r="H171" s="203"/>
      <c r="I171" s="203"/>
      <c r="J171" s="141"/>
      <c r="K171" s="141"/>
      <c r="L171" s="141"/>
      <c r="M171" s="141"/>
      <c r="N171" s="141"/>
      <c r="O171" s="143"/>
      <c r="P171" s="143"/>
      <c r="Q171" s="143"/>
      <c r="R171" s="143"/>
      <c r="S171" s="142"/>
      <c r="T171" s="143"/>
      <c r="U171" s="143"/>
      <c r="V171" s="143"/>
      <c r="W171" s="144"/>
      <c r="X171" s="144"/>
      <c r="Y171" s="144"/>
      <c r="Z171" s="144"/>
      <c r="AA171" s="144"/>
      <c r="AB171" s="1"/>
      <c r="AC171" s="1"/>
      <c r="AD171" s="1"/>
    </row>
    <row r="172" spans="1:30" ht="16" thickBot="1" x14ac:dyDescent="0.5">
      <c r="A172" s="187"/>
      <c r="B172" s="145"/>
      <c r="C172" s="145"/>
      <c r="D172" s="145"/>
      <c r="E172" s="145"/>
      <c r="F172" s="145"/>
      <c r="G172" s="203"/>
      <c r="H172" s="203"/>
      <c r="I172" s="203"/>
      <c r="J172" s="141"/>
      <c r="K172" s="141"/>
      <c r="L172" s="141"/>
      <c r="M172" s="141"/>
      <c r="N172" s="141"/>
      <c r="O172" s="143"/>
      <c r="P172" s="143"/>
      <c r="Q172" s="143"/>
      <c r="R172" s="143"/>
      <c r="S172" s="142"/>
      <c r="T172" s="143"/>
      <c r="U172" s="143"/>
      <c r="V172" s="143"/>
      <c r="W172" s="144"/>
      <c r="X172" s="144"/>
      <c r="Y172" s="144"/>
      <c r="Z172" s="144"/>
      <c r="AA172" s="144"/>
      <c r="AB172" s="1"/>
      <c r="AC172" s="1"/>
      <c r="AD172" s="1"/>
    </row>
    <row r="173" spans="1:30" ht="16" thickBot="1" x14ac:dyDescent="0.5">
      <c r="A173" s="187"/>
      <c r="B173" s="145"/>
      <c r="C173" s="145"/>
      <c r="D173" s="145"/>
      <c r="E173" s="145"/>
      <c r="F173" s="145"/>
      <c r="G173" s="203"/>
      <c r="H173" s="203"/>
      <c r="I173" s="203"/>
      <c r="J173" s="141"/>
      <c r="K173" s="141"/>
      <c r="L173" s="141"/>
      <c r="M173" s="141"/>
      <c r="N173" s="141"/>
      <c r="O173" s="143"/>
      <c r="P173" s="143"/>
      <c r="Q173" s="143"/>
      <c r="R173" s="143"/>
      <c r="S173" s="142"/>
      <c r="T173" s="143"/>
      <c r="U173" s="143"/>
      <c r="V173" s="143"/>
      <c r="W173" s="144"/>
      <c r="X173" s="144"/>
      <c r="Y173" s="144"/>
      <c r="Z173" s="144"/>
      <c r="AA173" s="144"/>
      <c r="AB173" s="1"/>
      <c r="AC173" s="1"/>
      <c r="AD173" s="1"/>
    </row>
    <row r="174" spans="1:30" ht="16" thickBot="1" x14ac:dyDescent="0.5">
      <c r="A174" s="187"/>
      <c r="B174" s="145"/>
      <c r="C174" s="145"/>
      <c r="D174" s="145"/>
      <c r="E174" s="145"/>
      <c r="F174" s="145"/>
      <c r="G174" s="203"/>
      <c r="H174" s="203"/>
      <c r="I174" s="203"/>
      <c r="J174" s="141"/>
      <c r="K174" s="141"/>
      <c r="L174" s="141"/>
      <c r="M174" s="141"/>
      <c r="N174" s="141"/>
      <c r="O174" s="143"/>
      <c r="P174" s="143"/>
      <c r="Q174" s="143"/>
      <c r="R174" s="143"/>
      <c r="S174" s="142"/>
      <c r="T174" s="143"/>
      <c r="U174" s="143"/>
      <c r="V174" s="143"/>
      <c r="W174" s="144"/>
      <c r="X174" s="144"/>
      <c r="Y174" s="144"/>
      <c r="Z174" s="144"/>
      <c r="AA174" s="144"/>
      <c r="AB174" s="1"/>
      <c r="AC174" s="1"/>
      <c r="AD174" s="1"/>
    </row>
    <row r="175" spans="1:30" ht="16" thickBot="1" x14ac:dyDescent="0.5">
      <c r="A175" s="187"/>
      <c r="B175" s="145"/>
      <c r="C175" s="145"/>
      <c r="D175" s="145"/>
      <c r="E175" s="145"/>
      <c r="F175" s="145"/>
      <c r="G175" s="203"/>
      <c r="H175" s="203"/>
      <c r="I175" s="203"/>
      <c r="J175" s="141"/>
      <c r="K175" s="141"/>
      <c r="L175" s="141"/>
      <c r="M175" s="141"/>
      <c r="N175" s="141"/>
      <c r="O175" s="143"/>
      <c r="P175" s="143"/>
      <c r="Q175" s="143"/>
      <c r="R175" s="143"/>
      <c r="S175" s="142"/>
      <c r="T175" s="143"/>
      <c r="U175" s="143"/>
      <c r="V175" s="143"/>
      <c r="W175" s="144"/>
      <c r="X175" s="144"/>
      <c r="Y175" s="144"/>
      <c r="Z175" s="144"/>
      <c r="AA175" s="144"/>
      <c r="AB175" s="1"/>
      <c r="AC175" s="1"/>
      <c r="AD175" s="1"/>
    </row>
    <row r="176" spans="1:30" ht="16" thickBot="1" x14ac:dyDescent="0.5">
      <c r="A176" s="187"/>
      <c r="B176" s="145"/>
      <c r="C176" s="145"/>
      <c r="D176" s="145"/>
      <c r="E176" s="145"/>
      <c r="F176" s="145"/>
      <c r="G176" s="203"/>
      <c r="H176" s="203"/>
      <c r="I176" s="203"/>
      <c r="J176" s="141"/>
      <c r="K176" s="141"/>
      <c r="L176" s="141"/>
      <c r="M176" s="141"/>
      <c r="N176" s="141"/>
      <c r="O176" s="143"/>
      <c r="P176" s="143"/>
      <c r="Q176" s="143"/>
      <c r="R176" s="143"/>
      <c r="S176" s="142"/>
      <c r="T176" s="143"/>
      <c r="U176" s="143"/>
      <c r="V176" s="143"/>
      <c r="W176" s="144"/>
      <c r="X176" s="144"/>
      <c r="Y176" s="144"/>
      <c r="Z176" s="144"/>
      <c r="AA176" s="144"/>
      <c r="AB176" s="1"/>
      <c r="AC176" s="1"/>
      <c r="AD176" s="1"/>
    </row>
    <row r="177" spans="1:30" ht="16" thickBot="1" x14ac:dyDescent="0.5">
      <c r="A177" s="187"/>
      <c r="B177" s="145"/>
      <c r="C177" s="145"/>
      <c r="D177" s="145"/>
      <c r="E177" s="145"/>
      <c r="F177" s="145"/>
      <c r="G177" s="203"/>
      <c r="H177" s="203"/>
      <c r="I177" s="203"/>
      <c r="J177" s="141"/>
      <c r="K177" s="141"/>
      <c r="L177" s="141"/>
      <c r="M177" s="141"/>
      <c r="N177" s="141"/>
      <c r="O177" s="143"/>
      <c r="P177" s="143"/>
      <c r="Q177" s="143"/>
      <c r="R177" s="143"/>
      <c r="S177" s="142"/>
      <c r="T177" s="143"/>
      <c r="U177" s="143"/>
      <c r="V177" s="143"/>
      <c r="W177" s="144"/>
      <c r="X177" s="144"/>
      <c r="Y177" s="144"/>
      <c r="Z177" s="144"/>
      <c r="AA177" s="144"/>
      <c r="AB177" s="1"/>
      <c r="AC177" s="1"/>
      <c r="AD177" s="1"/>
    </row>
    <row r="178" spans="1:30" ht="16" thickBot="1" x14ac:dyDescent="0.5">
      <c r="A178" s="187"/>
      <c r="B178" s="145"/>
      <c r="C178" s="145"/>
      <c r="D178" s="145"/>
      <c r="E178" s="145"/>
      <c r="F178" s="145"/>
      <c r="G178" s="203"/>
      <c r="H178" s="203"/>
      <c r="I178" s="203"/>
      <c r="J178" s="141"/>
      <c r="K178" s="141"/>
      <c r="L178" s="141"/>
      <c r="M178" s="141"/>
      <c r="N178" s="141"/>
      <c r="O178" s="143"/>
      <c r="P178" s="143"/>
      <c r="Q178" s="143"/>
      <c r="R178" s="143"/>
      <c r="S178" s="142"/>
      <c r="T178" s="143"/>
      <c r="U178" s="143"/>
      <c r="V178" s="143"/>
      <c r="W178" s="144"/>
      <c r="X178" s="144"/>
      <c r="Y178" s="144"/>
      <c r="Z178" s="144"/>
      <c r="AA178" s="144"/>
      <c r="AB178" s="1"/>
      <c r="AC178" s="1"/>
      <c r="AD178" s="1"/>
    </row>
    <row r="179" spans="1:30" ht="16" thickBot="1" x14ac:dyDescent="0.5">
      <c r="A179" s="187"/>
      <c r="B179" s="145"/>
      <c r="C179" s="145"/>
      <c r="D179" s="145"/>
      <c r="E179" s="145"/>
      <c r="F179" s="145"/>
      <c r="G179" s="203"/>
      <c r="H179" s="203"/>
      <c r="I179" s="203"/>
      <c r="J179" s="141"/>
      <c r="K179" s="141"/>
      <c r="L179" s="141"/>
      <c r="M179" s="141"/>
      <c r="N179" s="141"/>
      <c r="O179" s="143"/>
      <c r="P179" s="143"/>
      <c r="Q179" s="143"/>
      <c r="R179" s="143"/>
      <c r="S179" s="142"/>
      <c r="T179" s="143"/>
      <c r="U179" s="143"/>
      <c r="V179" s="143"/>
      <c r="W179" s="144"/>
      <c r="X179" s="144"/>
      <c r="Y179" s="144"/>
      <c r="Z179" s="144"/>
      <c r="AA179" s="144"/>
      <c r="AB179" s="1"/>
      <c r="AC179" s="1"/>
      <c r="AD179" s="1"/>
    </row>
    <row r="180" spans="1:30" ht="16" thickBot="1" x14ac:dyDescent="0.5">
      <c r="A180" s="187"/>
      <c r="B180" s="145"/>
      <c r="C180" s="145"/>
      <c r="D180" s="145"/>
      <c r="E180" s="145"/>
      <c r="F180" s="145"/>
      <c r="G180" s="203"/>
      <c r="H180" s="203"/>
      <c r="I180" s="203"/>
      <c r="J180" s="141"/>
      <c r="K180" s="141"/>
      <c r="L180" s="141"/>
      <c r="M180" s="141"/>
      <c r="N180" s="141"/>
      <c r="O180" s="143"/>
      <c r="P180" s="143"/>
      <c r="Q180" s="143"/>
      <c r="R180" s="143"/>
      <c r="S180" s="142"/>
      <c r="T180" s="143"/>
      <c r="U180" s="143"/>
      <c r="V180" s="143"/>
      <c r="W180" s="144"/>
      <c r="X180" s="144"/>
      <c r="Y180" s="144"/>
      <c r="Z180" s="144"/>
      <c r="AA180" s="144"/>
      <c r="AB180" s="1"/>
      <c r="AC180" s="1"/>
      <c r="AD180" s="1"/>
    </row>
    <row r="181" spans="1:30" ht="16" thickBot="1" x14ac:dyDescent="0.5">
      <c r="A181" s="187"/>
      <c r="B181" s="145"/>
      <c r="C181" s="145"/>
      <c r="D181" s="145"/>
      <c r="E181" s="145"/>
      <c r="F181" s="145"/>
      <c r="G181" s="203"/>
      <c r="H181" s="203"/>
      <c r="I181" s="203"/>
      <c r="J181" s="141"/>
      <c r="K181" s="141"/>
      <c r="L181" s="141"/>
      <c r="M181" s="141"/>
      <c r="N181" s="141"/>
      <c r="O181" s="143"/>
      <c r="P181" s="143"/>
      <c r="Q181" s="143"/>
      <c r="R181" s="143"/>
      <c r="S181" s="142"/>
      <c r="T181" s="143"/>
      <c r="U181" s="143"/>
      <c r="V181" s="143"/>
      <c r="W181" s="144"/>
      <c r="X181" s="144"/>
      <c r="Y181" s="144"/>
      <c r="Z181" s="144"/>
      <c r="AA181" s="144"/>
      <c r="AB181" s="1"/>
      <c r="AC181" s="1"/>
      <c r="AD181" s="1"/>
    </row>
    <row r="182" spans="1:30" ht="16" thickBot="1" x14ac:dyDescent="0.5">
      <c r="A182" s="187"/>
      <c r="B182" s="145"/>
      <c r="C182" s="145"/>
      <c r="D182" s="145"/>
      <c r="E182" s="145"/>
      <c r="F182" s="145"/>
      <c r="G182" s="203"/>
      <c r="H182" s="203"/>
      <c r="I182" s="203"/>
      <c r="J182" s="141"/>
      <c r="K182" s="141"/>
      <c r="L182" s="141"/>
      <c r="M182" s="141"/>
      <c r="N182" s="141"/>
      <c r="O182" s="143"/>
      <c r="P182" s="143"/>
      <c r="Q182" s="143"/>
      <c r="R182" s="143"/>
      <c r="S182" s="142"/>
      <c r="T182" s="143"/>
      <c r="U182" s="143"/>
      <c r="V182" s="143"/>
      <c r="W182" s="144"/>
      <c r="X182" s="144"/>
      <c r="Y182" s="144"/>
      <c r="Z182" s="144"/>
      <c r="AA182" s="144"/>
      <c r="AB182" s="1"/>
      <c r="AC182" s="1"/>
      <c r="AD182" s="1"/>
    </row>
    <row r="183" spans="1:30" ht="16" thickBot="1" x14ac:dyDescent="0.5">
      <c r="A183" s="187"/>
      <c r="B183" s="145"/>
      <c r="C183" s="145"/>
      <c r="D183" s="145"/>
      <c r="E183" s="145"/>
      <c r="F183" s="145"/>
      <c r="G183" s="203"/>
      <c r="H183" s="203"/>
      <c r="I183" s="203"/>
      <c r="J183" s="141"/>
      <c r="K183" s="141"/>
      <c r="L183" s="141"/>
      <c r="M183" s="141"/>
      <c r="N183" s="141"/>
      <c r="O183" s="143"/>
      <c r="P183" s="143"/>
      <c r="Q183" s="143"/>
      <c r="R183" s="143"/>
      <c r="S183" s="142"/>
      <c r="T183" s="143"/>
      <c r="U183" s="143"/>
      <c r="V183" s="143"/>
      <c r="W183" s="144"/>
      <c r="X183" s="144"/>
      <c r="Y183" s="144"/>
      <c r="Z183" s="144"/>
      <c r="AA183" s="144"/>
      <c r="AB183" s="1"/>
      <c r="AC183" s="1"/>
      <c r="AD183" s="1"/>
    </row>
    <row r="184" spans="1:30" ht="16" thickBot="1" x14ac:dyDescent="0.5">
      <c r="A184" s="187"/>
      <c r="B184" s="145"/>
      <c r="C184" s="145"/>
      <c r="D184" s="145"/>
      <c r="E184" s="145"/>
      <c r="F184" s="145"/>
      <c r="G184" s="203"/>
      <c r="H184" s="203"/>
      <c r="I184" s="203"/>
      <c r="J184" s="141"/>
      <c r="K184" s="141"/>
      <c r="L184" s="141"/>
      <c r="M184" s="141"/>
      <c r="N184" s="141"/>
      <c r="O184" s="143"/>
      <c r="P184" s="143"/>
      <c r="Q184" s="143"/>
      <c r="R184" s="143"/>
      <c r="S184" s="142"/>
      <c r="T184" s="143"/>
      <c r="U184" s="143"/>
      <c r="V184" s="143"/>
      <c r="W184" s="144"/>
      <c r="X184" s="144"/>
      <c r="Y184" s="144"/>
      <c r="Z184" s="144"/>
      <c r="AA184" s="144"/>
      <c r="AB184" s="1"/>
      <c r="AC184" s="1"/>
      <c r="AD184" s="1"/>
    </row>
    <row r="185" spans="1:30" ht="16" thickBot="1" x14ac:dyDescent="0.5">
      <c r="A185" s="187"/>
      <c r="B185" s="145"/>
      <c r="C185" s="145"/>
      <c r="D185" s="145"/>
      <c r="E185" s="145"/>
      <c r="F185" s="145"/>
      <c r="G185" s="203"/>
      <c r="H185" s="203"/>
      <c r="I185" s="203"/>
      <c r="J185" s="141"/>
      <c r="K185" s="141"/>
      <c r="L185" s="141"/>
      <c r="M185" s="141"/>
      <c r="N185" s="141"/>
      <c r="O185" s="143"/>
      <c r="P185" s="143"/>
      <c r="Q185" s="143"/>
      <c r="R185" s="143"/>
      <c r="S185" s="142"/>
      <c r="T185" s="143"/>
      <c r="U185" s="143"/>
      <c r="V185" s="143"/>
      <c r="W185" s="144"/>
      <c r="X185" s="144"/>
      <c r="Y185" s="144"/>
      <c r="Z185" s="144"/>
      <c r="AA185" s="144"/>
      <c r="AB185" s="1"/>
      <c r="AC185" s="1"/>
      <c r="AD185" s="1"/>
    </row>
    <row r="186" spans="1:30" ht="16" thickBot="1" x14ac:dyDescent="0.5">
      <c r="A186" s="187"/>
      <c r="B186" s="145"/>
      <c r="C186" s="145"/>
      <c r="D186" s="145"/>
      <c r="E186" s="145"/>
      <c r="F186" s="145"/>
      <c r="G186" s="203"/>
      <c r="H186" s="203"/>
      <c r="I186" s="203"/>
      <c r="J186" s="141"/>
      <c r="K186" s="141"/>
      <c r="L186" s="141"/>
      <c r="M186" s="141"/>
      <c r="N186" s="141"/>
      <c r="O186" s="143"/>
      <c r="P186" s="143"/>
      <c r="Q186" s="143"/>
      <c r="R186" s="143"/>
      <c r="S186" s="142"/>
      <c r="T186" s="143"/>
      <c r="U186" s="143"/>
      <c r="V186" s="143"/>
      <c r="W186" s="144"/>
      <c r="X186" s="144"/>
      <c r="Y186" s="144"/>
      <c r="Z186" s="144"/>
      <c r="AA186" s="144"/>
      <c r="AB186" s="1"/>
      <c r="AC186" s="1"/>
      <c r="AD186" s="1"/>
    </row>
    <row r="187" spans="1:30" ht="16" thickBot="1" x14ac:dyDescent="0.5">
      <c r="A187" s="187"/>
      <c r="B187" s="145"/>
      <c r="C187" s="145"/>
      <c r="D187" s="145"/>
      <c r="E187" s="145"/>
      <c r="F187" s="145"/>
      <c r="G187" s="203"/>
      <c r="H187" s="203"/>
      <c r="I187" s="203"/>
      <c r="J187" s="141"/>
      <c r="K187" s="141"/>
      <c r="L187" s="141"/>
      <c r="M187" s="141"/>
      <c r="N187" s="141"/>
      <c r="O187" s="143"/>
      <c r="P187" s="143"/>
      <c r="Q187" s="143"/>
      <c r="R187" s="143"/>
      <c r="S187" s="142"/>
      <c r="T187" s="143"/>
      <c r="U187" s="143"/>
      <c r="V187" s="143"/>
      <c r="W187" s="144"/>
      <c r="X187" s="144"/>
      <c r="Y187" s="144"/>
      <c r="Z187" s="144"/>
      <c r="AA187" s="144"/>
      <c r="AB187" s="1"/>
      <c r="AC187" s="1"/>
      <c r="AD187" s="1"/>
    </row>
    <row r="188" spans="1:30" ht="16" thickBot="1" x14ac:dyDescent="0.5">
      <c r="A188" s="187"/>
      <c r="B188" s="145"/>
      <c r="C188" s="145"/>
      <c r="D188" s="145"/>
      <c r="E188" s="145"/>
      <c r="F188" s="145"/>
      <c r="G188" s="203"/>
      <c r="H188" s="203"/>
      <c r="I188" s="203"/>
      <c r="J188" s="141"/>
      <c r="K188" s="141"/>
      <c r="L188" s="141"/>
      <c r="M188" s="141"/>
      <c r="N188" s="141"/>
      <c r="O188" s="143"/>
      <c r="P188" s="143"/>
      <c r="Q188" s="143"/>
      <c r="R188" s="143"/>
      <c r="S188" s="142"/>
      <c r="T188" s="143"/>
      <c r="U188" s="143"/>
      <c r="V188" s="143"/>
      <c r="W188" s="144"/>
      <c r="X188" s="144"/>
      <c r="Y188" s="144"/>
      <c r="Z188" s="144"/>
      <c r="AA188" s="144"/>
      <c r="AB188" s="1"/>
      <c r="AC188" s="1"/>
      <c r="AD188" s="1"/>
    </row>
    <row r="189" spans="1:30" ht="16" thickBot="1" x14ac:dyDescent="0.5">
      <c r="A189" s="187"/>
      <c r="B189" s="145"/>
      <c r="C189" s="145"/>
      <c r="D189" s="145"/>
      <c r="E189" s="145"/>
      <c r="F189" s="145"/>
      <c r="G189" s="203"/>
      <c r="H189" s="203"/>
      <c r="I189" s="203"/>
      <c r="J189" s="141"/>
      <c r="K189" s="141"/>
      <c r="L189" s="141"/>
      <c r="M189" s="141"/>
      <c r="N189" s="141"/>
      <c r="O189" s="143"/>
      <c r="P189" s="143"/>
      <c r="Q189" s="143"/>
      <c r="R189" s="143"/>
      <c r="S189" s="142"/>
      <c r="T189" s="143"/>
      <c r="U189" s="143"/>
      <c r="V189" s="143"/>
      <c r="W189" s="144"/>
      <c r="X189" s="144"/>
      <c r="Y189" s="144"/>
      <c r="Z189" s="144"/>
      <c r="AA189" s="144"/>
      <c r="AB189" s="1"/>
      <c r="AC189" s="1"/>
      <c r="AD189" s="1"/>
    </row>
    <row r="190" spans="1:30" ht="16" thickBot="1" x14ac:dyDescent="0.5">
      <c r="A190" s="187"/>
      <c r="B190" s="145"/>
      <c r="C190" s="145"/>
      <c r="D190" s="145"/>
      <c r="E190" s="145"/>
      <c r="F190" s="145"/>
      <c r="G190" s="203"/>
      <c r="H190" s="203"/>
      <c r="I190" s="203"/>
      <c r="J190" s="141"/>
      <c r="K190" s="141"/>
      <c r="L190" s="141"/>
      <c r="M190" s="141"/>
      <c r="N190" s="141"/>
      <c r="O190" s="143"/>
      <c r="P190" s="143"/>
      <c r="Q190" s="143"/>
      <c r="R190" s="143"/>
      <c r="S190" s="142"/>
      <c r="T190" s="143"/>
      <c r="U190" s="143"/>
      <c r="V190" s="143"/>
      <c r="W190" s="144"/>
      <c r="X190" s="144"/>
      <c r="Y190" s="144"/>
      <c r="Z190" s="144"/>
      <c r="AA190" s="144"/>
      <c r="AB190" s="1"/>
      <c r="AC190" s="1"/>
      <c r="AD190" s="1"/>
    </row>
    <row r="191" spans="1:30" ht="16" thickBot="1" x14ac:dyDescent="0.5">
      <c r="A191" s="187"/>
      <c r="B191" s="145"/>
      <c r="C191" s="145"/>
      <c r="D191" s="145"/>
      <c r="E191" s="145"/>
      <c r="F191" s="145"/>
      <c r="G191" s="203"/>
      <c r="H191" s="203"/>
      <c r="I191" s="203"/>
      <c r="J191" s="141"/>
      <c r="K191" s="141"/>
      <c r="L191" s="141"/>
      <c r="M191" s="141"/>
      <c r="N191" s="141"/>
      <c r="O191" s="143"/>
      <c r="P191" s="143"/>
      <c r="Q191" s="143"/>
      <c r="R191" s="143"/>
      <c r="S191" s="142"/>
      <c r="T191" s="143"/>
      <c r="U191" s="143"/>
      <c r="V191" s="143"/>
      <c r="W191" s="144"/>
      <c r="X191" s="144"/>
      <c r="Y191" s="144"/>
      <c r="Z191" s="144"/>
      <c r="AA191" s="144"/>
      <c r="AB191" s="1"/>
      <c r="AC191" s="1"/>
      <c r="AD191" s="1"/>
    </row>
    <row r="192" spans="1:30" ht="16" thickBot="1" x14ac:dyDescent="0.5">
      <c r="A192" s="187"/>
      <c r="B192" s="145"/>
      <c r="C192" s="145"/>
      <c r="D192" s="145"/>
      <c r="E192" s="145"/>
      <c r="F192" s="145"/>
      <c r="G192" s="203"/>
      <c r="H192" s="203"/>
      <c r="I192" s="203"/>
      <c r="J192" s="141"/>
      <c r="K192" s="141"/>
      <c r="L192" s="141"/>
      <c r="M192" s="141"/>
      <c r="N192" s="141"/>
      <c r="O192" s="143"/>
      <c r="P192" s="143"/>
      <c r="Q192" s="143"/>
      <c r="R192" s="143"/>
      <c r="S192" s="142"/>
      <c r="T192" s="143"/>
      <c r="U192" s="143"/>
      <c r="V192" s="143"/>
      <c r="W192" s="144"/>
      <c r="X192" s="144"/>
      <c r="Y192" s="144"/>
      <c r="Z192" s="144"/>
      <c r="AA192" s="144"/>
      <c r="AB192" s="1"/>
      <c r="AC192" s="1"/>
      <c r="AD192" s="1"/>
    </row>
    <row r="193" spans="1:30" ht="16" thickBot="1" x14ac:dyDescent="0.5">
      <c r="A193" s="187"/>
      <c r="B193" s="145"/>
      <c r="C193" s="145"/>
      <c r="D193" s="145"/>
      <c r="E193" s="145"/>
      <c r="F193" s="145"/>
      <c r="G193" s="203"/>
      <c r="H193" s="203"/>
      <c r="I193" s="203"/>
      <c r="J193" s="141"/>
      <c r="K193" s="141"/>
      <c r="L193" s="141"/>
      <c r="M193" s="141"/>
      <c r="N193" s="141"/>
      <c r="O193" s="143"/>
      <c r="P193" s="143"/>
      <c r="Q193" s="143"/>
      <c r="R193" s="143"/>
      <c r="S193" s="142"/>
      <c r="T193" s="143"/>
      <c r="U193" s="143"/>
      <c r="V193" s="143"/>
      <c r="W193" s="144"/>
      <c r="X193" s="144"/>
      <c r="Y193" s="144"/>
      <c r="Z193" s="144"/>
      <c r="AA193" s="144"/>
      <c r="AB193" s="1"/>
      <c r="AC193" s="1"/>
      <c r="AD193" s="1"/>
    </row>
    <row r="194" spans="1:30" ht="16" thickBot="1" x14ac:dyDescent="0.5">
      <c r="A194" s="187"/>
      <c r="B194" s="145"/>
      <c r="C194" s="145"/>
      <c r="D194" s="145"/>
      <c r="E194" s="145"/>
      <c r="F194" s="145"/>
      <c r="G194" s="203"/>
      <c r="H194" s="203"/>
      <c r="I194" s="203"/>
      <c r="J194" s="141"/>
      <c r="K194" s="141"/>
      <c r="L194" s="141"/>
      <c r="M194" s="141"/>
      <c r="N194" s="141"/>
      <c r="O194" s="143"/>
      <c r="P194" s="143"/>
      <c r="Q194" s="143"/>
      <c r="R194" s="143"/>
      <c r="S194" s="142"/>
      <c r="T194" s="143"/>
      <c r="U194" s="143"/>
      <c r="V194" s="143"/>
      <c r="W194" s="144"/>
      <c r="X194" s="144"/>
      <c r="Y194" s="144"/>
      <c r="Z194" s="144"/>
      <c r="AA194" s="144"/>
      <c r="AB194" s="1"/>
      <c r="AC194" s="1"/>
      <c r="AD194" s="1"/>
    </row>
    <row r="195" spans="1:30" ht="16" thickBot="1" x14ac:dyDescent="0.5">
      <c r="A195" s="187"/>
      <c r="B195" s="145"/>
      <c r="C195" s="145"/>
      <c r="D195" s="145"/>
      <c r="E195" s="145"/>
      <c r="F195" s="145"/>
      <c r="G195" s="203"/>
      <c r="H195" s="203"/>
      <c r="I195" s="203"/>
      <c r="J195" s="141"/>
      <c r="K195" s="141"/>
      <c r="L195" s="141"/>
      <c r="M195" s="141"/>
      <c r="N195" s="141"/>
      <c r="O195" s="143"/>
      <c r="P195" s="143"/>
      <c r="Q195" s="143"/>
      <c r="R195" s="143"/>
      <c r="S195" s="142"/>
      <c r="T195" s="143"/>
      <c r="U195" s="143"/>
      <c r="V195" s="143"/>
      <c r="W195" s="144"/>
      <c r="X195" s="144"/>
      <c r="Y195" s="144"/>
      <c r="Z195" s="144"/>
      <c r="AA195" s="144"/>
      <c r="AB195" s="1"/>
      <c r="AC195" s="1"/>
      <c r="AD195" s="1"/>
    </row>
    <row r="196" spans="1:30" ht="16" thickBot="1" x14ac:dyDescent="0.5">
      <c r="A196" s="187"/>
      <c r="B196" s="145"/>
      <c r="C196" s="145"/>
      <c r="D196" s="145"/>
      <c r="E196" s="145"/>
      <c r="F196" s="145"/>
      <c r="G196" s="203"/>
      <c r="H196" s="203"/>
      <c r="I196" s="203"/>
      <c r="J196" s="141"/>
      <c r="K196" s="141"/>
      <c r="L196" s="141"/>
      <c r="M196" s="141"/>
      <c r="N196" s="141"/>
      <c r="O196" s="143"/>
      <c r="P196" s="143"/>
      <c r="Q196" s="143"/>
      <c r="R196" s="143"/>
      <c r="S196" s="142"/>
      <c r="T196" s="143"/>
      <c r="U196" s="143"/>
      <c r="V196" s="143"/>
      <c r="W196" s="144"/>
      <c r="X196" s="144"/>
      <c r="Y196" s="144"/>
      <c r="Z196" s="144"/>
      <c r="AA196" s="144"/>
      <c r="AB196" s="1"/>
      <c r="AC196" s="1"/>
      <c r="AD196" s="1"/>
    </row>
    <row r="197" spans="1:30" ht="16" thickBot="1" x14ac:dyDescent="0.5">
      <c r="A197" s="187"/>
      <c r="B197" s="145"/>
      <c r="C197" s="145"/>
      <c r="D197" s="145"/>
      <c r="E197" s="145"/>
      <c r="F197" s="145"/>
      <c r="G197" s="203"/>
      <c r="H197" s="203"/>
      <c r="I197" s="203"/>
      <c r="J197" s="141"/>
      <c r="K197" s="141"/>
      <c r="L197" s="141"/>
      <c r="M197" s="141"/>
      <c r="N197" s="141"/>
      <c r="O197" s="143"/>
      <c r="P197" s="143"/>
      <c r="Q197" s="143"/>
      <c r="R197" s="143"/>
      <c r="S197" s="142"/>
      <c r="T197" s="143"/>
      <c r="U197" s="143"/>
      <c r="V197" s="143"/>
      <c r="W197" s="144"/>
      <c r="X197" s="144"/>
      <c r="Y197" s="144"/>
      <c r="Z197" s="144"/>
      <c r="AA197" s="144"/>
      <c r="AB197" s="1"/>
      <c r="AC197" s="1"/>
      <c r="AD197" s="1"/>
    </row>
    <row r="198" spans="1:30" ht="16" thickBot="1" x14ac:dyDescent="0.5">
      <c r="A198" s="187"/>
      <c r="B198" s="145"/>
      <c r="C198" s="145"/>
      <c r="D198" s="145"/>
      <c r="E198" s="145"/>
      <c r="F198" s="145"/>
      <c r="G198" s="203"/>
      <c r="H198" s="203"/>
      <c r="I198" s="203"/>
      <c r="J198" s="141"/>
      <c r="K198" s="141"/>
      <c r="L198" s="141"/>
      <c r="M198" s="141"/>
      <c r="N198" s="141"/>
      <c r="O198" s="143"/>
      <c r="P198" s="143"/>
      <c r="Q198" s="143"/>
      <c r="R198" s="143"/>
      <c r="S198" s="142"/>
      <c r="T198" s="143"/>
      <c r="U198" s="143"/>
      <c r="V198" s="143"/>
      <c r="W198" s="144"/>
      <c r="X198" s="144"/>
      <c r="Y198" s="144"/>
      <c r="Z198" s="144"/>
      <c r="AA198" s="144"/>
      <c r="AB198" s="1"/>
      <c r="AC198" s="1"/>
      <c r="AD198" s="1"/>
    </row>
    <row r="199" spans="1:30" ht="16" thickBot="1" x14ac:dyDescent="0.5">
      <c r="A199" s="187"/>
      <c r="B199" s="145"/>
      <c r="C199" s="145"/>
      <c r="D199" s="145"/>
      <c r="E199" s="145"/>
      <c r="F199" s="145"/>
      <c r="G199" s="203"/>
      <c r="H199" s="203"/>
      <c r="I199" s="203"/>
      <c r="J199" s="141"/>
      <c r="K199" s="141"/>
      <c r="L199" s="141"/>
      <c r="M199" s="141"/>
      <c r="N199" s="141"/>
      <c r="O199" s="143"/>
      <c r="P199" s="143"/>
      <c r="Q199" s="143"/>
      <c r="R199" s="143"/>
      <c r="S199" s="142"/>
      <c r="T199" s="143"/>
      <c r="U199" s="143"/>
      <c r="V199" s="143"/>
      <c r="W199" s="144"/>
      <c r="X199" s="144"/>
      <c r="Y199" s="144"/>
      <c r="Z199" s="144"/>
      <c r="AA199" s="144"/>
      <c r="AB199" s="1"/>
      <c r="AC199" s="1"/>
      <c r="AD199" s="1"/>
    </row>
    <row r="200" spans="1:30" ht="16" thickBot="1" x14ac:dyDescent="0.5">
      <c r="A200" s="187"/>
      <c r="B200" s="145"/>
      <c r="C200" s="145"/>
      <c r="D200" s="145"/>
      <c r="E200" s="145"/>
      <c r="F200" s="145"/>
      <c r="G200" s="203"/>
      <c r="H200" s="203"/>
      <c r="I200" s="203"/>
      <c r="J200" s="141"/>
      <c r="K200" s="141"/>
      <c r="L200" s="141"/>
      <c r="M200" s="141"/>
      <c r="N200" s="141"/>
      <c r="O200" s="143"/>
      <c r="P200" s="143"/>
      <c r="Q200" s="143"/>
      <c r="R200" s="143"/>
      <c r="S200" s="142"/>
      <c r="T200" s="143"/>
      <c r="U200" s="143"/>
      <c r="V200" s="143"/>
      <c r="W200" s="144"/>
      <c r="X200" s="144"/>
      <c r="Y200" s="144"/>
      <c r="Z200" s="144"/>
      <c r="AA200" s="144"/>
      <c r="AB200" s="1"/>
      <c r="AC200" s="1"/>
      <c r="AD200" s="1"/>
    </row>
    <row r="201" spans="1:30" ht="16" thickBot="1" x14ac:dyDescent="0.5">
      <c r="A201" s="187"/>
      <c r="B201" s="145"/>
      <c r="C201" s="145"/>
      <c r="D201" s="145"/>
      <c r="E201" s="145"/>
      <c r="F201" s="145"/>
      <c r="G201" s="203"/>
      <c r="H201" s="203"/>
      <c r="I201" s="203"/>
      <c r="J201" s="141"/>
      <c r="K201" s="141"/>
      <c r="L201" s="141"/>
      <c r="M201" s="141"/>
      <c r="N201" s="141"/>
      <c r="O201" s="143"/>
      <c r="P201" s="143"/>
      <c r="Q201" s="143"/>
      <c r="R201" s="143"/>
      <c r="S201" s="142"/>
      <c r="T201" s="143"/>
      <c r="U201" s="143"/>
      <c r="V201" s="143"/>
      <c r="W201" s="144"/>
      <c r="X201" s="144"/>
      <c r="Y201" s="144"/>
      <c r="Z201" s="144"/>
      <c r="AA201" s="144"/>
      <c r="AB201" s="1"/>
      <c r="AC201" s="1"/>
      <c r="AD201" s="1"/>
    </row>
    <row r="202" spans="1:30" ht="16" thickBot="1" x14ac:dyDescent="0.5">
      <c r="A202" s="187"/>
      <c r="B202" s="145"/>
      <c r="C202" s="145"/>
      <c r="D202" s="145"/>
      <c r="E202" s="145"/>
      <c r="F202" s="145"/>
      <c r="G202" s="203"/>
      <c r="H202" s="203"/>
      <c r="I202" s="203"/>
      <c r="J202" s="141"/>
      <c r="K202" s="141"/>
      <c r="L202" s="141"/>
      <c r="M202" s="141"/>
      <c r="N202" s="141"/>
      <c r="O202" s="143"/>
      <c r="P202" s="143"/>
      <c r="Q202" s="143"/>
      <c r="R202" s="143"/>
      <c r="S202" s="142"/>
      <c r="T202" s="143"/>
      <c r="U202" s="143"/>
      <c r="V202" s="143"/>
      <c r="W202" s="144"/>
      <c r="X202" s="144"/>
      <c r="Y202" s="144"/>
      <c r="Z202" s="144"/>
      <c r="AA202" s="144"/>
      <c r="AB202" s="1"/>
      <c r="AC202" s="1"/>
      <c r="AD202" s="1"/>
    </row>
    <row r="203" spans="1:30" ht="16" thickBot="1" x14ac:dyDescent="0.5">
      <c r="A203" s="187"/>
      <c r="B203" s="145"/>
      <c r="C203" s="145"/>
      <c r="D203" s="145"/>
      <c r="E203" s="145"/>
      <c r="F203" s="145"/>
      <c r="G203" s="203"/>
      <c r="H203" s="203"/>
      <c r="I203" s="203"/>
      <c r="J203" s="141"/>
      <c r="K203" s="141"/>
      <c r="L203" s="141"/>
      <c r="M203" s="141"/>
      <c r="N203" s="141"/>
      <c r="O203" s="143"/>
      <c r="P203" s="143"/>
      <c r="Q203" s="143"/>
      <c r="R203" s="143"/>
      <c r="S203" s="142"/>
      <c r="T203" s="143"/>
      <c r="U203" s="143"/>
      <c r="V203" s="143"/>
      <c r="W203" s="144"/>
      <c r="X203" s="144"/>
      <c r="Y203" s="144"/>
      <c r="Z203" s="144"/>
      <c r="AA203" s="144"/>
      <c r="AB203" s="1"/>
      <c r="AC203" s="1"/>
      <c r="AD203" s="1"/>
    </row>
    <row r="204" spans="1:30" ht="16" thickBot="1" x14ac:dyDescent="0.5">
      <c r="A204" s="187"/>
      <c r="B204" s="145"/>
      <c r="C204" s="145"/>
      <c r="D204" s="145"/>
      <c r="E204" s="145"/>
      <c r="F204" s="145"/>
      <c r="G204" s="203"/>
      <c r="H204" s="203"/>
      <c r="I204" s="203"/>
      <c r="J204" s="141"/>
      <c r="K204" s="141"/>
      <c r="L204" s="141"/>
      <c r="M204" s="141"/>
      <c r="N204" s="141"/>
      <c r="O204" s="143"/>
      <c r="P204" s="143"/>
      <c r="Q204" s="143"/>
      <c r="R204" s="143"/>
      <c r="S204" s="142"/>
      <c r="T204" s="143"/>
      <c r="U204" s="143"/>
      <c r="V204" s="143"/>
      <c r="W204" s="144"/>
      <c r="X204" s="144"/>
      <c r="Y204" s="144"/>
      <c r="Z204" s="144"/>
      <c r="AA204" s="144"/>
      <c r="AB204" s="1"/>
      <c r="AC204" s="1"/>
      <c r="AD204" s="1"/>
    </row>
    <row r="205" spans="1:30" ht="16" thickBot="1" x14ac:dyDescent="0.5">
      <c r="A205" s="187"/>
      <c r="B205" s="145"/>
      <c r="C205" s="145"/>
      <c r="D205" s="145"/>
      <c r="E205" s="145"/>
      <c r="F205" s="145"/>
      <c r="G205" s="203"/>
      <c r="H205" s="203"/>
      <c r="I205" s="203"/>
      <c r="J205" s="141"/>
      <c r="K205" s="141"/>
      <c r="L205" s="141"/>
      <c r="M205" s="141"/>
      <c r="N205" s="141"/>
      <c r="O205" s="143"/>
      <c r="P205" s="143"/>
      <c r="Q205" s="143"/>
      <c r="R205" s="143"/>
      <c r="S205" s="142"/>
      <c r="T205" s="143"/>
      <c r="U205" s="143"/>
      <c r="V205" s="143"/>
      <c r="W205" s="144"/>
      <c r="X205" s="144"/>
      <c r="Y205" s="144"/>
      <c r="Z205" s="144"/>
      <c r="AA205" s="144"/>
      <c r="AB205" s="1"/>
      <c r="AC205" s="1"/>
      <c r="AD205" s="1"/>
    </row>
    <row r="206" spans="1:30" ht="16" thickBot="1" x14ac:dyDescent="0.5">
      <c r="A206" s="187"/>
      <c r="B206" s="145"/>
      <c r="C206" s="145"/>
      <c r="D206" s="145"/>
      <c r="E206" s="145"/>
      <c r="F206" s="145"/>
      <c r="G206" s="203"/>
      <c r="H206" s="203"/>
      <c r="I206" s="203"/>
      <c r="J206" s="141"/>
      <c r="K206" s="141"/>
      <c r="L206" s="141"/>
      <c r="M206" s="141"/>
      <c r="N206" s="141"/>
      <c r="O206" s="143"/>
      <c r="P206" s="143"/>
      <c r="Q206" s="143"/>
      <c r="R206" s="143"/>
      <c r="S206" s="142"/>
      <c r="T206" s="143"/>
      <c r="U206" s="143"/>
      <c r="V206" s="143"/>
      <c r="W206" s="144"/>
      <c r="X206" s="144"/>
      <c r="Y206" s="144"/>
      <c r="Z206" s="144"/>
      <c r="AA206" s="144"/>
      <c r="AB206" s="1"/>
      <c r="AC206" s="1"/>
      <c r="AD206" s="1"/>
    </row>
    <row r="207" spans="1:30" ht="16" thickBot="1" x14ac:dyDescent="0.5">
      <c r="A207" s="187"/>
      <c r="B207" s="145"/>
      <c r="C207" s="145"/>
      <c r="D207" s="145"/>
      <c r="E207" s="145"/>
      <c r="F207" s="145"/>
      <c r="G207" s="203"/>
      <c r="H207" s="203"/>
      <c r="I207" s="203"/>
      <c r="J207" s="141"/>
      <c r="K207" s="141"/>
      <c r="L207" s="141"/>
      <c r="M207" s="141"/>
      <c r="N207" s="141"/>
      <c r="O207" s="143"/>
      <c r="P207" s="143"/>
      <c r="Q207" s="143"/>
      <c r="R207" s="143"/>
      <c r="S207" s="142"/>
      <c r="T207" s="143"/>
      <c r="U207" s="143"/>
      <c r="V207" s="143"/>
      <c r="W207" s="144"/>
      <c r="X207" s="144"/>
      <c r="Y207" s="144"/>
      <c r="Z207" s="144"/>
      <c r="AA207" s="144"/>
      <c r="AB207" s="1"/>
      <c r="AC207" s="1"/>
      <c r="AD207" s="1"/>
    </row>
    <row r="208" spans="1:30" ht="16" thickBot="1" x14ac:dyDescent="0.5">
      <c r="A208" s="187"/>
      <c r="B208" s="145"/>
      <c r="C208" s="145"/>
      <c r="D208" s="145"/>
      <c r="E208" s="145"/>
      <c r="F208" s="145"/>
      <c r="G208" s="203"/>
      <c r="H208" s="203"/>
      <c r="I208" s="203"/>
      <c r="J208" s="141"/>
      <c r="K208" s="141"/>
      <c r="L208" s="141"/>
      <c r="M208" s="141"/>
      <c r="N208" s="141"/>
      <c r="O208" s="143"/>
      <c r="P208" s="143"/>
      <c r="Q208" s="143"/>
      <c r="R208" s="143"/>
      <c r="S208" s="142"/>
      <c r="T208" s="143"/>
      <c r="U208" s="143"/>
      <c r="V208" s="143"/>
      <c r="W208" s="144"/>
      <c r="X208" s="144"/>
      <c r="Y208" s="144"/>
      <c r="Z208" s="144"/>
      <c r="AA208" s="144"/>
      <c r="AB208" s="1"/>
      <c r="AC208" s="1"/>
      <c r="AD208" s="1"/>
    </row>
    <row r="209" spans="1:30" ht="16" thickBot="1" x14ac:dyDescent="0.5">
      <c r="A209" s="187"/>
      <c r="B209" s="145"/>
      <c r="C209" s="145"/>
      <c r="D209" s="145"/>
      <c r="E209" s="145"/>
      <c r="F209" s="145"/>
      <c r="G209" s="203"/>
      <c r="H209" s="203"/>
      <c r="I209" s="203"/>
      <c r="J209" s="141"/>
      <c r="K209" s="141"/>
      <c r="L209" s="141"/>
      <c r="M209" s="141"/>
      <c r="N209" s="141"/>
      <c r="O209" s="143"/>
      <c r="P209" s="143"/>
      <c r="Q209" s="143"/>
      <c r="R209" s="143"/>
      <c r="S209" s="142"/>
      <c r="T209" s="143"/>
      <c r="U209" s="143"/>
      <c r="V209" s="143"/>
      <c r="W209" s="144"/>
      <c r="X209" s="144"/>
      <c r="Y209" s="144"/>
      <c r="Z209" s="144"/>
      <c r="AA209" s="144"/>
      <c r="AB209" s="1"/>
      <c r="AC209" s="1"/>
      <c r="AD209" s="1"/>
    </row>
    <row r="210" spans="1:30" ht="16" thickBot="1" x14ac:dyDescent="0.5">
      <c r="A210" s="187"/>
      <c r="B210" s="145"/>
      <c r="C210" s="145"/>
      <c r="D210" s="145"/>
      <c r="E210" s="145"/>
      <c r="F210" s="145"/>
      <c r="G210" s="203"/>
      <c r="H210" s="203"/>
      <c r="I210" s="203"/>
      <c r="J210" s="141"/>
      <c r="K210" s="141"/>
      <c r="L210" s="141"/>
      <c r="M210" s="141"/>
      <c r="N210" s="141"/>
      <c r="O210" s="143"/>
      <c r="P210" s="143"/>
      <c r="Q210" s="143"/>
      <c r="R210" s="143"/>
      <c r="S210" s="142"/>
      <c r="T210" s="143"/>
      <c r="U210" s="143"/>
      <c r="V210" s="143"/>
      <c r="W210" s="144"/>
      <c r="X210" s="144"/>
      <c r="Y210" s="144"/>
      <c r="Z210" s="144"/>
      <c r="AA210" s="144"/>
      <c r="AB210" s="1"/>
      <c r="AC210" s="1"/>
      <c r="AD210" s="1"/>
    </row>
    <row r="211" spans="1:30" ht="16" thickBot="1" x14ac:dyDescent="0.5">
      <c r="A211" s="187"/>
      <c r="B211" s="145"/>
      <c r="C211" s="145"/>
      <c r="D211" s="145"/>
      <c r="E211" s="145"/>
      <c r="F211" s="145"/>
      <c r="G211" s="203"/>
      <c r="H211" s="203"/>
      <c r="I211" s="203"/>
      <c r="J211" s="141"/>
      <c r="K211" s="141"/>
      <c r="L211" s="141"/>
      <c r="M211" s="141"/>
      <c r="N211" s="141"/>
      <c r="O211" s="143"/>
      <c r="P211" s="143"/>
      <c r="Q211" s="143"/>
      <c r="R211" s="143"/>
      <c r="S211" s="142"/>
      <c r="T211" s="143"/>
      <c r="U211" s="143"/>
      <c r="V211" s="143"/>
      <c r="W211" s="144"/>
      <c r="X211" s="144"/>
      <c r="Y211" s="144"/>
      <c r="Z211" s="144"/>
      <c r="AA211" s="144"/>
      <c r="AB211" s="1"/>
      <c r="AC211" s="1"/>
      <c r="AD211" s="1"/>
    </row>
    <row r="212" spans="1:30" ht="16" thickBot="1" x14ac:dyDescent="0.5">
      <c r="A212" s="187"/>
      <c r="B212" s="145"/>
      <c r="C212" s="145"/>
      <c r="D212" s="145"/>
      <c r="E212" s="145"/>
      <c r="F212" s="145"/>
      <c r="G212" s="203"/>
      <c r="H212" s="203"/>
      <c r="I212" s="203"/>
      <c r="J212" s="141"/>
      <c r="K212" s="141"/>
      <c r="L212" s="141"/>
      <c r="M212" s="141"/>
      <c r="N212" s="141"/>
      <c r="O212" s="143"/>
      <c r="P212" s="143"/>
      <c r="Q212" s="143"/>
      <c r="R212" s="143"/>
      <c r="S212" s="142"/>
      <c r="T212" s="143"/>
      <c r="U212" s="143"/>
      <c r="V212" s="143"/>
      <c r="W212" s="144"/>
      <c r="X212" s="144"/>
      <c r="Y212" s="144"/>
      <c r="Z212" s="144"/>
      <c r="AA212" s="144"/>
      <c r="AB212" s="1"/>
      <c r="AC212" s="1"/>
      <c r="AD212" s="1"/>
    </row>
    <row r="213" spans="1:30" ht="16" thickBot="1" x14ac:dyDescent="0.5">
      <c r="A213" s="187"/>
      <c r="B213" s="145"/>
      <c r="C213" s="145"/>
      <c r="D213" s="145"/>
      <c r="E213" s="145"/>
      <c r="F213" s="145"/>
      <c r="G213" s="203"/>
      <c r="H213" s="203"/>
      <c r="I213" s="203"/>
      <c r="J213" s="141"/>
      <c r="K213" s="141"/>
      <c r="L213" s="141"/>
      <c r="M213" s="141"/>
      <c r="N213" s="141"/>
      <c r="O213" s="143"/>
      <c r="P213" s="143"/>
      <c r="Q213" s="143"/>
      <c r="R213" s="143"/>
      <c r="S213" s="142"/>
      <c r="T213" s="143"/>
      <c r="U213" s="143"/>
      <c r="V213" s="143"/>
      <c r="W213" s="144"/>
      <c r="X213" s="144"/>
      <c r="Y213" s="144"/>
      <c r="Z213" s="144"/>
      <c r="AA213" s="144"/>
      <c r="AB213" s="1"/>
      <c r="AC213" s="1"/>
      <c r="AD213" s="1"/>
    </row>
    <row r="214" spans="1:30" ht="16" thickBot="1" x14ac:dyDescent="0.5">
      <c r="A214" s="187"/>
      <c r="B214" s="145"/>
      <c r="C214" s="145"/>
      <c r="D214" s="145"/>
      <c r="E214" s="145"/>
      <c r="F214" s="145"/>
      <c r="G214" s="203"/>
      <c r="H214" s="203"/>
      <c r="I214" s="203"/>
      <c r="J214" s="141"/>
      <c r="K214" s="141"/>
      <c r="L214" s="141"/>
      <c r="M214" s="141"/>
      <c r="N214" s="141"/>
      <c r="O214" s="143"/>
      <c r="P214" s="143"/>
      <c r="Q214" s="143"/>
      <c r="R214" s="143"/>
      <c r="S214" s="142"/>
      <c r="T214" s="143"/>
      <c r="U214" s="143"/>
      <c r="V214" s="143"/>
      <c r="W214" s="144"/>
      <c r="X214" s="144"/>
      <c r="Y214" s="144"/>
      <c r="Z214" s="144"/>
      <c r="AA214" s="144"/>
      <c r="AB214" s="1"/>
      <c r="AC214" s="1"/>
      <c r="AD214" s="1"/>
    </row>
    <row r="215" spans="1:30" ht="16" thickBot="1" x14ac:dyDescent="0.5">
      <c r="A215" s="187"/>
      <c r="B215" s="145"/>
      <c r="C215" s="145"/>
      <c r="D215" s="145"/>
      <c r="E215" s="145"/>
      <c r="F215" s="145"/>
      <c r="G215" s="203"/>
      <c r="H215" s="203"/>
      <c r="I215" s="203"/>
      <c r="J215" s="141"/>
      <c r="K215" s="141"/>
      <c r="L215" s="141"/>
      <c r="M215" s="141"/>
      <c r="N215" s="141"/>
      <c r="O215" s="143"/>
      <c r="P215" s="143"/>
      <c r="Q215" s="143"/>
      <c r="R215" s="143"/>
      <c r="S215" s="142"/>
      <c r="T215" s="143"/>
      <c r="U215" s="143"/>
      <c r="V215" s="143"/>
      <c r="W215" s="144"/>
      <c r="X215" s="144"/>
      <c r="Y215" s="144"/>
      <c r="Z215" s="144"/>
      <c r="AA215" s="144"/>
      <c r="AB215" s="1"/>
      <c r="AC215" s="1"/>
      <c r="AD215" s="1"/>
    </row>
    <row r="216" spans="1:30" ht="16" thickBot="1" x14ac:dyDescent="0.5">
      <c r="A216" s="187"/>
      <c r="B216" s="145"/>
      <c r="C216" s="145"/>
      <c r="D216" s="145"/>
      <c r="E216" s="145"/>
      <c r="F216" s="145"/>
      <c r="G216" s="203"/>
      <c r="H216" s="203"/>
      <c r="I216" s="203"/>
      <c r="J216" s="141"/>
      <c r="K216" s="141"/>
      <c r="L216" s="141"/>
      <c r="M216" s="141"/>
      <c r="N216" s="141"/>
      <c r="O216" s="143"/>
      <c r="P216" s="143"/>
      <c r="Q216" s="143"/>
      <c r="R216" s="143"/>
      <c r="S216" s="142"/>
      <c r="T216" s="143"/>
      <c r="U216" s="143"/>
      <c r="V216" s="143"/>
      <c r="W216" s="144"/>
      <c r="X216" s="144"/>
      <c r="Y216" s="144"/>
      <c r="Z216" s="144"/>
      <c r="AA216" s="144"/>
      <c r="AB216" s="1"/>
      <c r="AC216" s="1"/>
      <c r="AD216" s="1"/>
    </row>
    <row r="217" spans="1:30" ht="16" thickBot="1" x14ac:dyDescent="0.5">
      <c r="A217" s="187"/>
      <c r="B217" s="145"/>
      <c r="C217" s="145"/>
      <c r="D217" s="145"/>
      <c r="E217" s="145"/>
      <c r="F217" s="145"/>
      <c r="G217" s="203"/>
      <c r="H217" s="203"/>
      <c r="I217" s="203"/>
      <c r="J217" s="141"/>
      <c r="K217" s="141"/>
      <c r="L217" s="141"/>
      <c r="M217" s="141"/>
      <c r="N217" s="141"/>
      <c r="O217" s="143"/>
      <c r="P217" s="143"/>
      <c r="Q217" s="143"/>
      <c r="R217" s="143"/>
      <c r="S217" s="142"/>
      <c r="T217" s="143"/>
      <c r="U217" s="143"/>
      <c r="V217" s="143"/>
      <c r="W217" s="144"/>
      <c r="X217" s="144"/>
      <c r="Y217" s="144"/>
      <c r="Z217" s="144"/>
      <c r="AA217" s="144"/>
      <c r="AB217" s="1"/>
      <c r="AC217" s="1"/>
      <c r="AD217" s="1"/>
    </row>
    <row r="218" spans="1:30" ht="16" thickBot="1" x14ac:dyDescent="0.5">
      <c r="A218" s="187"/>
      <c r="B218" s="145"/>
      <c r="C218" s="145"/>
      <c r="D218" s="145"/>
      <c r="E218" s="145"/>
      <c r="F218" s="145"/>
      <c r="G218" s="203"/>
      <c r="H218" s="203"/>
      <c r="I218" s="203"/>
      <c r="J218" s="141"/>
      <c r="K218" s="141"/>
      <c r="L218" s="141"/>
      <c r="M218" s="141"/>
      <c r="N218" s="141"/>
      <c r="O218" s="143"/>
      <c r="P218" s="143"/>
      <c r="Q218" s="143"/>
      <c r="R218" s="143"/>
      <c r="S218" s="142"/>
      <c r="T218" s="143"/>
      <c r="U218" s="143"/>
      <c r="V218" s="143"/>
      <c r="W218" s="144"/>
      <c r="X218" s="144"/>
      <c r="Y218" s="144"/>
      <c r="Z218" s="144"/>
      <c r="AA218" s="144"/>
      <c r="AB218" s="1"/>
      <c r="AC218" s="1"/>
      <c r="AD218" s="1"/>
    </row>
    <row r="219" spans="1:30" ht="16" thickBot="1" x14ac:dyDescent="0.5">
      <c r="A219" s="187"/>
      <c r="B219" s="145"/>
      <c r="C219" s="145"/>
      <c r="D219" s="145"/>
      <c r="E219" s="145"/>
      <c r="F219" s="145"/>
      <c r="G219" s="203"/>
      <c r="H219" s="203"/>
      <c r="I219" s="203"/>
      <c r="J219" s="141"/>
      <c r="K219" s="141"/>
      <c r="L219" s="141"/>
      <c r="M219" s="141"/>
      <c r="N219" s="141"/>
      <c r="O219" s="143"/>
      <c r="P219" s="143"/>
      <c r="Q219" s="143"/>
      <c r="R219" s="143"/>
      <c r="S219" s="142"/>
      <c r="T219" s="143"/>
      <c r="U219" s="143"/>
      <c r="V219" s="143"/>
      <c r="W219" s="144"/>
      <c r="X219" s="144"/>
      <c r="Y219" s="144"/>
      <c r="Z219" s="144"/>
      <c r="AA219" s="144"/>
      <c r="AB219" s="1"/>
      <c r="AC219" s="1"/>
      <c r="AD219" s="1"/>
    </row>
    <row r="220" spans="1:30" ht="16" thickBot="1" x14ac:dyDescent="0.5">
      <c r="A220" s="187"/>
      <c r="B220" s="145"/>
      <c r="C220" s="145"/>
      <c r="D220" s="145"/>
      <c r="E220" s="145"/>
      <c r="F220" s="145"/>
      <c r="G220" s="203"/>
      <c r="H220" s="203"/>
      <c r="I220" s="203"/>
      <c r="J220" s="141"/>
      <c r="K220" s="141"/>
      <c r="L220" s="141"/>
      <c r="M220" s="141"/>
      <c r="N220" s="141"/>
      <c r="O220" s="143"/>
      <c r="P220" s="143"/>
      <c r="Q220" s="143"/>
      <c r="R220" s="143"/>
      <c r="S220" s="142"/>
      <c r="T220" s="143"/>
      <c r="U220" s="143"/>
      <c r="V220" s="143"/>
      <c r="W220" s="144"/>
      <c r="X220" s="144"/>
      <c r="Y220" s="144"/>
      <c r="Z220" s="144"/>
      <c r="AA220" s="144"/>
      <c r="AB220" s="1"/>
      <c r="AC220" s="1"/>
      <c r="AD220" s="1"/>
    </row>
    <row r="221" spans="1:30" ht="16" thickBot="1" x14ac:dyDescent="0.5">
      <c r="A221" s="187"/>
      <c r="B221" s="145"/>
      <c r="C221" s="145"/>
      <c r="D221" s="145"/>
      <c r="E221" s="145"/>
      <c r="F221" s="145"/>
      <c r="G221" s="203"/>
      <c r="H221" s="203"/>
      <c r="I221" s="203"/>
      <c r="J221" s="141"/>
      <c r="K221" s="141"/>
      <c r="L221" s="141"/>
      <c r="M221" s="141"/>
      <c r="N221" s="141"/>
      <c r="O221" s="143"/>
      <c r="P221" s="143"/>
      <c r="Q221" s="143"/>
      <c r="R221" s="143"/>
      <c r="S221" s="142"/>
      <c r="T221" s="143"/>
      <c r="U221" s="143"/>
      <c r="V221" s="143"/>
      <c r="W221" s="144"/>
      <c r="X221" s="144"/>
      <c r="Y221" s="144"/>
      <c r="Z221" s="144"/>
      <c r="AA221" s="144"/>
      <c r="AB221" s="1"/>
      <c r="AC221" s="1"/>
      <c r="AD221" s="1"/>
    </row>
    <row r="222" spans="1:30" ht="16" thickBot="1" x14ac:dyDescent="0.5">
      <c r="A222" s="187"/>
      <c r="B222" s="145"/>
      <c r="C222" s="145"/>
      <c r="D222" s="145"/>
      <c r="E222" s="145"/>
      <c r="F222" s="145"/>
      <c r="G222" s="203"/>
      <c r="H222" s="203"/>
      <c r="I222" s="203"/>
      <c r="J222" s="141"/>
      <c r="K222" s="141"/>
      <c r="L222" s="141"/>
      <c r="M222" s="141"/>
      <c r="N222" s="141"/>
      <c r="O222" s="143"/>
      <c r="P222" s="143"/>
      <c r="Q222" s="143"/>
      <c r="R222" s="143"/>
      <c r="S222" s="142"/>
      <c r="T222" s="143"/>
      <c r="U222" s="143"/>
      <c r="V222" s="143"/>
      <c r="W222" s="144"/>
      <c r="X222" s="144"/>
      <c r="Y222" s="144"/>
      <c r="Z222" s="144"/>
      <c r="AA222" s="144"/>
      <c r="AB222" s="1"/>
      <c r="AC222" s="1"/>
      <c r="AD222" s="1"/>
    </row>
    <row r="223" spans="1:30" ht="16" thickBot="1" x14ac:dyDescent="0.5">
      <c r="A223" s="187"/>
      <c r="B223" s="145"/>
      <c r="C223" s="145"/>
      <c r="D223" s="145"/>
      <c r="E223" s="145"/>
      <c r="F223" s="145"/>
      <c r="G223" s="203"/>
      <c r="H223" s="203"/>
      <c r="I223" s="203"/>
      <c r="J223" s="141"/>
      <c r="K223" s="141"/>
      <c r="L223" s="141"/>
      <c r="M223" s="141"/>
      <c r="N223" s="141"/>
      <c r="O223" s="143"/>
      <c r="P223" s="143"/>
      <c r="Q223" s="143"/>
      <c r="R223" s="143"/>
      <c r="S223" s="142"/>
      <c r="T223" s="143"/>
      <c r="U223" s="143"/>
      <c r="V223" s="143"/>
      <c r="W223" s="144"/>
      <c r="X223" s="144"/>
      <c r="Y223" s="144"/>
      <c r="Z223" s="144"/>
      <c r="AA223" s="144"/>
      <c r="AB223" s="1"/>
      <c r="AC223" s="1"/>
      <c r="AD223" s="1"/>
    </row>
    <row r="224" spans="1:30" ht="16" thickBot="1" x14ac:dyDescent="0.5">
      <c r="A224" s="187"/>
      <c r="B224" s="145"/>
      <c r="C224" s="145"/>
      <c r="D224" s="145"/>
      <c r="E224" s="145"/>
      <c r="F224" s="145"/>
      <c r="G224" s="203"/>
      <c r="H224" s="203"/>
      <c r="I224" s="203"/>
      <c r="J224" s="141"/>
      <c r="K224" s="141"/>
      <c r="L224" s="141"/>
      <c r="M224" s="141"/>
      <c r="N224" s="141"/>
      <c r="O224" s="143"/>
      <c r="P224" s="143"/>
      <c r="Q224" s="143"/>
      <c r="R224" s="143"/>
      <c r="S224" s="142"/>
      <c r="T224" s="143"/>
      <c r="U224" s="143"/>
      <c r="V224" s="143"/>
      <c r="W224" s="144"/>
      <c r="X224" s="144"/>
      <c r="Y224" s="144"/>
      <c r="Z224" s="144"/>
      <c r="AA224" s="144"/>
      <c r="AB224" s="1"/>
      <c r="AC224" s="1"/>
      <c r="AD224" s="1"/>
    </row>
    <row r="225" spans="1:30" ht="16" thickBot="1" x14ac:dyDescent="0.5">
      <c r="A225" s="187"/>
      <c r="B225" s="145"/>
      <c r="C225" s="145"/>
      <c r="D225" s="145"/>
      <c r="E225" s="145"/>
      <c r="F225" s="145"/>
      <c r="G225" s="203"/>
      <c r="H225" s="203"/>
      <c r="I225" s="203"/>
      <c r="J225" s="141"/>
      <c r="K225" s="141"/>
      <c r="L225" s="141"/>
      <c r="M225" s="141"/>
      <c r="N225" s="141"/>
      <c r="O225" s="143"/>
      <c r="P225" s="143"/>
      <c r="Q225" s="143"/>
      <c r="R225" s="143"/>
      <c r="S225" s="142"/>
      <c r="T225" s="143"/>
      <c r="U225" s="143"/>
      <c r="V225" s="143"/>
      <c r="W225" s="144"/>
      <c r="X225" s="144"/>
      <c r="Y225" s="144"/>
      <c r="Z225" s="144"/>
      <c r="AA225" s="144"/>
      <c r="AB225" s="1"/>
      <c r="AC225" s="1"/>
      <c r="AD225" s="1"/>
    </row>
    <row r="226" spans="1:30" ht="16" thickBot="1" x14ac:dyDescent="0.5">
      <c r="A226" s="187"/>
      <c r="B226" s="145"/>
      <c r="C226" s="145"/>
      <c r="D226" s="145"/>
      <c r="E226" s="145"/>
      <c r="F226" s="145"/>
      <c r="G226" s="203"/>
      <c r="H226" s="203"/>
      <c r="I226" s="203"/>
      <c r="J226" s="141"/>
      <c r="K226" s="141"/>
      <c r="L226" s="141"/>
      <c r="M226" s="141"/>
      <c r="N226" s="141"/>
      <c r="O226" s="143"/>
      <c r="P226" s="143"/>
      <c r="Q226" s="143"/>
      <c r="R226" s="143"/>
      <c r="S226" s="142"/>
      <c r="T226" s="143"/>
      <c r="U226" s="143"/>
      <c r="V226" s="143"/>
      <c r="W226" s="144"/>
      <c r="X226" s="144"/>
      <c r="Y226" s="144"/>
      <c r="Z226" s="144"/>
      <c r="AA226" s="144"/>
      <c r="AB226" s="1"/>
      <c r="AC226" s="1"/>
      <c r="AD226" s="1"/>
    </row>
    <row r="227" spans="1:30" ht="16" thickBot="1" x14ac:dyDescent="0.5">
      <c r="A227" s="187"/>
      <c r="B227" s="145"/>
      <c r="C227" s="145"/>
      <c r="D227" s="145"/>
      <c r="E227" s="145"/>
      <c r="F227" s="145"/>
      <c r="G227" s="203"/>
      <c r="H227" s="203"/>
      <c r="I227" s="203"/>
      <c r="J227" s="141"/>
      <c r="K227" s="141"/>
      <c r="L227" s="141"/>
      <c r="M227" s="141"/>
      <c r="N227" s="141"/>
      <c r="O227" s="143"/>
      <c r="P227" s="143"/>
      <c r="Q227" s="143"/>
      <c r="R227" s="143"/>
      <c r="S227" s="142"/>
      <c r="T227" s="143"/>
      <c r="U227" s="143"/>
      <c r="V227" s="143"/>
      <c r="W227" s="144"/>
      <c r="X227" s="144"/>
      <c r="Y227" s="144"/>
      <c r="Z227" s="144"/>
      <c r="AA227" s="144"/>
      <c r="AB227" s="1"/>
      <c r="AC227" s="1"/>
      <c r="AD227" s="1"/>
    </row>
    <row r="228" spans="1:30" ht="16" thickBot="1" x14ac:dyDescent="0.5">
      <c r="A228" s="187"/>
      <c r="B228" s="145"/>
      <c r="C228" s="145"/>
      <c r="D228" s="145"/>
      <c r="E228" s="145"/>
      <c r="F228" s="145"/>
      <c r="G228" s="203"/>
      <c r="H228" s="203"/>
      <c r="I228" s="203"/>
      <c r="J228" s="141"/>
      <c r="K228" s="141"/>
      <c r="L228" s="141"/>
      <c r="M228" s="141"/>
      <c r="N228" s="141"/>
      <c r="O228" s="143"/>
      <c r="P228" s="143"/>
      <c r="Q228" s="143"/>
      <c r="R228" s="143"/>
      <c r="S228" s="142"/>
      <c r="T228" s="143"/>
      <c r="U228" s="143"/>
      <c r="V228" s="143"/>
      <c r="W228" s="144"/>
      <c r="X228" s="144"/>
      <c r="Y228" s="144"/>
      <c r="Z228" s="144"/>
      <c r="AA228" s="144"/>
      <c r="AB228" s="1"/>
      <c r="AC228" s="1"/>
      <c r="AD228" s="1"/>
    </row>
    <row r="229" spans="1:30" ht="16" thickBot="1" x14ac:dyDescent="0.5">
      <c r="A229" s="187"/>
      <c r="B229" s="145"/>
      <c r="C229" s="145"/>
      <c r="D229" s="145"/>
      <c r="E229" s="145"/>
      <c r="F229" s="145"/>
      <c r="G229" s="203"/>
      <c r="H229" s="203"/>
      <c r="I229" s="203"/>
      <c r="J229" s="141"/>
      <c r="K229" s="141"/>
      <c r="L229" s="141"/>
      <c r="M229" s="141"/>
      <c r="N229" s="141"/>
      <c r="O229" s="143"/>
      <c r="P229" s="143"/>
      <c r="Q229" s="143"/>
      <c r="R229" s="143"/>
      <c r="S229" s="142"/>
      <c r="T229" s="143"/>
      <c r="U229" s="143"/>
      <c r="V229" s="143"/>
      <c r="W229" s="144"/>
      <c r="X229" s="144"/>
      <c r="Y229" s="144"/>
      <c r="Z229" s="144"/>
      <c r="AA229" s="144"/>
      <c r="AB229" s="1"/>
      <c r="AC229" s="1"/>
      <c r="AD229" s="1"/>
    </row>
    <row r="230" spans="1:30" ht="16" thickBot="1" x14ac:dyDescent="0.5">
      <c r="A230" s="187"/>
      <c r="B230" s="145"/>
      <c r="C230" s="145"/>
      <c r="D230" s="145"/>
      <c r="E230" s="145"/>
      <c r="F230" s="145"/>
      <c r="G230" s="203"/>
      <c r="H230" s="203"/>
      <c r="I230" s="203"/>
      <c r="J230" s="141"/>
      <c r="K230" s="141"/>
      <c r="L230" s="141"/>
      <c r="M230" s="141"/>
      <c r="N230" s="141"/>
      <c r="O230" s="143"/>
      <c r="P230" s="143"/>
      <c r="Q230" s="143"/>
      <c r="R230" s="143"/>
      <c r="S230" s="142"/>
      <c r="T230" s="143"/>
      <c r="U230" s="143"/>
      <c r="V230" s="143"/>
      <c r="W230" s="144"/>
      <c r="X230" s="144"/>
      <c r="Y230" s="144"/>
      <c r="Z230" s="144"/>
      <c r="AA230" s="144"/>
      <c r="AB230" s="1"/>
      <c r="AC230" s="1"/>
      <c r="AD230" s="1"/>
    </row>
    <row r="231" spans="1:30" ht="16" thickBot="1" x14ac:dyDescent="0.5">
      <c r="A231" s="187"/>
      <c r="B231" s="145"/>
      <c r="C231" s="145"/>
      <c r="D231" s="145"/>
      <c r="E231" s="145"/>
      <c r="F231" s="145"/>
      <c r="G231" s="203"/>
      <c r="H231" s="203"/>
      <c r="I231" s="203"/>
      <c r="J231" s="141"/>
      <c r="K231" s="141"/>
      <c r="L231" s="141"/>
      <c r="M231" s="141"/>
      <c r="N231" s="141"/>
      <c r="O231" s="143"/>
      <c r="P231" s="143"/>
      <c r="Q231" s="143"/>
      <c r="R231" s="143"/>
      <c r="S231" s="142"/>
      <c r="T231" s="143"/>
      <c r="U231" s="143"/>
      <c r="V231" s="143"/>
      <c r="W231" s="144"/>
      <c r="X231" s="144"/>
      <c r="Y231" s="144"/>
      <c r="Z231" s="144"/>
      <c r="AA231" s="144"/>
      <c r="AB231" s="1"/>
      <c r="AC231" s="1"/>
      <c r="AD231" s="1"/>
    </row>
    <row r="232" spans="1:30" ht="16" thickBot="1" x14ac:dyDescent="0.5">
      <c r="A232" s="187"/>
      <c r="B232" s="145"/>
      <c r="C232" s="145"/>
      <c r="D232" s="145"/>
      <c r="E232" s="145"/>
      <c r="F232" s="145"/>
      <c r="G232" s="203"/>
      <c r="H232" s="203"/>
      <c r="I232" s="203"/>
      <c r="J232" s="141"/>
      <c r="K232" s="141"/>
      <c r="L232" s="141"/>
      <c r="M232" s="141"/>
      <c r="N232" s="141"/>
      <c r="O232" s="143"/>
      <c r="P232" s="143"/>
      <c r="Q232" s="143"/>
      <c r="R232" s="143"/>
      <c r="S232" s="142"/>
      <c r="T232" s="143"/>
      <c r="U232" s="143"/>
      <c r="V232" s="143"/>
      <c r="W232" s="144"/>
      <c r="X232" s="144"/>
      <c r="Y232" s="144"/>
      <c r="Z232" s="144"/>
      <c r="AA232" s="144"/>
      <c r="AB232" s="1"/>
      <c r="AC232" s="1"/>
      <c r="AD232" s="1"/>
    </row>
    <row r="233" spans="1:30" ht="16" thickBot="1" x14ac:dyDescent="0.5">
      <c r="A233" s="187"/>
      <c r="B233" s="145"/>
      <c r="C233" s="145"/>
      <c r="D233" s="145"/>
      <c r="E233" s="145"/>
      <c r="F233" s="145"/>
      <c r="G233" s="203"/>
      <c r="H233" s="203"/>
      <c r="I233" s="203"/>
      <c r="J233" s="141"/>
      <c r="K233" s="141"/>
      <c r="L233" s="141"/>
      <c r="M233" s="141"/>
      <c r="N233" s="141"/>
      <c r="O233" s="143"/>
      <c r="P233" s="143"/>
      <c r="Q233" s="143"/>
      <c r="R233" s="143"/>
      <c r="S233" s="142"/>
      <c r="T233" s="143"/>
      <c r="U233" s="143"/>
      <c r="V233" s="143"/>
      <c r="W233" s="144"/>
      <c r="X233" s="144"/>
      <c r="Y233" s="144"/>
      <c r="Z233" s="144"/>
      <c r="AA233" s="144"/>
      <c r="AB233" s="1"/>
      <c r="AC233" s="1"/>
      <c r="AD233" s="1"/>
    </row>
    <row r="234" spans="1:30" ht="16" thickBot="1" x14ac:dyDescent="0.5">
      <c r="A234" s="187"/>
      <c r="B234" s="145"/>
      <c r="C234" s="145"/>
      <c r="D234" s="145"/>
      <c r="E234" s="145"/>
      <c r="F234" s="145"/>
      <c r="G234" s="203"/>
      <c r="H234" s="203"/>
      <c r="I234" s="203"/>
      <c r="J234" s="141"/>
      <c r="K234" s="141"/>
      <c r="L234" s="141"/>
      <c r="M234" s="141"/>
      <c r="N234" s="141"/>
      <c r="O234" s="143"/>
      <c r="P234" s="143"/>
      <c r="Q234" s="143"/>
      <c r="R234" s="143"/>
      <c r="S234" s="142"/>
      <c r="T234" s="143"/>
      <c r="U234" s="143"/>
      <c r="V234" s="143"/>
      <c r="W234" s="144"/>
      <c r="X234" s="144"/>
      <c r="Y234" s="144"/>
      <c r="Z234" s="144"/>
      <c r="AA234" s="144"/>
      <c r="AB234" s="1"/>
      <c r="AC234" s="1"/>
      <c r="AD234" s="1"/>
    </row>
    <row r="235" spans="1:30" ht="16" thickBot="1" x14ac:dyDescent="0.5">
      <c r="A235" s="187"/>
      <c r="B235" s="145"/>
      <c r="C235" s="145"/>
      <c r="D235" s="145"/>
      <c r="E235" s="145"/>
      <c r="F235" s="145"/>
      <c r="G235" s="203"/>
      <c r="H235" s="203"/>
      <c r="I235" s="203"/>
      <c r="J235" s="141"/>
      <c r="K235" s="141"/>
      <c r="L235" s="141"/>
      <c r="M235" s="141"/>
      <c r="N235" s="141"/>
      <c r="O235" s="143"/>
      <c r="P235" s="143"/>
      <c r="Q235" s="143"/>
      <c r="R235" s="143"/>
      <c r="S235" s="142"/>
      <c r="T235" s="143"/>
      <c r="U235" s="143"/>
      <c r="V235" s="143"/>
      <c r="W235" s="144"/>
      <c r="X235" s="144"/>
      <c r="Y235" s="144"/>
      <c r="Z235" s="144"/>
      <c r="AA235" s="144"/>
      <c r="AB235" s="1"/>
      <c r="AC235" s="1"/>
      <c r="AD235" s="1"/>
    </row>
    <row r="236" spans="1:30" ht="16" thickBot="1" x14ac:dyDescent="0.5">
      <c r="A236" s="187"/>
      <c r="B236" s="145"/>
      <c r="C236" s="145"/>
      <c r="D236" s="145"/>
      <c r="E236" s="145"/>
      <c r="F236" s="145"/>
      <c r="G236" s="203"/>
      <c r="H236" s="203"/>
      <c r="I236" s="203"/>
      <c r="J236" s="141"/>
      <c r="K236" s="141"/>
      <c r="L236" s="141"/>
      <c r="M236" s="141"/>
      <c r="N236" s="141"/>
      <c r="O236" s="143"/>
      <c r="P236" s="143"/>
      <c r="Q236" s="143"/>
      <c r="R236" s="143"/>
      <c r="S236" s="142"/>
      <c r="T236" s="143"/>
      <c r="U236" s="143"/>
      <c r="V236" s="143"/>
      <c r="W236" s="144"/>
      <c r="X236" s="144"/>
      <c r="Y236" s="144"/>
      <c r="Z236" s="144"/>
      <c r="AA236" s="144"/>
      <c r="AB236" s="1"/>
      <c r="AC236" s="1"/>
      <c r="AD236" s="1"/>
    </row>
    <row r="237" spans="1:30" ht="16" thickBot="1" x14ac:dyDescent="0.5">
      <c r="A237" s="187"/>
      <c r="B237" s="145"/>
      <c r="C237" s="145"/>
      <c r="D237" s="145"/>
      <c r="E237" s="145"/>
      <c r="F237" s="145"/>
      <c r="G237" s="203"/>
      <c r="H237" s="203"/>
      <c r="I237" s="203"/>
      <c r="J237" s="141"/>
      <c r="K237" s="141"/>
      <c r="L237" s="141"/>
      <c r="M237" s="141"/>
      <c r="N237" s="141"/>
      <c r="O237" s="143"/>
      <c r="P237" s="143"/>
      <c r="Q237" s="143"/>
      <c r="R237" s="143"/>
      <c r="S237" s="142"/>
      <c r="T237" s="143"/>
      <c r="U237" s="143"/>
      <c r="V237" s="143"/>
      <c r="W237" s="144"/>
      <c r="X237" s="144"/>
      <c r="Y237" s="144"/>
      <c r="Z237" s="144"/>
      <c r="AA237" s="144"/>
      <c r="AB237" s="1"/>
      <c r="AC237" s="1"/>
      <c r="AD237" s="1"/>
    </row>
    <row r="238" spans="1:30" ht="16" thickBot="1" x14ac:dyDescent="0.5">
      <c r="A238" s="187"/>
      <c r="B238" s="145"/>
      <c r="C238" s="145"/>
      <c r="D238" s="145"/>
      <c r="E238" s="145"/>
      <c r="F238" s="145"/>
      <c r="G238" s="203"/>
      <c r="H238" s="203"/>
      <c r="I238" s="203"/>
      <c r="J238" s="141"/>
      <c r="K238" s="141"/>
      <c r="L238" s="141"/>
      <c r="M238" s="141"/>
      <c r="N238" s="141"/>
      <c r="O238" s="143"/>
      <c r="P238" s="143"/>
      <c r="Q238" s="143"/>
      <c r="R238" s="143"/>
      <c r="S238" s="142"/>
      <c r="T238" s="143"/>
      <c r="U238" s="143"/>
      <c r="V238" s="143"/>
      <c r="W238" s="144"/>
      <c r="X238" s="144"/>
      <c r="Y238" s="144"/>
      <c r="Z238" s="144"/>
      <c r="AA238" s="144"/>
      <c r="AB238" s="1"/>
      <c r="AC238" s="1"/>
      <c r="AD238" s="1"/>
    </row>
    <row r="239" spans="1:30" ht="16" thickBot="1" x14ac:dyDescent="0.5">
      <c r="A239" s="187"/>
      <c r="B239" s="145"/>
      <c r="C239" s="145"/>
      <c r="D239" s="145"/>
      <c r="E239" s="145"/>
      <c r="F239" s="145"/>
      <c r="G239" s="203"/>
      <c r="H239" s="203"/>
      <c r="I239" s="203"/>
      <c r="J239" s="141"/>
      <c r="K239" s="141"/>
      <c r="L239" s="141"/>
      <c r="M239" s="141"/>
      <c r="N239" s="141"/>
      <c r="O239" s="143"/>
      <c r="P239" s="143"/>
      <c r="Q239" s="143"/>
      <c r="R239" s="143"/>
      <c r="S239" s="142"/>
      <c r="T239" s="143"/>
      <c r="U239" s="143"/>
      <c r="V239" s="143"/>
      <c r="W239" s="144"/>
      <c r="X239" s="144"/>
      <c r="Y239" s="144"/>
      <c r="Z239" s="144"/>
      <c r="AA239" s="144"/>
      <c r="AB239" s="1"/>
      <c r="AC239" s="1"/>
      <c r="AD239" s="1"/>
    </row>
    <row r="240" spans="1:30" ht="16" thickBot="1" x14ac:dyDescent="0.5">
      <c r="A240" s="187"/>
      <c r="B240" s="145"/>
      <c r="C240" s="145"/>
      <c r="D240" s="145"/>
      <c r="E240" s="145"/>
      <c r="F240" s="145"/>
      <c r="G240" s="203"/>
      <c r="H240" s="203"/>
      <c r="I240" s="203"/>
      <c r="J240" s="141"/>
      <c r="K240" s="141"/>
      <c r="L240" s="141"/>
      <c r="M240" s="141"/>
      <c r="N240" s="141"/>
      <c r="O240" s="143"/>
      <c r="P240" s="143"/>
      <c r="Q240" s="143"/>
      <c r="R240" s="143"/>
      <c r="S240" s="142"/>
      <c r="T240" s="143"/>
      <c r="U240" s="143"/>
      <c r="V240" s="143"/>
      <c r="W240" s="144"/>
      <c r="X240" s="144"/>
      <c r="Y240" s="144"/>
      <c r="Z240" s="144"/>
      <c r="AA240" s="144"/>
      <c r="AB240" s="1"/>
      <c r="AC240" s="1"/>
      <c r="AD240" s="1"/>
    </row>
    <row r="241" spans="1:30" ht="16" thickBot="1" x14ac:dyDescent="0.5">
      <c r="A241" s="187"/>
      <c r="B241" s="145"/>
      <c r="C241" s="145"/>
      <c r="D241" s="145"/>
      <c r="E241" s="145"/>
      <c r="F241" s="145"/>
      <c r="G241" s="203"/>
      <c r="H241" s="203"/>
      <c r="I241" s="203"/>
      <c r="J241" s="141"/>
      <c r="K241" s="141"/>
      <c r="L241" s="141"/>
      <c r="M241" s="141"/>
      <c r="N241" s="141"/>
      <c r="O241" s="143"/>
      <c r="P241" s="143"/>
      <c r="Q241" s="143"/>
      <c r="R241" s="143"/>
      <c r="S241" s="142"/>
      <c r="T241" s="143"/>
      <c r="U241" s="143"/>
      <c r="V241" s="143"/>
      <c r="W241" s="144"/>
      <c r="X241" s="144"/>
      <c r="Y241" s="144"/>
      <c r="Z241" s="144"/>
      <c r="AA241" s="144"/>
      <c r="AB241" s="1"/>
      <c r="AC241" s="1"/>
      <c r="AD241" s="1"/>
    </row>
    <row r="242" spans="1:30" ht="16" thickBot="1" x14ac:dyDescent="0.5">
      <c r="A242" s="187"/>
      <c r="B242" s="145"/>
      <c r="C242" s="145"/>
      <c r="D242" s="145"/>
      <c r="E242" s="145"/>
      <c r="F242" s="145"/>
      <c r="G242" s="203"/>
      <c r="H242" s="203"/>
      <c r="I242" s="203"/>
      <c r="J242" s="141"/>
      <c r="K242" s="141"/>
      <c r="L242" s="141"/>
      <c r="M242" s="141"/>
      <c r="N242" s="141"/>
      <c r="O242" s="143"/>
      <c r="P242" s="143"/>
      <c r="Q242" s="143"/>
      <c r="R242" s="143"/>
      <c r="S242" s="142"/>
      <c r="T242" s="143"/>
      <c r="U242" s="143"/>
      <c r="V242" s="143"/>
      <c r="W242" s="144"/>
      <c r="X242" s="144"/>
      <c r="Y242" s="144"/>
      <c r="Z242" s="144"/>
      <c r="AA242" s="144"/>
      <c r="AB242" s="1"/>
      <c r="AC242" s="1"/>
      <c r="AD242" s="1"/>
    </row>
    <row r="243" spans="1:30" ht="16" thickBot="1" x14ac:dyDescent="0.5">
      <c r="A243" s="187"/>
      <c r="B243" s="145"/>
      <c r="C243" s="145"/>
      <c r="D243" s="145"/>
      <c r="E243" s="145"/>
      <c r="F243" s="145"/>
      <c r="G243" s="203"/>
      <c r="H243" s="203"/>
      <c r="I243" s="203"/>
      <c r="J243" s="141"/>
      <c r="K243" s="141"/>
      <c r="L243" s="141"/>
      <c r="M243" s="141"/>
      <c r="N243" s="141"/>
      <c r="O243" s="143"/>
      <c r="P243" s="143"/>
      <c r="Q243" s="143"/>
      <c r="R243" s="143"/>
      <c r="S243" s="142"/>
      <c r="T243" s="143"/>
      <c r="U243" s="143"/>
      <c r="V243" s="143"/>
      <c r="W243" s="144"/>
      <c r="X243" s="144"/>
      <c r="Y243" s="144"/>
      <c r="Z243" s="144"/>
      <c r="AA243" s="144"/>
      <c r="AB243" s="1"/>
      <c r="AC243" s="1"/>
      <c r="AD243" s="1"/>
    </row>
    <row r="244" spans="1:30" ht="16" thickBot="1" x14ac:dyDescent="0.5">
      <c r="A244" s="187"/>
      <c r="B244" s="145"/>
      <c r="C244" s="145"/>
      <c r="D244" s="145"/>
      <c r="E244" s="145"/>
      <c r="F244" s="145"/>
      <c r="G244" s="203"/>
      <c r="H244" s="203"/>
      <c r="I244" s="203"/>
      <c r="J244" s="141"/>
      <c r="K244" s="141"/>
      <c r="L244" s="141"/>
      <c r="M244" s="141"/>
      <c r="N244" s="141"/>
      <c r="O244" s="143"/>
      <c r="P244" s="143"/>
      <c r="Q244" s="143"/>
      <c r="R244" s="143"/>
      <c r="S244" s="142"/>
      <c r="T244" s="143"/>
      <c r="U244" s="143"/>
      <c r="V244" s="143"/>
      <c r="W244" s="144"/>
      <c r="X244" s="144"/>
      <c r="Y244" s="144"/>
      <c r="Z244" s="144"/>
      <c r="AA244" s="144"/>
      <c r="AB244" s="1"/>
      <c r="AC244" s="1"/>
      <c r="AD244" s="1"/>
    </row>
    <row r="245" spans="1:30" ht="16" thickBot="1" x14ac:dyDescent="0.5">
      <c r="A245" s="187"/>
      <c r="B245" s="145"/>
      <c r="C245" s="145"/>
      <c r="D245" s="145"/>
      <c r="E245" s="145"/>
      <c r="F245" s="145"/>
      <c r="G245" s="203"/>
      <c r="H245" s="203"/>
      <c r="I245" s="203"/>
      <c r="J245" s="141"/>
      <c r="K245" s="141"/>
      <c r="L245" s="141"/>
      <c r="M245" s="141"/>
      <c r="N245" s="141"/>
      <c r="O245" s="143"/>
      <c r="P245" s="143"/>
      <c r="Q245" s="143"/>
      <c r="R245" s="143"/>
      <c r="S245" s="142"/>
      <c r="T245" s="143"/>
      <c r="U245" s="143"/>
      <c r="V245" s="143"/>
      <c r="W245" s="144"/>
      <c r="X245" s="144"/>
      <c r="Y245" s="144"/>
      <c r="Z245" s="144"/>
      <c r="AA245" s="144"/>
      <c r="AB245" s="1"/>
      <c r="AC245" s="1"/>
      <c r="AD245" s="1"/>
    </row>
    <row r="246" spans="1:30" ht="16" thickBot="1" x14ac:dyDescent="0.5">
      <c r="A246" s="187"/>
      <c r="B246" s="145"/>
      <c r="C246" s="145"/>
      <c r="D246" s="145"/>
      <c r="E246" s="145"/>
      <c r="F246" s="145"/>
      <c r="G246" s="203"/>
      <c r="H246" s="203"/>
      <c r="I246" s="203"/>
      <c r="J246" s="141"/>
      <c r="K246" s="141"/>
      <c r="L246" s="141"/>
      <c r="M246" s="141"/>
      <c r="N246" s="141"/>
      <c r="O246" s="143"/>
      <c r="P246" s="143"/>
      <c r="Q246" s="143"/>
      <c r="R246" s="143"/>
      <c r="S246" s="142"/>
      <c r="T246" s="143"/>
      <c r="U246" s="143"/>
      <c r="V246" s="143"/>
      <c r="W246" s="144"/>
      <c r="X246" s="144"/>
      <c r="Y246" s="144"/>
      <c r="Z246" s="144"/>
      <c r="AA246" s="144"/>
      <c r="AB246" s="1"/>
      <c r="AC246" s="1"/>
      <c r="AD246" s="1"/>
    </row>
    <row r="247" spans="1:30" ht="16" thickBot="1" x14ac:dyDescent="0.5">
      <c r="A247" s="187"/>
      <c r="B247" s="145"/>
      <c r="C247" s="145"/>
      <c r="D247" s="145"/>
      <c r="E247" s="145"/>
      <c r="F247" s="145"/>
      <c r="G247" s="203"/>
      <c r="H247" s="203"/>
      <c r="I247" s="203"/>
      <c r="J247" s="141"/>
      <c r="K247" s="141"/>
      <c r="L247" s="141"/>
      <c r="M247" s="141"/>
      <c r="N247" s="141"/>
      <c r="O247" s="143"/>
      <c r="P247" s="143"/>
      <c r="Q247" s="143"/>
      <c r="R247" s="143"/>
      <c r="S247" s="142"/>
      <c r="T247" s="143"/>
      <c r="U247" s="143"/>
      <c r="V247" s="143"/>
      <c r="W247" s="144"/>
      <c r="X247" s="144"/>
      <c r="Y247" s="144"/>
      <c r="Z247" s="144"/>
      <c r="AA247" s="144"/>
      <c r="AB247" s="1"/>
      <c r="AC247" s="1"/>
      <c r="AD247" s="1"/>
    </row>
    <row r="248" spans="1:30" ht="16" thickBot="1" x14ac:dyDescent="0.5">
      <c r="A248" s="187"/>
      <c r="B248" s="145"/>
      <c r="C248" s="145"/>
      <c r="D248" s="145"/>
      <c r="E248" s="145"/>
      <c r="F248" s="145"/>
      <c r="G248" s="203"/>
      <c r="H248" s="203"/>
      <c r="I248" s="203"/>
      <c r="J248" s="141"/>
      <c r="K248" s="141"/>
      <c r="L248" s="141"/>
      <c r="M248" s="141"/>
      <c r="N248" s="141"/>
      <c r="O248" s="143"/>
      <c r="P248" s="143"/>
      <c r="Q248" s="143"/>
      <c r="R248" s="143"/>
      <c r="S248" s="142"/>
      <c r="T248" s="143"/>
      <c r="U248" s="143"/>
      <c r="V248" s="143"/>
      <c r="W248" s="144"/>
      <c r="X248" s="144"/>
      <c r="Y248" s="144"/>
      <c r="Z248" s="144"/>
      <c r="AA248" s="144"/>
      <c r="AB248" s="1"/>
      <c r="AC248" s="1"/>
      <c r="AD248" s="1"/>
    </row>
    <row r="249" spans="1:30" ht="16" thickBot="1" x14ac:dyDescent="0.5">
      <c r="A249" s="187"/>
      <c r="B249" s="145"/>
      <c r="C249" s="145"/>
      <c r="D249" s="145"/>
      <c r="E249" s="145"/>
      <c r="F249" s="145"/>
      <c r="G249" s="203"/>
      <c r="H249" s="203"/>
      <c r="I249" s="203"/>
      <c r="J249" s="141"/>
      <c r="K249" s="141"/>
      <c r="L249" s="141"/>
      <c r="M249" s="141"/>
      <c r="N249" s="141"/>
      <c r="O249" s="143"/>
      <c r="P249" s="143"/>
      <c r="Q249" s="143"/>
      <c r="R249" s="143"/>
      <c r="S249" s="142"/>
      <c r="T249" s="143"/>
      <c r="U249" s="143"/>
      <c r="V249" s="143"/>
      <c r="W249" s="144"/>
      <c r="X249" s="144"/>
      <c r="Y249" s="144"/>
      <c r="Z249" s="144"/>
      <c r="AA249" s="144"/>
      <c r="AB249" s="1"/>
      <c r="AC249" s="1"/>
      <c r="AD249" s="1"/>
    </row>
    <row r="250" spans="1:30" ht="16" thickBot="1" x14ac:dyDescent="0.5">
      <c r="A250" s="187"/>
      <c r="B250" s="145"/>
      <c r="C250" s="145"/>
      <c r="D250" s="145"/>
      <c r="E250" s="145"/>
      <c r="F250" s="145"/>
      <c r="G250" s="203"/>
      <c r="H250" s="203"/>
      <c r="I250" s="203"/>
      <c r="J250" s="141"/>
      <c r="K250" s="141"/>
      <c r="L250" s="141"/>
      <c r="M250" s="141"/>
      <c r="N250" s="141"/>
      <c r="O250" s="143"/>
      <c r="P250" s="143"/>
      <c r="Q250" s="143"/>
      <c r="R250" s="143"/>
      <c r="S250" s="142"/>
      <c r="T250" s="143"/>
      <c r="U250" s="143"/>
      <c r="V250" s="143"/>
      <c r="W250" s="144"/>
      <c r="X250" s="144"/>
      <c r="Y250" s="144"/>
      <c r="Z250" s="144"/>
      <c r="AA250" s="144"/>
      <c r="AB250" s="1"/>
      <c r="AC250" s="1"/>
      <c r="AD250" s="1"/>
    </row>
    <row r="251" spans="1:30" ht="16" thickBot="1" x14ac:dyDescent="0.5">
      <c r="A251" s="187"/>
      <c r="B251" s="145"/>
      <c r="C251" s="145"/>
      <c r="D251" s="145"/>
      <c r="E251" s="145"/>
      <c r="F251" s="145"/>
      <c r="G251" s="203"/>
      <c r="H251" s="203"/>
      <c r="I251" s="203"/>
      <c r="J251" s="141"/>
      <c r="K251" s="141"/>
      <c r="L251" s="141"/>
      <c r="M251" s="141"/>
      <c r="N251" s="141"/>
      <c r="O251" s="143"/>
      <c r="P251" s="143"/>
      <c r="Q251" s="143"/>
      <c r="R251" s="143"/>
      <c r="S251" s="142"/>
      <c r="T251" s="143"/>
      <c r="U251" s="143"/>
      <c r="V251" s="143"/>
      <c r="W251" s="144"/>
      <c r="X251" s="144"/>
      <c r="Y251" s="144"/>
      <c r="Z251" s="144"/>
      <c r="AA251" s="144"/>
      <c r="AB251" s="1"/>
      <c r="AC251" s="1"/>
      <c r="AD251" s="1"/>
    </row>
    <row r="252" spans="1:30" ht="16" thickBot="1" x14ac:dyDescent="0.5">
      <c r="A252" s="187"/>
      <c r="B252" s="145"/>
      <c r="C252" s="145"/>
      <c r="D252" s="145"/>
      <c r="E252" s="145"/>
      <c r="F252" s="145"/>
      <c r="G252" s="203"/>
      <c r="H252" s="203"/>
      <c r="I252" s="203"/>
      <c r="J252" s="141"/>
      <c r="K252" s="141"/>
      <c r="L252" s="141"/>
      <c r="M252" s="141"/>
      <c r="N252" s="141"/>
      <c r="O252" s="143"/>
      <c r="P252" s="143"/>
      <c r="Q252" s="143"/>
      <c r="R252" s="143"/>
      <c r="S252" s="142"/>
      <c r="T252" s="143"/>
      <c r="U252" s="143"/>
      <c r="V252" s="143"/>
      <c r="W252" s="144"/>
      <c r="X252" s="144"/>
      <c r="Y252" s="144"/>
      <c r="Z252" s="144"/>
      <c r="AA252" s="144"/>
      <c r="AB252" s="1"/>
      <c r="AC252" s="1"/>
      <c r="AD252" s="1"/>
    </row>
    <row r="253" spans="1:30" ht="16" thickBot="1" x14ac:dyDescent="0.5">
      <c r="A253" s="187"/>
      <c r="B253" s="145"/>
      <c r="C253" s="145"/>
      <c r="D253" s="145"/>
      <c r="E253" s="145"/>
      <c r="F253" s="145"/>
      <c r="G253" s="203"/>
      <c r="H253" s="203"/>
      <c r="I253" s="203"/>
      <c r="J253" s="141"/>
      <c r="K253" s="141"/>
      <c r="L253" s="141"/>
      <c r="M253" s="141"/>
      <c r="N253" s="141"/>
      <c r="O253" s="143"/>
      <c r="P253" s="143"/>
      <c r="Q253" s="143"/>
      <c r="R253" s="143"/>
      <c r="S253" s="142"/>
      <c r="T253" s="143"/>
      <c r="U253" s="143"/>
      <c r="V253" s="143"/>
      <c r="W253" s="144"/>
      <c r="X253" s="144"/>
      <c r="Y253" s="144"/>
      <c r="Z253" s="144"/>
      <c r="AA253" s="144"/>
      <c r="AB253" s="1"/>
      <c r="AC253" s="1"/>
      <c r="AD253" s="1"/>
    </row>
    <row r="254" spans="1:30" ht="16" thickBot="1" x14ac:dyDescent="0.5">
      <c r="A254" s="187"/>
      <c r="B254" s="145"/>
      <c r="C254" s="145"/>
      <c r="D254" s="145"/>
      <c r="E254" s="145"/>
      <c r="F254" s="145"/>
      <c r="G254" s="203"/>
      <c r="H254" s="203"/>
      <c r="I254" s="203"/>
      <c r="J254" s="141"/>
      <c r="K254" s="141"/>
      <c r="L254" s="141"/>
      <c r="M254" s="141"/>
      <c r="N254" s="141"/>
      <c r="O254" s="143"/>
      <c r="P254" s="143"/>
      <c r="Q254" s="143"/>
      <c r="R254" s="143"/>
      <c r="S254" s="142"/>
      <c r="T254" s="143"/>
      <c r="U254" s="143"/>
      <c r="V254" s="143"/>
      <c r="W254" s="144"/>
      <c r="X254" s="144"/>
      <c r="Y254" s="144"/>
      <c r="Z254" s="144"/>
      <c r="AA254" s="144"/>
      <c r="AB254" s="1"/>
      <c r="AC254" s="1"/>
      <c r="AD254" s="1"/>
    </row>
    <row r="255" spans="1:30" ht="16" thickBot="1" x14ac:dyDescent="0.5">
      <c r="A255" s="187"/>
      <c r="B255" s="145"/>
      <c r="C255" s="145"/>
      <c r="D255" s="145"/>
      <c r="E255" s="145"/>
      <c r="F255" s="145"/>
      <c r="G255" s="203"/>
      <c r="H255" s="203"/>
      <c r="I255" s="203"/>
      <c r="J255" s="141"/>
      <c r="K255" s="141"/>
      <c r="L255" s="141"/>
      <c r="M255" s="141"/>
      <c r="N255" s="141"/>
      <c r="O255" s="143"/>
      <c r="P255" s="143"/>
      <c r="Q255" s="143"/>
      <c r="R255" s="143"/>
      <c r="S255" s="142"/>
      <c r="T255" s="143"/>
      <c r="U255" s="143"/>
      <c r="V255" s="143"/>
      <c r="W255" s="144"/>
      <c r="X255" s="144"/>
      <c r="Y255" s="144"/>
      <c r="Z255" s="144"/>
      <c r="AA255" s="144"/>
      <c r="AB255" s="1"/>
      <c r="AC255" s="1"/>
      <c r="AD255" s="1"/>
    </row>
    <row r="256" spans="1:30" ht="16" thickBot="1" x14ac:dyDescent="0.5">
      <c r="A256" s="187"/>
      <c r="B256" s="145"/>
      <c r="C256" s="145"/>
      <c r="D256" s="145"/>
      <c r="E256" s="145"/>
      <c r="F256" s="145"/>
      <c r="G256" s="203"/>
      <c r="H256" s="203"/>
      <c r="I256" s="203"/>
      <c r="J256" s="141"/>
      <c r="K256" s="141"/>
      <c r="L256" s="141"/>
      <c r="M256" s="141"/>
      <c r="N256" s="141"/>
      <c r="O256" s="143"/>
      <c r="P256" s="143"/>
      <c r="Q256" s="143"/>
      <c r="R256" s="143"/>
      <c r="S256" s="142"/>
      <c r="T256" s="143"/>
      <c r="U256" s="143"/>
      <c r="V256" s="143"/>
      <c r="W256" s="144"/>
      <c r="X256" s="144"/>
      <c r="Y256" s="144"/>
      <c r="Z256" s="144"/>
      <c r="AA256" s="144"/>
      <c r="AB256" s="1"/>
      <c r="AC256" s="1"/>
      <c r="AD256" s="1"/>
    </row>
    <row r="257" spans="1:30" ht="16" thickBot="1" x14ac:dyDescent="0.5">
      <c r="A257" s="187"/>
      <c r="B257" s="145"/>
      <c r="C257" s="145"/>
      <c r="D257" s="145"/>
      <c r="E257" s="145"/>
      <c r="F257" s="145"/>
      <c r="G257" s="203"/>
      <c r="H257" s="203"/>
      <c r="I257" s="203"/>
      <c r="J257" s="141"/>
      <c r="K257" s="141"/>
      <c r="L257" s="141"/>
      <c r="M257" s="141"/>
      <c r="N257" s="141"/>
      <c r="O257" s="143"/>
      <c r="P257" s="143"/>
      <c r="Q257" s="143"/>
      <c r="R257" s="143"/>
      <c r="S257" s="142"/>
      <c r="T257" s="143"/>
      <c r="U257" s="143"/>
      <c r="V257" s="143"/>
      <c r="W257" s="144"/>
      <c r="X257" s="144"/>
      <c r="Y257" s="144"/>
      <c r="Z257" s="144"/>
      <c r="AA257" s="144"/>
      <c r="AB257" s="1"/>
      <c r="AC257" s="1"/>
      <c r="AD257" s="1"/>
    </row>
    <row r="258" spans="1:30" ht="16" thickBot="1" x14ac:dyDescent="0.5">
      <c r="A258" s="187"/>
      <c r="B258" s="145"/>
      <c r="C258" s="145"/>
      <c r="D258" s="145"/>
      <c r="E258" s="145"/>
      <c r="F258" s="145"/>
      <c r="G258" s="203"/>
      <c r="H258" s="203"/>
      <c r="I258" s="203"/>
      <c r="J258" s="141"/>
      <c r="K258" s="141"/>
      <c r="L258" s="141"/>
      <c r="M258" s="141"/>
      <c r="N258" s="141"/>
      <c r="O258" s="143"/>
      <c r="P258" s="143"/>
      <c r="Q258" s="143"/>
      <c r="R258" s="143"/>
      <c r="S258" s="142"/>
      <c r="T258" s="143"/>
      <c r="U258" s="143"/>
      <c r="V258" s="143"/>
      <c r="W258" s="144"/>
      <c r="X258" s="144"/>
      <c r="Y258" s="144"/>
      <c r="Z258" s="144"/>
      <c r="AA258" s="144"/>
      <c r="AB258" s="1"/>
      <c r="AC258" s="1"/>
      <c r="AD258" s="1"/>
    </row>
    <row r="259" spans="1:30" ht="16" thickBot="1" x14ac:dyDescent="0.5">
      <c r="A259" s="187"/>
      <c r="B259" s="145"/>
      <c r="C259" s="145"/>
      <c r="D259" s="145"/>
      <c r="E259" s="145"/>
      <c r="F259" s="145"/>
      <c r="G259" s="203"/>
      <c r="H259" s="203"/>
      <c r="I259" s="203"/>
      <c r="J259" s="141"/>
      <c r="K259" s="141"/>
      <c r="L259" s="141"/>
      <c r="M259" s="141"/>
      <c r="N259" s="141"/>
      <c r="O259" s="143"/>
      <c r="P259" s="143"/>
      <c r="Q259" s="143"/>
      <c r="R259" s="143"/>
      <c r="S259" s="142"/>
      <c r="T259" s="143"/>
      <c r="U259" s="143"/>
      <c r="V259" s="143"/>
      <c r="W259" s="144"/>
      <c r="X259" s="144"/>
      <c r="Y259" s="144"/>
      <c r="Z259" s="144"/>
      <c r="AA259" s="144"/>
      <c r="AB259" s="1"/>
      <c r="AC259" s="1"/>
      <c r="AD259" s="1"/>
    </row>
    <row r="260" spans="1:30" ht="16" thickBot="1" x14ac:dyDescent="0.5">
      <c r="A260" s="187"/>
      <c r="B260" s="145"/>
      <c r="C260" s="145"/>
      <c r="D260" s="145"/>
      <c r="E260" s="145"/>
      <c r="F260" s="145"/>
      <c r="G260" s="203"/>
      <c r="H260" s="203"/>
      <c r="I260" s="203"/>
      <c r="J260" s="141"/>
      <c r="K260" s="141"/>
      <c r="L260" s="141"/>
      <c r="M260" s="141"/>
      <c r="N260" s="141"/>
      <c r="O260" s="143"/>
      <c r="P260" s="143"/>
      <c r="Q260" s="143"/>
      <c r="R260" s="143"/>
      <c r="S260" s="142"/>
      <c r="T260" s="143"/>
      <c r="U260" s="143"/>
      <c r="V260" s="143"/>
      <c r="W260" s="144"/>
      <c r="X260" s="144"/>
      <c r="Y260" s="144"/>
      <c r="Z260" s="144"/>
      <c r="AA260" s="144"/>
      <c r="AB260" s="1"/>
      <c r="AC260" s="1"/>
      <c r="AD260" s="1"/>
    </row>
    <row r="261" spans="1:30" ht="16" thickBot="1" x14ac:dyDescent="0.5">
      <c r="A261" s="187"/>
      <c r="B261" s="145"/>
      <c r="C261" s="145"/>
      <c r="D261" s="145"/>
      <c r="E261" s="145"/>
      <c r="F261" s="145"/>
      <c r="G261" s="203"/>
      <c r="H261" s="203"/>
      <c r="I261" s="203"/>
      <c r="J261" s="141"/>
      <c r="K261" s="141"/>
      <c r="L261" s="141"/>
      <c r="M261" s="141"/>
      <c r="N261" s="141"/>
      <c r="O261" s="143"/>
      <c r="P261" s="143"/>
      <c r="Q261" s="143"/>
      <c r="R261" s="143"/>
      <c r="S261" s="142"/>
      <c r="T261" s="143"/>
      <c r="U261" s="143"/>
      <c r="V261" s="143"/>
      <c r="W261" s="144"/>
      <c r="X261" s="144"/>
      <c r="Y261" s="144"/>
      <c r="Z261" s="144"/>
      <c r="AA261" s="144"/>
      <c r="AB261" s="1"/>
      <c r="AC261" s="1"/>
      <c r="AD261" s="1"/>
    </row>
    <row r="262" spans="1:30" ht="16" thickBot="1" x14ac:dyDescent="0.5">
      <c r="A262" s="187"/>
      <c r="B262" s="145"/>
      <c r="C262" s="145"/>
      <c r="D262" s="145"/>
      <c r="E262" s="145"/>
      <c r="F262" s="145"/>
      <c r="G262" s="203"/>
      <c r="H262" s="203"/>
      <c r="I262" s="203"/>
      <c r="J262" s="141"/>
      <c r="K262" s="141"/>
      <c r="L262" s="141"/>
      <c r="M262" s="141"/>
      <c r="N262" s="141"/>
      <c r="O262" s="143"/>
      <c r="P262" s="143"/>
      <c r="Q262" s="143"/>
      <c r="R262" s="143"/>
      <c r="S262" s="142"/>
      <c r="T262" s="143"/>
      <c r="U262" s="143"/>
      <c r="V262" s="143"/>
      <c r="W262" s="144"/>
      <c r="X262" s="144"/>
      <c r="Y262" s="144"/>
      <c r="Z262" s="144"/>
      <c r="AA262" s="144"/>
      <c r="AB262" s="1"/>
      <c r="AC262" s="1"/>
      <c r="AD262" s="1"/>
    </row>
    <row r="263" spans="1:30" ht="16" thickBot="1" x14ac:dyDescent="0.5">
      <c r="A263" s="187"/>
      <c r="B263" s="145"/>
      <c r="C263" s="145"/>
      <c r="D263" s="145"/>
      <c r="E263" s="145"/>
      <c r="F263" s="145"/>
      <c r="G263" s="203"/>
      <c r="H263" s="203"/>
      <c r="I263" s="203"/>
      <c r="J263" s="141"/>
      <c r="K263" s="141"/>
      <c r="L263" s="141"/>
      <c r="M263" s="141"/>
      <c r="N263" s="141"/>
      <c r="O263" s="143"/>
      <c r="P263" s="143"/>
      <c r="Q263" s="143"/>
      <c r="R263" s="143"/>
      <c r="S263" s="142"/>
      <c r="T263" s="143"/>
      <c r="U263" s="143"/>
      <c r="V263" s="143"/>
      <c r="W263" s="144"/>
      <c r="X263" s="144"/>
      <c r="Y263" s="144"/>
      <c r="Z263" s="144"/>
      <c r="AA263" s="144"/>
      <c r="AB263" s="1"/>
      <c r="AC263" s="1"/>
      <c r="AD263" s="1"/>
    </row>
    <row r="264" spans="1:30" ht="16" thickBot="1" x14ac:dyDescent="0.5">
      <c r="A264" s="187"/>
      <c r="B264" s="145"/>
      <c r="C264" s="145"/>
      <c r="D264" s="145"/>
      <c r="E264" s="145"/>
      <c r="F264" s="145"/>
      <c r="G264" s="203"/>
      <c r="H264" s="203"/>
      <c r="I264" s="203"/>
      <c r="J264" s="141"/>
      <c r="K264" s="141"/>
      <c r="L264" s="141"/>
      <c r="M264" s="141"/>
      <c r="N264" s="141"/>
      <c r="O264" s="143"/>
      <c r="P264" s="143"/>
      <c r="Q264" s="143"/>
      <c r="R264" s="143"/>
      <c r="S264" s="142"/>
      <c r="T264" s="143"/>
      <c r="U264" s="143"/>
      <c r="V264" s="143"/>
      <c r="W264" s="144"/>
      <c r="X264" s="144"/>
      <c r="Y264" s="144"/>
      <c r="Z264" s="144"/>
      <c r="AA264" s="144"/>
      <c r="AB264" s="1"/>
      <c r="AC264" s="1"/>
      <c r="AD264" s="1"/>
    </row>
    <row r="265" spans="1:30" ht="16" thickBot="1" x14ac:dyDescent="0.5">
      <c r="A265" s="187"/>
      <c r="B265" s="145"/>
      <c r="C265" s="145"/>
      <c r="D265" s="145"/>
      <c r="E265" s="145"/>
      <c r="F265" s="145"/>
      <c r="G265" s="203"/>
      <c r="H265" s="203"/>
      <c r="I265" s="203"/>
      <c r="J265" s="141"/>
      <c r="K265" s="141"/>
      <c r="L265" s="141"/>
      <c r="M265" s="141"/>
      <c r="N265" s="141"/>
      <c r="O265" s="143"/>
      <c r="P265" s="143"/>
      <c r="Q265" s="143"/>
      <c r="R265" s="143"/>
      <c r="S265" s="142"/>
      <c r="T265" s="143"/>
      <c r="U265" s="143"/>
      <c r="V265" s="143"/>
      <c r="W265" s="144"/>
      <c r="X265" s="144"/>
      <c r="Y265" s="144"/>
      <c r="Z265" s="144"/>
      <c r="AA265" s="144"/>
      <c r="AB265" s="1"/>
      <c r="AC265" s="1"/>
      <c r="AD265" s="1"/>
    </row>
    <row r="266" spans="1:30" ht="16" thickBot="1" x14ac:dyDescent="0.5">
      <c r="A266" s="187"/>
      <c r="B266" s="145"/>
      <c r="C266" s="145"/>
      <c r="D266" s="145"/>
      <c r="E266" s="145"/>
      <c r="F266" s="145"/>
      <c r="G266" s="203"/>
      <c r="H266" s="203"/>
      <c r="I266" s="203"/>
      <c r="J266" s="141"/>
      <c r="K266" s="141"/>
      <c r="L266" s="141"/>
      <c r="M266" s="141"/>
      <c r="N266" s="141"/>
      <c r="O266" s="143"/>
      <c r="P266" s="143"/>
      <c r="Q266" s="143"/>
      <c r="R266" s="143"/>
      <c r="S266" s="142"/>
      <c r="T266" s="143"/>
      <c r="U266" s="143"/>
      <c r="V266" s="143"/>
      <c r="W266" s="144"/>
      <c r="X266" s="144"/>
      <c r="Y266" s="144"/>
      <c r="Z266" s="144"/>
      <c r="AA266" s="144"/>
      <c r="AB266" s="1"/>
      <c r="AC266" s="1"/>
      <c r="AD266" s="1"/>
    </row>
    <row r="267" spans="1:30" ht="16" thickBot="1" x14ac:dyDescent="0.5">
      <c r="A267" s="187"/>
      <c r="B267" s="145"/>
      <c r="C267" s="145"/>
      <c r="D267" s="145"/>
      <c r="E267" s="145"/>
      <c r="F267" s="145"/>
      <c r="G267" s="203"/>
      <c r="H267" s="203"/>
      <c r="I267" s="203"/>
      <c r="J267" s="141"/>
      <c r="K267" s="141"/>
      <c r="L267" s="141"/>
      <c r="M267" s="141"/>
      <c r="N267" s="141"/>
      <c r="O267" s="143"/>
      <c r="P267" s="143"/>
      <c r="Q267" s="143"/>
      <c r="R267" s="143"/>
      <c r="S267" s="142"/>
      <c r="T267" s="143"/>
      <c r="U267" s="143"/>
      <c r="V267" s="143"/>
      <c r="W267" s="144"/>
      <c r="X267" s="144"/>
      <c r="Y267" s="144"/>
      <c r="Z267" s="144"/>
      <c r="AA267" s="144"/>
      <c r="AB267" s="1"/>
      <c r="AC267" s="1"/>
      <c r="AD267" s="1"/>
    </row>
    <row r="268" spans="1:30" ht="16" thickBot="1" x14ac:dyDescent="0.5">
      <c r="A268" s="187"/>
      <c r="B268" s="145"/>
      <c r="C268" s="145"/>
      <c r="D268" s="145"/>
      <c r="E268" s="145"/>
      <c r="F268" s="145"/>
      <c r="G268" s="203"/>
      <c r="H268" s="203"/>
      <c r="I268" s="203"/>
      <c r="J268" s="141"/>
      <c r="K268" s="141"/>
      <c r="L268" s="141"/>
      <c r="M268" s="141"/>
      <c r="N268" s="141"/>
      <c r="O268" s="143"/>
      <c r="P268" s="143"/>
      <c r="Q268" s="143"/>
      <c r="R268" s="143"/>
      <c r="S268" s="142"/>
      <c r="T268" s="143"/>
      <c r="U268" s="143"/>
      <c r="V268" s="143"/>
      <c r="W268" s="144"/>
      <c r="X268" s="144"/>
      <c r="Y268" s="144"/>
      <c r="Z268" s="144"/>
      <c r="AA268" s="144"/>
      <c r="AB268" s="1"/>
      <c r="AC268" s="1"/>
      <c r="AD268" s="1"/>
    </row>
    <row r="269" spans="1:30" ht="16" thickBot="1" x14ac:dyDescent="0.5">
      <c r="A269" s="187"/>
      <c r="B269" s="145"/>
      <c r="C269" s="145"/>
      <c r="D269" s="145"/>
      <c r="E269" s="145"/>
      <c r="F269" s="145"/>
      <c r="G269" s="203"/>
      <c r="H269" s="203"/>
      <c r="I269" s="203"/>
      <c r="J269" s="141"/>
      <c r="K269" s="141"/>
      <c r="L269" s="141"/>
      <c r="M269" s="141"/>
      <c r="N269" s="141"/>
      <c r="O269" s="143"/>
      <c r="P269" s="143"/>
      <c r="Q269" s="143"/>
      <c r="R269" s="143"/>
      <c r="S269" s="142"/>
      <c r="T269" s="143"/>
      <c r="U269" s="143"/>
      <c r="V269" s="143"/>
      <c r="W269" s="144"/>
      <c r="X269" s="144"/>
      <c r="Y269" s="144"/>
      <c r="Z269" s="144"/>
      <c r="AA269" s="144"/>
      <c r="AB269" s="1"/>
      <c r="AC269" s="1"/>
      <c r="AD269" s="1"/>
    </row>
    <row r="270" spans="1:30" ht="16" thickBot="1" x14ac:dyDescent="0.5">
      <c r="A270" s="187"/>
      <c r="B270" s="145"/>
      <c r="C270" s="145"/>
      <c r="D270" s="145"/>
      <c r="E270" s="145"/>
      <c r="F270" s="145"/>
      <c r="G270" s="203"/>
      <c r="H270" s="203"/>
      <c r="I270" s="203"/>
      <c r="J270" s="141"/>
      <c r="K270" s="141"/>
      <c r="L270" s="141"/>
      <c r="M270" s="141"/>
      <c r="N270" s="141"/>
      <c r="O270" s="143"/>
      <c r="P270" s="143"/>
      <c r="Q270" s="143"/>
      <c r="R270" s="143"/>
      <c r="S270" s="142"/>
      <c r="T270" s="143"/>
      <c r="U270" s="143"/>
      <c r="V270" s="143"/>
      <c r="W270" s="144"/>
      <c r="X270" s="144"/>
      <c r="Y270" s="144"/>
      <c r="Z270" s="144"/>
      <c r="AA270" s="144"/>
      <c r="AB270" s="1"/>
      <c r="AC270" s="1"/>
      <c r="AD270" s="1"/>
    </row>
    <row r="271" spans="1:30" ht="16" thickBot="1" x14ac:dyDescent="0.5">
      <c r="A271" s="187"/>
      <c r="B271" s="145"/>
      <c r="C271" s="145"/>
      <c r="D271" s="145"/>
      <c r="E271" s="145"/>
      <c r="F271" s="145"/>
      <c r="G271" s="203"/>
      <c r="H271" s="203"/>
      <c r="I271" s="203"/>
      <c r="J271" s="141"/>
      <c r="K271" s="141"/>
      <c r="L271" s="141"/>
      <c r="M271" s="141"/>
      <c r="N271" s="141"/>
      <c r="O271" s="143"/>
      <c r="P271" s="143"/>
      <c r="Q271" s="143"/>
      <c r="R271" s="143"/>
      <c r="S271" s="142"/>
      <c r="T271" s="143"/>
      <c r="U271" s="143"/>
      <c r="V271" s="143"/>
      <c r="W271" s="144"/>
      <c r="X271" s="144"/>
      <c r="Y271" s="144"/>
      <c r="Z271" s="144"/>
      <c r="AA271" s="144"/>
      <c r="AB271" s="1"/>
      <c r="AC271" s="1"/>
      <c r="AD271" s="1"/>
    </row>
    <row r="272" spans="1:30" ht="16" thickBot="1" x14ac:dyDescent="0.5">
      <c r="A272" s="187"/>
      <c r="B272" s="145"/>
      <c r="C272" s="145"/>
      <c r="D272" s="145"/>
      <c r="E272" s="145"/>
      <c r="F272" s="145"/>
      <c r="G272" s="203"/>
      <c r="H272" s="203"/>
      <c r="I272" s="203"/>
      <c r="J272" s="141"/>
      <c r="K272" s="141"/>
      <c r="L272" s="141"/>
      <c r="M272" s="141"/>
      <c r="N272" s="141"/>
      <c r="O272" s="143"/>
      <c r="P272" s="143"/>
      <c r="Q272" s="143"/>
      <c r="R272" s="143"/>
      <c r="S272" s="142"/>
      <c r="T272" s="143"/>
      <c r="U272" s="143"/>
      <c r="V272" s="143"/>
      <c r="W272" s="144"/>
      <c r="X272" s="144"/>
      <c r="Y272" s="144"/>
      <c r="Z272" s="144"/>
      <c r="AA272" s="144"/>
      <c r="AB272" s="1"/>
      <c r="AC272" s="1"/>
      <c r="AD272" s="1"/>
    </row>
    <row r="273" spans="1:30" ht="16" thickBot="1" x14ac:dyDescent="0.5">
      <c r="A273" s="187"/>
      <c r="B273" s="145"/>
      <c r="C273" s="145"/>
      <c r="D273" s="145"/>
      <c r="E273" s="145"/>
      <c r="F273" s="145"/>
      <c r="G273" s="203"/>
      <c r="H273" s="203"/>
      <c r="I273" s="203"/>
      <c r="J273" s="141"/>
      <c r="K273" s="141"/>
      <c r="L273" s="141"/>
      <c r="M273" s="141"/>
      <c r="N273" s="141"/>
      <c r="O273" s="143"/>
      <c r="P273" s="143"/>
      <c r="Q273" s="143"/>
      <c r="R273" s="143"/>
      <c r="S273" s="142"/>
      <c r="T273" s="143"/>
      <c r="U273" s="143"/>
      <c r="V273" s="143"/>
      <c r="W273" s="144"/>
      <c r="X273" s="144"/>
      <c r="Y273" s="144"/>
      <c r="Z273" s="144"/>
      <c r="AA273" s="144"/>
      <c r="AB273" s="1"/>
      <c r="AC273" s="1"/>
      <c r="AD273" s="1"/>
    </row>
    <row r="274" spans="1:30" ht="16" thickBot="1" x14ac:dyDescent="0.5">
      <c r="A274" s="187"/>
      <c r="B274" s="145"/>
      <c r="C274" s="145"/>
      <c r="D274" s="145"/>
      <c r="E274" s="145"/>
      <c r="F274" s="145"/>
      <c r="G274" s="203"/>
      <c r="H274" s="203"/>
      <c r="I274" s="203"/>
      <c r="J274" s="141"/>
      <c r="K274" s="141"/>
      <c r="L274" s="141"/>
      <c r="M274" s="141"/>
      <c r="N274" s="141"/>
      <c r="O274" s="143"/>
      <c r="P274" s="143"/>
      <c r="Q274" s="143"/>
      <c r="R274" s="143"/>
      <c r="S274" s="142"/>
      <c r="T274" s="143"/>
      <c r="U274" s="143"/>
      <c r="V274" s="143"/>
      <c r="W274" s="144"/>
      <c r="X274" s="144"/>
      <c r="Y274" s="144"/>
      <c r="Z274" s="144"/>
      <c r="AA274" s="144"/>
      <c r="AB274" s="1"/>
      <c r="AC274" s="1"/>
      <c r="AD274" s="1"/>
    </row>
    <row r="275" spans="1:30" ht="16" thickBot="1" x14ac:dyDescent="0.5">
      <c r="A275" s="187"/>
      <c r="B275" s="145"/>
      <c r="C275" s="145"/>
      <c r="D275" s="145"/>
      <c r="E275" s="145"/>
      <c r="F275" s="145"/>
      <c r="G275" s="203"/>
      <c r="H275" s="203"/>
      <c r="I275" s="203"/>
      <c r="J275" s="141"/>
      <c r="K275" s="141"/>
      <c r="L275" s="141"/>
      <c r="M275" s="141"/>
      <c r="N275" s="141"/>
      <c r="O275" s="143"/>
      <c r="P275" s="143"/>
      <c r="Q275" s="143"/>
      <c r="R275" s="143"/>
      <c r="S275" s="142"/>
      <c r="T275" s="143"/>
      <c r="U275" s="143"/>
      <c r="V275" s="143"/>
      <c r="W275" s="144"/>
      <c r="X275" s="144"/>
      <c r="Y275" s="144"/>
      <c r="Z275" s="144"/>
      <c r="AA275" s="144"/>
      <c r="AB275" s="1"/>
      <c r="AC275" s="1"/>
      <c r="AD275" s="1"/>
    </row>
    <row r="276" spans="1:30" ht="16" thickBot="1" x14ac:dyDescent="0.5">
      <c r="A276" s="187"/>
      <c r="B276" s="145"/>
      <c r="C276" s="145"/>
      <c r="D276" s="145"/>
      <c r="E276" s="145"/>
      <c r="F276" s="145"/>
      <c r="G276" s="203"/>
      <c r="H276" s="203"/>
      <c r="I276" s="203"/>
      <c r="J276" s="141"/>
      <c r="K276" s="141"/>
      <c r="L276" s="141"/>
      <c r="M276" s="141"/>
      <c r="N276" s="141"/>
      <c r="O276" s="143"/>
      <c r="P276" s="143"/>
      <c r="Q276" s="143"/>
      <c r="R276" s="143"/>
      <c r="S276" s="142"/>
      <c r="T276" s="143"/>
      <c r="U276" s="143"/>
      <c r="V276" s="143"/>
      <c r="W276" s="144"/>
      <c r="X276" s="144"/>
      <c r="Y276" s="144"/>
      <c r="Z276" s="144"/>
      <c r="AA276" s="144"/>
      <c r="AB276" s="1"/>
      <c r="AC276" s="1"/>
      <c r="AD276" s="1"/>
    </row>
    <row r="277" spans="1:30" ht="16" thickBot="1" x14ac:dyDescent="0.5">
      <c r="A277" s="187"/>
      <c r="B277" s="145"/>
      <c r="C277" s="145"/>
      <c r="D277" s="145"/>
      <c r="E277" s="145"/>
      <c r="F277" s="145"/>
      <c r="G277" s="203"/>
      <c r="H277" s="203"/>
      <c r="I277" s="203"/>
      <c r="J277" s="141"/>
      <c r="K277" s="141"/>
      <c r="L277" s="141"/>
      <c r="M277" s="141"/>
      <c r="N277" s="141"/>
      <c r="O277" s="143"/>
      <c r="P277" s="143"/>
      <c r="Q277" s="143"/>
      <c r="R277" s="143"/>
      <c r="S277" s="142"/>
      <c r="T277" s="143"/>
      <c r="U277" s="143"/>
      <c r="V277" s="143"/>
      <c r="W277" s="144"/>
      <c r="X277" s="144"/>
      <c r="Y277" s="144"/>
      <c r="Z277" s="144"/>
      <c r="AA277" s="144"/>
      <c r="AB277" s="1"/>
      <c r="AC277" s="1"/>
      <c r="AD277" s="1"/>
    </row>
    <row r="278" spans="1:30" ht="16" thickBot="1" x14ac:dyDescent="0.5">
      <c r="A278" s="187"/>
      <c r="B278" s="145"/>
      <c r="C278" s="145"/>
      <c r="D278" s="145"/>
      <c r="E278" s="145"/>
      <c r="F278" s="145"/>
      <c r="G278" s="203"/>
      <c r="H278" s="203"/>
      <c r="I278" s="203"/>
      <c r="J278" s="141"/>
      <c r="K278" s="141"/>
      <c r="L278" s="141"/>
      <c r="M278" s="141"/>
      <c r="N278" s="141"/>
      <c r="O278" s="143"/>
      <c r="P278" s="143"/>
      <c r="Q278" s="143"/>
      <c r="R278" s="143"/>
      <c r="S278" s="142"/>
      <c r="T278" s="143"/>
      <c r="U278" s="143"/>
      <c r="V278" s="143"/>
      <c r="W278" s="144"/>
      <c r="X278" s="144"/>
      <c r="Y278" s="144"/>
      <c r="Z278" s="144"/>
      <c r="AA278" s="144"/>
      <c r="AB278" s="1"/>
      <c r="AC278" s="1"/>
      <c r="AD278" s="1"/>
    </row>
    <row r="279" spans="1:30" ht="16" thickBot="1" x14ac:dyDescent="0.5">
      <c r="A279" s="187"/>
      <c r="B279" s="145"/>
      <c r="C279" s="145"/>
      <c r="D279" s="145"/>
      <c r="E279" s="145"/>
      <c r="F279" s="145"/>
      <c r="G279" s="203"/>
      <c r="H279" s="203"/>
      <c r="I279" s="203"/>
      <c r="J279" s="141"/>
      <c r="K279" s="141"/>
      <c r="L279" s="141"/>
      <c r="M279" s="141"/>
      <c r="N279" s="141"/>
      <c r="O279" s="143"/>
      <c r="P279" s="143"/>
      <c r="Q279" s="143"/>
      <c r="R279" s="143"/>
      <c r="S279" s="142"/>
      <c r="T279" s="143"/>
      <c r="U279" s="143"/>
      <c r="V279" s="143"/>
      <c r="W279" s="144"/>
      <c r="X279" s="144"/>
      <c r="Y279" s="144"/>
      <c r="Z279" s="144"/>
      <c r="AA279" s="144"/>
      <c r="AB279" s="1"/>
      <c r="AC279" s="1"/>
      <c r="AD279" s="1"/>
    </row>
    <row r="280" spans="1:30" ht="16" thickBot="1" x14ac:dyDescent="0.5">
      <c r="A280" s="187"/>
      <c r="B280" s="145"/>
      <c r="C280" s="145"/>
      <c r="D280" s="145"/>
      <c r="E280" s="145"/>
      <c r="F280" s="145"/>
      <c r="G280" s="203"/>
      <c r="H280" s="203"/>
      <c r="I280" s="203"/>
      <c r="J280" s="141"/>
      <c r="K280" s="141"/>
      <c r="L280" s="141"/>
      <c r="M280" s="141"/>
      <c r="N280" s="141"/>
      <c r="O280" s="143"/>
      <c r="P280" s="143"/>
      <c r="Q280" s="143"/>
      <c r="R280" s="143"/>
      <c r="S280" s="142"/>
      <c r="T280" s="143"/>
      <c r="U280" s="143"/>
      <c r="V280" s="143"/>
      <c r="W280" s="144"/>
      <c r="X280" s="144"/>
      <c r="Y280" s="144"/>
      <c r="Z280" s="144"/>
      <c r="AA280" s="144"/>
      <c r="AB280" s="1"/>
      <c r="AC280" s="1"/>
      <c r="AD280" s="1"/>
    </row>
    <row r="281" spans="1:30" ht="16" thickBot="1" x14ac:dyDescent="0.5">
      <c r="A281" s="187"/>
      <c r="B281" s="145"/>
      <c r="C281" s="145"/>
      <c r="D281" s="145"/>
      <c r="E281" s="145"/>
      <c r="F281" s="145"/>
      <c r="G281" s="203"/>
      <c r="H281" s="203"/>
      <c r="I281" s="203"/>
      <c r="J281" s="141"/>
      <c r="K281" s="141"/>
      <c r="L281" s="141"/>
      <c r="M281" s="141"/>
      <c r="N281" s="141"/>
      <c r="O281" s="143"/>
      <c r="P281" s="143"/>
      <c r="Q281" s="143"/>
      <c r="R281" s="143"/>
      <c r="S281" s="142"/>
      <c r="T281" s="143"/>
      <c r="U281" s="143"/>
      <c r="V281" s="143"/>
      <c r="W281" s="144"/>
      <c r="X281" s="144"/>
      <c r="Y281" s="144"/>
      <c r="Z281" s="144"/>
      <c r="AA281" s="144"/>
      <c r="AB281" s="1"/>
      <c r="AC281" s="1"/>
      <c r="AD281" s="1"/>
    </row>
    <row r="282" spans="1:30" ht="16" thickBot="1" x14ac:dyDescent="0.5">
      <c r="A282" s="187"/>
      <c r="B282" s="145"/>
      <c r="C282" s="145"/>
      <c r="D282" s="145"/>
      <c r="E282" s="145"/>
      <c r="F282" s="145"/>
      <c r="G282" s="203"/>
      <c r="H282" s="203"/>
      <c r="I282" s="203"/>
      <c r="J282" s="141"/>
      <c r="K282" s="141"/>
      <c r="L282" s="141"/>
      <c r="M282" s="141"/>
      <c r="N282" s="141"/>
      <c r="O282" s="143"/>
      <c r="P282" s="143"/>
      <c r="Q282" s="143"/>
      <c r="R282" s="143"/>
      <c r="S282" s="142"/>
      <c r="T282" s="143"/>
      <c r="U282" s="143"/>
      <c r="V282" s="143"/>
      <c r="W282" s="144"/>
      <c r="X282" s="144"/>
      <c r="Y282" s="144"/>
      <c r="Z282" s="144"/>
      <c r="AA282" s="144"/>
      <c r="AB282" s="1"/>
      <c r="AC282" s="1"/>
      <c r="AD282" s="1"/>
    </row>
    <row r="283" spans="1:30" ht="16" thickBot="1" x14ac:dyDescent="0.5">
      <c r="A283" s="187"/>
      <c r="B283" s="145"/>
      <c r="C283" s="145"/>
      <c r="D283" s="145"/>
      <c r="E283" s="145"/>
      <c r="F283" s="145"/>
      <c r="G283" s="203"/>
      <c r="H283" s="203"/>
      <c r="I283" s="203"/>
      <c r="J283" s="141"/>
      <c r="K283" s="141"/>
      <c r="L283" s="141"/>
      <c r="M283" s="141"/>
      <c r="N283" s="141"/>
      <c r="O283" s="143"/>
      <c r="P283" s="143"/>
      <c r="Q283" s="143"/>
      <c r="R283" s="143"/>
      <c r="S283" s="142"/>
      <c r="T283" s="143"/>
      <c r="U283" s="143"/>
      <c r="V283" s="143"/>
      <c r="W283" s="144"/>
      <c r="X283" s="144"/>
      <c r="Y283" s="144"/>
      <c r="Z283" s="144"/>
      <c r="AA283" s="144"/>
      <c r="AB283" s="1"/>
      <c r="AC283" s="1"/>
      <c r="AD283" s="1"/>
    </row>
    <row r="284" spans="1:30" ht="16" thickBot="1" x14ac:dyDescent="0.5">
      <c r="A284" s="187"/>
      <c r="B284" s="145"/>
      <c r="C284" s="145"/>
      <c r="D284" s="145"/>
      <c r="E284" s="145"/>
      <c r="F284" s="145"/>
      <c r="G284" s="203"/>
      <c r="H284" s="203"/>
      <c r="I284" s="203"/>
      <c r="J284" s="141"/>
      <c r="K284" s="141"/>
      <c r="L284" s="141"/>
      <c r="M284" s="141"/>
      <c r="N284" s="141"/>
      <c r="O284" s="143"/>
      <c r="P284" s="143"/>
      <c r="Q284" s="143"/>
      <c r="R284" s="143"/>
      <c r="S284" s="142"/>
      <c r="T284" s="143"/>
      <c r="U284" s="143"/>
      <c r="V284" s="143"/>
      <c r="W284" s="144"/>
      <c r="X284" s="144"/>
      <c r="Y284" s="144"/>
      <c r="Z284" s="144"/>
      <c r="AA284" s="144"/>
      <c r="AB284" s="1"/>
      <c r="AC284" s="1"/>
      <c r="AD284" s="1"/>
    </row>
    <row r="285" spans="1:30" ht="16" thickBot="1" x14ac:dyDescent="0.5">
      <c r="A285" s="187"/>
      <c r="B285" s="145"/>
      <c r="C285" s="145"/>
      <c r="D285" s="145"/>
      <c r="E285" s="145"/>
      <c r="F285" s="145"/>
      <c r="G285" s="203"/>
      <c r="H285" s="203"/>
      <c r="I285" s="203"/>
      <c r="J285" s="141"/>
      <c r="K285" s="141"/>
      <c r="L285" s="141"/>
      <c r="M285" s="141"/>
      <c r="N285" s="141"/>
      <c r="O285" s="143"/>
      <c r="P285" s="143"/>
      <c r="Q285" s="143"/>
      <c r="R285" s="143"/>
      <c r="S285" s="142"/>
      <c r="T285" s="143"/>
      <c r="U285" s="143"/>
      <c r="V285" s="143"/>
      <c r="W285" s="144"/>
      <c r="X285" s="144"/>
      <c r="Y285" s="144"/>
      <c r="Z285" s="144"/>
      <c r="AA285" s="144"/>
      <c r="AB285" s="1"/>
      <c r="AC285" s="1"/>
      <c r="AD285" s="1"/>
    </row>
    <row r="286" spans="1:30" ht="16" thickBot="1" x14ac:dyDescent="0.5">
      <c r="A286" s="187"/>
      <c r="B286" s="145"/>
      <c r="C286" s="145"/>
      <c r="D286" s="145"/>
      <c r="E286" s="145"/>
      <c r="F286" s="145"/>
      <c r="G286" s="203"/>
      <c r="H286" s="203"/>
      <c r="I286" s="203"/>
      <c r="J286" s="141"/>
      <c r="K286" s="141"/>
      <c r="L286" s="141"/>
      <c r="M286" s="141"/>
      <c r="N286" s="141"/>
      <c r="O286" s="143"/>
      <c r="P286" s="143"/>
      <c r="Q286" s="143"/>
      <c r="R286" s="143"/>
      <c r="S286" s="142"/>
      <c r="T286" s="143"/>
      <c r="U286" s="143"/>
      <c r="V286" s="143"/>
      <c r="W286" s="144"/>
      <c r="X286" s="144"/>
      <c r="Y286" s="144"/>
      <c r="Z286" s="144"/>
      <c r="AA286" s="144"/>
      <c r="AB286" s="1"/>
      <c r="AC286" s="1"/>
      <c r="AD286" s="1"/>
    </row>
    <row r="287" spans="1:30" ht="16" thickBot="1" x14ac:dyDescent="0.5">
      <c r="A287" s="187"/>
      <c r="B287" s="145"/>
      <c r="C287" s="145"/>
      <c r="D287" s="145"/>
      <c r="E287" s="145"/>
      <c r="F287" s="145"/>
      <c r="G287" s="203"/>
      <c r="H287" s="203"/>
      <c r="I287" s="203"/>
      <c r="J287" s="141"/>
      <c r="K287" s="141"/>
      <c r="L287" s="141"/>
      <c r="M287" s="141"/>
      <c r="N287" s="141"/>
      <c r="O287" s="143"/>
      <c r="P287" s="143"/>
      <c r="Q287" s="143"/>
      <c r="R287" s="143"/>
      <c r="S287" s="142"/>
      <c r="T287" s="143"/>
      <c r="U287" s="143"/>
      <c r="V287" s="143"/>
      <c r="W287" s="144"/>
      <c r="X287" s="144"/>
      <c r="Y287" s="144"/>
      <c r="Z287" s="144"/>
      <c r="AA287" s="144"/>
      <c r="AB287" s="1"/>
      <c r="AC287" s="1"/>
      <c r="AD287" s="1"/>
    </row>
    <row r="288" spans="1:30" ht="16" thickBot="1" x14ac:dyDescent="0.5">
      <c r="A288" s="187"/>
      <c r="B288" s="145"/>
      <c r="C288" s="145"/>
      <c r="D288" s="145"/>
      <c r="E288" s="145"/>
      <c r="F288" s="145"/>
      <c r="G288" s="203"/>
      <c r="H288" s="203"/>
      <c r="I288" s="203"/>
      <c r="J288" s="141"/>
      <c r="K288" s="141"/>
      <c r="L288" s="141"/>
      <c r="M288" s="141"/>
      <c r="N288" s="141"/>
      <c r="O288" s="143"/>
      <c r="P288" s="143"/>
      <c r="Q288" s="143"/>
      <c r="R288" s="143"/>
      <c r="S288" s="142"/>
      <c r="T288" s="143"/>
      <c r="U288" s="143"/>
      <c r="V288" s="143"/>
      <c r="W288" s="144"/>
      <c r="X288" s="144"/>
      <c r="Y288" s="144"/>
      <c r="Z288" s="144"/>
      <c r="AA288" s="144"/>
      <c r="AB288" s="1"/>
      <c r="AC288" s="1"/>
      <c r="AD288" s="1"/>
    </row>
    <row r="289" spans="1:30" ht="16" thickBot="1" x14ac:dyDescent="0.5">
      <c r="A289" s="187"/>
      <c r="B289" s="145"/>
      <c r="C289" s="145"/>
      <c r="D289" s="145"/>
      <c r="E289" s="145"/>
      <c r="F289" s="145"/>
      <c r="G289" s="203"/>
      <c r="H289" s="203"/>
      <c r="I289" s="203"/>
      <c r="J289" s="141"/>
      <c r="K289" s="141"/>
      <c r="L289" s="141"/>
      <c r="M289" s="141"/>
      <c r="N289" s="141"/>
      <c r="O289" s="143"/>
      <c r="P289" s="143"/>
      <c r="Q289" s="143"/>
      <c r="R289" s="143"/>
      <c r="S289" s="142"/>
      <c r="T289" s="143"/>
      <c r="U289" s="143"/>
      <c r="V289" s="143"/>
      <c r="W289" s="144"/>
      <c r="X289" s="144"/>
      <c r="Y289" s="144"/>
      <c r="Z289" s="144"/>
      <c r="AA289" s="144"/>
      <c r="AB289" s="1"/>
      <c r="AC289" s="1"/>
      <c r="AD289" s="1"/>
    </row>
    <row r="290" spans="1:30" ht="16" thickBot="1" x14ac:dyDescent="0.5">
      <c r="A290" s="187"/>
      <c r="B290" s="145"/>
      <c r="C290" s="145"/>
      <c r="D290" s="145"/>
      <c r="E290" s="145"/>
      <c r="F290" s="145"/>
      <c r="G290" s="203"/>
      <c r="H290" s="203"/>
      <c r="I290" s="203"/>
      <c r="J290" s="141"/>
      <c r="K290" s="141"/>
      <c r="L290" s="141"/>
      <c r="M290" s="141"/>
      <c r="N290" s="141"/>
      <c r="O290" s="143"/>
      <c r="P290" s="143"/>
      <c r="Q290" s="143"/>
      <c r="R290" s="143"/>
      <c r="S290" s="142"/>
      <c r="T290" s="143"/>
      <c r="U290" s="143"/>
      <c r="V290" s="143"/>
      <c r="W290" s="144"/>
      <c r="X290" s="144"/>
      <c r="Y290" s="144"/>
      <c r="Z290" s="144"/>
      <c r="AA290" s="144"/>
      <c r="AB290" s="1"/>
      <c r="AC290" s="1"/>
      <c r="AD290" s="1"/>
    </row>
    <row r="291" spans="1:30" ht="16" thickBot="1" x14ac:dyDescent="0.5">
      <c r="A291" s="187"/>
      <c r="B291" s="145"/>
      <c r="C291" s="145"/>
      <c r="D291" s="145"/>
      <c r="E291" s="145"/>
      <c r="F291" s="145"/>
      <c r="G291" s="203"/>
      <c r="H291" s="203"/>
      <c r="I291" s="203"/>
      <c r="J291" s="141"/>
      <c r="K291" s="141"/>
      <c r="L291" s="141"/>
      <c r="M291" s="141"/>
      <c r="N291" s="141"/>
      <c r="O291" s="143"/>
      <c r="P291" s="143"/>
      <c r="Q291" s="143"/>
      <c r="R291" s="143"/>
      <c r="S291" s="142"/>
      <c r="T291" s="143"/>
      <c r="U291" s="143"/>
      <c r="V291" s="143"/>
      <c r="W291" s="144"/>
      <c r="X291" s="144"/>
      <c r="Y291" s="144"/>
      <c r="Z291" s="144"/>
      <c r="AA291" s="144"/>
      <c r="AB291" s="1"/>
      <c r="AC291" s="1"/>
      <c r="AD291" s="1"/>
    </row>
    <row r="292" spans="1:30" ht="16" thickBot="1" x14ac:dyDescent="0.5">
      <c r="A292" s="187"/>
      <c r="B292" s="145"/>
      <c r="C292" s="145"/>
      <c r="D292" s="145"/>
      <c r="E292" s="145"/>
      <c r="F292" s="145"/>
      <c r="G292" s="203"/>
      <c r="H292" s="203"/>
      <c r="I292" s="203"/>
      <c r="J292" s="141"/>
      <c r="K292" s="141"/>
      <c r="L292" s="141"/>
      <c r="M292" s="141"/>
      <c r="N292" s="141"/>
      <c r="O292" s="143"/>
      <c r="P292" s="143"/>
      <c r="Q292" s="143"/>
      <c r="R292" s="143"/>
      <c r="S292" s="142"/>
      <c r="T292" s="143"/>
      <c r="U292" s="143"/>
      <c r="V292" s="143"/>
      <c r="W292" s="144"/>
      <c r="X292" s="144"/>
      <c r="Y292" s="144"/>
      <c r="Z292" s="144"/>
      <c r="AA292" s="144"/>
      <c r="AB292" s="1"/>
      <c r="AC292" s="1"/>
      <c r="AD292" s="1"/>
    </row>
    <row r="293" spans="1:30" ht="16" thickBot="1" x14ac:dyDescent="0.5">
      <c r="A293" s="187"/>
      <c r="B293" s="145"/>
      <c r="C293" s="145"/>
      <c r="D293" s="145"/>
      <c r="E293" s="145"/>
      <c r="F293" s="145"/>
      <c r="G293" s="203"/>
      <c r="H293" s="203"/>
      <c r="I293" s="203"/>
      <c r="J293" s="141"/>
      <c r="K293" s="141"/>
      <c r="L293" s="141"/>
      <c r="M293" s="141"/>
      <c r="N293" s="141"/>
      <c r="O293" s="143"/>
      <c r="P293" s="143"/>
      <c r="Q293" s="143"/>
      <c r="R293" s="143"/>
      <c r="S293" s="142"/>
      <c r="T293" s="143"/>
      <c r="U293" s="143"/>
      <c r="V293" s="143"/>
      <c r="W293" s="144"/>
      <c r="X293" s="144"/>
      <c r="Y293" s="144"/>
      <c r="Z293" s="144"/>
      <c r="AA293" s="144"/>
      <c r="AB293" s="1"/>
      <c r="AC293" s="1"/>
      <c r="AD293" s="1"/>
    </row>
    <row r="294" spans="1:30" ht="16" thickBot="1" x14ac:dyDescent="0.5">
      <c r="A294" s="187"/>
      <c r="B294" s="145"/>
      <c r="C294" s="145"/>
      <c r="D294" s="145"/>
      <c r="E294" s="145"/>
      <c r="F294" s="145"/>
      <c r="G294" s="203"/>
      <c r="H294" s="203"/>
      <c r="I294" s="203"/>
      <c r="J294" s="141"/>
      <c r="K294" s="141"/>
      <c r="L294" s="141"/>
      <c r="M294" s="141"/>
      <c r="N294" s="141"/>
      <c r="O294" s="143"/>
      <c r="P294" s="143"/>
      <c r="Q294" s="143"/>
      <c r="R294" s="143"/>
      <c r="S294" s="142"/>
      <c r="T294" s="143"/>
      <c r="U294" s="143"/>
      <c r="V294" s="143"/>
      <c r="W294" s="144"/>
      <c r="X294" s="144"/>
      <c r="Y294" s="144"/>
      <c r="Z294" s="144"/>
      <c r="AA294" s="144"/>
      <c r="AB294" s="1"/>
      <c r="AC294" s="1"/>
      <c r="AD294" s="1"/>
    </row>
    <row r="295" spans="1:30" ht="16" thickBot="1" x14ac:dyDescent="0.5">
      <c r="A295" s="187"/>
      <c r="B295" s="145"/>
      <c r="C295" s="145"/>
      <c r="D295" s="145"/>
      <c r="E295" s="145"/>
      <c r="F295" s="145"/>
      <c r="G295" s="203"/>
      <c r="H295" s="203"/>
      <c r="I295" s="203"/>
      <c r="J295" s="141"/>
      <c r="K295" s="141"/>
      <c r="L295" s="141"/>
      <c r="M295" s="141"/>
      <c r="N295" s="141"/>
      <c r="O295" s="143"/>
      <c r="P295" s="143"/>
      <c r="Q295" s="143"/>
      <c r="R295" s="143"/>
      <c r="S295" s="142"/>
      <c r="T295" s="143"/>
      <c r="U295" s="143"/>
      <c r="V295" s="143"/>
      <c r="W295" s="144"/>
      <c r="X295" s="144"/>
      <c r="Y295" s="144"/>
      <c r="Z295" s="144"/>
      <c r="AA295" s="144"/>
      <c r="AB295" s="1"/>
      <c r="AC295" s="1"/>
      <c r="AD295" s="1"/>
    </row>
    <row r="296" spans="1:30" ht="16" thickBot="1" x14ac:dyDescent="0.5">
      <c r="A296" s="187"/>
      <c r="B296" s="145"/>
      <c r="C296" s="145"/>
      <c r="D296" s="145"/>
      <c r="E296" s="145"/>
      <c r="F296" s="145"/>
      <c r="G296" s="203"/>
      <c r="H296" s="203"/>
      <c r="I296" s="203"/>
      <c r="J296" s="141"/>
      <c r="K296" s="141"/>
      <c r="L296" s="141"/>
      <c r="M296" s="141"/>
      <c r="N296" s="141"/>
      <c r="O296" s="143"/>
      <c r="P296" s="143"/>
      <c r="Q296" s="143"/>
      <c r="R296" s="143"/>
      <c r="S296" s="142"/>
      <c r="T296" s="143"/>
      <c r="U296" s="143"/>
      <c r="V296" s="143"/>
      <c r="W296" s="144"/>
      <c r="X296" s="144"/>
      <c r="Y296" s="144"/>
      <c r="Z296" s="144"/>
      <c r="AA296" s="144"/>
      <c r="AB296" s="1"/>
      <c r="AC296" s="1"/>
      <c r="AD296" s="1"/>
    </row>
    <row r="297" spans="1:30" ht="16" thickBot="1" x14ac:dyDescent="0.5">
      <c r="A297" s="187"/>
      <c r="B297" s="145"/>
      <c r="C297" s="145"/>
      <c r="D297" s="145"/>
      <c r="E297" s="145"/>
      <c r="F297" s="145"/>
      <c r="G297" s="203"/>
      <c r="H297" s="203"/>
      <c r="I297" s="203"/>
      <c r="J297" s="141"/>
      <c r="K297" s="141"/>
      <c r="L297" s="141"/>
      <c r="M297" s="141"/>
      <c r="N297" s="141"/>
      <c r="O297" s="143"/>
      <c r="P297" s="143"/>
      <c r="Q297" s="143"/>
      <c r="R297" s="143"/>
      <c r="S297" s="142"/>
      <c r="T297" s="143"/>
      <c r="U297" s="143"/>
      <c r="V297" s="143"/>
      <c r="W297" s="144"/>
      <c r="X297" s="144"/>
      <c r="Y297" s="144"/>
      <c r="Z297" s="144"/>
      <c r="AA297" s="144"/>
      <c r="AB297" s="1"/>
      <c r="AC297" s="1"/>
      <c r="AD297" s="1"/>
    </row>
    <row r="298" spans="1:30" ht="16" thickBot="1" x14ac:dyDescent="0.5">
      <c r="A298" s="187"/>
      <c r="B298" s="145"/>
      <c r="C298" s="145"/>
      <c r="D298" s="145"/>
      <c r="E298" s="145"/>
      <c r="F298" s="145"/>
      <c r="G298" s="203"/>
      <c r="H298" s="203"/>
      <c r="I298" s="203"/>
      <c r="J298" s="141"/>
      <c r="K298" s="141"/>
      <c r="L298" s="141"/>
      <c r="M298" s="141"/>
      <c r="N298" s="141"/>
      <c r="O298" s="143"/>
      <c r="P298" s="143"/>
      <c r="Q298" s="143"/>
      <c r="R298" s="143"/>
      <c r="S298" s="142"/>
      <c r="T298" s="143"/>
      <c r="U298" s="143"/>
      <c r="V298" s="143"/>
      <c r="W298" s="144"/>
      <c r="X298" s="144"/>
      <c r="Y298" s="144"/>
      <c r="Z298" s="144"/>
      <c r="AA298" s="144"/>
      <c r="AB298" s="1"/>
      <c r="AC298" s="1"/>
      <c r="AD298" s="1"/>
    </row>
    <row r="299" spans="1:30" ht="16" thickBot="1" x14ac:dyDescent="0.5">
      <c r="A299" s="187"/>
      <c r="B299" s="145"/>
      <c r="C299" s="145"/>
      <c r="D299" s="145"/>
      <c r="E299" s="145"/>
      <c r="F299" s="145"/>
      <c r="G299" s="203"/>
      <c r="H299" s="203"/>
      <c r="I299" s="203"/>
      <c r="J299" s="141"/>
      <c r="K299" s="141"/>
      <c r="L299" s="141"/>
      <c r="M299" s="141"/>
      <c r="N299" s="141"/>
      <c r="O299" s="143"/>
      <c r="P299" s="143"/>
      <c r="Q299" s="143"/>
      <c r="R299" s="143"/>
      <c r="S299" s="142"/>
      <c r="T299" s="143"/>
      <c r="U299" s="143"/>
      <c r="V299" s="143"/>
      <c r="W299" s="144"/>
      <c r="X299" s="144"/>
      <c r="Y299" s="144"/>
      <c r="Z299" s="144"/>
      <c r="AA299" s="144"/>
      <c r="AB299" s="1"/>
      <c r="AC299" s="1"/>
      <c r="AD299" s="1"/>
    </row>
    <row r="300" spans="1:30" ht="16" thickBot="1" x14ac:dyDescent="0.5">
      <c r="A300" s="187"/>
      <c r="B300" s="145"/>
      <c r="C300" s="145"/>
      <c r="D300" s="145"/>
      <c r="E300" s="145"/>
      <c r="F300" s="145"/>
      <c r="G300" s="203"/>
      <c r="H300" s="203"/>
      <c r="I300" s="203"/>
      <c r="J300" s="141"/>
      <c r="K300" s="141"/>
      <c r="L300" s="141"/>
      <c r="M300" s="141"/>
      <c r="N300" s="141"/>
      <c r="O300" s="143"/>
      <c r="P300" s="143"/>
      <c r="Q300" s="143"/>
      <c r="R300" s="143"/>
      <c r="S300" s="142"/>
      <c r="T300" s="143"/>
      <c r="U300" s="143"/>
      <c r="V300" s="143"/>
      <c r="W300" s="144"/>
      <c r="X300" s="144"/>
      <c r="Y300" s="144"/>
      <c r="Z300" s="144"/>
      <c r="AA300" s="144"/>
      <c r="AB300" s="1"/>
      <c r="AC300" s="1"/>
      <c r="AD300" s="1"/>
    </row>
    <row r="301" spans="1:30" ht="16" thickBot="1" x14ac:dyDescent="0.5">
      <c r="A301" s="187"/>
      <c r="B301" s="145"/>
      <c r="C301" s="145"/>
      <c r="D301" s="145"/>
      <c r="E301" s="145"/>
      <c r="F301" s="145"/>
      <c r="G301" s="203"/>
      <c r="H301" s="203"/>
      <c r="I301" s="203"/>
      <c r="J301" s="141"/>
      <c r="K301" s="141"/>
      <c r="L301" s="141"/>
      <c r="M301" s="141"/>
      <c r="N301" s="141"/>
      <c r="O301" s="143"/>
      <c r="P301" s="143"/>
      <c r="Q301" s="143"/>
      <c r="R301" s="143"/>
      <c r="S301" s="142"/>
      <c r="T301" s="143"/>
      <c r="U301" s="143"/>
      <c r="V301" s="143"/>
      <c r="W301" s="144"/>
      <c r="X301" s="144"/>
      <c r="Y301" s="144"/>
      <c r="Z301" s="144"/>
      <c r="AA301" s="144"/>
      <c r="AB301" s="1"/>
      <c r="AC301" s="1"/>
      <c r="AD301" s="1"/>
    </row>
    <row r="302" spans="1:30" ht="16" thickBot="1" x14ac:dyDescent="0.5">
      <c r="A302" s="187"/>
      <c r="B302" s="145"/>
      <c r="C302" s="145"/>
      <c r="D302" s="145"/>
      <c r="E302" s="145"/>
      <c r="F302" s="145"/>
      <c r="G302" s="203"/>
      <c r="H302" s="203"/>
      <c r="I302" s="203"/>
      <c r="J302" s="141"/>
      <c r="K302" s="141"/>
      <c r="L302" s="141"/>
      <c r="M302" s="141"/>
      <c r="N302" s="141"/>
      <c r="O302" s="143"/>
      <c r="P302" s="143"/>
      <c r="Q302" s="143"/>
      <c r="R302" s="143"/>
      <c r="S302" s="142"/>
      <c r="T302" s="143"/>
      <c r="U302" s="143"/>
      <c r="V302" s="143"/>
      <c r="W302" s="144"/>
      <c r="X302" s="144"/>
      <c r="Y302" s="144"/>
      <c r="Z302" s="144"/>
      <c r="AA302" s="144"/>
      <c r="AB302" s="1"/>
      <c r="AC302" s="1"/>
      <c r="AD302" s="1"/>
    </row>
    <row r="303" spans="1:30" ht="16" thickBot="1" x14ac:dyDescent="0.5">
      <c r="A303" s="187"/>
      <c r="B303" s="145"/>
      <c r="C303" s="145"/>
      <c r="D303" s="145"/>
      <c r="E303" s="145"/>
      <c r="F303" s="145"/>
      <c r="G303" s="203"/>
      <c r="H303" s="203"/>
      <c r="I303" s="203"/>
      <c r="J303" s="141"/>
      <c r="K303" s="141"/>
      <c r="L303" s="141"/>
      <c r="M303" s="141"/>
      <c r="N303" s="141"/>
      <c r="O303" s="143"/>
      <c r="P303" s="143"/>
      <c r="Q303" s="143"/>
      <c r="R303" s="143"/>
      <c r="S303" s="142"/>
      <c r="T303" s="143"/>
      <c r="U303" s="143"/>
      <c r="V303" s="143"/>
      <c r="W303" s="144"/>
      <c r="X303" s="144"/>
      <c r="Y303" s="144"/>
      <c r="Z303" s="144"/>
      <c r="AA303" s="144"/>
      <c r="AB303" s="1"/>
      <c r="AC303" s="1"/>
      <c r="AD303" s="1"/>
    </row>
    <row r="304" spans="1:30" ht="16" thickBot="1" x14ac:dyDescent="0.5">
      <c r="A304" s="187"/>
      <c r="B304" s="145"/>
      <c r="C304" s="145"/>
      <c r="D304" s="145"/>
      <c r="E304" s="145"/>
      <c r="F304" s="145"/>
      <c r="G304" s="203"/>
      <c r="H304" s="203"/>
      <c r="I304" s="203"/>
      <c r="J304" s="141"/>
      <c r="K304" s="141"/>
      <c r="L304" s="141"/>
      <c r="M304" s="141"/>
      <c r="N304" s="141"/>
      <c r="O304" s="143"/>
      <c r="P304" s="143"/>
      <c r="Q304" s="143"/>
      <c r="R304" s="143"/>
      <c r="S304" s="142"/>
      <c r="T304" s="143"/>
      <c r="U304" s="143"/>
      <c r="V304" s="143"/>
      <c r="W304" s="144"/>
      <c r="X304" s="144"/>
      <c r="Y304" s="144"/>
      <c r="Z304" s="144"/>
      <c r="AA304" s="144"/>
      <c r="AB304" s="1"/>
      <c r="AC304" s="1"/>
      <c r="AD304" s="1"/>
    </row>
    <row r="305" spans="1:35" ht="16" thickBot="1" x14ac:dyDescent="0.5">
      <c r="A305" s="187"/>
      <c r="B305" s="145"/>
      <c r="C305" s="145"/>
      <c r="D305" s="145"/>
      <c r="E305" s="145"/>
      <c r="F305" s="145"/>
      <c r="G305" s="203"/>
      <c r="H305" s="203"/>
      <c r="I305" s="203"/>
      <c r="J305" s="141"/>
      <c r="K305" s="141"/>
      <c r="L305" s="141"/>
      <c r="M305" s="141"/>
      <c r="N305" s="141"/>
      <c r="O305" s="143"/>
      <c r="P305" s="143"/>
      <c r="Q305" s="143"/>
      <c r="R305" s="143"/>
      <c r="S305" s="142"/>
      <c r="T305" s="143"/>
      <c r="U305" s="143"/>
      <c r="V305" s="143"/>
      <c r="W305" s="144"/>
      <c r="X305" s="144"/>
      <c r="Y305" s="144"/>
      <c r="Z305" s="144"/>
      <c r="AA305" s="144"/>
      <c r="AB305" s="1"/>
      <c r="AC305" s="1"/>
      <c r="AD305" s="1"/>
    </row>
    <row r="306" spans="1:35" ht="16" thickBot="1" x14ac:dyDescent="0.5">
      <c r="A306" s="187"/>
      <c r="B306" s="145"/>
      <c r="C306" s="145"/>
      <c r="D306" s="145"/>
      <c r="E306" s="145"/>
      <c r="F306" s="145"/>
      <c r="G306" s="203"/>
      <c r="H306" s="203"/>
      <c r="I306" s="203"/>
      <c r="J306" s="141"/>
      <c r="K306" s="141"/>
      <c r="L306" s="141"/>
      <c r="M306" s="141"/>
      <c r="N306" s="141"/>
      <c r="O306" s="143"/>
      <c r="P306" s="143"/>
      <c r="Q306" s="143"/>
      <c r="R306" s="143"/>
      <c r="S306" s="142"/>
      <c r="T306" s="143"/>
      <c r="U306" s="143"/>
      <c r="V306" s="143"/>
      <c r="W306" s="144"/>
      <c r="X306" s="144"/>
      <c r="Y306" s="144"/>
      <c r="Z306" s="144"/>
      <c r="AA306" s="144"/>
      <c r="AB306" s="1"/>
      <c r="AC306" s="1"/>
      <c r="AD306" s="1"/>
    </row>
    <row r="307" spans="1:35" ht="16" thickBot="1" x14ac:dyDescent="0.5">
      <c r="A307" s="187"/>
      <c r="B307" s="145"/>
      <c r="C307" s="145"/>
      <c r="D307" s="145"/>
      <c r="E307" s="145"/>
      <c r="F307" s="145"/>
      <c r="G307" s="203"/>
      <c r="H307" s="203"/>
      <c r="I307" s="203"/>
      <c r="J307" s="141"/>
      <c r="K307" s="141"/>
      <c r="L307" s="141"/>
      <c r="M307" s="141"/>
      <c r="N307" s="141"/>
      <c r="O307" s="143"/>
      <c r="P307" s="143"/>
      <c r="Q307" s="143"/>
      <c r="R307" s="143"/>
      <c r="S307" s="142"/>
      <c r="T307" s="143"/>
      <c r="U307" s="143"/>
      <c r="V307" s="143"/>
      <c r="W307" s="144"/>
      <c r="X307" s="144"/>
      <c r="Y307" s="144"/>
      <c r="Z307" s="144"/>
      <c r="AA307" s="144"/>
      <c r="AB307" s="1"/>
      <c r="AC307" s="1"/>
      <c r="AD307" s="1"/>
    </row>
    <row r="308" spans="1:35" ht="16" thickBot="1" x14ac:dyDescent="0.5">
      <c r="A308" s="187"/>
      <c r="B308" s="145"/>
      <c r="C308" s="145"/>
      <c r="D308" s="145"/>
      <c r="E308" s="145"/>
      <c r="F308" s="145"/>
      <c r="G308" s="203"/>
      <c r="H308" s="203"/>
      <c r="I308" s="203"/>
      <c r="J308" s="141"/>
      <c r="K308" s="141"/>
      <c r="L308" s="141"/>
      <c r="M308" s="141"/>
      <c r="N308" s="141"/>
      <c r="O308" s="143"/>
      <c r="P308" s="143"/>
      <c r="Q308" s="143"/>
      <c r="R308" s="143"/>
      <c r="S308" s="142"/>
      <c r="T308" s="143"/>
      <c r="U308" s="143"/>
      <c r="V308" s="143"/>
      <c r="W308" s="144"/>
      <c r="X308" s="144"/>
      <c r="Y308" s="144"/>
      <c r="Z308" s="144"/>
      <c r="AA308" s="144"/>
      <c r="AB308" s="1"/>
      <c r="AC308" s="1"/>
      <c r="AD308" s="1"/>
    </row>
    <row r="309" spans="1:35" ht="16" thickBot="1" x14ac:dyDescent="0.5">
      <c r="A309" s="187"/>
      <c r="B309" s="145"/>
      <c r="C309" s="145"/>
      <c r="D309" s="145"/>
      <c r="E309" s="145"/>
      <c r="F309" s="145"/>
      <c r="G309" s="203"/>
      <c r="H309" s="203"/>
      <c r="I309" s="203"/>
      <c r="J309" s="141"/>
      <c r="K309" s="141"/>
      <c r="L309" s="141"/>
      <c r="M309" s="141"/>
      <c r="N309" s="141"/>
      <c r="O309" s="143"/>
      <c r="P309" s="143"/>
      <c r="Q309" s="143"/>
      <c r="R309" s="143"/>
      <c r="S309" s="142"/>
      <c r="T309" s="143"/>
      <c r="U309" s="143"/>
      <c r="V309" s="143"/>
      <c r="W309" s="144"/>
      <c r="X309" s="144"/>
      <c r="Y309" s="144"/>
      <c r="Z309" s="144"/>
      <c r="AA309" s="144"/>
      <c r="AB309" s="1"/>
      <c r="AC309" s="1"/>
      <c r="AD309" s="1"/>
    </row>
    <row r="310" spans="1:35" ht="16" thickBot="1" x14ac:dyDescent="0.5">
      <c r="A310" s="187"/>
      <c r="B310" s="145"/>
      <c r="C310" s="145"/>
      <c r="D310" s="145"/>
      <c r="E310" s="145"/>
      <c r="F310" s="145"/>
      <c r="G310" s="203"/>
      <c r="H310" s="203"/>
      <c r="I310" s="203"/>
      <c r="J310" s="141"/>
      <c r="K310" s="141"/>
      <c r="L310" s="141"/>
      <c r="M310" s="141"/>
      <c r="N310" s="141"/>
      <c r="O310" s="143"/>
      <c r="P310" s="143"/>
      <c r="Q310" s="143"/>
      <c r="R310" s="143"/>
      <c r="S310" s="142"/>
      <c r="T310" s="143"/>
      <c r="U310" s="143"/>
      <c r="V310" s="143"/>
      <c r="W310" s="144"/>
      <c r="X310" s="144"/>
      <c r="Y310" s="144"/>
      <c r="Z310" s="144"/>
      <c r="AA310" s="144"/>
      <c r="AB310" s="1"/>
      <c r="AC310" s="1"/>
      <c r="AD310" s="1"/>
    </row>
    <row r="311" spans="1:35" ht="16" thickBot="1" x14ac:dyDescent="0.5">
      <c r="A311" s="187"/>
      <c r="B311" s="145"/>
      <c r="C311" s="145"/>
      <c r="D311" s="145"/>
      <c r="E311" s="145"/>
      <c r="F311" s="145"/>
      <c r="G311" s="203"/>
      <c r="H311" s="203"/>
      <c r="I311" s="203"/>
      <c r="J311" s="141"/>
      <c r="K311" s="141"/>
      <c r="L311" s="141"/>
      <c r="M311" s="141"/>
      <c r="N311" s="141"/>
      <c r="O311" s="143"/>
      <c r="P311" s="143"/>
      <c r="Q311" s="143"/>
      <c r="R311" s="143"/>
      <c r="S311" s="142"/>
      <c r="T311" s="143"/>
      <c r="U311" s="143"/>
      <c r="V311" s="143"/>
      <c r="W311" s="144"/>
      <c r="X311" s="144"/>
      <c r="Y311" s="144"/>
      <c r="Z311" s="144"/>
      <c r="AA311" s="144"/>
      <c r="AB311" s="1"/>
      <c r="AC311" s="1"/>
      <c r="AD311" s="1"/>
    </row>
    <row r="312" spans="1:35" ht="16" thickBot="1" x14ac:dyDescent="0.5">
      <c r="A312" s="187"/>
      <c r="B312" s="145"/>
      <c r="C312" s="145"/>
      <c r="D312" s="145"/>
      <c r="E312" s="145"/>
      <c r="F312" s="145"/>
      <c r="G312" s="203"/>
      <c r="H312" s="203"/>
      <c r="I312" s="203"/>
      <c r="J312" s="141"/>
      <c r="K312" s="141"/>
      <c r="L312" s="141"/>
      <c r="M312" s="141"/>
      <c r="N312" s="141"/>
      <c r="O312" s="143"/>
      <c r="P312" s="143"/>
      <c r="Q312" s="143"/>
      <c r="R312" s="143"/>
      <c r="S312" s="142"/>
      <c r="T312" s="143"/>
      <c r="U312" s="143"/>
      <c r="V312" s="143"/>
      <c r="W312" s="144"/>
      <c r="X312" s="144"/>
      <c r="Y312" s="144"/>
      <c r="Z312" s="144"/>
      <c r="AA312" s="144"/>
      <c r="AB312" s="1"/>
      <c r="AC312" s="1"/>
      <c r="AD312" s="1"/>
    </row>
    <row r="313" spans="1:35" ht="16" thickBot="1" x14ac:dyDescent="0.5">
      <c r="A313" s="187"/>
      <c r="B313" s="145"/>
      <c r="C313" s="145"/>
      <c r="D313" s="145"/>
      <c r="E313" s="145"/>
      <c r="F313" s="145"/>
      <c r="G313" s="203"/>
      <c r="H313" s="203"/>
      <c r="I313" s="203"/>
      <c r="J313" s="141"/>
      <c r="K313" s="141"/>
      <c r="L313" s="141"/>
      <c r="M313" s="141"/>
      <c r="N313" s="141"/>
      <c r="O313" s="143"/>
      <c r="P313" s="143"/>
      <c r="Q313" s="143"/>
      <c r="R313" s="143"/>
      <c r="S313" s="142"/>
      <c r="T313" s="143"/>
      <c r="U313" s="143"/>
      <c r="V313" s="143"/>
      <c r="W313" s="144"/>
      <c r="X313" s="144"/>
      <c r="Y313" s="144"/>
      <c r="Z313" s="144"/>
      <c r="AA313" s="144"/>
      <c r="AB313" s="1"/>
      <c r="AC313" s="1"/>
      <c r="AD313" s="1"/>
    </row>
    <row r="314" spans="1:35" ht="16" thickBot="1" x14ac:dyDescent="0.5">
      <c r="A314" s="187"/>
      <c r="B314" s="145"/>
      <c r="C314" s="145"/>
      <c r="D314" s="145"/>
      <c r="E314" s="145"/>
      <c r="F314" s="145"/>
      <c r="G314" s="203"/>
      <c r="H314" s="203"/>
      <c r="I314" s="203"/>
      <c r="J314" s="141"/>
      <c r="K314" s="141"/>
      <c r="L314" s="141"/>
      <c r="M314" s="141"/>
      <c r="N314" s="141"/>
      <c r="O314" s="143"/>
      <c r="P314" s="143"/>
      <c r="Q314" s="143"/>
      <c r="R314" s="143"/>
      <c r="S314" s="142"/>
      <c r="T314" s="143"/>
      <c r="U314" s="143"/>
      <c r="V314" s="143"/>
      <c r="W314" s="144"/>
      <c r="X314" s="144"/>
      <c r="Y314" s="144"/>
      <c r="Z314" s="144"/>
      <c r="AA314" s="144"/>
      <c r="AB314" s="1"/>
      <c r="AC314" s="1"/>
      <c r="AD314" s="1"/>
    </row>
    <row r="315" spans="1:35" ht="16" thickBot="1" x14ac:dyDescent="0.5">
      <c r="A315" s="187"/>
      <c r="B315" s="145"/>
      <c r="C315" s="145"/>
      <c r="D315" s="145"/>
      <c r="E315" s="145"/>
      <c r="F315" s="145"/>
      <c r="G315" s="203"/>
      <c r="H315" s="203"/>
      <c r="I315" s="203"/>
      <c r="J315" s="141"/>
      <c r="K315" s="141"/>
      <c r="L315" s="141"/>
      <c r="M315" s="141"/>
      <c r="N315" s="141"/>
      <c r="O315" s="143"/>
      <c r="P315" s="143"/>
      <c r="Q315" s="143"/>
      <c r="R315" s="143"/>
      <c r="S315" s="142"/>
      <c r="T315" s="143"/>
      <c r="U315" s="143"/>
      <c r="V315" s="143"/>
      <c r="W315" s="144"/>
      <c r="X315" s="144"/>
      <c r="Y315" s="144"/>
      <c r="Z315" s="144"/>
      <c r="AA315" s="144"/>
      <c r="AB315" s="1"/>
      <c r="AC315" s="1"/>
      <c r="AD315" s="1"/>
    </row>
    <row r="316" spans="1:35" ht="16" thickBot="1" x14ac:dyDescent="0.5">
      <c r="A316" s="187"/>
      <c r="B316" s="145"/>
      <c r="C316" s="145"/>
      <c r="D316" s="145"/>
      <c r="E316" s="145"/>
      <c r="F316" s="145"/>
      <c r="G316" s="203"/>
      <c r="H316" s="203"/>
      <c r="I316" s="203"/>
      <c r="J316" s="141"/>
      <c r="K316" s="141"/>
      <c r="L316" s="141"/>
      <c r="M316" s="141"/>
      <c r="N316" s="141"/>
      <c r="O316" s="143"/>
      <c r="P316" s="143"/>
      <c r="Q316" s="143"/>
      <c r="R316" s="143"/>
      <c r="S316" s="142"/>
      <c r="T316" s="143"/>
      <c r="U316" s="143"/>
      <c r="V316" s="143"/>
      <c r="W316" s="144"/>
      <c r="X316" s="144"/>
      <c r="Y316" s="144"/>
      <c r="Z316" s="144"/>
      <c r="AA316" s="144"/>
      <c r="AB316" s="1"/>
      <c r="AC316" s="1"/>
      <c r="AD316" s="1"/>
    </row>
    <row r="317" spans="1:35" ht="16" thickBot="1" x14ac:dyDescent="0.5">
      <c r="A317" s="187"/>
      <c r="B317" s="145"/>
      <c r="C317" s="145"/>
      <c r="D317" s="145"/>
      <c r="E317" s="145"/>
      <c r="F317" s="145"/>
      <c r="G317" s="203"/>
      <c r="H317" s="203"/>
      <c r="I317" s="203"/>
      <c r="J317" s="141"/>
      <c r="K317" s="141"/>
      <c r="L317" s="141"/>
      <c r="M317" s="141"/>
      <c r="N317" s="141"/>
      <c r="O317" s="143"/>
      <c r="P317" s="143"/>
      <c r="Q317" s="143"/>
      <c r="R317" s="143"/>
      <c r="S317" s="142"/>
      <c r="T317" s="143"/>
      <c r="U317" s="143"/>
      <c r="V317" s="143"/>
      <c r="W317" s="144"/>
      <c r="X317" s="144"/>
      <c r="Y317" s="144"/>
      <c r="Z317" s="144"/>
      <c r="AA317" s="144"/>
      <c r="AB317" s="1"/>
      <c r="AC317" s="1"/>
      <c r="AD317" s="1"/>
    </row>
    <row r="318" spans="1:35" ht="16" thickBot="1" x14ac:dyDescent="0.5">
      <c r="A318" s="187"/>
      <c r="B318" s="145"/>
      <c r="C318" s="145"/>
      <c r="D318" s="145"/>
      <c r="E318" s="145"/>
      <c r="F318" s="145"/>
      <c r="G318" s="203"/>
      <c r="H318" s="203"/>
      <c r="I318" s="203"/>
      <c r="J318" s="141"/>
      <c r="K318" s="141"/>
      <c r="L318" s="141"/>
      <c r="M318" s="141"/>
      <c r="N318" s="141"/>
      <c r="O318" s="143"/>
      <c r="P318" s="143"/>
      <c r="Q318" s="143"/>
      <c r="R318" s="143"/>
      <c r="S318" s="142"/>
      <c r="T318" s="143"/>
      <c r="U318" s="143"/>
      <c r="V318" s="143"/>
      <c r="W318" s="144"/>
      <c r="X318" s="144"/>
      <c r="Y318" s="144"/>
      <c r="Z318" s="144"/>
      <c r="AA318" s="144"/>
      <c r="AB318" s="1"/>
      <c r="AC318" s="1"/>
      <c r="AD318" s="1"/>
    </row>
    <row r="319" spans="1:35" ht="16" thickBot="1" x14ac:dyDescent="0.5">
      <c r="A319" s="187"/>
      <c r="B319" s="145"/>
      <c r="C319" s="145"/>
      <c r="D319" s="145"/>
      <c r="E319" s="145"/>
      <c r="F319" s="145"/>
      <c r="G319" s="203"/>
      <c r="H319" s="203"/>
      <c r="I319" s="203"/>
      <c r="J319" s="141"/>
      <c r="K319" s="141"/>
      <c r="L319" s="141"/>
      <c r="M319" s="141"/>
      <c r="N319" s="141"/>
      <c r="O319" s="143"/>
      <c r="P319" s="143"/>
      <c r="Q319" s="143"/>
      <c r="R319" s="143"/>
      <c r="S319" s="142"/>
      <c r="T319" s="143"/>
      <c r="U319" s="143"/>
      <c r="V319" s="143"/>
      <c r="W319" s="144"/>
      <c r="X319" s="144"/>
      <c r="Y319" s="144"/>
      <c r="Z319" s="144"/>
      <c r="AA319" s="144"/>
      <c r="AB319" s="1"/>
      <c r="AC319" s="1"/>
      <c r="AD319" s="1"/>
    </row>
    <row r="320" spans="1:35" x14ac:dyDescent="0.35">
      <c r="AG320" s="1"/>
      <c r="AH320" s="1"/>
      <c r="AI320" s="1"/>
    </row>
    <row r="321" spans="33:35" x14ac:dyDescent="0.35">
      <c r="AG321" s="1"/>
      <c r="AH321" s="1"/>
      <c r="AI321" s="1"/>
    </row>
    <row r="322" spans="33:35" x14ac:dyDescent="0.35">
      <c r="AG322" s="1"/>
      <c r="AH322" s="1"/>
      <c r="AI322" s="1"/>
    </row>
    <row r="323" spans="33:35" x14ac:dyDescent="0.35">
      <c r="AG323" s="1"/>
      <c r="AH323" s="1"/>
      <c r="AI323" s="1"/>
    </row>
    <row r="324" spans="33:35" x14ac:dyDescent="0.35">
      <c r="AG324" s="1"/>
      <c r="AH324" s="1"/>
      <c r="AI324" s="1"/>
    </row>
    <row r="325" spans="33:35" x14ac:dyDescent="0.35">
      <c r="AG325" s="1"/>
      <c r="AH325" s="1"/>
      <c r="AI325" s="1"/>
    </row>
    <row r="326" spans="33:35" x14ac:dyDescent="0.35">
      <c r="AG326" s="1"/>
      <c r="AH326" s="1"/>
      <c r="AI326" s="1"/>
    </row>
    <row r="327" spans="33:35" x14ac:dyDescent="0.35">
      <c r="AG327" s="1"/>
      <c r="AH327" s="1"/>
      <c r="AI327" s="1"/>
    </row>
    <row r="328" spans="33:35" x14ac:dyDescent="0.35">
      <c r="AG328" s="1"/>
      <c r="AH328" s="1"/>
      <c r="AI328" s="1"/>
    </row>
    <row r="329" spans="33:35" x14ac:dyDescent="0.35">
      <c r="AG329" s="1"/>
      <c r="AH329" s="1"/>
      <c r="AI329" s="1"/>
    </row>
    <row r="330" spans="33:35" x14ac:dyDescent="0.35">
      <c r="AG330" s="1"/>
      <c r="AH330" s="1"/>
      <c r="AI330" s="1"/>
    </row>
    <row r="331" spans="33:35" x14ac:dyDescent="0.35">
      <c r="AG331" s="1"/>
      <c r="AH331" s="1"/>
      <c r="AI331" s="1"/>
    </row>
    <row r="332" spans="33:35" x14ac:dyDescent="0.35">
      <c r="AG332" s="1"/>
      <c r="AH332" s="1"/>
      <c r="AI332" s="1"/>
    </row>
    <row r="333" spans="33:35" x14ac:dyDescent="0.35">
      <c r="AG333" s="1"/>
      <c r="AH333" s="1"/>
      <c r="AI333" s="1"/>
    </row>
    <row r="334" spans="33:35" x14ac:dyDescent="0.35">
      <c r="AG334" s="1"/>
      <c r="AH334" s="1"/>
      <c r="AI334" s="1"/>
    </row>
    <row r="335" spans="33:35" x14ac:dyDescent="0.35">
      <c r="AG335" s="1"/>
      <c r="AH335" s="1"/>
      <c r="AI335" s="1"/>
    </row>
    <row r="336" spans="33:35" x14ac:dyDescent="0.35">
      <c r="AG336" s="1"/>
      <c r="AH336" s="1"/>
      <c r="AI336" s="1"/>
    </row>
    <row r="337" spans="33:35" x14ac:dyDescent="0.35">
      <c r="AG337" s="1"/>
      <c r="AH337" s="1"/>
      <c r="AI337" s="1"/>
    </row>
    <row r="338" spans="33:35" x14ac:dyDescent="0.35">
      <c r="AG338" s="1"/>
      <c r="AH338" s="1"/>
      <c r="AI338" s="1"/>
    </row>
    <row r="339" spans="33:35" x14ac:dyDescent="0.35">
      <c r="AG339" s="1"/>
      <c r="AH339" s="1"/>
      <c r="AI339" s="1"/>
    </row>
    <row r="340" spans="33:35" x14ac:dyDescent="0.35">
      <c r="AG340" s="1"/>
      <c r="AH340" s="1"/>
      <c r="AI340" s="1"/>
    </row>
    <row r="341" spans="33:35" x14ac:dyDescent="0.35">
      <c r="AG341" s="1"/>
      <c r="AH341" s="1"/>
      <c r="AI341" s="1"/>
    </row>
    <row r="342" spans="33:35" x14ac:dyDescent="0.35">
      <c r="AG342" s="1"/>
      <c r="AH342" s="1"/>
      <c r="AI342" s="1"/>
    </row>
    <row r="343" spans="33:35" x14ac:dyDescent="0.35">
      <c r="AG343" s="1"/>
      <c r="AH343" s="1"/>
      <c r="AI343" s="1"/>
    </row>
    <row r="344" spans="33:35" x14ac:dyDescent="0.35">
      <c r="AG344" s="1"/>
      <c r="AH344" s="1"/>
      <c r="AI344" s="1"/>
    </row>
    <row r="345" spans="33:35" x14ac:dyDescent="0.35">
      <c r="AG345" s="1"/>
      <c r="AH345" s="1"/>
      <c r="AI345" s="1"/>
    </row>
    <row r="346" spans="33:35" x14ac:dyDescent="0.35">
      <c r="AG346" s="1"/>
      <c r="AH346" s="1"/>
      <c r="AI346" s="1"/>
    </row>
    <row r="347" spans="33:35" x14ac:dyDescent="0.35">
      <c r="AG347" s="1"/>
      <c r="AH347" s="1"/>
      <c r="AI347" s="1"/>
    </row>
    <row r="348" spans="33:35" x14ac:dyDescent="0.35">
      <c r="AG348" s="1"/>
      <c r="AH348" s="1"/>
      <c r="AI348" s="1"/>
    </row>
    <row r="349" spans="33:35" x14ac:dyDescent="0.35">
      <c r="AG349" s="1"/>
      <c r="AH349" s="1"/>
      <c r="AI349" s="1"/>
    </row>
    <row r="350" spans="33:35" x14ac:dyDescent="0.35">
      <c r="AG350" s="1"/>
      <c r="AH350" s="1"/>
      <c r="AI350" s="1"/>
    </row>
  </sheetData>
  <mergeCells count="6">
    <mergeCell ref="W10:AA10"/>
    <mergeCell ref="D1:N1"/>
    <mergeCell ref="A10:F10"/>
    <mergeCell ref="G10:I10"/>
    <mergeCell ref="J10:N10"/>
    <mergeCell ref="O10:V10"/>
  </mergeCells>
  <dataValidations count="2">
    <dataValidation type="list" allowBlank="1" showInputMessage="1" showErrorMessage="1" sqref="J12:K319" xr:uid="{00000000-0002-0000-0100-000003000000}">
      <formula1>Axe_Filieres</formula1>
    </dataValidation>
    <dataValidation type="list" allowBlank="1" showInputMessage="1" showErrorMessage="1" sqref="S12:S319" xr:uid="{00000000-0002-0000-0100-000005000000}">
      <formula1>Avancement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scale="64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F48"/>
  <sheetViews>
    <sheetView workbookViewId="0">
      <selection activeCell="A9" sqref="A9:F9"/>
    </sheetView>
  </sheetViews>
  <sheetFormatPr baseColWidth="10" defaultRowHeight="14.5" x14ac:dyDescent="0.35"/>
  <cols>
    <col min="1" max="1" width="21" customWidth="1"/>
    <col min="2" max="2" width="18.1796875" customWidth="1"/>
    <col min="3" max="3" width="16.453125" customWidth="1"/>
    <col min="4" max="4" width="20.54296875" customWidth="1"/>
    <col min="5" max="5" width="31.81640625" customWidth="1"/>
    <col min="6" max="6" width="14.81640625" customWidth="1"/>
    <col min="7" max="7" width="3" customWidth="1"/>
    <col min="8" max="8" width="11" customWidth="1"/>
    <col min="9" max="9" width="3" customWidth="1"/>
    <col min="10" max="10" width="25.1796875" bestFit="1" customWidth="1"/>
    <col min="11" max="11" width="12.453125" customWidth="1"/>
    <col min="12" max="12" width="25.54296875" bestFit="1" customWidth="1"/>
    <col min="13" max="13" width="32" bestFit="1" customWidth="1"/>
    <col min="14" max="14" width="10.81640625" customWidth="1"/>
    <col min="15" max="15" width="10.453125" customWidth="1"/>
    <col min="16" max="16" width="49.453125" bestFit="1" customWidth="1"/>
    <col min="17" max="17" width="14" customWidth="1"/>
    <col min="18" max="18" width="30.453125" bestFit="1" customWidth="1"/>
    <col min="19" max="19" width="17.54296875" bestFit="1" customWidth="1"/>
    <col min="20" max="20" width="11.81640625" bestFit="1" customWidth="1"/>
    <col min="21" max="21" width="14.453125" bestFit="1" customWidth="1"/>
    <col min="22" max="22" width="24.54296875" bestFit="1" customWidth="1"/>
    <col min="23" max="23" width="20.453125" bestFit="1" customWidth="1"/>
    <col min="24" max="24" width="6.453125" customWidth="1"/>
    <col min="25" max="25" width="12.453125" bestFit="1" customWidth="1"/>
  </cols>
  <sheetData>
    <row r="1" spans="1:6" ht="20" thickBot="1" x14ac:dyDescent="0.4">
      <c r="C1" s="20" t="s">
        <v>65</v>
      </c>
      <c r="D1" s="20"/>
      <c r="E1" s="20"/>
      <c r="F1" s="20"/>
    </row>
    <row r="2" spans="1:6" ht="15" thickTop="1" x14ac:dyDescent="0.35"/>
    <row r="4" spans="1:6" ht="17.5" thickBot="1" x14ac:dyDescent="0.45">
      <c r="A4" s="34" t="s">
        <v>76</v>
      </c>
      <c r="B4" s="25"/>
      <c r="C4" s="26"/>
      <c r="D4" s="26"/>
    </row>
    <row r="5" spans="1:6" ht="15.5" thickTop="1" thickBot="1" x14ac:dyDescent="0.4"/>
    <row r="6" spans="1:6" s="30" customFormat="1" ht="15" customHeight="1" thickTop="1" thickBot="1" x14ac:dyDescent="0.4">
      <c r="A6" s="48" t="s">
        <v>49</v>
      </c>
      <c r="B6" s="49" t="s">
        <v>52</v>
      </c>
      <c r="C6" s="31"/>
      <c r="D6" s="31"/>
      <c r="E6" s="31"/>
      <c r="F6" s="31"/>
    </row>
    <row r="7" spans="1:6" s="7" customFormat="1" ht="15.5" hidden="1" thickTop="1" thickBot="1" x14ac:dyDescent="0.4">
      <c r="A7" s="98"/>
      <c r="B7" s="98"/>
      <c r="C7" s="98"/>
      <c r="D7" s="98"/>
      <c r="E7" s="98"/>
      <c r="F7" s="31"/>
    </row>
    <row r="8" spans="1:6" ht="15.5" hidden="1" thickTop="1" thickBot="1" x14ac:dyDescent="0.4">
      <c r="A8" s="89"/>
      <c r="B8" s="94" t="s">
        <v>70</v>
      </c>
      <c r="C8" s="90"/>
      <c r="D8" s="90"/>
      <c r="E8" s="90"/>
      <c r="F8" s="49"/>
    </row>
    <row r="9" spans="1:6" s="1" customFormat="1" ht="36.75" customHeight="1" thickTop="1" thickBot="1" x14ac:dyDescent="0.4">
      <c r="A9" s="106" t="s">
        <v>50</v>
      </c>
      <c r="B9" s="107" t="s">
        <v>64</v>
      </c>
      <c r="C9" s="101" t="s">
        <v>62</v>
      </c>
      <c r="D9" s="101" t="s">
        <v>60</v>
      </c>
      <c r="E9" s="101" t="s">
        <v>61</v>
      </c>
      <c r="F9" s="108" t="s">
        <v>73</v>
      </c>
    </row>
    <row r="10" spans="1:6" ht="15" thickTop="1" x14ac:dyDescent="0.35">
      <c r="A10" s="41" t="s">
        <v>52</v>
      </c>
      <c r="B10" s="42">
        <v>308</v>
      </c>
      <c r="C10" s="42">
        <v>1726</v>
      </c>
      <c r="D10" s="42">
        <v>38115</v>
      </c>
      <c r="E10" s="42">
        <v>0</v>
      </c>
      <c r="F10" s="51">
        <v>38115</v>
      </c>
    </row>
    <row r="11" spans="1:6" x14ac:dyDescent="0.35">
      <c r="A11" s="95" t="s">
        <v>53</v>
      </c>
      <c r="B11" s="96">
        <v>308</v>
      </c>
      <c r="C11" s="96">
        <v>1726</v>
      </c>
      <c r="D11" s="96">
        <v>38115</v>
      </c>
      <c r="E11" s="96">
        <v>0</v>
      </c>
      <c r="F11" s="97">
        <v>38115</v>
      </c>
    </row>
    <row r="12" spans="1:6" x14ac:dyDescent="0.35">
      <c r="F12" s="31"/>
    </row>
    <row r="13" spans="1:6" x14ac:dyDescent="0.35">
      <c r="F13" s="24"/>
    </row>
    <row r="14" spans="1:6" x14ac:dyDescent="0.35">
      <c r="F14" s="24"/>
    </row>
    <row r="17" spans="1:6" ht="17.5" thickBot="1" x14ac:dyDescent="0.45">
      <c r="A17" s="34" t="s">
        <v>74</v>
      </c>
      <c r="B17" s="21"/>
      <c r="C17" s="27"/>
      <c r="D17" s="27"/>
    </row>
    <row r="18" spans="1:6" ht="15" thickTop="1" x14ac:dyDescent="0.35">
      <c r="A18" s="29"/>
      <c r="B18" s="29"/>
      <c r="C18" s="29"/>
      <c r="D18" s="29"/>
      <c r="E18" s="29"/>
      <c r="F18" s="29"/>
    </row>
    <row r="19" spans="1:6" x14ac:dyDescent="0.35">
      <c r="A19" s="19" t="s">
        <v>49</v>
      </c>
      <c r="B19" t="s">
        <v>52</v>
      </c>
      <c r="C19" s="29"/>
      <c r="D19" s="29"/>
      <c r="E19" s="29"/>
      <c r="F19" s="29"/>
    </row>
    <row r="20" spans="1:6" s="7" customFormat="1" ht="29.5" thickBot="1" x14ac:dyDescent="0.4">
      <c r="A20" s="35" t="s">
        <v>63</v>
      </c>
      <c r="B20" s="35" t="s">
        <v>64</v>
      </c>
      <c r="C20" s="35" t="s">
        <v>62</v>
      </c>
      <c r="D20" s="35" t="s">
        <v>60</v>
      </c>
      <c r="E20" s="35" t="s">
        <v>61</v>
      </c>
      <c r="F20" s="35" t="s">
        <v>73</v>
      </c>
    </row>
    <row r="21" spans="1:6" x14ac:dyDescent="0.35">
      <c r="B21" s="19" t="s">
        <v>67</v>
      </c>
    </row>
    <row r="22" spans="1:6" x14ac:dyDescent="0.35">
      <c r="A22" s="19" t="s">
        <v>51</v>
      </c>
      <c r="B22" t="s">
        <v>66</v>
      </c>
      <c r="C22" t="s">
        <v>68</v>
      </c>
      <c r="D22" t="s">
        <v>975</v>
      </c>
      <c r="E22" t="s">
        <v>976</v>
      </c>
      <c r="F22" t="s">
        <v>977</v>
      </c>
    </row>
    <row r="23" spans="1:6" x14ac:dyDescent="0.35">
      <c r="A23" s="92" t="s">
        <v>5</v>
      </c>
      <c r="B23" s="93">
        <v>308</v>
      </c>
      <c r="C23" s="93">
        <v>1726</v>
      </c>
      <c r="D23" s="93">
        <v>38115</v>
      </c>
      <c r="E23" s="93">
        <v>0</v>
      </c>
      <c r="F23" s="93">
        <v>38115</v>
      </c>
    </row>
    <row r="24" spans="1:6" x14ac:dyDescent="0.35">
      <c r="A24" s="100" t="s">
        <v>53</v>
      </c>
      <c r="B24" s="99">
        <v>308</v>
      </c>
      <c r="C24" s="99">
        <v>1726</v>
      </c>
      <c r="D24" s="99">
        <v>38115</v>
      </c>
      <c r="E24" s="99">
        <v>0</v>
      </c>
      <c r="F24" s="99">
        <v>38115</v>
      </c>
    </row>
    <row r="29" spans="1:6" hidden="1" x14ac:dyDescent="0.35"/>
    <row r="34" spans="1:6" ht="17.5" thickBot="1" x14ac:dyDescent="0.45">
      <c r="A34" s="34" t="s">
        <v>75</v>
      </c>
      <c r="B34" s="21"/>
      <c r="C34" s="27"/>
      <c r="D34" s="27"/>
    </row>
    <row r="35" spans="1:6" ht="15.5" thickTop="1" thickBot="1" x14ac:dyDescent="0.4"/>
    <row r="36" spans="1:6" s="30" customFormat="1" ht="15.5" thickTop="1" thickBot="1" x14ac:dyDescent="0.4">
      <c r="A36" s="48" t="s">
        <v>49</v>
      </c>
      <c r="B36" s="49" t="s">
        <v>52</v>
      </c>
      <c r="C36" s="29"/>
      <c r="D36" s="29"/>
      <c r="E36" s="29"/>
      <c r="F36" s="29"/>
    </row>
    <row r="37" spans="1:6" s="7" customFormat="1" ht="30" thickTop="1" thickBot="1" x14ac:dyDescent="0.4">
      <c r="A37" s="36" t="s">
        <v>72</v>
      </c>
      <c r="B37" s="37" t="s">
        <v>64</v>
      </c>
      <c r="C37" s="37" t="s">
        <v>62</v>
      </c>
      <c r="D37" s="37" t="s">
        <v>60</v>
      </c>
      <c r="E37" s="37" t="s">
        <v>61</v>
      </c>
      <c r="F37" s="38" t="s">
        <v>73</v>
      </c>
    </row>
    <row r="38" spans="1:6" ht="15" thickTop="1" x14ac:dyDescent="0.35">
      <c r="A38" s="89"/>
      <c r="B38" s="94" t="s">
        <v>67</v>
      </c>
      <c r="C38" s="90"/>
      <c r="D38" s="90"/>
      <c r="E38" s="90"/>
      <c r="F38" s="49"/>
    </row>
    <row r="39" spans="1:6" x14ac:dyDescent="0.35">
      <c r="A39" s="40" t="s">
        <v>51</v>
      </c>
      <c r="B39" s="39" t="s">
        <v>66</v>
      </c>
      <c r="C39" s="39" t="s">
        <v>68</v>
      </c>
      <c r="D39" s="39" t="s">
        <v>975</v>
      </c>
      <c r="E39" s="39" t="s">
        <v>976</v>
      </c>
      <c r="F39" s="91" t="s">
        <v>977</v>
      </c>
    </row>
    <row r="40" spans="1:6" x14ac:dyDescent="0.35">
      <c r="A40" s="43" t="s">
        <v>70</v>
      </c>
      <c r="B40" s="44">
        <v>308</v>
      </c>
      <c r="C40" s="44">
        <v>1726</v>
      </c>
      <c r="D40" s="44">
        <v>38115</v>
      </c>
      <c r="E40" s="44">
        <v>0</v>
      </c>
      <c r="F40" s="102">
        <v>38115</v>
      </c>
    </row>
    <row r="41" spans="1:6" x14ac:dyDescent="0.35">
      <c r="A41" s="45" t="s">
        <v>40</v>
      </c>
      <c r="B41" s="44">
        <v>20</v>
      </c>
      <c r="C41" s="44">
        <v>90.5</v>
      </c>
      <c r="D41" s="44">
        <v>1903</v>
      </c>
      <c r="E41" s="44">
        <v>0</v>
      </c>
      <c r="F41" s="102">
        <v>1903</v>
      </c>
    </row>
    <row r="42" spans="1:6" x14ac:dyDescent="0.35">
      <c r="A42" s="45" t="s">
        <v>39</v>
      </c>
      <c r="B42" s="44">
        <v>206</v>
      </c>
      <c r="C42" s="44">
        <v>1184.5</v>
      </c>
      <c r="D42" s="44">
        <v>26226</v>
      </c>
      <c r="E42" s="44">
        <v>0</v>
      </c>
      <c r="F42" s="102">
        <v>26226</v>
      </c>
    </row>
    <row r="43" spans="1:6" x14ac:dyDescent="0.35">
      <c r="A43" s="45"/>
      <c r="B43" s="44">
        <v>82</v>
      </c>
      <c r="C43" s="44">
        <v>451</v>
      </c>
      <c r="D43" s="44">
        <v>9986</v>
      </c>
      <c r="E43" s="44">
        <v>0</v>
      </c>
      <c r="F43" s="102">
        <v>9986</v>
      </c>
    </row>
    <row r="44" spans="1:6" x14ac:dyDescent="0.35">
      <c r="A44" s="103" t="s">
        <v>53</v>
      </c>
      <c r="B44" s="104">
        <v>308</v>
      </c>
      <c r="C44" s="104">
        <v>1726</v>
      </c>
      <c r="D44" s="104">
        <v>38115</v>
      </c>
      <c r="E44" s="104">
        <v>0</v>
      </c>
      <c r="F44" s="105">
        <v>38115</v>
      </c>
    </row>
    <row r="45" spans="1:6" x14ac:dyDescent="0.35">
      <c r="F45" s="32"/>
    </row>
    <row r="46" spans="1:6" x14ac:dyDescent="0.35">
      <c r="F46" s="32"/>
    </row>
    <row r="47" spans="1:6" x14ac:dyDescent="0.35">
      <c r="F47" s="32"/>
    </row>
    <row r="48" spans="1:6" x14ac:dyDescent="0.35">
      <c r="F48" s="32"/>
    </row>
  </sheetData>
  <printOptions horizontalCentered="1" verticalCentered="1"/>
  <pageMargins left="0.51181102362204722" right="0.51181102362204722" top="0.55118110236220474" bottom="0.55118110236220474" header="0.31496062992125984" footer="0.31496062992125984"/>
  <pageSetup scale="63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C112"/>
  <sheetViews>
    <sheetView workbookViewId="0">
      <selection activeCell="K26" sqref="K26"/>
    </sheetView>
  </sheetViews>
  <sheetFormatPr baseColWidth="10" defaultRowHeight="14.5" x14ac:dyDescent="0.35"/>
  <cols>
    <col min="1" max="1" width="21" customWidth="1"/>
    <col min="2" max="3" width="16.453125" customWidth="1"/>
    <col min="4" max="4" width="15.81640625" bestFit="1" customWidth="1"/>
  </cols>
  <sheetData>
    <row r="1" spans="1:2" ht="20" thickBot="1" x14ac:dyDescent="0.4">
      <c r="B1" s="20" t="s">
        <v>65</v>
      </c>
    </row>
    <row r="2" spans="1:2" ht="15" thickTop="1" x14ac:dyDescent="0.35"/>
    <row r="6" spans="1:2" ht="15" thickBot="1" x14ac:dyDescent="0.4">
      <c r="A6" s="21" t="s">
        <v>80</v>
      </c>
    </row>
    <row r="7" spans="1:2" ht="15" thickTop="1" x14ac:dyDescent="0.35">
      <c r="A7" s="48" t="s">
        <v>49</v>
      </c>
      <c r="B7" s="49" t="s">
        <v>52</v>
      </c>
    </row>
    <row r="8" spans="1:2" ht="15" thickBot="1" x14ac:dyDescent="0.4"/>
    <row r="9" spans="1:2" ht="15" thickTop="1" x14ac:dyDescent="0.35">
      <c r="A9" s="48" t="s">
        <v>51</v>
      </c>
      <c r="B9" s="49" t="s">
        <v>68</v>
      </c>
    </row>
    <row r="10" spans="1:2" x14ac:dyDescent="0.35">
      <c r="A10" s="50" t="s">
        <v>5</v>
      </c>
      <c r="B10" s="51">
        <v>1726</v>
      </c>
    </row>
    <row r="11" spans="1:2" ht="15" thickBot="1" x14ac:dyDescent="0.4">
      <c r="A11" s="114" t="s">
        <v>53</v>
      </c>
      <c r="B11" s="115">
        <v>1726</v>
      </c>
    </row>
    <row r="12" spans="1:2" ht="15" thickTop="1" x14ac:dyDescent="0.35"/>
    <row r="16" spans="1:2" ht="15" thickBot="1" x14ac:dyDescent="0.4"/>
    <row r="17" spans="1:2" ht="15" thickTop="1" x14ac:dyDescent="0.35"/>
    <row r="24" spans="1:2" ht="15" thickBot="1" x14ac:dyDescent="0.4">
      <c r="A24" s="21" t="s">
        <v>81</v>
      </c>
    </row>
    <row r="25" spans="1:2" x14ac:dyDescent="0.35">
      <c r="A25" s="19" t="s">
        <v>49</v>
      </c>
      <c r="B25" t="s">
        <v>52</v>
      </c>
    </row>
    <row r="27" spans="1:2" x14ac:dyDescent="0.35">
      <c r="A27" s="19" t="s">
        <v>51</v>
      </c>
    </row>
    <row r="28" spans="1:2" x14ac:dyDescent="0.35">
      <c r="A28" s="93" t="s">
        <v>5</v>
      </c>
    </row>
    <row r="29" spans="1:2" x14ac:dyDescent="0.35">
      <c r="A29" s="23" t="s">
        <v>53</v>
      </c>
    </row>
    <row r="34" spans="1:2" ht="15" thickBot="1" x14ac:dyDescent="0.4"/>
    <row r="35" spans="1:2" ht="15" thickTop="1" x14ac:dyDescent="0.35"/>
    <row r="43" spans="1:2" ht="15" thickBot="1" x14ac:dyDescent="0.4">
      <c r="A43" s="21" t="s">
        <v>82</v>
      </c>
    </row>
    <row r="44" spans="1:2" x14ac:dyDescent="0.35">
      <c r="A44" s="19" t="s">
        <v>49</v>
      </c>
      <c r="B44" t="s">
        <v>52</v>
      </c>
    </row>
    <row r="46" spans="1:2" x14ac:dyDescent="0.35">
      <c r="A46" s="19" t="s">
        <v>51</v>
      </c>
    </row>
    <row r="47" spans="1:2" x14ac:dyDescent="0.35">
      <c r="A47" s="88" t="s">
        <v>70</v>
      </c>
    </row>
    <row r="48" spans="1:2" x14ac:dyDescent="0.35">
      <c r="A48" s="109" t="s">
        <v>53</v>
      </c>
    </row>
    <row r="49" spans="1:2" ht="15" thickBot="1" x14ac:dyDescent="0.4"/>
    <row r="50" spans="1:2" ht="15" thickTop="1" x14ac:dyDescent="0.35"/>
    <row r="57" spans="1:2" ht="15" thickBot="1" x14ac:dyDescent="0.4">
      <c r="A57" s="21" t="s">
        <v>83</v>
      </c>
    </row>
    <row r="58" spans="1:2" x14ac:dyDescent="0.35">
      <c r="A58" s="19" t="s">
        <v>49</v>
      </c>
      <c r="B58" t="s">
        <v>52</v>
      </c>
    </row>
    <row r="60" spans="1:2" x14ac:dyDescent="0.35">
      <c r="A60" s="19" t="s">
        <v>51</v>
      </c>
      <c r="B60" t="s">
        <v>68</v>
      </c>
    </row>
    <row r="61" spans="1:2" x14ac:dyDescent="0.35">
      <c r="A61" s="33" t="s">
        <v>70</v>
      </c>
      <c r="B61" s="111">
        <v>1726</v>
      </c>
    </row>
    <row r="62" spans="1:2" x14ac:dyDescent="0.35">
      <c r="A62" s="109" t="s">
        <v>53</v>
      </c>
      <c r="B62" s="116">
        <v>1726</v>
      </c>
    </row>
    <row r="63" spans="1:2" ht="15" thickBot="1" x14ac:dyDescent="0.4"/>
    <row r="64" spans="1:2" ht="15" thickTop="1" x14ac:dyDescent="0.35"/>
    <row r="72" spans="1:3" ht="15" thickBot="1" x14ac:dyDescent="0.4">
      <c r="A72" s="21" t="s">
        <v>84</v>
      </c>
    </row>
    <row r="73" spans="1:3" x14ac:dyDescent="0.35">
      <c r="A73" s="19" t="s">
        <v>49</v>
      </c>
      <c r="B73" t="s">
        <v>79</v>
      </c>
    </row>
    <row r="75" spans="1:3" x14ac:dyDescent="0.35">
      <c r="A75" s="19" t="s">
        <v>51</v>
      </c>
      <c r="B75" t="s">
        <v>69</v>
      </c>
    </row>
    <row r="76" spans="1:3" x14ac:dyDescent="0.35">
      <c r="A76" s="50" t="s">
        <v>40</v>
      </c>
      <c r="B76" s="51">
        <v>3892.86</v>
      </c>
    </row>
    <row r="77" spans="1:3" x14ac:dyDescent="0.35">
      <c r="A77" s="50" t="s">
        <v>39</v>
      </c>
      <c r="B77" s="51">
        <v>23678.280000000002</v>
      </c>
      <c r="C77" s="28"/>
    </row>
    <row r="78" spans="1:3" ht="15" thickBot="1" x14ac:dyDescent="0.4">
      <c r="A78" s="46" t="s">
        <v>53</v>
      </c>
      <c r="B78" s="47">
        <v>27571.140000000003</v>
      </c>
    </row>
    <row r="79" spans="1:3" ht="15" thickTop="1" x14ac:dyDescent="0.35"/>
    <row r="87" spans="1:2" ht="15" thickBot="1" x14ac:dyDescent="0.4">
      <c r="A87" s="21" t="s">
        <v>85</v>
      </c>
    </row>
    <row r="88" spans="1:2" x14ac:dyDescent="0.35">
      <c r="A88" s="19" t="s">
        <v>49</v>
      </c>
      <c r="B88" t="s">
        <v>52</v>
      </c>
    </row>
    <row r="90" spans="1:2" x14ac:dyDescent="0.35">
      <c r="A90" s="19" t="s">
        <v>51</v>
      </c>
      <c r="B90" t="s">
        <v>68</v>
      </c>
    </row>
    <row r="91" spans="1:2" x14ac:dyDescent="0.35">
      <c r="A91" s="33" t="s">
        <v>40</v>
      </c>
      <c r="B91" s="111">
        <v>90.5</v>
      </c>
    </row>
    <row r="92" spans="1:2" x14ac:dyDescent="0.35">
      <c r="A92" s="33" t="s">
        <v>39</v>
      </c>
      <c r="B92" s="111">
        <v>1184.5</v>
      </c>
    </row>
    <row r="93" spans="1:2" ht="15" thickBot="1" x14ac:dyDescent="0.4">
      <c r="A93" s="33"/>
      <c r="B93" s="111">
        <v>451</v>
      </c>
    </row>
    <row r="94" spans="1:2" ht="15" thickTop="1" x14ac:dyDescent="0.35">
      <c r="A94" s="109" t="s">
        <v>53</v>
      </c>
      <c r="B94" s="112">
        <v>1726</v>
      </c>
    </row>
    <row r="106" spans="1:2" x14ac:dyDescent="0.35">
      <c r="A106" s="19" t="s">
        <v>49</v>
      </c>
      <c r="B106" t="s">
        <v>52</v>
      </c>
    </row>
    <row r="108" spans="1:2" x14ac:dyDescent="0.35">
      <c r="A108" s="19" t="s">
        <v>51</v>
      </c>
      <c r="B108" t="s">
        <v>68</v>
      </c>
    </row>
    <row r="109" spans="1:2" x14ac:dyDescent="0.35">
      <c r="A109" s="17" t="s">
        <v>855</v>
      </c>
      <c r="B109" s="110">
        <v>1019</v>
      </c>
    </row>
    <row r="110" spans="1:2" x14ac:dyDescent="0.35">
      <c r="A110" s="17" t="s">
        <v>869</v>
      </c>
      <c r="B110" s="110">
        <v>364</v>
      </c>
    </row>
    <row r="111" spans="1:2" x14ac:dyDescent="0.35">
      <c r="A111" s="17" t="s">
        <v>870</v>
      </c>
      <c r="B111" s="110">
        <v>343</v>
      </c>
    </row>
    <row r="112" spans="1:2" x14ac:dyDescent="0.35">
      <c r="A112" s="23" t="s">
        <v>53</v>
      </c>
      <c r="B112" s="113">
        <v>1726</v>
      </c>
    </row>
  </sheetData>
  <pageMargins left="0.7" right="0.7" top="0.75" bottom="0.75" header="0.3" footer="0.3"/>
  <drawing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J26"/>
  <sheetViews>
    <sheetView topLeftCell="A7" workbookViewId="0">
      <selection activeCell="B8" sqref="B8"/>
    </sheetView>
  </sheetViews>
  <sheetFormatPr baseColWidth="10" defaultRowHeight="14.5" x14ac:dyDescent="0.35"/>
  <cols>
    <col min="1" max="1" width="11.453125" customWidth="1"/>
    <col min="2" max="2" width="10" customWidth="1"/>
    <col min="3" max="3" width="13.54296875" customWidth="1"/>
    <col min="4" max="4" width="13.453125" customWidth="1"/>
    <col min="5" max="5" width="11.453125" customWidth="1"/>
  </cols>
  <sheetData>
    <row r="1" spans="1:10" ht="40.5" customHeight="1" thickBot="1" x14ac:dyDescent="0.4">
      <c r="C1" s="202" t="s">
        <v>108</v>
      </c>
      <c r="D1" s="202"/>
      <c r="E1" s="202"/>
      <c r="F1" s="202"/>
      <c r="G1" s="202"/>
    </row>
    <row r="2" spans="1:10" ht="15" thickTop="1" x14ac:dyDescent="0.35"/>
    <row r="4" spans="1:10" ht="17.5" thickBot="1" x14ac:dyDescent="0.45">
      <c r="A4" s="34" t="s">
        <v>98</v>
      </c>
      <c r="B4" s="25"/>
      <c r="C4" s="26"/>
      <c r="D4" s="56" t="s">
        <v>97</v>
      </c>
      <c r="E4" s="57"/>
      <c r="F4" s="57"/>
      <c r="G4" s="57"/>
      <c r="H4" s="57"/>
      <c r="I4" s="57"/>
      <c r="J4" s="57"/>
    </row>
    <row r="5" spans="1:10" ht="18" thickTop="1" thickBot="1" x14ac:dyDescent="0.45">
      <c r="A5" s="58"/>
      <c r="B5" s="26"/>
      <c r="C5" s="26"/>
      <c r="D5" s="56"/>
      <c r="E5" s="57"/>
      <c r="F5" s="21" t="s">
        <v>93</v>
      </c>
      <c r="G5" s="21"/>
      <c r="H5" s="21"/>
      <c r="J5" s="57"/>
    </row>
    <row r="7" spans="1:10" ht="58" x14ac:dyDescent="0.35">
      <c r="A7" s="53" t="s">
        <v>14</v>
      </c>
      <c r="B7" s="53" t="s">
        <v>91</v>
      </c>
      <c r="C7" s="53" t="s">
        <v>89</v>
      </c>
      <c r="D7" s="53" t="s">
        <v>90</v>
      </c>
      <c r="F7" s="53" t="s">
        <v>14</v>
      </c>
      <c r="G7" s="53" t="s">
        <v>94</v>
      </c>
      <c r="H7" s="53" t="s">
        <v>95</v>
      </c>
      <c r="I7" s="53" t="s">
        <v>96</v>
      </c>
    </row>
    <row r="8" spans="1:10" x14ac:dyDescent="0.35">
      <c r="A8" s="39" t="s">
        <v>86</v>
      </c>
      <c r="B8" s="54"/>
      <c r="C8" s="54"/>
      <c r="D8" s="54" t="s">
        <v>92</v>
      </c>
      <c r="F8" s="39" t="s">
        <v>86</v>
      </c>
      <c r="G8" s="54"/>
      <c r="H8" s="54"/>
      <c r="I8" s="54" t="s">
        <v>92</v>
      </c>
    </row>
    <row r="9" spans="1:10" x14ac:dyDescent="0.35">
      <c r="A9" s="39" t="s">
        <v>87</v>
      </c>
      <c r="B9" s="54"/>
      <c r="C9" s="54"/>
      <c r="D9" s="54" t="s">
        <v>92</v>
      </c>
      <c r="F9" s="39" t="s">
        <v>87</v>
      </c>
      <c r="G9" s="54"/>
      <c r="H9" s="54"/>
      <c r="I9" s="54" t="s">
        <v>92</v>
      </c>
    </row>
    <row r="10" spans="1:10" x14ac:dyDescent="0.35">
      <c r="A10" s="39" t="s">
        <v>88</v>
      </c>
      <c r="B10" s="54"/>
      <c r="C10" s="54"/>
      <c r="D10" s="54" t="s">
        <v>92</v>
      </c>
      <c r="F10" s="39" t="s">
        <v>88</v>
      </c>
      <c r="G10" s="54"/>
      <c r="H10" s="54"/>
      <c r="I10" s="54" t="s">
        <v>92</v>
      </c>
    </row>
    <row r="11" spans="1:10" ht="15" thickBot="1" x14ac:dyDescent="0.4">
      <c r="A11" s="52" t="s">
        <v>48</v>
      </c>
      <c r="B11" s="52"/>
      <c r="C11" s="52"/>
      <c r="D11" s="55" t="s">
        <v>92</v>
      </c>
      <c r="F11" s="52" t="s">
        <v>48</v>
      </c>
      <c r="G11" s="52"/>
      <c r="H11" s="52"/>
      <c r="I11" s="55" t="s">
        <v>92</v>
      </c>
    </row>
    <row r="12" spans="1:10" ht="15" thickTop="1" x14ac:dyDescent="0.35"/>
    <row r="15" spans="1:10" ht="17.5" thickBot="1" x14ac:dyDescent="0.45">
      <c r="A15" s="34" t="s">
        <v>99</v>
      </c>
      <c r="B15" s="25"/>
      <c r="C15" s="26"/>
      <c r="D15" s="56" t="s">
        <v>100</v>
      </c>
    </row>
    <row r="16" spans="1:10" ht="15" thickTop="1" x14ac:dyDescent="0.35"/>
    <row r="17" spans="1:6" ht="29" x14ac:dyDescent="0.35">
      <c r="A17" s="53" t="s">
        <v>101</v>
      </c>
      <c r="B17" s="53" t="s">
        <v>14</v>
      </c>
      <c r="C17" s="53" t="s">
        <v>102</v>
      </c>
      <c r="D17" s="53" t="s">
        <v>103</v>
      </c>
    </row>
    <row r="18" spans="1:6" x14ac:dyDescent="0.35">
      <c r="A18" s="54"/>
      <c r="B18" s="54"/>
      <c r="C18" s="54"/>
      <c r="D18" s="54"/>
    </row>
    <row r="19" spans="1:6" x14ac:dyDescent="0.35">
      <c r="A19" s="54"/>
      <c r="B19" s="54"/>
      <c r="C19" s="54"/>
      <c r="D19" s="54"/>
    </row>
    <row r="20" spans="1:6" x14ac:dyDescent="0.35">
      <c r="A20" s="54"/>
      <c r="B20" s="54"/>
      <c r="C20" s="54"/>
      <c r="D20" s="54"/>
    </row>
    <row r="21" spans="1:6" ht="15" thickBot="1" x14ac:dyDescent="0.4">
      <c r="A21" s="55" t="s">
        <v>104</v>
      </c>
      <c r="B21" s="52" t="s">
        <v>105</v>
      </c>
      <c r="C21" s="52"/>
      <c r="D21" s="55"/>
    </row>
    <row r="22" spans="1:6" ht="15" thickTop="1" x14ac:dyDescent="0.35"/>
    <row r="25" spans="1:6" ht="17.5" thickBot="1" x14ac:dyDescent="0.45">
      <c r="A25" s="34" t="s">
        <v>106</v>
      </c>
      <c r="F25" s="56" t="s">
        <v>107</v>
      </c>
    </row>
    <row r="26" spans="1:6" ht="15" thickTop="1" x14ac:dyDescent="0.35"/>
  </sheetData>
  <mergeCells count="1">
    <mergeCell ref="C1:G1"/>
  </mergeCells>
  <pageMargins left="0.7" right="0.7" top="0.75" bottom="0.75" header="0.3" footer="0.3"/>
  <pageSetup paperSize="9" orientation="portrait" horizontalDpi="4294967293" verticalDpi="0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F14"/>
  <sheetViews>
    <sheetView zoomScale="80" zoomScaleNormal="80" workbookViewId="0">
      <selection activeCell="I7" sqref="I7"/>
    </sheetView>
  </sheetViews>
  <sheetFormatPr baseColWidth="10" defaultRowHeight="14.5" x14ac:dyDescent="0.35"/>
  <cols>
    <col min="2" max="2" width="20.90625" customWidth="1"/>
    <col min="3" max="3" width="26.1796875" bestFit="1" customWidth="1"/>
    <col min="5" max="5" width="12.54296875" customWidth="1"/>
  </cols>
  <sheetData>
    <row r="1" spans="1:6" ht="44.5" thickTop="1" thickBot="1" x14ac:dyDescent="0.4">
      <c r="A1" s="190" t="s">
        <v>36</v>
      </c>
      <c r="B1" s="190" t="s">
        <v>982</v>
      </c>
      <c r="C1" s="190" t="s">
        <v>983</v>
      </c>
      <c r="D1" s="190" t="s">
        <v>18</v>
      </c>
      <c r="E1" s="191" t="s">
        <v>19</v>
      </c>
      <c r="F1" s="195" t="s">
        <v>1007</v>
      </c>
    </row>
    <row r="2" spans="1:6" ht="15" thickTop="1" x14ac:dyDescent="0.35">
      <c r="A2" s="11" t="s">
        <v>2</v>
      </c>
      <c r="B2" s="11" t="s">
        <v>866</v>
      </c>
      <c r="C2" s="13" t="s">
        <v>967</v>
      </c>
      <c r="D2" s="14" t="s">
        <v>112</v>
      </c>
      <c r="E2" s="189" t="s">
        <v>3</v>
      </c>
      <c r="F2" s="192" t="s">
        <v>1007</v>
      </c>
    </row>
    <row r="3" spans="1:6" x14ac:dyDescent="0.35">
      <c r="A3" s="171" t="s">
        <v>6</v>
      </c>
      <c r="B3" s="185" t="s">
        <v>1003</v>
      </c>
      <c r="C3" s="12" t="s">
        <v>968</v>
      </c>
      <c r="D3" s="15" t="s">
        <v>113</v>
      </c>
      <c r="E3" s="188" t="s">
        <v>20</v>
      </c>
      <c r="F3" s="193" t="s">
        <v>1008</v>
      </c>
    </row>
    <row r="4" spans="1:6" x14ac:dyDescent="0.35">
      <c r="A4" s="172" t="s">
        <v>10</v>
      </c>
      <c r="B4" s="174" t="s">
        <v>867</v>
      </c>
      <c r="C4" s="11" t="s">
        <v>969</v>
      </c>
      <c r="D4" s="14" t="s">
        <v>114</v>
      </c>
      <c r="E4" s="189" t="s">
        <v>21</v>
      </c>
      <c r="F4" s="194" t="s">
        <v>1009</v>
      </c>
    </row>
    <row r="5" spans="1:6" x14ac:dyDescent="0.35">
      <c r="A5" s="171" t="s">
        <v>5</v>
      </c>
      <c r="B5" s="169" t="s">
        <v>979</v>
      </c>
      <c r="C5" s="173"/>
      <c r="D5" s="120" t="s">
        <v>115</v>
      </c>
      <c r="E5" s="15" t="s">
        <v>22</v>
      </c>
      <c r="F5" s="9"/>
    </row>
    <row r="6" spans="1:6" x14ac:dyDescent="0.35">
      <c r="A6" s="172" t="s">
        <v>11</v>
      </c>
      <c r="B6" s="174" t="s">
        <v>868</v>
      </c>
      <c r="D6" s="18"/>
      <c r="E6" s="119" t="s">
        <v>23</v>
      </c>
      <c r="F6" s="9"/>
    </row>
    <row r="7" spans="1:6" x14ac:dyDescent="0.35">
      <c r="A7" s="171" t="s">
        <v>12</v>
      </c>
      <c r="B7" s="176" t="s">
        <v>978</v>
      </c>
      <c r="C7" s="39"/>
      <c r="D7" s="16"/>
      <c r="E7" s="118"/>
    </row>
    <row r="8" spans="1:6" x14ac:dyDescent="0.35">
      <c r="A8" s="170" t="s">
        <v>4</v>
      </c>
      <c r="B8" s="174" t="s">
        <v>857</v>
      </c>
      <c r="C8" s="39"/>
      <c r="D8" s="16"/>
      <c r="E8" s="16"/>
    </row>
    <row r="9" spans="1:6" x14ac:dyDescent="0.35">
      <c r="B9" s="176" t="s">
        <v>980</v>
      </c>
      <c r="C9" s="39"/>
      <c r="D9" s="10"/>
      <c r="E9" s="10"/>
    </row>
    <row r="10" spans="1:6" x14ac:dyDescent="0.35">
      <c r="B10" s="174" t="s">
        <v>981</v>
      </c>
    </row>
    <row r="11" spans="1:6" x14ac:dyDescent="0.35">
      <c r="B11" s="176" t="s">
        <v>1000</v>
      </c>
    </row>
    <row r="12" spans="1:6" x14ac:dyDescent="0.35">
      <c r="B12" s="175" t="s">
        <v>1001</v>
      </c>
    </row>
    <row r="13" spans="1:6" x14ac:dyDescent="0.35">
      <c r="A13" s="7"/>
      <c r="B13" s="176" t="s">
        <v>1002</v>
      </c>
    </row>
    <row r="14" spans="1:6" s="7" customFormat="1" x14ac:dyDescent="0.35">
      <c r="A14"/>
      <c r="B14" s="8"/>
      <c r="C14"/>
      <c r="D14"/>
      <c r="E14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60338-D064-4F69-8E06-D5011EB5F4A0}">
  <dimension ref="A1:T237"/>
  <sheetViews>
    <sheetView topLeftCell="A79" zoomScale="70" zoomScaleNormal="70" workbookViewId="0">
      <selection activeCell="G2" sqref="G2"/>
    </sheetView>
  </sheetViews>
  <sheetFormatPr baseColWidth="10" defaultColWidth="13.7265625" defaultRowHeight="12.5" x14ac:dyDescent="0.25"/>
  <cols>
    <col min="1" max="1" width="20.7265625" style="59" customWidth="1"/>
    <col min="2" max="2" width="13.7265625" style="59"/>
    <col min="3" max="3" width="14.7265625" style="59" customWidth="1"/>
    <col min="4" max="4" width="16.54296875" style="59" customWidth="1"/>
    <col min="5" max="5" width="14.7265625" style="59" customWidth="1"/>
    <col min="6" max="6" width="17.90625" style="59" customWidth="1"/>
    <col min="7" max="7" width="16.1796875" style="59" customWidth="1"/>
    <col min="8" max="16384" width="13.7265625" style="59"/>
  </cols>
  <sheetData>
    <row r="1" spans="1:20" ht="42" customHeight="1" x14ac:dyDescent="0.25">
      <c r="A1" s="159" t="s">
        <v>37</v>
      </c>
      <c r="B1" s="159" t="s">
        <v>35</v>
      </c>
      <c r="C1" s="159" t="s">
        <v>38</v>
      </c>
      <c r="D1" s="159" t="s">
        <v>0</v>
      </c>
      <c r="E1" s="159" t="s">
        <v>854</v>
      </c>
      <c r="F1" s="159" t="s">
        <v>999</v>
      </c>
      <c r="G1" s="159" t="s">
        <v>1011</v>
      </c>
      <c r="H1" s="159" t="s">
        <v>993</v>
      </c>
      <c r="I1" s="159" t="s">
        <v>116</v>
      </c>
      <c r="J1" s="159" t="s">
        <v>117</v>
      </c>
      <c r="K1" s="159" t="s">
        <v>994</v>
      </c>
      <c r="L1" s="159" t="s">
        <v>995</v>
      </c>
      <c r="M1" s="159" t="s">
        <v>118</v>
      </c>
      <c r="N1" s="159" t="s">
        <v>119</v>
      </c>
      <c r="O1" s="159" t="s">
        <v>15</v>
      </c>
      <c r="P1" s="159" t="s">
        <v>996</v>
      </c>
      <c r="Q1" s="159" t="s">
        <v>120</v>
      </c>
      <c r="R1" s="159" t="s">
        <v>997</v>
      </c>
      <c r="S1" s="159" t="s">
        <v>121</v>
      </c>
      <c r="T1" s="159" t="s">
        <v>122</v>
      </c>
    </row>
    <row r="2" spans="1:20" ht="15.5" x14ac:dyDescent="0.45">
      <c r="A2" s="160">
        <v>102933</v>
      </c>
      <c r="B2" s="60" t="s">
        <v>123</v>
      </c>
      <c r="C2" s="60" t="s">
        <v>874</v>
      </c>
      <c r="D2" s="60" t="s">
        <v>124</v>
      </c>
      <c r="E2" s="60" t="s">
        <v>850</v>
      </c>
      <c r="F2" s="163">
        <v>11</v>
      </c>
      <c r="G2" s="60" t="s">
        <v>125</v>
      </c>
      <c r="H2" s="60" t="s">
        <v>126</v>
      </c>
      <c r="I2" s="60" t="s">
        <v>127</v>
      </c>
      <c r="J2" s="60" t="s">
        <v>128</v>
      </c>
      <c r="K2" s="60" t="s">
        <v>129</v>
      </c>
      <c r="L2" s="60" t="s">
        <v>130</v>
      </c>
      <c r="M2" s="60" t="s">
        <v>131</v>
      </c>
      <c r="N2" s="155">
        <v>39052</v>
      </c>
      <c r="O2" s="60">
        <v>47</v>
      </c>
      <c r="P2" s="60" t="s">
        <v>39</v>
      </c>
      <c r="Q2" s="154" t="s">
        <v>132</v>
      </c>
      <c r="R2" s="60">
        <v>215</v>
      </c>
      <c r="S2" s="60" t="s">
        <v>133</v>
      </c>
      <c r="T2" s="60" t="s">
        <v>134</v>
      </c>
    </row>
    <row r="3" spans="1:20" s="60" customFormat="1" ht="15.5" x14ac:dyDescent="0.45">
      <c r="A3" s="160">
        <v>10521382</v>
      </c>
      <c r="B3" s="60" t="s">
        <v>150</v>
      </c>
      <c r="C3" s="60" t="s">
        <v>875</v>
      </c>
      <c r="D3" s="60" t="s">
        <v>151</v>
      </c>
      <c r="E3" s="60" t="s">
        <v>850</v>
      </c>
      <c r="F3" s="163">
        <v>2</v>
      </c>
      <c r="G3" s="60" t="s">
        <v>153</v>
      </c>
      <c r="H3" s="60" t="s">
        <v>126</v>
      </c>
      <c r="I3" s="60" t="s">
        <v>154</v>
      </c>
      <c r="J3" s="60" t="s">
        <v>155</v>
      </c>
      <c r="K3" s="60" t="s">
        <v>156</v>
      </c>
      <c r="L3" s="60" t="s">
        <v>157</v>
      </c>
      <c r="M3" s="60" t="s">
        <v>158</v>
      </c>
      <c r="N3" s="155">
        <v>42618</v>
      </c>
      <c r="O3" s="60">
        <v>24</v>
      </c>
      <c r="P3" s="60" t="s">
        <v>39</v>
      </c>
      <c r="Q3" s="154" t="s">
        <v>159</v>
      </c>
      <c r="T3" s="60" t="s">
        <v>160</v>
      </c>
    </row>
    <row r="4" spans="1:20" s="60" customFormat="1" ht="15.5" x14ac:dyDescent="0.45">
      <c r="A4" s="160">
        <v>103045</v>
      </c>
      <c r="B4" s="60" t="s">
        <v>124</v>
      </c>
      <c r="C4" s="60" t="s">
        <v>876</v>
      </c>
      <c r="D4" s="60" t="s">
        <v>178</v>
      </c>
      <c r="E4" s="60" t="s">
        <v>850</v>
      </c>
      <c r="F4" s="163">
        <v>28</v>
      </c>
      <c r="G4" s="60" t="s">
        <v>153</v>
      </c>
      <c r="H4" s="60" t="s">
        <v>126</v>
      </c>
      <c r="I4" s="60" t="s">
        <v>180</v>
      </c>
      <c r="J4" s="60" t="s">
        <v>181</v>
      </c>
      <c r="K4" s="60" t="s">
        <v>182</v>
      </c>
      <c r="L4" s="60" t="s">
        <v>183</v>
      </c>
      <c r="M4" s="60" t="s">
        <v>184</v>
      </c>
      <c r="N4" s="155">
        <v>32944</v>
      </c>
      <c r="O4" s="60">
        <v>51</v>
      </c>
      <c r="P4" s="60" t="s">
        <v>39</v>
      </c>
      <c r="Q4" s="154" t="s">
        <v>185</v>
      </c>
      <c r="R4" s="60">
        <v>365</v>
      </c>
      <c r="S4" s="60" t="s">
        <v>186</v>
      </c>
      <c r="T4" s="60" t="s">
        <v>187</v>
      </c>
    </row>
    <row r="5" spans="1:20" s="60" customFormat="1" ht="15.5" x14ac:dyDescent="0.45">
      <c r="A5" s="160">
        <v>104634</v>
      </c>
      <c r="B5" s="60" t="s">
        <v>135</v>
      </c>
      <c r="C5" s="60" t="s">
        <v>877</v>
      </c>
      <c r="D5" s="60" t="s">
        <v>136</v>
      </c>
      <c r="E5" s="60" t="s">
        <v>852</v>
      </c>
      <c r="F5" s="163">
        <v>10</v>
      </c>
      <c r="G5" s="60" t="s">
        <v>125</v>
      </c>
      <c r="H5" s="60" t="s">
        <v>138</v>
      </c>
      <c r="I5" s="60" t="s">
        <v>139</v>
      </c>
      <c r="J5" s="60" t="s">
        <v>140</v>
      </c>
      <c r="K5" s="60" t="s">
        <v>141</v>
      </c>
      <c r="L5" s="60" t="s">
        <v>142</v>
      </c>
      <c r="M5" s="60" t="s">
        <v>131</v>
      </c>
      <c r="N5" s="155">
        <v>39448</v>
      </c>
      <c r="O5" s="60">
        <v>41</v>
      </c>
      <c r="P5" s="60" t="s">
        <v>39</v>
      </c>
      <c r="Q5" s="154" t="s">
        <v>143</v>
      </c>
      <c r="R5" s="60">
        <v>240</v>
      </c>
      <c r="S5" s="60" t="s">
        <v>144</v>
      </c>
      <c r="T5" s="60" t="s">
        <v>145</v>
      </c>
    </row>
    <row r="6" spans="1:20" s="60" customFormat="1" ht="15.5" x14ac:dyDescent="0.45">
      <c r="A6" s="160">
        <v>104692</v>
      </c>
      <c r="B6" s="60" t="s">
        <v>146</v>
      </c>
      <c r="C6" s="60" t="s">
        <v>701</v>
      </c>
      <c r="D6" s="60" t="s">
        <v>136</v>
      </c>
      <c r="E6" s="60" t="s">
        <v>852</v>
      </c>
      <c r="F6" s="163">
        <v>10</v>
      </c>
      <c r="G6" s="60" t="s">
        <v>125</v>
      </c>
      <c r="H6" s="60" t="s">
        <v>138</v>
      </c>
      <c r="I6" s="60" t="s">
        <v>127</v>
      </c>
      <c r="J6" s="60" t="s">
        <v>128</v>
      </c>
      <c r="K6" s="60" t="s">
        <v>129</v>
      </c>
      <c r="L6" s="60" t="s">
        <v>147</v>
      </c>
      <c r="M6" s="60" t="s">
        <v>131</v>
      </c>
      <c r="N6" s="155">
        <v>39448</v>
      </c>
      <c r="O6" s="156">
        <v>57</v>
      </c>
      <c r="P6" s="60" t="s">
        <v>39</v>
      </c>
      <c r="Q6" s="154" t="s">
        <v>148</v>
      </c>
      <c r="R6" s="60">
        <v>190</v>
      </c>
      <c r="S6" s="60" t="s">
        <v>149</v>
      </c>
      <c r="T6" s="60" t="s">
        <v>134</v>
      </c>
    </row>
    <row r="7" spans="1:20" s="60" customFormat="1" ht="15.5" x14ac:dyDescent="0.45">
      <c r="A7" s="160">
        <v>102936</v>
      </c>
      <c r="B7" s="60" t="s">
        <v>860</v>
      </c>
      <c r="C7" s="60" t="s">
        <v>878</v>
      </c>
      <c r="D7" s="60" t="s">
        <v>196</v>
      </c>
      <c r="E7" s="60" t="s">
        <v>850</v>
      </c>
      <c r="F7" s="163">
        <v>12</v>
      </c>
      <c r="G7" s="60" t="s">
        <v>125</v>
      </c>
      <c r="H7" s="60" t="s">
        <v>126</v>
      </c>
      <c r="I7" s="60" t="s">
        <v>191</v>
      </c>
      <c r="J7" s="60" t="s">
        <v>192</v>
      </c>
      <c r="K7" s="60" t="s">
        <v>129</v>
      </c>
      <c r="L7" s="60" t="s">
        <v>197</v>
      </c>
      <c r="M7" s="60" t="s">
        <v>131</v>
      </c>
      <c r="N7" s="155">
        <v>38733</v>
      </c>
      <c r="O7" s="60">
        <v>43</v>
      </c>
      <c r="P7" s="60" t="s">
        <v>39</v>
      </c>
      <c r="Q7" s="154" t="s">
        <v>198</v>
      </c>
      <c r="R7" s="60">
        <v>215</v>
      </c>
      <c r="S7" s="60" t="s">
        <v>133</v>
      </c>
      <c r="T7" s="60" t="s">
        <v>167</v>
      </c>
    </row>
    <row r="8" spans="1:20" s="60" customFormat="1" ht="15.5" x14ac:dyDescent="0.45">
      <c r="A8" s="160">
        <v>103038</v>
      </c>
      <c r="B8" s="60" t="s">
        <v>861</v>
      </c>
      <c r="C8" s="60" t="s">
        <v>879</v>
      </c>
      <c r="D8" s="60" t="s">
        <v>151</v>
      </c>
      <c r="E8" s="60" t="s">
        <v>850</v>
      </c>
      <c r="F8" s="163">
        <v>32</v>
      </c>
      <c r="G8" s="60" t="s">
        <v>125</v>
      </c>
      <c r="H8" s="60" t="s">
        <v>126</v>
      </c>
      <c r="I8" s="60" t="s">
        <v>199</v>
      </c>
      <c r="J8" s="60" t="s">
        <v>200</v>
      </c>
      <c r="K8" s="60" t="s">
        <v>201</v>
      </c>
      <c r="L8" s="60" t="s">
        <v>202</v>
      </c>
      <c r="M8" s="60" t="s">
        <v>131</v>
      </c>
      <c r="N8" s="155">
        <v>31503</v>
      </c>
      <c r="O8" s="60">
        <v>52</v>
      </c>
      <c r="P8" s="60" t="s">
        <v>39</v>
      </c>
      <c r="Q8" s="154" t="s">
        <v>203</v>
      </c>
      <c r="R8" s="60">
        <v>240</v>
      </c>
      <c r="S8" s="60" t="s">
        <v>144</v>
      </c>
      <c r="T8" s="60" t="s">
        <v>204</v>
      </c>
    </row>
    <row r="9" spans="1:20" s="60" customFormat="1" ht="15.5" x14ac:dyDescent="0.45">
      <c r="A9" s="160">
        <v>103021</v>
      </c>
      <c r="B9" s="60" t="s">
        <v>205</v>
      </c>
      <c r="C9" s="60" t="s">
        <v>110</v>
      </c>
      <c r="D9" s="60" t="s">
        <v>206</v>
      </c>
      <c r="E9" s="60" t="s">
        <v>850</v>
      </c>
      <c r="F9" s="163">
        <v>27</v>
      </c>
      <c r="G9" s="60" t="s">
        <v>153</v>
      </c>
      <c r="H9" s="60" t="s">
        <v>126</v>
      </c>
      <c r="I9" s="60" t="s">
        <v>207</v>
      </c>
      <c r="J9" s="60" t="s">
        <v>208</v>
      </c>
      <c r="K9" s="60" t="s">
        <v>209</v>
      </c>
      <c r="L9" s="60" t="s">
        <v>210</v>
      </c>
      <c r="M9" s="60" t="s">
        <v>211</v>
      </c>
      <c r="N9" s="155">
        <v>33266</v>
      </c>
      <c r="O9" s="60">
        <v>56</v>
      </c>
      <c r="P9" s="60" t="s">
        <v>39</v>
      </c>
      <c r="Q9" s="154" t="s">
        <v>212</v>
      </c>
      <c r="R9" s="60">
        <v>305</v>
      </c>
      <c r="S9" s="60" t="s">
        <v>213</v>
      </c>
      <c r="T9" s="60" t="s">
        <v>214</v>
      </c>
    </row>
    <row r="10" spans="1:20" s="60" customFormat="1" ht="15.5" x14ac:dyDescent="0.45">
      <c r="A10" s="160">
        <v>103070</v>
      </c>
      <c r="B10" s="60" t="s">
        <v>215</v>
      </c>
      <c r="C10" s="60" t="s">
        <v>880</v>
      </c>
      <c r="D10" s="60" t="s">
        <v>196</v>
      </c>
      <c r="E10" s="60" t="s">
        <v>850</v>
      </c>
      <c r="F10" s="163">
        <v>35</v>
      </c>
      <c r="G10" s="60" t="s">
        <v>125</v>
      </c>
      <c r="H10" s="60" t="s">
        <v>126</v>
      </c>
      <c r="I10" s="60" t="s">
        <v>127</v>
      </c>
      <c r="J10" s="60" t="s">
        <v>128</v>
      </c>
      <c r="K10" s="60" t="s">
        <v>129</v>
      </c>
      <c r="L10" s="60" t="s">
        <v>216</v>
      </c>
      <c r="M10" s="60" t="s">
        <v>131</v>
      </c>
      <c r="N10" s="155">
        <v>30518</v>
      </c>
      <c r="O10" s="60">
        <v>55</v>
      </c>
      <c r="P10" s="60" t="s">
        <v>39</v>
      </c>
      <c r="Q10" s="154" t="s">
        <v>217</v>
      </c>
      <c r="R10" s="60">
        <v>190</v>
      </c>
      <c r="S10" s="60" t="s">
        <v>149</v>
      </c>
      <c r="T10" s="60" t="s">
        <v>218</v>
      </c>
    </row>
    <row r="11" spans="1:20" s="60" customFormat="1" ht="15.5" x14ac:dyDescent="0.45">
      <c r="A11" s="160">
        <v>191283</v>
      </c>
      <c r="B11" s="60" t="s">
        <v>680</v>
      </c>
      <c r="C11" s="60" t="s">
        <v>660</v>
      </c>
      <c r="D11" s="60" t="s">
        <v>163</v>
      </c>
      <c r="E11" s="60" t="s">
        <v>851</v>
      </c>
      <c r="F11" s="163">
        <v>10</v>
      </c>
      <c r="G11" s="60" t="s">
        <v>125</v>
      </c>
      <c r="H11" s="60" t="s">
        <v>164</v>
      </c>
      <c r="I11" s="60" t="s">
        <v>127</v>
      </c>
      <c r="J11" s="60" t="s">
        <v>128</v>
      </c>
      <c r="K11" s="60" t="s">
        <v>129</v>
      </c>
      <c r="L11" s="60" t="s">
        <v>165</v>
      </c>
      <c r="M11" s="60" t="s">
        <v>131</v>
      </c>
      <c r="N11" s="155">
        <v>39417</v>
      </c>
      <c r="O11" s="60">
        <v>52</v>
      </c>
      <c r="P11" s="60" t="s">
        <v>39</v>
      </c>
      <c r="Q11" s="154" t="s">
        <v>681</v>
      </c>
      <c r="R11" s="60">
        <v>240</v>
      </c>
      <c r="S11" s="60" t="s">
        <v>144</v>
      </c>
      <c r="T11" s="60" t="s">
        <v>167</v>
      </c>
    </row>
    <row r="12" spans="1:20" s="60" customFormat="1" ht="15.5" x14ac:dyDescent="0.45">
      <c r="A12" s="160">
        <v>102998</v>
      </c>
      <c r="B12" s="60" t="s">
        <v>219</v>
      </c>
      <c r="C12" s="60" t="s">
        <v>878</v>
      </c>
      <c r="D12" s="60" t="s">
        <v>111</v>
      </c>
      <c r="E12" s="60" t="s">
        <v>850</v>
      </c>
      <c r="F12" s="163">
        <v>23</v>
      </c>
      <c r="G12" s="60" t="s">
        <v>153</v>
      </c>
      <c r="H12" s="60" t="s">
        <v>126</v>
      </c>
      <c r="I12" s="60" t="s">
        <v>221</v>
      </c>
      <c r="J12" s="60" t="s">
        <v>222</v>
      </c>
      <c r="K12" s="60" t="s">
        <v>223</v>
      </c>
      <c r="L12" s="60" t="s">
        <v>224</v>
      </c>
      <c r="M12" s="60" t="s">
        <v>184</v>
      </c>
      <c r="N12" s="155">
        <v>34820</v>
      </c>
      <c r="O12" s="60">
        <v>47</v>
      </c>
      <c r="P12" s="60" t="s">
        <v>39</v>
      </c>
      <c r="Q12" s="154" t="s">
        <v>225</v>
      </c>
      <c r="R12" s="60">
        <v>365</v>
      </c>
      <c r="S12" s="60" t="s">
        <v>186</v>
      </c>
      <c r="T12" s="60" t="s">
        <v>187</v>
      </c>
    </row>
    <row r="13" spans="1:20" s="60" customFormat="1" ht="15.5" x14ac:dyDescent="0.45">
      <c r="A13" s="160">
        <v>103009</v>
      </c>
      <c r="B13" s="60" t="s">
        <v>226</v>
      </c>
      <c r="C13" s="60" t="s">
        <v>881</v>
      </c>
      <c r="D13" s="60" t="s">
        <v>124</v>
      </c>
      <c r="E13" s="60" t="s">
        <v>850</v>
      </c>
      <c r="F13" s="163">
        <v>11</v>
      </c>
      <c r="G13" s="60" t="s">
        <v>125</v>
      </c>
      <c r="H13" s="60" t="s">
        <v>126</v>
      </c>
      <c r="I13" s="60" t="s">
        <v>127</v>
      </c>
      <c r="J13" s="60" t="s">
        <v>128</v>
      </c>
      <c r="K13" s="60" t="s">
        <v>129</v>
      </c>
      <c r="L13" s="60" t="s">
        <v>216</v>
      </c>
      <c r="M13" s="60" t="s">
        <v>131</v>
      </c>
      <c r="N13" s="155">
        <v>39326</v>
      </c>
      <c r="O13" s="60">
        <v>51</v>
      </c>
      <c r="P13" s="60" t="s">
        <v>39</v>
      </c>
      <c r="Q13" s="154" t="s">
        <v>227</v>
      </c>
      <c r="R13" s="60">
        <v>170</v>
      </c>
      <c r="S13" s="60" t="s">
        <v>228</v>
      </c>
      <c r="T13" s="60" t="s">
        <v>218</v>
      </c>
    </row>
    <row r="14" spans="1:20" s="60" customFormat="1" ht="15.5" x14ac:dyDescent="0.45">
      <c r="A14" s="160">
        <v>104640</v>
      </c>
      <c r="B14" s="60" t="s">
        <v>188</v>
      </c>
      <c r="C14" s="60" t="s">
        <v>882</v>
      </c>
      <c r="D14" s="60" t="s">
        <v>189</v>
      </c>
      <c r="E14" s="60" t="s">
        <v>852</v>
      </c>
      <c r="F14" s="163">
        <v>10</v>
      </c>
      <c r="G14" s="60" t="s">
        <v>125</v>
      </c>
      <c r="H14" s="60" t="s">
        <v>138</v>
      </c>
      <c r="I14" s="60" t="s">
        <v>191</v>
      </c>
      <c r="J14" s="60" t="s">
        <v>192</v>
      </c>
      <c r="K14" s="60" t="s">
        <v>129</v>
      </c>
      <c r="L14" s="60" t="s">
        <v>193</v>
      </c>
      <c r="M14" s="60" t="s">
        <v>131</v>
      </c>
      <c r="N14" s="155">
        <v>39448</v>
      </c>
      <c r="O14" s="156">
        <v>57</v>
      </c>
      <c r="P14" s="60" t="s">
        <v>39</v>
      </c>
      <c r="Q14" s="154" t="s">
        <v>194</v>
      </c>
      <c r="R14" s="60">
        <v>225</v>
      </c>
      <c r="S14" s="60" t="s">
        <v>195</v>
      </c>
      <c r="T14" s="60" t="s">
        <v>134</v>
      </c>
    </row>
    <row r="15" spans="1:20" s="60" customFormat="1" ht="15.5" x14ac:dyDescent="0.45">
      <c r="A15" s="160">
        <v>104628</v>
      </c>
      <c r="B15" s="60" t="s">
        <v>572</v>
      </c>
      <c r="C15" s="60" t="s">
        <v>883</v>
      </c>
      <c r="D15" s="60" t="s">
        <v>136</v>
      </c>
      <c r="E15" s="60" t="s">
        <v>852</v>
      </c>
      <c r="F15" s="163">
        <v>10</v>
      </c>
      <c r="G15" s="60" t="s">
        <v>125</v>
      </c>
      <c r="H15" s="60" t="s">
        <v>138</v>
      </c>
      <c r="I15" s="60" t="s">
        <v>139</v>
      </c>
      <c r="J15" s="60" t="s">
        <v>140</v>
      </c>
      <c r="K15" s="60" t="s">
        <v>141</v>
      </c>
      <c r="L15" s="60" t="s">
        <v>142</v>
      </c>
      <c r="M15" s="60" t="s">
        <v>131</v>
      </c>
      <c r="N15" s="155">
        <v>39448</v>
      </c>
      <c r="O15" s="60">
        <v>45</v>
      </c>
      <c r="P15" s="60" t="s">
        <v>39</v>
      </c>
      <c r="Q15" s="154" t="s">
        <v>573</v>
      </c>
      <c r="R15" s="60">
        <v>255</v>
      </c>
      <c r="S15" s="60" t="s">
        <v>254</v>
      </c>
      <c r="T15" s="60" t="s">
        <v>145</v>
      </c>
    </row>
    <row r="16" spans="1:20" s="60" customFormat="1" ht="15.5" x14ac:dyDescent="0.45">
      <c r="A16" s="160">
        <v>104383</v>
      </c>
      <c r="B16" s="60" t="s">
        <v>229</v>
      </c>
      <c r="C16" s="60" t="s">
        <v>884</v>
      </c>
      <c r="D16" s="60" t="s">
        <v>230</v>
      </c>
      <c r="E16" s="60" t="s">
        <v>850</v>
      </c>
      <c r="F16" s="163">
        <v>10</v>
      </c>
      <c r="G16" s="60" t="s">
        <v>125</v>
      </c>
      <c r="H16" s="60" t="s">
        <v>126</v>
      </c>
      <c r="I16" s="60" t="s">
        <v>127</v>
      </c>
      <c r="J16" s="60" t="s">
        <v>128</v>
      </c>
      <c r="K16" s="60" t="s">
        <v>129</v>
      </c>
      <c r="L16" s="60" t="s">
        <v>130</v>
      </c>
      <c r="M16" s="60" t="s">
        <v>131</v>
      </c>
      <c r="N16" s="155">
        <v>39412</v>
      </c>
      <c r="O16" s="60">
        <v>37</v>
      </c>
      <c r="P16" s="60" t="s">
        <v>39</v>
      </c>
      <c r="Q16" s="154" t="s">
        <v>231</v>
      </c>
      <c r="R16" s="60">
        <v>190</v>
      </c>
      <c r="S16" s="60" t="s">
        <v>149</v>
      </c>
      <c r="T16" s="60" t="s">
        <v>134</v>
      </c>
    </row>
    <row r="17" spans="1:20" s="60" customFormat="1" ht="15.5" x14ac:dyDescent="0.45">
      <c r="A17" s="160">
        <v>240339</v>
      </c>
      <c r="B17" s="60" t="s">
        <v>752</v>
      </c>
      <c r="C17" s="60" t="s">
        <v>885</v>
      </c>
      <c r="D17" s="60" t="s">
        <v>168</v>
      </c>
      <c r="E17" s="60" t="s">
        <v>851</v>
      </c>
      <c r="F17" s="163">
        <v>6</v>
      </c>
      <c r="G17" s="60" t="s">
        <v>125</v>
      </c>
      <c r="H17" s="60" t="s">
        <v>164</v>
      </c>
      <c r="I17" s="60" t="s">
        <v>199</v>
      </c>
      <c r="J17" s="60" t="s">
        <v>200</v>
      </c>
      <c r="K17" s="60" t="s">
        <v>201</v>
      </c>
      <c r="L17" s="60" t="s">
        <v>202</v>
      </c>
      <c r="M17" s="60" t="s">
        <v>211</v>
      </c>
      <c r="N17" s="155">
        <v>41061</v>
      </c>
      <c r="O17" s="60">
        <v>53</v>
      </c>
      <c r="P17" s="60" t="s">
        <v>39</v>
      </c>
      <c r="Q17" s="154" t="s">
        <v>753</v>
      </c>
      <c r="R17" s="60">
        <v>285</v>
      </c>
      <c r="S17" s="60" t="s">
        <v>343</v>
      </c>
      <c r="T17" s="60" t="s">
        <v>204</v>
      </c>
    </row>
    <row r="18" spans="1:20" s="60" customFormat="1" ht="15.5" x14ac:dyDescent="0.45">
      <c r="A18" s="160">
        <v>102944</v>
      </c>
      <c r="B18" s="60" t="s">
        <v>232</v>
      </c>
      <c r="C18" s="60" t="s">
        <v>886</v>
      </c>
      <c r="D18" s="60" t="s">
        <v>196</v>
      </c>
      <c r="E18" s="60" t="s">
        <v>850</v>
      </c>
      <c r="F18" s="163">
        <v>12</v>
      </c>
      <c r="G18" s="60" t="s">
        <v>125</v>
      </c>
      <c r="H18" s="60" t="s">
        <v>126</v>
      </c>
      <c r="I18" s="60" t="s">
        <v>233</v>
      </c>
      <c r="J18" s="60" t="s">
        <v>234</v>
      </c>
      <c r="K18" s="60" t="s">
        <v>235</v>
      </c>
      <c r="L18" s="60" t="s">
        <v>197</v>
      </c>
      <c r="M18" s="60" t="s">
        <v>131</v>
      </c>
      <c r="N18" s="155">
        <v>38808</v>
      </c>
      <c r="O18" s="60">
        <v>49</v>
      </c>
      <c r="P18" s="60" t="s">
        <v>39</v>
      </c>
      <c r="Q18" s="154" t="s">
        <v>236</v>
      </c>
      <c r="R18" s="60">
        <v>215</v>
      </c>
      <c r="S18" s="60" t="s">
        <v>133</v>
      </c>
      <c r="T18" s="60" t="s">
        <v>167</v>
      </c>
    </row>
    <row r="19" spans="1:20" s="60" customFormat="1" ht="15.5" x14ac:dyDescent="0.45">
      <c r="A19" s="161">
        <v>103071</v>
      </c>
      <c r="B19" s="59" t="s">
        <v>237</v>
      </c>
      <c r="C19" s="59" t="s">
        <v>887</v>
      </c>
      <c r="D19" s="59" t="s">
        <v>238</v>
      </c>
      <c r="E19" s="59" t="s">
        <v>850</v>
      </c>
      <c r="F19" s="164">
        <v>35</v>
      </c>
      <c r="G19" s="59" t="s">
        <v>125</v>
      </c>
      <c r="H19" s="59" t="s">
        <v>126</v>
      </c>
      <c r="I19" s="59" t="s">
        <v>239</v>
      </c>
      <c r="J19" s="59" t="s">
        <v>240</v>
      </c>
      <c r="K19" s="59" t="s">
        <v>241</v>
      </c>
      <c r="L19" s="59" t="s">
        <v>242</v>
      </c>
      <c r="M19" s="59" t="s">
        <v>131</v>
      </c>
      <c r="N19" s="158">
        <v>30529</v>
      </c>
      <c r="O19" s="59">
        <v>59</v>
      </c>
      <c r="P19" s="59" t="s">
        <v>40</v>
      </c>
      <c r="Q19" s="157" t="s">
        <v>243</v>
      </c>
      <c r="R19" s="59">
        <v>240</v>
      </c>
      <c r="S19" s="59" t="s">
        <v>144</v>
      </c>
      <c r="T19" s="59" t="s">
        <v>204</v>
      </c>
    </row>
    <row r="20" spans="1:20" ht="15.5" x14ac:dyDescent="0.45">
      <c r="A20" s="160">
        <v>191742</v>
      </c>
      <c r="B20" s="60" t="s">
        <v>729</v>
      </c>
      <c r="C20" s="60" t="s">
        <v>668</v>
      </c>
      <c r="D20" s="60" t="s">
        <v>163</v>
      </c>
      <c r="E20" s="60" t="s">
        <v>851</v>
      </c>
      <c r="F20" s="163">
        <v>11</v>
      </c>
      <c r="G20" s="60" t="s">
        <v>125</v>
      </c>
      <c r="H20" s="60" t="s">
        <v>164</v>
      </c>
      <c r="I20" s="60" t="s">
        <v>139</v>
      </c>
      <c r="J20" s="60" t="s">
        <v>140</v>
      </c>
      <c r="K20" s="60" t="s">
        <v>141</v>
      </c>
      <c r="L20" s="60" t="s">
        <v>142</v>
      </c>
      <c r="M20" s="60" t="s">
        <v>211</v>
      </c>
      <c r="N20" s="155">
        <v>39053</v>
      </c>
      <c r="O20" s="60">
        <v>37</v>
      </c>
      <c r="P20" s="60" t="s">
        <v>39</v>
      </c>
      <c r="Q20" s="154" t="s">
        <v>730</v>
      </c>
      <c r="R20" s="60">
        <v>255</v>
      </c>
      <c r="S20" s="60" t="s">
        <v>254</v>
      </c>
      <c r="T20" s="60" t="s">
        <v>204</v>
      </c>
    </row>
    <row r="21" spans="1:20" ht="15.5" x14ac:dyDescent="0.45">
      <c r="A21" s="160">
        <v>10559280</v>
      </c>
      <c r="B21" s="60" t="s">
        <v>575</v>
      </c>
      <c r="C21" s="60" t="s">
        <v>576</v>
      </c>
      <c r="D21" s="60" t="s">
        <v>136</v>
      </c>
      <c r="E21" s="60" t="s">
        <v>852</v>
      </c>
      <c r="F21" s="163">
        <v>1</v>
      </c>
      <c r="G21" s="60" t="s">
        <v>125</v>
      </c>
      <c r="H21" s="60" t="s">
        <v>138</v>
      </c>
      <c r="I21" s="60" t="s">
        <v>127</v>
      </c>
      <c r="J21" s="60" t="s">
        <v>128</v>
      </c>
      <c r="K21" s="60" t="s">
        <v>129</v>
      </c>
      <c r="L21" s="60" t="s">
        <v>577</v>
      </c>
      <c r="M21" s="60" t="s">
        <v>131</v>
      </c>
      <c r="N21" s="155">
        <v>42795</v>
      </c>
      <c r="O21" s="60">
        <v>48</v>
      </c>
      <c r="P21" s="60" t="s">
        <v>39</v>
      </c>
      <c r="Q21" s="154" t="s">
        <v>578</v>
      </c>
      <c r="R21" s="60">
        <v>190</v>
      </c>
      <c r="S21" s="60" t="s">
        <v>149</v>
      </c>
      <c r="T21" s="60" t="s">
        <v>134</v>
      </c>
    </row>
    <row r="22" spans="1:20" s="60" customFormat="1" ht="15.5" x14ac:dyDescent="0.45">
      <c r="A22" s="160">
        <v>102925</v>
      </c>
      <c r="B22" s="60" t="s">
        <v>244</v>
      </c>
      <c r="C22" s="60" t="s">
        <v>888</v>
      </c>
      <c r="D22" s="60" t="s">
        <v>230</v>
      </c>
      <c r="E22" s="60" t="s">
        <v>850</v>
      </c>
      <c r="F22" s="163">
        <v>12</v>
      </c>
      <c r="G22" s="60" t="s">
        <v>125</v>
      </c>
      <c r="H22" s="60" t="s">
        <v>126</v>
      </c>
      <c r="I22" s="60" t="s">
        <v>127</v>
      </c>
      <c r="J22" s="60" t="s">
        <v>128</v>
      </c>
      <c r="K22" s="60" t="s">
        <v>129</v>
      </c>
      <c r="L22" s="60" t="s">
        <v>245</v>
      </c>
      <c r="M22" s="60" t="s">
        <v>131</v>
      </c>
      <c r="N22" s="155">
        <v>38961</v>
      </c>
      <c r="O22" s="60">
        <v>52</v>
      </c>
      <c r="P22" s="60" t="s">
        <v>39</v>
      </c>
      <c r="Q22" s="154" t="s">
        <v>246</v>
      </c>
      <c r="R22" s="60">
        <v>215</v>
      </c>
      <c r="S22" s="60" t="s">
        <v>133</v>
      </c>
      <c r="T22" s="60" t="s">
        <v>167</v>
      </c>
    </row>
    <row r="23" spans="1:20" s="60" customFormat="1" ht="15.5" x14ac:dyDescent="0.45">
      <c r="A23" s="160">
        <v>10586221</v>
      </c>
      <c r="B23" s="60" t="s">
        <v>832</v>
      </c>
      <c r="C23" s="60" t="s">
        <v>889</v>
      </c>
      <c r="D23" s="60" t="s">
        <v>168</v>
      </c>
      <c r="E23" s="60" t="s">
        <v>851</v>
      </c>
      <c r="F23" s="163">
        <v>1</v>
      </c>
      <c r="G23" s="60" t="s">
        <v>153</v>
      </c>
      <c r="H23" s="60" t="s">
        <v>164</v>
      </c>
      <c r="I23" s="60" t="s">
        <v>435</v>
      </c>
      <c r="J23" s="60" t="s">
        <v>436</v>
      </c>
      <c r="K23" s="60" t="s">
        <v>209</v>
      </c>
      <c r="L23" s="60" t="s">
        <v>833</v>
      </c>
      <c r="M23" s="60" t="s">
        <v>158</v>
      </c>
      <c r="N23" s="155">
        <v>43010</v>
      </c>
      <c r="O23" s="60">
        <v>22</v>
      </c>
      <c r="P23" s="60" t="s">
        <v>39</v>
      </c>
      <c r="Q23" s="154" t="s">
        <v>834</v>
      </c>
      <c r="T23" s="60" t="s">
        <v>160</v>
      </c>
    </row>
    <row r="24" spans="1:20" s="60" customFormat="1" ht="15.5" x14ac:dyDescent="0.45">
      <c r="A24" s="160">
        <v>191507</v>
      </c>
      <c r="B24" s="60" t="s">
        <v>687</v>
      </c>
      <c r="C24" s="60" t="s">
        <v>688</v>
      </c>
      <c r="D24" s="60" t="s">
        <v>163</v>
      </c>
      <c r="E24" s="60" t="s">
        <v>851</v>
      </c>
      <c r="F24" s="163">
        <v>27</v>
      </c>
      <c r="G24" s="60" t="s">
        <v>153</v>
      </c>
      <c r="H24" s="60" t="s">
        <v>164</v>
      </c>
      <c r="I24" s="60" t="s">
        <v>689</v>
      </c>
      <c r="J24" s="60" t="s">
        <v>690</v>
      </c>
      <c r="K24" s="60" t="s">
        <v>156</v>
      </c>
      <c r="L24" s="60" t="s">
        <v>691</v>
      </c>
      <c r="M24" s="60" t="s">
        <v>211</v>
      </c>
      <c r="N24" s="155">
        <v>33482</v>
      </c>
      <c r="O24" s="60">
        <v>49</v>
      </c>
      <c r="P24" s="60" t="s">
        <v>39</v>
      </c>
      <c r="Q24" s="154" t="s">
        <v>692</v>
      </c>
      <c r="R24" s="60">
        <v>270</v>
      </c>
      <c r="S24" s="60" t="s">
        <v>358</v>
      </c>
      <c r="T24" s="60" t="s">
        <v>359</v>
      </c>
    </row>
    <row r="25" spans="1:20" s="60" customFormat="1" ht="15.5" x14ac:dyDescent="0.45">
      <c r="A25" s="160">
        <v>102971</v>
      </c>
      <c r="B25" s="60" t="s">
        <v>247</v>
      </c>
      <c r="C25" s="60" t="s">
        <v>890</v>
      </c>
      <c r="D25" s="60" t="s">
        <v>124</v>
      </c>
      <c r="E25" s="60" t="s">
        <v>850</v>
      </c>
      <c r="F25" s="163">
        <v>17</v>
      </c>
      <c r="G25" s="60" t="s">
        <v>125</v>
      </c>
      <c r="H25" s="60" t="s">
        <v>126</v>
      </c>
      <c r="I25" s="60" t="s">
        <v>127</v>
      </c>
      <c r="J25" s="60" t="s">
        <v>128</v>
      </c>
      <c r="K25" s="60" t="s">
        <v>129</v>
      </c>
      <c r="L25" s="60" t="s">
        <v>248</v>
      </c>
      <c r="M25" s="60" t="s">
        <v>131</v>
      </c>
      <c r="N25" s="155">
        <v>36998</v>
      </c>
      <c r="O25" s="60">
        <v>52</v>
      </c>
      <c r="P25" s="60" t="s">
        <v>39</v>
      </c>
      <c r="Q25" s="154" t="s">
        <v>249</v>
      </c>
      <c r="R25" s="60">
        <v>190</v>
      </c>
      <c r="S25" s="60" t="s">
        <v>149</v>
      </c>
      <c r="T25" s="60" t="s">
        <v>167</v>
      </c>
    </row>
    <row r="26" spans="1:20" s="60" customFormat="1" ht="15.5" x14ac:dyDescent="0.45">
      <c r="A26" s="161">
        <v>103085</v>
      </c>
      <c r="B26" s="59" t="s">
        <v>250</v>
      </c>
      <c r="C26" s="59" t="s">
        <v>715</v>
      </c>
      <c r="D26" s="59" t="s">
        <v>196</v>
      </c>
      <c r="E26" s="59" t="s">
        <v>850</v>
      </c>
      <c r="F26" s="164">
        <v>35</v>
      </c>
      <c r="G26" s="59" t="s">
        <v>125</v>
      </c>
      <c r="H26" s="59" t="s">
        <v>126</v>
      </c>
      <c r="I26" s="59" t="s">
        <v>191</v>
      </c>
      <c r="J26" s="59" t="s">
        <v>192</v>
      </c>
      <c r="K26" s="59" t="s">
        <v>129</v>
      </c>
      <c r="L26" s="59" t="s">
        <v>197</v>
      </c>
      <c r="M26" s="59" t="s">
        <v>131</v>
      </c>
      <c r="N26" s="158">
        <v>30284</v>
      </c>
      <c r="O26" s="59">
        <v>57</v>
      </c>
      <c r="P26" s="59" t="s">
        <v>39</v>
      </c>
      <c r="Q26" s="157" t="s">
        <v>251</v>
      </c>
      <c r="R26" s="59">
        <v>215</v>
      </c>
      <c r="S26" s="59" t="s">
        <v>133</v>
      </c>
      <c r="T26" s="59" t="s">
        <v>167</v>
      </c>
    </row>
    <row r="27" spans="1:20" s="60" customFormat="1" ht="15.5" x14ac:dyDescent="0.45">
      <c r="A27" s="160">
        <v>10559278</v>
      </c>
      <c r="B27" s="60" t="s">
        <v>579</v>
      </c>
      <c r="C27" s="60" t="s">
        <v>580</v>
      </c>
      <c r="D27" s="60" t="s">
        <v>136</v>
      </c>
      <c r="E27" s="60" t="s">
        <v>852</v>
      </c>
      <c r="F27" s="163">
        <v>1</v>
      </c>
      <c r="G27" s="60" t="s">
        <v>125</v>
      </c>
      <c r="H27" s="60" t="s">
        <v>138</v>
      </c>
      <c r="I27" s="60" t="s">
        <v>127</v>
      </c>
      <c r="J27" s="60" t="s">
        <v>128</v>
      </c>
      <c r="K27" s="60" t="s">
        <v>129</v>
      </c>
      <c r="L27" s="60" t="s">
        <v>581</v>
      </c>
      <c r="M27" s="60" t="s">
        <v>131</v>
      </c>
      <c r="N27" s="155">
        <v>42795</v>
      </c>
      <c r="O27" s="60">
        <v>35</v>
      </c>
      <c r="P27" s="60" t="s">
        <v>39</v>
      </c>
      <c r="Q27" s="154" t="s">
        <v>582</v>
      </c>
      <c r="R27" s="60">
        <v>190</v>
      </c>
      <c r="S27" s="60" t="s">
        <v>149</v>
      </c>
      <c r="T27" s="60" t="s">
        <v>134</v>
      </c>
    </row>
    <row r="28" spans="1:20" s="60" customFormat="1" ht="15.5" x14ac:dyDescent="0.45">
      <c r="A28" s="160">
        <v>191166</v>
      </c>
      <c r="B28" s="60" t="s">
        <v>671</v>
      </c>
      <c r="C28" s="60" t="s">
        <v>109</v>
      </c>
      <c r="D28" s="60" t="s">
        <v>163</v>
      </c>
      <c r="E28" s="60" t="s">
        <v>851</v>
      </c>
      <c r="F28" s="163">
        <v>10</v>
      </c>
      <c r="G28" s="60" t="s">
        <v>153</v>
      </c>
      <c r="H28" s="60" t="s">
        <v>164</v>
      </c>
      <c r="I28" s="60" t="s">
        <v>313</v>
      </c>
      <c r="J28" s="60" t="s">
        <v>314</v>
      </c>
      <c r="K28" s="60" t="s">
        <v>209</v>
      </c>
      <c r="L28" s="60" t="s">
        <v>672</v>
      </c>
      <c r="M28" s="60" t="s">
        <v>174</v>
      </c>
      <c r="N28" s="155">
        <v>39716</v>
      </c>
      <c r="O28" s="60">
        <v>34</v>
      </c>
      <c r="P28" s="60" t="s">
        <v>40</v>
      </c>
      <c r="Q28" s="154" t="s">
        <v>673</v>
      </c>
      <c r="R28" s="60" t="s">
        <v>263</v>
      </c>
      <c r="S28" s="60" t="s">
        <v>264</v>
      </c>
      <c r="T28" s="60">
        <v>7</v>
      </c>
    </row>
    <row r="29" spans="1:20" s="60" customFormat="1" ht="15.5" x14ac:dyDescent="0.45">
      <c r="A29" s="160">
        <v>102961</v>
      </c>
      <c r="B29" s="60" t="s">
        <v>252</v>
      </c>
      <c r="C29" s="60" t="s">
        <v>881</v>
      </c>
      <c r="D29" s="60" t="s">
        <v>124</v>
      </c>
      <c r="E29" s="60" t="s">
        <v>850</v>
      </c>
      <c r="F29" s="163">
        <v>13</v>
      </c>
      <c r="G29" s="60" t="s">
        <v>125</v>
      </c>
      <c r="H29" s="60" t="s">
        <v>126</v>
      </c>
      <c r="I29" s="60" t="s">
        <v>139</v>
      </c>
      <c r="J29" s="60" t="s">
        <v>140</v>
      </c>
      <c r="K29" s="60" t="s">
        <v>141</v>
      </c>
      <c r="L29" s="60" t="s">
        <v>142</v>
      </c>
      <c r="M29" s="60" t="s">
        <v>131</v>
      </c>
      <c r="N29" s="155">
        <v>38657</v>
      </c>
      <c r="O29" s="60">
        <v>53</v>
      </c>
      <c r="P29" s="60" t="s">
        <v>39</v>
      </c>
      <c r="Q29" s="154" t="s">
        <v>253</v>
      </c>
      <c r="R29" s="60">
        <v>255</v>
      </c>
      <c r="S29" s="60" t="s">
        <v>254</v>
      </c>
      <c r="T29" s="60" t="s">
        <v>204</v>
      </c>
    </row>
    <row r="30" spans="1:20" s="60" customFormat="1" ht="15.5" x14ac:dyDescent="0.45">
      <c r="A30" s="160">
        <v>103028</v>
      </c>
      <c r="B30" s="60" t="s">
        <v>255</v>
      </c>
      <c r="C30" s="60" t="s">
        <v>745</v>
      </c>
      <c r="D30" s="60" t="s">
        <v>124</v>
      </c>
      <c r="E30" s="60" t="s">
        <v>850</v>
      </c>
      <c r="F30" s="163">
        <v>27</v>
      </c>
      <c r="G30" s="60" t="s">
        <v>125</v>
      </c>
      <c r="H30" s="60" t="s">
        <v>126</v>
      </c>
      <c r="I30" s="60" t="s">
        <v>127</v>
      </c>
      <c r="J30" s="60" t="s">
        <v>128</v>
      </c>
      <c r="K30" s="60" t="s">
        <v>129</v>
      </c>
      <c r="L30" s="60" t="s">
        <v>245</v>
      </c>
      <c r="M30" s="60" t="s">
        <v>131</v>
      </c>
      <c r="N30" s="155">
        <v>33392</v>
      </c>
      <c r="O30" s="60">
        <v>52</v>
      </c>
      <c r="P30" s="60" t="s">
        <v>39</v>
      </c>
      <c r="Q30" s="154" t="s">
        <v>256</v>
      </c>
      <c r="R30" s="60">
        <v>190</v>
      </c>
      <c r="S30" s="60" t="s">
        <v>149</v>
      </c>
      <c r="T30" s="60" t="s">
        <v>167</v>
      </c>
    </row>
    <row r="31" spans="1:20" s="60" customFormat="1" ht="15.5" x14ac:dyDescent="0.45">
      <c r="A31" s="160">
        <v>192053</v>
      </c>
      <c r="B31" s="60" t="s">
        <v>741</v>
      </c>
      <c r="C31" s="60" t="s">
        <v>742</v>
      </c>
      <c r="D31" s="60" t="s">
        <v>163</v>
      </c>
      <c r="E31" s="60" t="s">
        <v>851</v>
      </c>
      <c r="F31" s="163">
        <v>27</v>
      </c>
      <c r="G31" s="60" t="s">
        <v>125</v>
      </c>
      <c r="H31" s="60" t="s">
        <v>164</v>
      </c>
      <c r="I31" s="60" t="s">
        <v>127</v>
      </c>
      <c r="J31" s="60" t="s">
        <v>128</v>
      </c>
      <c r="K31" s="60" t="s">
        <v>129</v>
      </c>
      <c r="L31" s="60" t="s">
        <v>165</v>
      </c>
      <c r="M31" s="60" t="s">
        <v>131</v>
      </c>
      <c r="N31" s="155">
        <v>33330</v>
      </c>
      <c r="O31" s="60">
        <v>59</v>
      </c>
      <c r="P31" s="60" t="s">
        <v>40</v>
      </c>
      <c r="Q31" s="154" t="s">
        <v>743</v>
      </c>
      <c r="R31" s="60">
        <v>190</v>
      </c>
      <c r="S31" s="60" t="s">
        <v>149</v>
      </c>
      <c r="T31" s="60" t="s">
        <v>167</v>
      </c>
    </row>
    <row r="32" spans="1:20" s="60" customFormat="1" ht="15.5" x14ac:dyDescent="0.45">
      <c r="A32" s="160">
        <v>93558</v>
      </c>
      <c r="B32" s="60" t="s">
        <v>998</v>
      </c>
      <c r="C32" s="60" t="s">
        <v>257</v>
      </c>
      <c r="D32" s="60" t="s">
        <v>178</v>
      </c>
      <c r="E32" s="60" t="s">
        <v>850</v>
      </c>
      <c r="F32" s="163">
        <v>0</v>
      </c>
      <c r="G32" s="60" t="s">
        <v>153</v>
      </c>
      <c r="H32" s="60" t="s">
        <v>126</v>
      </c>
      <c r="I32" s="60" t="s">
        <v>258</v>
      </c>
      <c r="J32" s="60" t="s">
        <v>259</v>
      </c>
      <c r="K32" s="60" t="s">
        <v>260</v>
      </c>
      <c r="L32" s="60" t="s">
        <v>261</v>
      </c>
      <c r="M32" s="60" t="s">
        <v>174</v>
      </c>
      <c r="N32" s="155">
        <v>43252</v>
      </c>
      <c r="O32" s="60">
        <v>41</v>
      </c>
      <c r="P32" s="60" t="s">
        <v>39</v>
      </c>
      <c r="Q32" s="154" t="s">
        <v>262</v>
      </c>
      <c r="R32" s="60" t="s">
        <v>263</v>
      </c>
      <c r="S32" s="60" t="s">
        <v>264</v>
      </c>
      <c r="T32" s="60">
        <v>7</v>
      </c>
    </row>
    <row r="33" spans="1:20" s="60" customFormat="1" ht="15.5" x14ac:dyDescent="0.45">
      <c r="A33" s="160">
        <v>102987</v>
      </c>
      <c r="B33" s="60" t="s">
        <v>265</v>
      </c>
      <c r="C33" s="60" t="s">
        <v>891</v>
      </c>
      <c r="D33" s="60" t="s">
        <v>124</v>
      </c>
      <c r="E33" s="60" t="s">
        <v>850</v>
      </c>
      <c r="F33" s="163">
        <v>18</v>
      </c>
      <c r="G33" s="60" t="s">
        <v>125</v>
      </c>
      <c r="H33" s="60" t="s">
        <v>126</v>
      </c>
      <c r="I33" s="60" t="s">
        <v>127</v>
      </c>
      <c r="J33" s="60" t="s">
        <v>128</v>
      </c>
      <c r="K33" s="60" t="s">
        <v>129</v>
      </c>
      <c r="L33" s="60" t="s">
        <v>245</v>
      </c>
      <c r="M33" s="60" t="s">
        <v>131</v>
      </c>
      <c r="N33" s="155">
        <v>36648</v>
      </c>
      <c r="O33" s="60">
        <v>42</v>
      </c>
      <c r="P33" s="60" t="s">
        <v>39</v>
      </c>
      <c r="Q33" s="154" t="s">
        <v>266</v>
      </c>
      <c r="R33" s="60">
        <v>215</v>
      </c>
      <c r="S33" s="60" t="s">
        <v>133</v>
      </c>
      <c r="T33" s="60" t="s">
        <v>167</v>
      </c>
    </row>
    <row r="34" spans="1:20" s="60" customFormat="1" ht="15.5" x14ac:dyDescent="0.45">
      <c r="A34" s="160">
        <v>102920</v>
      </c>
      <c r="B34" s="60" t="s">
        <v>267</v>
      </c>
      <c r="C34" s="60" t="s">
        <v>892</v>
      </c>
      <c r="D34" s="60" t="s">
        <v>151</v>
      </c>
      <c r="E34" s="60" t="s">
        <v>850</v>
      </c>
      <c r="F34" s="163">
        <v>10</v>
      </c>
      <c r="G34" s="60" t="s">
        <v>125</v>
      </c>
      <c r="H34" s="60" t="s">
        <v>126</v>
      </c>
      <c r="I34" s="60" t="s">
        <v>199</v>
      </c>
      <c r="J34" s="60" t="s">
        <v>200</v>
      </c>
      <c r="K34" s="60" t="s">
        <v>201</v>
      </c>
      <c r="L34" s="60" t="s">
        <v>202</v>
      </c>
      <c r="M34" s="60" t="s">
        <v>131</v>
      </c>
      <c r="N34" s="155">
        <v>39412</v>
      </c>
      <c r="O34" s="60">
        <v>41</v>
      </c>
      <c r="P34" s="60" t="s">
        <v>39</v>
      </c>
      <c r="Q34" s="154" t="s">
        <v>268</v>
      </c>
      <c r="R34" s="60">
        <v>225</v>
      </c>
      <c r="S34" s="60" t="s">
        <v>195</v>
      </c>
      <c r="T34" s="60" t="s">
        <v>204</v>
      </c>
    </row>
    <row r="35" spans="1:20" s="60" customFormat="1" ht="15.5" x14ac:dyDescent="0.45">
      <c r="A35" s="160">
        <v>102921</v>
      </c>
      <c r="B35" s="60" t="s">
        <v>269</v>
      </c>
      <c r="C35" s="60" t="s">
        <v>704</v>
      </c>
      <c r="D35" s="60" t="s">
        <v>230</v>
      </c>
      <c r="E35" s="60" t="s">
        <v>850</v>
      </c>
      <c r="F35" s="163">
        <v>10</v>
      </c>
      <c r="G35" s="60" t="s">
        <v>125</v>
      </c>
      <c r="H35" s="60" t="s">
        <v>126</v>
      </c>
      <c r="I35" s="60" t="s">
        <v>127</v>
      </c>
      <c r="J35" s="60" t="s">
        <v>128</v>
      </c>
      <c r="K35" s="60" t="s">
        <v>129</v>
      </c>
      <c r="L35" s="60" t="s">
        <v>130</v>
      </c>
      <c r="M35" s="60" t="s">
        <v>131</v>
      </c>
      <c r="N35" s="155">
        <v>39412</v>
      </c>
      <c r="O35" s="60">
        <v>49</v>
      </c>
      <c r="P35" s="60" t="s">
        <v>39</v>
      </c>
      <c r="Q35" s="154" t="s">
        <v>270</v>
      </c>
      <c r="R35" s="60">
        <v>215</v>
      </c>
      <c r="S35" s="60" t="s">
        <v>133</v>
      </c>
      <c r="T35" s="60" t="s">
        <v>134</v>
      </c>
    </row>
    <row r="36" spans="1:20" s="60" customFormat="1" ht="15.5" x14ac:dyDescent="0.45">
      <c r="A36" s="160">
        <v>104646</v>
      </c>
      <c r="B36" s="60" t="s">
        <v>583</v>
      </c>
      <c r="C36" s="60" t="s">
        <v>625</v>
      </c>
      <c r="D36" s="60" t="s">
        <v>136</v>
      </c>
      <c r="E36" s="60" t="s">
        <v>852</v>
      </c>
      <c r="F36" s="163">
        <v>10</v>
      </c>
      <c r="G36" s="60" t="s">
        <v>125</v>
      </c>
      <c r="H36" s="60" t="s">
        <v>138</v>
      </c>
      <c r="I36" s="60" t="s">
        <v>139</v>
      </c>
      <c r="J36" s="60" t="s">
        <v>140</v>
      </c>
      <c r="K36" s="60" t="s">
        <v>141</v>
      </c>
      <c r="L36" s="60" t="s">
        <v>142</v>
      </c>
      <c r="M36" s="60" t="s">
        <v>131</v>
      </c>
      <c r="N36" s="155">
        <v>39448</v>
      </c>
      <c r="O36" s="60">
        <v>47</v>
      </c>
      <c r="P36" s="60" t="s">
        <v>39</v>
      </c>
      <c r="Q36" s="154" t="s">
        <v>585</v>
      </c>
      <c r="R36" s="60">
        <v>255</v>
      </c>
      <c r="S36" s="60" t="s">
        <v>254</v>
      </c>
      <c r="T36" s="60" t="s">
        <v>145</v>
      </c>
    </row>
    <row r="37" spans="1:20" s="60" customFormat="1" ht="15.5" x14ac:dyDescent="0.45">
      <c r="A37" s="160">
        <v>103039</v>
      </c>
      <c r="B37" s="60" t="s">
        <v>271</v>
      </c>
      <c r="C37" s="60" t="s">
        <v>760</v>
      </c>
      <c r="D37" s="60" t="s">
        <v>230</v>
      </c>
      <c r="E37" s="60" t="s">
        <v>850</v>
      </c>
      <c r="F37" s="163">
        <v>32</v>
      </c>
      <c r="G37" s="60" t="s">
        <v>125</v>
      </c>
      <c r="H37" s="60" t="s">
        <v>126</v>
      </c>
      <c r="I37" s="60" t="s">
        <v>127</v>
      </c>
      <c r="J37" s="60" t="s">
        <v>128</v>
      </c>
      <c r="K37" s="60" t="s">
        <v>129</v>
      </c>
      <c r="L37" s="60" t="s">
        <v>245</v>
      </c>
      <c r="M37" s="60" t="s">
        <v>131</v>
      </c>
      <c r="N37" s="155">
        <v>31503</v>
      </c>
      <c r="O37" s="60">
        <v>55</v>
      </c>
      <c r="P37" s="60" t="s">
        <v>39</v>
      </c>
      <c r="Q37" s="154" t="s">
        <v>272</v>
      </c>
      <c r="R37" s="60">
        <v>215</v>
      </c>
      <c r="S37" s="60" t="s">
        <v>133</v>
      </c>
      <c r="T37" s="60" t="s">
        <v>167</v>
      </c>
    </row>
    <row r="38" spans="1:20" s="60" customFormat="1" ht="15.5" x14ac:dyDescent="0.45">
      <c r="A38" s="160">
        <v>10559261</v>
      </c>
      <c r="B38" s="60" t="s">
        <v>586</v>
      </c>
      <c r="C38" s="60" t="s">
        <v>893</v>
      </c>
      <c r="D38" s="60" t="s">
        <v>136</v>
      </c>
      <c r="E38" s="60" t="s">
        <v>852</v>
      </c>
      <c r="F38" s="163">
        <v>1</v>
      </c>
      <c r="G38" s="60" t="s">
        <v>125</v>
      </c>
      <c r="H38" s="60" t="s">
        <v>138</v>
      </c>
      <c r="I38" s="60" t="s">
        <v>127</v>
      </c>
      <c r="J38" s="60" t="s">
        <v>128</v>
      </c>
      <c r="K38" s="60" t="s">
        <v>129</v>
      </c>
      <c r="L38" s="60" t="s">
        <v>587</v>
      </c>
      <c r="M38" s="60" t="s">
        <v>131</v>
      </c>
      <c r="N38" s="155">
        <v>42795</v>
      </c>
      <c r="O38" s="60">
        <v>33</v>
      </c>
      <c r="P38" s="60" t="s">
        <v>39</v>
      </c>
      <c r="Q38" s="154" t="s">
        <v>588</v>
      </c>
      <c r="R38" s="60">
        <v>190</v>
      </c>
      <c r="S38" s="60" t="s">
        <v>149</v>
      </c>
      <c r="T38" s="60" t="s">
        <v>134</v>
      </c>
    </row>
    <row r="39" spans="1:20" s="60" customFormat="1" ht="15.5" x14ac:dyDescent="0.45">
      <c r="A39" s="160">
        <v>104658</v>
      </c>
      <c r="B39" s="60" t="s">
        <v>589</v>
      </c>
      <c r="C39" s="60" t="s">
        <v>576</v>
      </c>
      <c r="D39" s="60" t="s">
        <v>189</v>
      </c>
      <c r="E39" s="60" t="s">
        <v>852</v>
      </c>
      <c r="F39" s="163">
        <v>10</v>
      </c>
      <c r="G39" s="60" t="s">
        <v>125</v>
      </c>
      <c r="H39" s="60" t="s">
        <v>138</v>
      </c>
      <c r="I39" s="60" t="s">
        <v>233</v>
      </c>
      <c r="J39" s="60" t="s">
        <v>234</v>
      </c>
      <c r="K39" s="60" t="s">
        <v>235</v>
      </c>
      <c r="L39" s="60" t="s">
        <v>147</v>
      </c>
      <c r="M39" s="60" t="s">
        <v>131</v>
      </c>
      <c r="N39" s="155">
        <v>39448</v>
      </c>
      <c r="O39" s="60">
        <v>52</v>
      </c>
      <c r="P39" s="60" t="s">
        <v>39</v>
      </c>
      <c r="Q39" s="154" t="s">
        <v>590</v>
      </c>
      <c r="R39" s="60">
        <v>190</v>
      </c>
      <c r="S39" s="60" t="s">
        <v>149</v>
      </c>
      <c r="T39" s="60" t="s">
        <v>134</v>
      </c>
    </row>
    <row r="40" spans="1:20" ht="15.5" x14ac:dyDescent="0.45">
      <c r="A40" s="160">
        <v>115869</v>
      </c>
      <c r="B40" s="60" t="s">
        <v>273</v>
      </c>
      <c r="C40" s="60" t="s">
        <v>894</v>
      </c>
      <c r="D40" s="60" t="s">
        <v>124</v>
      </c>
      <c r="E40" s="60" t="s">
        <v>850</v>
      </c>
      <c r="F40" s="163">
        <v>10</v>
      </c>
      <c r="G40" s="60" t="s">
        <v>125</v>
      </c>
      <c r="H40" s="60" t="s">
        <v>126</v>
      </c>
      <c r="I40" s="60" t="s">
        <v>127</v>
      </c>
      <c r="J40" s="60" t="s">
        <v>128</v>
      </c>
      <c r="K40" s="60" t="s">
        <v>129</v>
      </c>
      <c r="L40" s="60" t="s">
        <v>216</v>
      </c>
      <c r="M40" s="60" t="s">
        <v>131</v>
      </c>
      <c r="N40" s="155">
        <v>39630</v>
      </c>
      <c r="O40" s="60">
        <v>39</v>
      </c>
      <c r="P40" s="60" t="s">
        <v>39</v>
      </c>
      <c r="Q40" s="154" t="s">
        <v>274</v>
      </c>
      <c r="R40" s="60">
        <v>190</v>
      </c>
      <c r="S40" s="60" t="s">
        <v>149</v>
      </c>
      <c r="T40" s="60" t="s">
        <v>218</v>
      </c>
    </row>
    <row r="41" spans="1:20" s="60" customFormat="1" ht="15.5" x14ac:dyDescent="0.45">
      <c r="A41" s="160">
        <v>104784</v>
      </c>
      <c r="B41" s="60" t="s">
        <v>593</v>
      </c>
      <c r="C41" s="60" t="s">
        <v>594</v>
      </c>
      <c r="D41" s="60" t="s">
        <v>189</v>
      </c>
      <c r="E41" s="60" t="s">
        <v>852</v>
      </c>
      <c r="F41" s="163">
        <v>10</v>
      </c>
      <c r="G41" s="60" t="s">
        <v>125</v>
      </c>
      <c r="H41" s="60" t="s">
        <v>138</v>
      </c>
      <c r="I41" s="60" t="s">
        <v>170</v>
      </c>
      <c r="J41" s="60" t="s">
        <v>171</v>
      </c>
      <c r="K41" s="60" t="s">
        <v>172</v>
      </c>
      <c r="L41" s="60" t="s">
        <v>595</v>
      </c>
      <c r="M41" s="60" t="s">
        <v>211</v>
      </c>
      <c r="N41" s="155">
        <v>40848</v>
      </c>
      <c r="O41" s="60">
        <v>33</v>
      </c>
      <c r="P41" s="60" t="s">
        <v>39</v>
      </c>
      <c r="Q41" s="154" t="s">
        <v>596</v>
      </c>
      <c r="R41" s="60">
        <v>335</v>
      </c>
      <c r="S41" s="60" t="s">
        <v>290</v>
      </c>
      <c r="T41" s="60" t="s">
        <v>317</v>
      </c>
    </row>
    <row r="42" spans="1:20" s="60" customFormat="1" ht="15.5" x14ac:dyDescent="0.45">
      <c r="A42" s="160">
        <v>135347</v>
      </c>
      <c r="B42" s="60" t="s">
        <v>597</v>
      </c>
      <c r="C42" s="60" t="s">
        <v>179</v>
      </c>
      <c r="D42" s="60" t="s">
        <v>136</v>
      </c>
      <c r="E42" s="60" t="s">
        <v>852</v>
      </c>
      <c r="F42" s="163">
        <v>26</v>
      </c>
      <c r="G42" s="60" t="s">
        <v>125</v>
      </c>
      <c r="H42" s="60" t="s">
        <v>138</v>
      </c>
      <c r="I42" s="60" t="s">
        <v>127</v>
      </c>
      <c r="J42" s="60" t="s">
        <v>128</v>
      </c>
      <c r="K42" s="60" t="s">
        <v>129</v>
      </c>
      <c r="L42" s="60" t="s">
        <v>598</v>
      </c>
      <c r="M42" s="60" t="s">
        <v>131</v>
      </c>
      <c r="N42" s="155">
        <v>41852</v>
      </c>
      <c r="O42" s="60">
        <v>52</v>
      </c>
      <c r="P42" s="60" t="s">
        <v>39</v>
      </c>
      <c r="Q42" s="154" t="s">
        <v>599</v>
      </c>
      <c r="R42" s="60">
        <v>190</v>
      </c>
      <c r="S42" s="60" t="s">
        <v>149</v>
      </c>
      <c r="T42" s="60" t="s">
        <v>134</v>
      </c>
    </row>
    <row r="43" spans="1:20" s="60" customFormat="1" ht="15.5" x14ac:dyDescent="0.45">
      <c r="A43" s="160">
        <v>191775</v>
      </c>
      <c r="B43" s="60" t="s">
        <v>733</v>
      </c>
      <c r="C43" s="60" t="s">
        <v>618</v>
      </c>
      <c r="D43" s="60" t="s">
        <v>163</v>
      </c>
      <c r="E43" s="60" t="s">
        <v>851</v>
      </c>
      <c r="F43" s="163">
        <v>31</v>
      </c>
      <c r="G43" s="60" t="s">
        <v>125</v>
      </c>
      <c r="H43" s="60" t="s">
        <v>164</v>
      </c>
      <c r="I43" s="60" t="s">
        <v>127</v>
      </c>
      <c r="J43" s="60" t="s">
        <v>128</v>
      </c>
      <c r="K43" s="60" t="s">
        <v>129</v>
      </c>
      <c r="L43" s="60" t="s">
        <v>165</v>
      </c>
      <c r="M43" s="60" t="s">
        <v>131</v>
      </c>
      <c r="N43" s="155">
        <v>31888</v>
      </c>
      <c r="O43" s="60">
        <v>53</v>
      </c>
      <c r="P43" s="60" t="s">
        <v>40</v>
      </c>
      <c r="Q43" s="154" t="s">
        <v>734</v>
      </c>
      <c r="R43" s="60">
        <v>215</v>
      </c>
      <c r="S43" s="60" t="s">
        <v>133</v>
      </c>
      <c r="T43" s="60" t="s">
        <v>167</v>
      </c>
    </row>
    <row r="44" spans="1:20" s="60" customFormat="1" ht="15.5" x14ac:dyDescent="0.45">
      <c r="A44" s="162">
        <v>66339</v>
      </c>
      <c r="B44" s="61" t="s">
        <v>856</v>
      </c>
      <c r="C44" s="61" t="s">
        <v>871</v>
      </c>
      <c r="D44" s="61" t="s">
        <v>189</v>
      </c>
      <c r="E44" s="61" t="s">
        <v>852</v>
      </c>
      <c r="F44" s="165">
        <v>0</v>
      </c>
      <c r="G44" s="61" t="s">
        <v>153</v>
      </c>
      <c r="H44" s="61"/>
      <c r="I44" s="61" t="s">
        <v>428</v>
      </c>
      <c r="J44" s="61" t="s">
        <v>872</v>
      </c>
      <c r="K44" s="61" t="s">
        <v>172</v>
      </c>
      <c r="L44" s="62" t="s">
        <v>873</v>
      </c>
      <c r="M44" s="63" t="s">
        <v>174</v>
      </c>
      <c r="N44" s="64">
        <v>43435</v>
      </c>
      <c r="O44" s="62">
        <v>46</v>
      </c>
      <c r="P44" s="62" t="s">
        <v>39</v>
      </c>
      <c r="Q44" s="65"/>
      <c r="R44" s="66" t="s">
        <v>501</v>
      </c>
      <c r="S44" s="63" t="s">
        <v>502</v>
      </c>
      <c r="T44" s="62">
        <v>7</v>
      </c>
    </row>
    <row r="45" spans="1:20" s="60" customFormat="1" ht="15.5" x14ac:dyDescent="0.45">
      <c r="A45" s="160">
        <v>10628039</v>
      </c>
      <c r="B45" s="60" t="s">
        <v>837</v>
      </c>
      <c r="C45" s="60" t="s">
        <v>895</v>
      </c>
      <c r="D45" s="60" t="s">
        <v>671</v>
      </c>
      <c r="E45" s="60" t="s">
        <v>851</v>
      </c>
      <c r="F45" s="163">
        <v>0</v>
      </c>
      <c r="G45" s="60" t="s">
        <v>153</v>
      </c>
      <c r="H45" s="60" t="s">
        <v>303</v>
      </c>
      <c r="I45" s="60" t="s">
        <v>313</v>
      </c>
      <c r="J45" s="60" t="s">
        <v>314</v>
      </c>
      <c r="K45" s="60" t="s">
        <v>209</v>
      </c>
      <c r="L45" s="60" t="s">
        <v>838</v>
      </c>
      <c r="M45" s="60" t="s">
        <v>158</v>
      </c>
      <c r="N45" s="155">
        <v>43367</v>
      </c>
      <c r="O45" s="60">
        <v>23</v>
      </c>
      <c r="P45" s="60" t="s">
        <v>40</v>
      </c>
      <c r="Q45" s="154" t="s">
        <v>839</v>
      </c>
      <c r="T45" s="60" t="s">
        <v>160</v>
      </c>
    </row>
    <row r="46" spans="1:20" s="60" customFormat="1" ht="15.5" x14ac:dyDescent="0.45">
      <c r="A46" s="160">
        <v>102965</v>
      </c>
      <c r="B46" s="60" t="s">
        <v>275</v>
      </c>
      <c r="C46" s="60" t="s">
        <v>896</v>
      </c>
      <c r="D46" s="60" t="s">
        <v>196</v>
      </c>
      <c r="E46" s="60" t="s">
        <v>850</v>
      </c>
      <c r="F46" s="163">
        <v>17</v>
      </c>
      <c r="G46" s="60" t="s">
        <v>125</v>
      </c>
      <c r="H46" s="60" t="s">
        <v>126</v>
      </c>
      <c r="I46" s="60" t="s">
        <v>233</v>
      </c>
      <c r="J46" s="60" t="s">
        <v>234</v>
      </c>
      <c r="K46" s="60" t="s">
        <v>235</v>
      </c>
      <c r="L46" s="60" t="s">
        <v>197</v>
      </c>
      <c r="M46" s="60" t="s">
        <v>131</v>
      </c>
      <c r="N46" s="155">
        <v>36941</v>
      </c>
      <c r="O46" s="60">
        <v>41</v>
      </c>
      <c r="P46" s="60" t="s">
        <v>39</v>
      </c>
      <c r="Q46" s="154" t="s">
        <v>276</v>
      </c>
      <c r="R46" s="60">
        <v>215</v>
      </c>
      <c r="S46" s="60" t="s">
        <v>133</v>
      </c>
      <c r="T46" s="60" t="s">
        <v>167</v>
      </c>
    </row>
    <row r="47" spans="1:20" s="60" customFormat="1" ht="15.5" x14ac:dyDescent="0.45">
      <c r="A47" s="160">
        <v>103027</v>
      </c>
      <c r="B47" s="60" t="s">
        <v>277</v>
      </c>
      <c r="C47" s="60" t="s">
        <v>179</v>
      </c>
      <c r="D47" s="60" t="s">
        <v>230</v>
      </c>
      <c r="E47" s="60" t="s">
        <v>850</v>
      </c>
      <c r="F47" s="163">
        <v>27</v>
      </c>
      <c r="G47" s="60" t="s">
        <v>125</v>
      </c>
      <c r="H47" s="60" t="s">
        <v>126</v>
      </c>
      <c r="I47" s="60" t="s">
        <v>139</v>
      </c>
      <c r="J47" s="60" t="s">
        <v>140</v>
      </c>
      <c r="K47" s="60" t="s">
        <v>141</v>
      </c>
      <c r="L47" s="60" t="s">
        <v>142</v>
      </c>
      <c r="M47" s="60" t="s">
        <v>131</v>
      </c>
      <c r="N47" s="155">
        <v>33379</v>
      </c>
      <c r="O47" s="60">
        <v>50</v>
      </c>
      <c r="P47" s="60" t="s">
        <v>39</v>
      </c>
      <c r="Q47" s="154" t="s">
        <v>278</v>
      </c>
      <c r="R47" s="60">
        <v>255</v>
      </c>
      <c r="S47" s="60" t="s">
        <v>254</v>
      </c>
      <c r="T47" s="60" t="s">
        <v>204</v>
      </c>
    </row>
    <row r="48" spans="1:20" s="60" customFormat="1" ht="15.5" x14ac:dyDescent="0.45">
      <c r="A48" s="160">
        <v>115872</v>
      </c>
      <c r="B48" s="60" t="s">
        <v>279</v>
      </c>
      <c r="C48" s="60" t="s">
        <v>897</v>
      </c>
      <c r="D48" s="60" t="s">
        <v>124</v>
      </c>
      <c r="E48" s="60" t="s">
        <v>850</v>
      </c>
      <c r="F48" s="163">
        <v>10</v>
      </c>
      <c r="G48" s="60" t="s">
        <v>125</v>
      </c>
      <c r="H48" s="60" t="s">
        <v>126</v>
      </c>
      <c r="I48" s="60" t="s">
        <v>127</v>
      </c>
      <c r="J48" s="60" t="s">
        <v>128</v>
      </c>
      <c r="K48" s="60" t="s">
        <v>129</v>
      </c>
      <c r="L48" s="60" t="s">
        <v>216</v>
      </c>
      <c r="M48" s="60" t="s">
        <v>131</v>
      </c>
      <c r="N48" s="155">
        <v>39630</v>
      </c>
      <c r="O48" s="60">
        <v>37</v>
      </c>
      <c r="P48" s="60" t="s">
        <v>39</v>
      </c>
      <c r="Q48" s="154" t="s">
        <v>280</v>
      </c>
      <c r="R48" s="60">
        <v>215</v>
      </c>
      <c r="S48" s="60" t="s">
        <v>133</v>
      </c>
      <c r="T48" s="60" t="s">
        <v>134</v>
      </c>
    </row>
    <row r="49" spans="1:20" s="60" customFormat="1" ht="15.5" x14ac:dyDescent="0.45">
      <c r="A49" s="160">
        <v>102966</v>
      </c>
      <c r="B49" s="60" t="s">
        <v>281</v>
      </c>
      <c r="C49" s="60" t="s">
        <v>898</v>
      </c>
      <c r="D49" s="60" t="s">
        <v>124</v>
      </c>
      <c r="E49" s="60" t="s">
        <v>850</v>
      </c>
      <c r="F49" s="163">
        <v>17</v>
      </c>
      <c r="G49" s="60" t="s">
        <v>125</v>
      </c>
      <c r="H49" s="60" t="s">
        <v>126</v>
      </c>
      <c r="I49" s="60" t="s">
        <v>127</v>
      </c>
      <c r="J49" s="60" t="s">
        <v>128</v>
      </c>
      <c r="K49" s="60" t="s">
        <v>129</v>
      </c>
      <c r="L49" s="60" t="s">
        <v>248</v>
      </c>
      <c r="M49" s="60" t="s">
        <v>131</v>
      </c>
      <c r="N49" s="155">
        <v>36941</v>
      </c>
      <c r="O49" s="60">
        <v>53</v>
      </c>
      <c r="P49" s="60" t="s">
        <v>39</v>
      </c>
      <c r="Q49" s="154" t="s">
        <v>282</v>
      </c>
      <c r="R49" s="60">
        <v>215</v>
      </c>
      <c r="S49" s="60" t="s">
        <v>133</v>
      </c>
      <c r="T49" s="60" t="s">
        <v>167</v>
      </c>
    </row>
    <row r="50" spans="1:20" s="60" customFormat="1" ht="15.5" x14ac:dyDescent="0.45">
      <c r="A50" s="160">
        <v>103022</v>
      </c>
      <c r="B50" s="60" t="s">
        <v>283</v>
      </c>
      <c r="C50" s="60" t="s">
        <v>899</v>
      </c>
      <c r="D50" s="60" t="s">
        <v>284</v>
      </c>
      <c r="E50" s="60" t="s">
        <v>850</v>
      </c>
      <c r="F50" s="163">
        <v>27</v>
      </c>
      <c r="G50" s="60" t="s">
        <v>153</v>
      </c>
      <c r="H50" s="60" t="s">
        <v>126</v>
      </c>
      <c r="I50" s="60" t="s">
        <v>285</v>
      </c>
      <c r="J50" s="60" t="s">
        <v>286</v>
      </c>
      <c r="K50" s="60" t="s">
        <v>287</v>
      </c>
      <c r="L50" s="60" t="s">
        <v>288</v>
      </c>
      <c r="M50" s="60" t="s">
        <v>184</v>
      </c>
      <c r="N50" s="155">
        <v>33270</v>
      </c>
      <c r="O50" s="60">
        <v>52</v>
      </c>
      <c r="P50" s="60" t="s">
        <v>39</v>
      </c>
      <c r="Q50" s="154" t="s">
        <v>289</v>
      </c>
      <c r="R50" s="60">
        <v>335</v>
      </c>
      <c r="S50" s="60" t="s">
        <v>290</v>
      </c>
      <c r="T50" s="60" t="s">
        <v>214</v>
      </c>
    </row>
    <row r="51" spans="1:20" ht="15.5" x14ac:dyDescent="0.45">
      <c r="A51" s="160">
        <v>103062</v>
      </c>
      <c r="B51" s="60" t="s">
        <v>291</v>
      </c>
      <c r="C51" s="60" t="s">
        <v>632</v>
      </c>
      <c r="D51" s="60" t="s">
        <v>230</v>
      </c>
      <c r="E51" s="60" t="s">
        <v>850</v>
      </c>
      <c r="F51" s="163">
        <v>35</v>
      </c>
      <c r="G51" s="60" t="s">
        <v>125</v>
      </c>
      <c r="H51" s="60" t="s">
        <v>126</v>
      </c>
      <c r="I51" s="60" t="s">
        <v>127</v>
      </c>
      <c r="J51" s="60" t="s">
        <v>128</v>
      </c>
      <c r="K51" s="60" t="s">
        <v>129</v>
      </c>
      <c r="L51" s="60" t="s">
        <v>130</v>
      </c>
      <c r="M51" s="60" t="s">
        <v>131</v>
      </c>
      <c r="N51" s="155">
        <v>30294</v>
      </c>
      <c r="O51" s="60">
        <v>55</v>
      </c>
      <c r="P51" s="60" t="s">
        <v>39</v>
      </c>
      <c r="Q51" s="154" t="s">
        <v>292</v>
      </c>
      <c r="R51" s="60">
        <v>215</v>
      </c>
      <c r="S51" s="60" t="s">
        <v>133</v>
      </c>
      <c r="T51" s="60" t="s">
        <v>134</v>
      </c>
    </row>
    <row r="52" spans="1:20" s="60" customFormat="1" ht="15.5" x14ac:dyDescent="0.45">
      <c r="A52" s="160">
        <v>103026</v>
      </c>
      <c r="B52" s="60" t="s">
        <v>293</v>
      </c>
      <c r="C52" s="60" t="s">
        <v>660</v>
      </c>
      <c r="D52" s="60" t="s">
        <v>238</v>
      </c>
      <c r="E52" s="60" t="s">
        <v>850</v>
      </c>
      <c r="F52" s="163">
        <v>27</v>
      </c>
      <c r="G52" s="60" t="s">
        <v>125</v>
      </c>
      <c r="H52" s="60" t="s">
        <v>126</v>
      </c>
      <c r="I52" s="60" t="s">
        <v>294</v>
      </c>
      <c r="J52" s="60" t="s">
        <v>295</v>
      </c>
      <c r="K52" s="60" t="s">
        <v>296</v>
      </c>
      <c r="L52" s="60" t="s">
        <v>242</v>
      </c>
      <c r="M52" s="60" t="s">
        <v>211</v>
      </c>
      <c r="N52" s="155">
        <v>33359</v>
      </c>
      <c r="O52" s="60">
        <v>51</v>
      </c>
      <c r="P52" s="60" t="s">
        <v>39</v>
      </c>
      <c r="Q52" s="154" t="s">
        <v>297</v>
      </c>
      <c r="R52" s="60">
        <v>240</v>
      </c>
      <c r="S52" s="60" t="s">
        <v>144</v>
      </c>
      <c r="T52" s="60" t="s">
        <v>204</v>
      </c>
    </row>
    <row r="53" spans="1:20" s="60" customFormat="1" ht="15.5" x14ac:dyDescent="0.45">
      <c r="A53" s="160">
        <v>190922</v>
      </c>
      <c r="B53" s="60" t="s">
        <v>178</v>
      </c>
      <c r="C53" s="60" t="s">
        <v>179</v>
      </c>
      <c r="D53" s="60" t="s">
        <v>589</v>
      </c>
      <c r="E53" s="60" t="s">
        <v>852</v>
      </c>
      <c r="F53" s="163">
        <v>0</v>
      </c>
      <c r="G53" s="60" t="s">
        <v>153</v>
      </c>
      <c r="H53" s="60" t="s">
        <v>138</v>
      </c>
      <c r="I53" s="60" t="s">
        <v>600</v>
      </c>
      <c r="J53" s="60" t="s">
        <v>601</v>
      </c>
      <c r="K53" s="60" t="s">
        <v>602</v>
      </c>
      <c r="L53" s="60" t="s">
        <v>603</v>
      </c>
      <c r="M53" s="60" t="s">
        <v>174</v>
      </c>
      <c r="N53" s="155">
        <v>43282</v>
      </c>
      <c r="O53" s="60">
        <v>48</v>
      </c>
      <c r="P53" s="60" t="s">
        <v>39</v>
      </c>
      <c r="Q53" s="154" t="s">
        <v>604</v>
      </c>
      <c r="R53" s="60" t="s">
        <v>333</v>
      </c>
      <c r="S53" s="60" t="s">
        <v>334</v>
      </c>
      <c r="T53" s="60">
        <v>10</v>
      </c>
    </row>
    <row r="54" spans="1:20" s="60" customFormat="1" ht="15.5" x14ac:dyDescent="0.45">
      <c r="A54" s="160">
        <v>104625</v>
      </c>
      <c r="B54" s="60" t="s">
        <v>605</v>
      </c>
      <c r="C54" s="60" t="s">
        <v>900</v>
      </c>
      <c r="D54" s="60" t="s">
        <v>136</v>
      </c>
      <c r="E54" s="60" t="s">
        <v>852</v>
      </c>
      <c r="F54" s="163">
        <v>10</v>
      </c>
      <c r="G54" s="60" t="s">
        <v>125</v>
      </c>
      <c r="H54" s="60" t="s">
        <v>138</v>
      </c>
      <c r="I54" s="60" t="s">
        <v>139</v>
      </c>
      <c r="J54" s="60" t="s">
        <v>140</v>
      </c>
      <c r="K54" s="60" t="s">
        <v>141</v>
      </c>
      <c r="L54" s="60" t="s">
        <v>142</v>
      </c>
      <c r="M54" s="60" t="s">
        <v>131</v>
      </c>
      <c r="N54" s="155">
        <v>39448</v>
      </c>
      <c r="O54" s="60">
        <v>47</v>
      </c>
      <c r="P54" s="60" t="s">
        <v>39</v>
      </c>
      <c r="Q54" s="154" t="s">
        <v>606</v>
      </c>
      <c r="R54" s="60">
        <v>255</v>
      </c>
      <c r="S54" s="60" t="s">
        <v>254</v>
      </c>
      <c r="T54" s="60" t="s">
        <v>145</v>
      </c>
    </row>
    <row r="55" spans="1:20" s="60" customFormat="1" ht="15.5" x14ac:dyDescent="0.45">
      <c r="A55" s="160">
        <v>104649</v>
      </c>
      <c r="B55" s="60" t="s">
        <v>607</v>
      </c>
      <c r="C55" s="60" t="s">
        <v>898</v>
      </c>
      <c r="D55" s="60" t="s">
        <v>593</v>
      </c>
      <c r="E55" s="60" t="s">
        <v>852</v>
      </c>
      <c r="F55" s="163">
        <v>10</v>
      </c>
      <c r="G55" s="60" t="s">
        <v>125</v>
      </c>
      <c r="H55" s="60" t="s">
        <v>138</v>
      </c>
      <c r="I55" s="60" t="s">
        <v>199</v>
      </c>
      <c r="J55" s="60" t="s">
        <v>200</v>
      </c>
      <c r="K55" s="60" t="s">
        <v>201</v>
      </c>
      <c r="L55" s="60" t="s">
        <v>608</v>
      </c>
      <c r="M55" s="60" t="s">
        <v>131</v>
      </c>
      <c r="N55" s="155">
        <v>39448</v>
      </c>
      <c r="O55" s="60">
        <v>50</v>
      </c>
      <c r="P55" s="60" t="s">
        <v>39</v>
      </c>
      <c r="Q55" s="154" t="s">
        <v>609</v>
      </c>
      <c r="R55" s="60">
        <v>240</v>
      </c>
      <c r="S55" s="60" t="s">
        <v>144</v>
      </c>
      <c r="T55" s="60" t="s">
        <v>145</v>
      </c>
    </row>
    <row r="56" spans="1:20" s="60" customFormat="1" ht="15.5" x14ac:dyDescent="0.45">
      <c r="A56" s="160">
        <v>102960</v>
      </c>
      <c r="B56" s="60" t="s">
        <v>298</v>
      </c>
      <c r="C56" s="60" t="s">
        <v>901</v>
      </c>
      <c r="D56" s="60" t="s">
        <v>206</v>
      </c>
      <c r="E56" s="60" t="s">
        <v>850</v>
      </c>
      <c r="F56" s="163">
        <v>13</v>
      </c>
      <c r="G56" s="60" t="s">
        <v>153</v>
      </c>
      <c r="H56" s="60" t="s">
        <v>126</v>
      </c>
      <c r="I56" s="60" t="s">
        <v>207</v>
      </c>
      <c r="J56" s="60" t="s">
        <v>208</v>
      </c>
      <c r="K56" s="60" t="s">
        <v>209</v>
      </c>
      <c r="L56" s="60" t="s">
        <v>210</v>
      </c>
      <c r="M56" s="60" t="s">
        <v>211</v>
      </c>
      <c r="N56" s="155">
        <v>38596</v>
      </c>
      <c r="O56" s="60">
        <v>52</v>
      </c>
      <c r="P56" s="60" t="s">
        <v>39</v>
      </c>
      <c r="Q56" s="154" t="s">
        <v>299</v>
      </c>
      <c r="R56" s="60">
        <v>335</v>
      </c>
      <c r="S56" s="60" t="s">
        <v>290</v>
      </c>
      <c r="T56" s="60" t="s">
        <v>214</v>
      </c>
    </row>
    <row r="57" spans="1:20" s="60" customFormat="1" ht="15.5" x14ac:dyDescent="0.45">
      <c r="A57" s="160">
        <v>191743</v>
      </c>
      <c r="B57" s="60" t="s">
        <v>731</v>
      </c>
      <c r="C57" s="60" t="s">
        <v>902</v>
      </c>
      <c r="D57" s="60" t="s">
        <v>163</v>
      </c>
      <c r="E57" s="60" t="s">
        <v>851</v>
      </c>
      <c r="F57" s="163">
        <v>11</v>
      </c>
      <c r="G57" s="60" t="s">
        <v>125</v>
      </c>
      <c r="H57" s="60" t="s">
        <v>164</v>
      </c>
      <c r="I57" s="60" t="s">
        <v>127</v>
      </c>
      <c r="J57" s="60" t="s">
        <v>128</v>
      </c>
      <c r="K57" s="60" t="s">
        <v>129</v>
      </c>
      <c r="L57" s="60" t="s">
        <v>165</v>
      </c>
      <c r="M57" s="60" t="s">
        <v>131</v>
      </c>
      <c r="N57" s="155">
        <v>39085</v>
      </c>
      <c r="O57" s="60">
        <v>45</v>
      </c>
      <c r="P57" s="60" t="s">
        <v>39</v>
      </c>
      <c r="Q57" s="154" t="s">
        <v>732</v>
      </c>
      <c r="R57" s="60">
        <v>240</v>
      </c>
      <c r="S57" s="60" t="s">
        <v>144</v>
      </c>
      <c r="T57" s="60" t="s">
        <v>167</v>
      </c>
    </row>
    <row r="58" spans="1:20" s="60" customFormat="1" ht="15.5" x14ac:dyDescent="0.45">
      <c r="A58" s="160">
        <v>104664</v>
      </c>
      <c r="B58" s="60" t="s">
        <v>610</v>
      </c>
      <c r="C58" s="60" t="s">
        <v>881</v>
      </c>
      <c r="D58" s="60" t="s">
        <v>136</v>
      </c>
      <c r="E58" s="60" t="s">
        <v>852</v>
      </c>
      <c r="F58" s="163">
        <v>10</v>
      </c>
      <c r="G58" s="60" t="s">
        <v>125</v>
      </c>
      <c r="H58" s="60" t="s">
        <v>138</v>
      </c>
      <c r="I58" s="60" t="s">
        <v>127</v>
      </c>
      <c r="J58" s="60" t="s">
        <v>128</v>
      </c>
      <c r="K58" s="60" t="s">
        <v>129</v>
      </c>
      <c r="L58" s="60" t="s">
        <v>147</v>
      </c>
      <c r="M58" s="60" t="s">
        <v>131</v>
      </c>
      <c r="N58" s="155">
        <v>39448</v>
      </c>
      <c r="O58" s="60">
        <v>50</v>
      </c>
      <c r="P58" s="60" t="s">
        <v>39</v>
      </c>
      <c r="Q58" s="154" t="s">
        <v>611</v>
      </c>
      <c r="R58" s="60">
        <v>225</v>
      </c>
      <c r="S58" s="60" t="s">
        <v>195</v>
      </c>
      <c r="T58" s="60" t="s">
        <v>612</v>
      </c>
    </row>
    <row r="59" spans="1:20" s="60" customFormat="1" ht="15.5" x14ac:dyDescent="0.45">
      <c r="A59" s="160">
        <v>332168</v>
      </c>
      <c r="B59" s="60" t="s">
        <v>613</v>
      </c>
      <c r="C59" s="60" t="s">
        <v>903</v>
      </c>
      <c r="D59" s="60" t="s">
        <v>593</v>
      </c>
      <c r="E59" s="60" t="s">
        <v>852</v>
      </c>
      <c r="F59" s="163">
        <v>3</v>
      </c>
      <c r="G59" s="60" t="s">
        <v>125</v>
      </c>
      <c r="H59" s="60" t="s">
        <v>138</v>
      </c>
      <c r="I59" s="60" t="s">
        <v>199</v>
      </c>
      <c r="J59" s="60" t="s">
        <v>200</v>
      </c>
      <c r="K59" s="60" t="s">
        <v>201</v>
      </c>
      <c r="L59" s="60" t="s">
        <v>202</v>
      </c>
      <c r="M59" s="60" t="s">
        <v>211</v>
      </c>
      <c r="N59" s="155">
        <v>42186</v>
      </c>
      <c r="O59" s="60">
        <v>35</v>
      </c>
      <c r="P59" s="60" t="s">
        <v>39</v>
      </c>
      <c r="Q59" s="154" t="s">
        <v>614</v>
      </c>
      <c r="R59" s="60">
        <v>285</v>
      </c>
      <c r="S59" s="60" t="s">
        <v>343</v>
      </c>
      <c r="T59" s="60" t="s">
        <v>145</v>
      </c>
    </row>
    <row r="60" spans="1:20" s="60" customFormat="1" ht="15.5" x14ac:dyDescent="0.45">
      <c r="A60" s="160">
        <v>10625862</v>
      </c>
      <c r="B60" s="60" t="s">
        <v>300</v>
      </c>
      <c r="C60" s="60" t="s">
        <v>904</v>
      </c>
      <c r="D60" s="60" t="s">
        <v>301</v>
      </c>
      <c r="E60" s="60" t="s">
        <v>850</v>
      </c>
      <c r="F60" s="163">
        <v>0</v>
      </c>
      <c r="G60" s="60" t="s">
        <v>153</v>
      </c>
      <c r="H60" s="60" t="s">
        <v>303</v>
      </c>
      <c r="I60" s="60" t="s">
        <v>304</v>
      </c>
      <c r="J60" s="60" t="s">
        <v>305</v>
      </c>
      <c r="K60" s="60" t="s">
        <v>287</v>
      </c>
      <c r="L60" s="60" t="s">
        <v>306</v>
      </c>
      <c r="M60" s="60" t="s">
        <v>158</v>
      </c>
      <c r="N60" s="155">
        <v>43346</v>
      </c>
      <c r="O60" s="60">
        <v>31</v>
      </c>
      <c r="P60" s="60" t="s">
        <v>39</v>
      </c>
      <c r="Q60" s="154" t="s">
        <v>307</v>
      </c>
      <c r="T60" s="60" t="s">
        <v>160</v>
      </c>
    </row>
    <row r="61" spans="1:20" s="60" customFormat="1" ht="15.5" x14ac:dyDescent="0.45">
      <c r="A61" s="161">
        <v>103064</v>
      </c>
      <c r="B61" s="59" t="s">
        <v>308</v>
      </c>
      <c r="C61" s="59" t="s">
        <v>905</v>
      </c>
      <c r="D61" s="59" t="s">
        <v>230</v>
      </c>
      <c r="E61" s="59" t="s">
        <v>850</v>
      </c>
      <c r="F61" s="164">
        <v>35</v>
      </c>
      <c r="G61" s="59" t="s">
        <v>125</v>
      </c>
      <c r="H61" s="59" t="s">
        <v>126</v>
      </c>
      <c r="I61" s="59" t="s">
        <v>127</v>
      </c>
      <c r="J61" s="59" t="s">
        <v>128</v>
      </c>
      <c r="K61" s="59" t="s">
        <v>129</v>
      </c>
      <c r="L61" s="59" t="s">
        <v>216</v>
      </c>
      <c r="M61" s="59" t="s">
        <v>131</v>
      </c>
      <c r="N61" s="158">
        <v>30298</v>
      </c>
      <c r="O61" s="59">
        <v>57</v>
      </c>
      <c r="P61" s="59" t="s">
        <v>40</v>
      </c>
      <c r="Q61" s="157" t="s">
        <v>309</v>
      </c>
      <c r="R61" s="59">
        <v>190</v>
      </c>
      <c r="S61" s="59" t="s">
        <v>149</v>
      </c>
      <c r="T61" s="59" t="s">
        <v>218</v>
      </c>
    </row>
    <row r="62" spans="1:20" s="60" customFormat="1" ht="15.5" x14ac:dyDescent="0.45">
      <c r="A62" s="160">
        <v>104710</v>
      </c>
      <c r="B62" s="60" t="s">
        <v>615</v>
      </c>
      <c r="C62" s="60" t="s">
        <v>906</v>
      </c>
      <c r="D62" s="60" t="s">
        <v>136</v>
      </c>
      <c r="E62" s="60" t="s">
        <v>852</v>
      </c>
      <c r="F62" s="163">
        <v>10</v>
      </c>
      <c r="G62" s="60" t="s">
        <v>125</v>
      </c>
      <c r="H62" s="60" t="s">
        <v>138</v>
      </c>
      <c r="I62" s="60" t="s">
        <v>127</v>
      </c>
      <c r="J62" s="60" t="s">
        <v>128</v>
      </c>
      <c r="K62" s="60" t="s">
        <v>129</v>
      </c>
      <c r="L62" s="60" t="s">
        <v>147</v>
      </c>
      <c r="M62" s="60" t="s">
        <v>131</v>
      </c>
      <c r="N62" s="155">
        <v>39448</v>
      </c>
      <c r="O62" s="60">
        <v>56</v>
      </c>
      <c r="P62" s="60" t="s">
        <v>39</v>
      </c>
      <c r="Q62" s="154" t="s">
        <v>616</v>
      </c>
      <c r="R62" s="60">
        <v>190</v>
      </c>
      <c r="S62" s="60" t="s">
        <v>149</v>
      </c>
      <c r="T62" s="60" t="s">
        <v>134</v>
      </c>
    </row>
    <row r="63" spans="1:20" s="60" customFormat="1" ht="15.5" x14ac:dyDescent="0.45">
      <c r="A63" s="161">
        <v>102972</v>
      </c>
      <c r="B63" s="59" t="s">
        <v>310</v>
      </c>
      <c r="C63" s="59" t="s">
        <v>907</v>
      </c>
      <c r="D63" s="59" t="s">
        <v>124</v>
      </c>
      <c r="E63" s="59" t="s">
        <v>850</v>
      </c>
      <c r="F63" s="164">
        <v>17</v>
      </c>
      <c r="G63" s="59" t="s">
        <v>125</v>
      </c>
      <c r="H63" s="59" t="s">
        <v>126</v>
      </c>
      <c r="I63" s="59" t="s">
        <v>127</v>
      </c>
      <c r="J63" s="59" t="s">
        <v>128</v>
      </c>
      <c r="K63" s="59" t="s">
        <v>129</v>
      </c>
      <c r="L63" s="59" t="s">
        <v>216</v>
      </c>
      <c r="M63" s="59" t="s">
        <v>131</v>
      </c>
      <c r="N63" s="158">
        <v>36998</v>
      </c>
      <c r="O63" s="59">
        <v>57</v>
      </c>
      <c r="P63" s="59" t="s">
        <v>39</v>
      </c>
      <c r="Q63" s="157" t="s">
        <v>311</v>
      </c>
      <c r="R63" s="59">
        <v>170</v>
      </c>
      <c r="S63" s="59" t="s">
        <v>228</v>
      </c>
      <c r="T63" s="59" t="s">
        <v>218</v>
      </c>
    </row>
    <row r="64" spans="1:20" s="60" customFormat="1" ht="15.5" x14ac:dyDescent="0.45">
      <c r="A64" s="160">
        <v>10554392</v>
      </c>
      <c r="B64" s="60" t="s">
        <v>617</v>
      </c>
      <c r="C64" s="60" t="s">
        <v>618</v>
      </c>
      <c r="D64" s="60" t="s">
        <v>136</v>
      </c>
      <c r="E64" s="60" t="s">
        <v>852</v>
      </c>
      <c r="F64" s="163">
        <v>1</v>
      </c>
      <c r="G64" s="60" t="s">
        <v>125</v>
      </c>
      <c r="H64" s="60" t="s">
        <v>138</v>
      </c>
      <c r="I64" s="60" t="s">
        <v>127</v>
      </c>
      <c r="J64" s="60" t="s">
        <v>128</v>
      </c>
      <c r="K64" s="60" t="s">
        <v>129</v>
      </c>
      <c r="L64" s="60" t="s">
        <v>581</v>
      </c>
      <c r="M64" s="60" t="s">
        <v>131</v>
      </c>
      <c r="N64" s="155">
        <v>42767</v>
      </c>
      <c r="O64" s="60">
        <v>38</v>
      </c>
      <c r="P64" s="60" t="s">
        <v>40</v>
      </c>
      <c r="Q64" s="154" t="s">
        <v>619</v>
      </c>
      <c r="R64" s="60">
        <v>190</v>
      </c>
      <c r="S64" s="60" t="s">
        <v>149</v>
      </c>
      <c r="T64" s="60" t="s">
        <v>134</v>
      </c>
    </row>
    <row r="65" spans="1:20" s="60" customFormat="1" ht="15.5" x14ac:dyDescent="0.45">
      <c r="A65" s="160">
        <v>103034</v>
      </c>
      <c r="B65" s="60" t="s">
        <v>312</v>
      </c>
      <c r="C65" s="60" t="s">
        <v>760</v>
      </c>
      <c r="D65" s="60" t="s">
        <v>284</v>
      </c>
      <c r="E65" s="60" t="s">
        <v>850</v>
      </c>
      <c r="F65" s="163">
        <v>33</v>
      </c>
      <c r="G65" s="60" t="s">
        <v>153</v>
      </c>
      <c r="H65" s="60" t="s">
        <v>126</v>
      </c>
      <c r="I65" s="60" t="s">
        <v>313</v>
      </c>
      <c r="J65" s="60" t="s">
        <v>314</v>
      </c>
      <c r="K65" s="60" t="s">
        <v>209</v>
      </c>
      <c r="L65" s="60" t="s">
        <v>315</v>
      </c>
      <c r="M65" s="60" t="s">
        <v>211</v>
      </c>
      <c r="N65" s="155">
        <v>31054</v>
      </c>
      <c r="O65" s="60">
        <v>53</v>
      </c>
      <c r="P65" s="60" t="s">
        <v>39</v>
      </c>
      <c r="Q65" s="154" t="s">
        <v>316</v>
      </c>
      <c r="R65" s="60">
        <v>335</v>
      </c>
      <c r="S65" s="60" t="s">
        <v>290</v>
      </c>
      <c r="T65" s="60" t="s">
        <v>317</v>
      </c>
    </row>
    <row r="66" spans="1:20" s="60" customFormat="1" ht="15.5" x14ac:dyDescent="0.45">
      <c r="A66" s="160">
        <v>102894</v>
      </c>
      <c r="B66" s="60" t="s">
        <v>318</v>
      </c>
      <c r="C66" s="60" t="s">
        <v>908</v>
      </c>
      <c r="D66" s="60" t="s">
        <v>124</v>
      </c>
      <c r="E66" s="60" t="s">
        <v>850</v>
      </c>
      <c r="F66" s="163">
        <v>10</v>
      </c>
      <c r="G66" s="60" t="s">
        <v>125</v>
      </c>
      <c r="H66" s="60" t="s">
        <v>126</v>
      </c>
      <c r="I66" s="60" t="s">
        <v>127</v>
      </c>
      <c r="J66" s="60" t="s">
        <v>128</v>
      </c>
      <c r="K66" s="60" t="s">
        <v>129</v>
      </c>
      <c r="L66" s="60" t="s">
        <v>216</v>
      </c>
      <c r="M66" s="60" t="s">
        <v>131</v>
      </c>
      <c r="N66" s="155">
        <v>39412</v>
      </c>
      <c r="O66" s="60">
        <v>46</v>
      </c>
      <c r="P66" s="60" t="s">
        <v>39</v>
      </c>
      <c r="Q66" s="154" t="s">
        <v>319</v>
      </c>
      <c r="R66" s="60">
        <v>170</v>
      </c>
      <c r="S66" s="60" t="s">
        <v>228</v>
      </c>
      <c r="T66" s="60" t="s">
        <v>218</v>
      </c>
    </row>
    <row r="67" spans="1:20" s="60" customFormat="1" ht="15.5" x14ac:dyDescent="0.45">
      <c r="A67" s="161">
        <v>103050</v>
      </c>
      <c r="B67" s="59" t="s">
        <v>320</v>
      </c>
      <c r="C67" s="59" t="s">
        <v>909</v>
      </c>
      <c r="D67" s="59" t="s">
        <v>111</v>
      </c>
      <c r="E67" s="59" t="s">
        <v>850</v>
      </c>
      <c r="F67" s="164">
        <v>34</v>
      </c>
      <c r="G67" s="59" t="s">
        <v>153</v>
      </c>
      <c r="H67" s="59" t="s">
        <v>126</v>
      </c>
      <c r="I67" s="59" t="s">
        <v>321</v>
      </c>
      <c r="J67" s="59" t="s">
        <v>322</v>
      </c>
      <c r="K67" s="59" t="s">
        <v>323</v>
      </c>
      <c r="L67" s="59" t="s">
        <v>324</v>
      </c>
      <c r="M67" s="59" t="s">
        <v>158</v>
      </c>
      <c r="N67" s="158">
        <v>30834</v>
      </c>
      <c r="O67" s="59">
        <v>57</v>
      </c>
      <c r="P67" s="59" t="s">
        <v>39</v>
      </c>
      <c r="Q67" s="157" t="s">
        <v>325</v>
      </c>
      <c r="R67" s="59">
        <v>305</v>
      </c>
      <c r="S67" s="59" t="s">
        <v>213</v>
      </c>
      <c r="T67" s="59" t="s">
        <v>214</v>
      </c>
    </row>
    <row r="68" spans="1:20" s="60" customFormat="1" ht="15.5" x14ac:dyDescent="0.45">
      <c r="A68" s="160">
        <v>102968</v>
      </c>
      <c r="B68" s="60" t="s">
        <v>326</v>
      </c>
      <c r="C68" s="60" t="s">
        <v>576</v>
      </c>
      <c r="D68" s="60" t="s">
        <v>124</v>
      </c>
      <c r="E68" s="60" t="s">
        <v>850</v>
      </c>
      <c r="F68" s="163">
        <v>17</v>
      </c>
      <c r="G68" s="60" t="s">
        <v>125</v>
      </c>
      <c r="H68" s="60" t="s">
        <v>126</v>
      </c>
      <c r="I68" s="60" t="s">
        <v>127</v>
      </c>
      <c r="J68" s="60" t="s">
        <v>128</v>
      </c>
      <c r="K68" s="60" t="s">
        <v>129</v>
      </c>
      <c r="L68" s="60" t="s">
        <v>248</v>
      </c>
      <c r="M68" s="60" t="s">
        <v>131</v>
      </c>
      <c r="N68" s="155">
        <v>36941</v>
      </c>
      <c r="O68" s="60">
        <v>55</v>
      </c>
      <c r="P68" s="60" t="s">
        <v>39</v>
      </c>
      <c r="Q68" s="154" t="s">
        <v>327</v>
      </c>
      <c r="R68" s="60">
        <v>190</v>
      </c>
      <c r="S68" s="60" t="s">
        <v>149</v>
      </c>
      <c r="T68" s="60" t="s">
        <v>167</v>
      </c>
    </row>
    <row r="69" spans="1:20" s="60" customFormat="1" ht="15.5" x14ac:dyDescent="0.45">
      <c r="A69" s="161">
        <v>11655</v>
      </c>
      <c r="B69" s="59" t="s">
        <v>284</v>
      </c>
      <c r="C69" s="59" t="s">
        <v>660</v>
      </c>
      <c r="D69" s="59" t="s">
        <v>178</v>
      </c>
      <c r="E69" s="59" t="s">
        <v>850</v>
      </c>
      <c r="F69" s="164"/>
      <c r="G69" s="59" t="s">
        <v>153</v>
      </c>
      <c r="H69" s="59" t="s">
        <v>138</v>
      </c>
      <c r="I69" s="59" t="s">
        <v>328</v>
      </c>
      <c r="J69" s="59" t="s">
        <v>329</v>
      </c>
      <c r="K69" s="59" t="s">
        <v>330</v>
      </c>
      <c r="L69" s="59" t="s">
        <v>331</v>
      </c>
      <c r="M69" s="59" t="s">
        <v>174</v>
      </c>
      <c r="N69" s="158">
        <v>42948</v>
      </c>
      <c r="O69" s="59">
        <v>57</v>
      </c>
      <c r="P69" s="59" t="s">
        <v>39</v>
      </c>
      <c r="Q69" s="157" t="s">
        <v>332</v>
      </c>
      <c r="R69" s="59" t="s">
        <v>333</v>
      </c>
      <c r="S69" s="59" t="s">
        <v>334</v>
      </c>
      <c r="T69" s="59">
        <v>8</v>
      </c>
    </row>
    <row r="70" spans="1:20" s="60" customFormat="1" ht="15.5" x14ac:dyDescent="0.45">
      <c r="A70" s="160">
        <v>332340</v>
      </c>
      <c r="B70" s="60" t="s">
        <v>584</v>
      </c>
      <c r="C70" s="60" t="s">
        <v>910</v>
      </c>
      <c r="D70" s="60" t="s">
        <v>593</v>
      </c>
      <c r="E70" s="60" t="s">
        <v>852</v>
      </c>
      <c r="F70" s="163">
        <v>3</v>
      </c>
      <c r="G70" s="60" t="s">
        <v>125</v>
      </c>
      <c r="H70" s="60" t="s">
        <v>138</v>
      </c>
      <c r="I70" s="60" t="s">
        <v>199</v>
      </c>
      <c r="J70" s="60" t="s">
        <v>200</v>
      </c>
      <c r="K70" s="60" t="s">
        <v>201</v>
      </c>
      <c r="L70" s="60" t="s">
        <v>202</v>
      </c>
      <c r="M70" s="60" t="s">
        <v>211</v>
      </c>
      <c r="N70" s="155">
        <v>42186</v>
      </c>
      <c r="O70" s="60">
        <v>26</v>
      </c>
      <c r="P70" s="60" t="s">
        <v>39</v>
      </c>
      <c r="Q70" s="154" t="s">
        <v>620</v>
      </c>
      <c r="R70" s="60">
        <v>285</v>
      </c>
      <c r="S70" s="60" t="s">
        <v>343</v>
      </c>
      <c r="T70" s="60" t="s">
        <v>145</v>
      </c>
    </row>
    <row r="71" spans="1:20" s="60" customFormat="1" ht="15.5" x14ac:dyDescent="0.45">
      <c r="A71" s="161">
        <v>103012</v>
      </c>
      <c r="B71" s="59" t="s">
        <v>335</v>
      </c>
      <c r="C71" s="59" t="s">
        <v>911</v>
      </c>
      <c r="D71" s="59" t="s">
        <v>230</v>
      </c>
      <c r="E71" s="59" t="s">
        <v>850</v>
      </c>
      <c r="F71" s="164">
        <v>25</v>
      </c>
      <c r="G71" s="59" t="s">
        <v>125</v>
      </c>
      <c r="H71" s="59" t="s">
        <v>126</v>
      </c>
      <c r="I71" s="59" t="s">
        <v>127</v>
      </c>
      <c r="J71" s="59" t="s">
        <v>128</v>
      </c>
      <c r="K71" s="59" t="s">
        <v>129</v>
      </c>
      <c r="L71" s="59" t="s">
        <v>216</v>
      </c>
      <c r="M71" s="59" t="s">
        <v>131</v>
      </c>
      <c r="N71" s="158">
        <v>34090</v>
      </c>
      <c r="O71" s="59">
        <v>56</v>
      </c>
      <c r="P71" s="59" t="s">
        <v>39</v>
      </c>
      <c r="Q71" s="157" t="s">
        <v>336</v>
      </c>
      <c r="R71" s="59">
        <v>240</v>
      </c>
      <c r="S71" s="59" t="s">
        <v>144</v>
      </c>
      <c r="T71" s="59" t="s">
        <v>134</v>
      </c>
    </row>
    <row r="72" spans="1:20" s="60" customFormat="1" ht="15.5" x14ac:dyDescent="0.45">
      <c r="A72" s="160">
        <v>102973</v>
      </c>
      <c r="B72" s="60" t="s">
        <v>337</v>
      </c>
      <c r="C72" s="60" t="s">
        <v>704</v>
      </c>
      <c r="D72" s="60" t="s">
        <v>230</v>
      </c>
      <c r="E72" s="60" t="s">
        <v>850</v>
      </c>
      <c r="F72" s="163">
        <v>17</v>
      </c>
      <c r="G72" s="60" t="s">
        <v>125</v>
      </c>
      <c r="H72" s="60" t="s">
        <v>126</v>
      </c>
      <c r="I72" s="60" t="s">
        <v>127</v>
      </c>
      <c r="J72" s="60" t="s">
        <v>128</v>
      </c>
      <c r="K72" s="60" t="s">
        <v>129</v>
      </c>
      <c r="L72" s="60" t="s">
        <v>216</v>
      </c>
      <c r="M72" s="60" t="s">
        <v>131</v>
      </c>
      <c r="N72" s="155">
        <v>36998</v>
      </c>
      <c r="O72" s="60">
        <v>51</v>
      </c>
      <c r="P72" s="60" t="s">
        <v>39</v>
      </c>
      <c r="Q72" s="154" t="s">
        <v>338</v>
      </c>
      <c r="R72" s="60">
        <v>170</v>
      </c>
      <c r="S72" s="60" t="s">
        <v>228</v>
      </c>
      <c r="T72" s="60" t="s">
        <v>218</v>
      </c>
    </row>
    <row r="73" spans="1:20" s="60" customFormat="1" ht="15.5" x14ac:dyDescent="0.45">
      <c r="A73" s="160">
        <v>104650</v>
      </c>
      <c r="B73" s="60" t="s">
        <v>621</v>
      </c>
      <c r="C73" s="60" t="s">
        <v>704</v>
      </c>
      <c r="D73" s="60" t="s">
        <v>136</v>
      </c>
      <c r="E73" s="60" t="s">
        <v>852</v>
      </c>
      <c r="F73" s="163">
        <v>10</v>
      </c>
      <c r="G73" s="60" t="s">
        <v>125</v>
      </c>
      <c r="H73" s="60" t="s">
        <v>138</v>
      </c>
      <c r="I73" s="60" t="s">
        <v>127</v>
      </c>
      <c r="J73" s="60" t="s">
        <v>128</v>
      </c>
      <c r="K73" s="60" t="s">
        <v>129</v>
      </c>
      <c r="L73" s="60" t="s">
        <v>147</v>
      </c>
      <c r="M73" s="60" t="s">
        <v>131</v>
      </c>
      <c r="N73" s="155">
        <v>39448</v>
      </c>
      <c r="O73" s="60">
        <v>53</v>
      </c>
      <c r="P73" s="60" t="s">
        <v>39</v>
      </c>
      <c r="Q73" s="154" t="s">
        <v>622</v>
      </c>
      <c r="R73" s="60">
        <v>190</v>
      </c>
      <c r="S73" s="60" t="s">
        <v>149</v>
      </c>
      <c r="T73" s="60" t="s">
        <v>167</v>
      </c>
    </row>
    <row r="74" spans="1:20" ht="15.5" x14ac:dyDescent="0.45">
      <c r="A74" s="160">
        <v>10555317</v>
      </c>
      <c r="B74" s="60" t="s">
        <v>623</v>
      </c>
      <c r="C74" s="60" t="s">
        <v>912</v>
      </c>
      <c r="D74" s="60" t="s">
        <v>136</v>
      </c>
      <c r="E74" s="60" t="s">
        <v>852</v>
      </c>
      <c r="F74" s="163">
        <v>1</v>
      </c>
      <c r="G74" s="60" t="s">
        <v>125</v>
      </c>
      <c r="H74" s="60" t="s">
        <v>138</v>
      </c>
      <c r="I74" s="60" t="s">
        <v>127</v>
      </c>
      <c r="J74" s="60" t="s">
        <v>128</v>
      </c>
      <c r="K74" s="60" t="s">
        <v>129</v>
      </c>
      <c r="L74" s="60" t="s">
        <v>577</v>
      </c>
      <c r="M74" s="60" t="s">
        <v>131</v>
      </c>
      <c r="N74" s="155">
        <v>42767</v>
      </c>
      <c r="O74" s="60">
        <v>50</v>
      </c>
      <c r="P74" s="60" t="s">
        <v>39</v>
      </c>
      <c r="Q74" s="154" t="s">
        <v>624</v>
      </c>
      <c r="R74" s="60">
        <v>190</v>
      </c>
      <c r="S74" s="60" t="s">
        <v>149</v>
      </c>
      <c r="T74" s="60" t="s">
        <v>134</v>
      </c>
    </row>
    <row r="75" spans="1:20" s="60" customFormat="1" ht="15.5" x14ac:dyDescent="0.45">
      <c r="A75" s="160">
        <v>68142</v>
      </c>
      <c r="B75" s="60" t="s">
        <v>339</v>
      </c>
      <c r="C75" s="60" t="s">
        <v>340</v>
      </c>
      <c r="D75" s="60" t="s">
        <v>284</v>
      </c>
      <c r="E75" s="60" t="s">
        <v>850</v>
      </c>
      <c r="F75" s="163"/>
      <c r="G75" s="60" t="s">
        <v>153</v>
      </c>
      <c r="H75" s="60" t="s">
        <v>126</v>
      </c>
      <c r="I75" s="60" t="s">
        <v>313</v>
      </c>
      <c r="J75" s="60" t="s">
        <v>314</v>
      </c>
      <c r="K75" s="60" t="s">
        <v>209</v>
      </c>
      <c r="L75" s="60" t="s">
        <v>341</v>
      </c>
      <c r="M75" s="60" t="s">
        <v>211</v>
      </c>
      <c r="N75" s="155">
        <v>42552</v>
      </c>
      <c r="O75" s="60">
        <v>33</v>
      </c>
      <c r="P75" s="60" t="s">
        <v>39</v>
      </c>
      <c r="Q75" s="154" t="s">
        <v>342</v>
      </c>
      <c r="R75" s="60">
        <v>285</v>
      </c>
      <c r="S75" s="60" t="s">
        <v>343</v>
      </c>
      <c r="T75" s="60" t="s">
        <v>344</v>
      </c>
    </row>
    <row r="76" spans="1:20" s="60" customFormat="1" ht="15.5" x14ac:dyDescent="0.45">
      <c r="A76" s="160">
        <v>103003</v>
      </c>
      <c r="B76" s="60" t="s">
        <v>345</v>
      </c>
      <c r="C76" s="60" t="s">
        <v>913</v>
      </c>
      <c r="D76" s="60" t="s">
        <v>196</v>
      </c>
      <c r="E76" s="60" t="s">
        <v>850</v>
      </c>
      <c r="F76" s="163">
        <v>20</v>
      </c>
      <c r="G76" s="60" t="s">
        <v>125</v>
      </c>
      <c r="H76" s="60" t="s">
        <v>126</v>
      </c>
      <c r="I76" s="60" t="s">
        <v>233</v>
      </c>
      <c r="J76" s="60" t="s">
        <v>234</v>
      </c>
      <c r="K76" s="60" t="s">
        <v>235</v>
      </c>
      <c r="L76" s="60" t="s">
        <v>197</v>
      </c>
      <c r="M76" s="60" t="s">
        <v>131</v>
      </c>
      <c r="N76" s="155">
        <v>35982</v>
      </c>
      <c r="O76" s="60">
        <v>55</v>
      </c>
      <c r="P76" s="60" t="s">
        <v>39</v>
      </c>
      <c r="Q76" s="154" t="s">
        <v>346</v>
      </c>
      <c r="R76" s="60">
        <v>215</v>
      </c>
      <c r="S76" s="60" t="s">
        <v>133</v>
      </c>
      <c r="T76" s="60" t="s">
        <v>167</v>
      </c>
    </row>
    <row r="77" spans="1:20" s="60" customFormat="1" ht="15.5" x14ac:dyDescent="0.45">
      <c r="A77" s="160">
        <v>103074</v>
      </c>
      <c r="B77" s="60" t="s">
        <v>347</v>
      </c>
      <c r="C77" s="60" t="s">
        <v>914</v>
      </c>
      <c r="D77" s="60" t="s">
        <v>301</v>
      </c>
      <c r="E77" s="60" t="s">
        <v>850</v>
      </c>
      <c r="F77" s="163">
        <v>35</v>
      </c>
      <c r="G77" s="60" t="s">
        <v>153</v>
      </c>
      <c r="H77" s="60" t="s">
        <v>126</v>
      </c>
      <c r="I77" s="60" t="s">
        <v>304</v>
      </c>
      <c r="J77" s="60" t="s">
        <v>305</v>
      </c>
      <c r="K77" s="60" t="s">
        <v>287</v>
      </c>
      <c r="L77" s="60" t="s">
        <v>348</v>
      </c>
      <c r="M77" s="60" t="s">
        <v>211</v>
      </c>
      <c r="N77" s="155">
        <v>30531</v>
      </c>
      <c r="O77" s="60">
        <v>56</v>
      </c>
      <c r="P77" s="60" t="s">
        <v>39</v>
      </c>
      <c r="Q77" s="154" t="s">
        <v>349</v>
      </c>
      <c r="R77" s="60">
        <v>305</v>
      </c>
      <c r="S77" s="60" t="s">
        <v>213</v>
      </c>
      <c r="T77" s="60" t="s">
        <v>214</v>
      </c>
    </row>
    <row r="78" spans="1:20" s="60" customFormat="1" ht="15.5" x14ac:dyDescent="0.45">
      <c r="A78" s="160">
        <v>102984</v>
      </c>
      <c r="B78" s="60" t="s">
        <v>350</v>
      </c>
      <c r="C78" s="60" t="s">
        <v>902</v>
      </c>
      <c r="D78" s="60" t="s">
        <v>230</v>
      </c>
      <c r="E78" s="60" t="s">
        <v>850</v>
      </c>
      <c r="F78" s="163">
        <v>19</v>
      </c>
      <c r="G78" s="60" t="s">
        <v>125</v>
      </c>
      <c r="H78" s="60" t="s">
        <v>126</v>
      </c>
      <c r="I78" s="60" t="s">
        <v>127</v>
      </c>
      <c r="J78" s="60" t="s">
        <v>128</v>
      </c>
      <c r="K78" s="60" t="s">
        <v>129</v>
      </c>
      <c r="L78" s="60" t="s">
        <v>130</v>
      </c>
      <c r="M78" s="60" t="s">
        <v>131</v>
      </c>
      <c r="N78" s="155">
        <v>36465</v>
      </c>
      <c r="O78" s="60">
        <v>42</v>
      </c>
      <c r="P78" s="60" t="s">
        <v>39</v>
      </c>
      <c r="Q78" s="154" t="s">
        <v>351</v>
      </c>
      <c r="R78" s="60">
        <v>215</v>
      </c>
      <c r="S78" s="60" t="s">
        <v>133</v>
      </c>
      <c r="T78" s="60" t="s">
        <v>134</v>
      </c>
    </row>
    <row r="79" spans="1:20" ht="15.5" x14ac:dyDescent="0.45">
      <c r="A79" s="160">
        <v>102981</v>
      </c>
      <c r="B79" s="60" t="s">
        <v>352</v>
      </c>
      <c r="C79" s="60" t="s">
        <v>915</v>
      </c>
      <c r="D79" s="60" t="s">
        <v>124</v>
      </c>
      <c r="E79" s="60" t="s">
        <v>850</v>
      </c>
      <c r="F79" s="163">
        <v>20</v>
      </c>
      <c r="G79" s="60" t="s">
        <v>125</v>
      </c>
      <c r="H79" s="60" t="s">
        <v>126</v>
      </c>
      <c r="I79" s="60" t="s">
        <v>139</v>
      </c>
      <c r="J79" s="60" t="s">
        <v>140</v>
      </c>
      <c r="K79" s="60" t="s">
        <v>141</v>
      </c>
      <c r="L79" s="60" t="s">
        <v>142</v>
      </c>
      <c r="M79" s="60" t="s">
        <v>131</v>
      </c>
      <c r="N79" s="155">
        <v>35982</v>
      </c>
      <c r="O79" s="60">
        <v>51</v>
      </c>
      <c r="P79" s="60" t="s">
        <v>39</v>
      </c>
      <c r="Q79" s="154" t="s">
        <v>353</v>
      </c>
      <c r="R79" s="60">
        <v>255</v>
      </c>
      <c r="S79" s="60" t="s">
        <v>254</v>
      </c>
      <c r="T79" s="60" t="s">
        <v>204</v>
      </c>
    </row>
    <row r="80" spans="1:20" s="60" customFormat="1" ht="15.5" x14ac:dyDescent="0.45">
      <c r="A80" s="160">
        <v>288443</v>
      </c>
      <c r="B80" s="60" t="s">
        <v>352</v>
      </c>
      <c r="C80" s="60" t="s">
        <v>625</v>
      </c>
      <c r="D80" s="60" t="s">
        <v>136</v>
      </c>
      <c r="E80" s="60" t="s">
        <v>852</v>
      </c>
      <c r="F80" s="163">
        <v>4</v>
      </c>
      <c r="G80" s="60" t="s">
        <v>125</v>
      </c>
      <c r="H80" s="60" t="s">
        <v>138</v>
      </c>
      <c r="I80" s="60" t="s">
        <v>139</v>
      </c>
      <c r="J80" s="60" t="s">
        <v>140</v>
      </c>
      <c r="K80" s="60" t="s">
        <v>141</v>
      </c>
      <c r="L80" s="60" t="s">
        <v>142</v>
      </c>
      <c r="M80" s="60" t="s">
        <v>131</v>
      </c>
      <c r="N80" s="155">
        <v>41730</v>
      </c>
      <c r="O80" s="60">
        <v>29</v>
      </c>
      <c r="P80" s="60" t="s">
        <v>39</v>
      </c>
      <c r="Q80" s="154" t="s">
        <v>626</v>
      </c>
      <c r="R80" s="60">
        <v>240</v>
      </c>
      <c r="S80" s="60" t="s">
        <v>144</v>
      </c>
      <c r="T80" s="60" t="s">
        <v>145</v>
      </c>
    </row>
    <row r="81" spans="1:20" s="60" customFormat="1" ht="15.5" x14ac:dyDescent="0.45">
      <c r="A81" s="160">
        <v>102983</v>
      </c>
      <c r="B81" s="60" t="s">
        <v>354</v>
      </c>
      <c r="C81" s="60" t="s">
        <v>715</v>
      </c>
      <c r="D81" s="60" t="s">
        <v>284</v>
      </c>
      <c r="E81" s="60" t="s">
        <v>850</v>
      </c>
      <c r="F81" s="163">
        <v>18</v>
      </c>
      <c r="G81" s="60" t="s">
        <v>153</v>
      </c>
      <c r="H81" s="60" t="s">
        <v>126</v>
      </c>
      <c r="I81" s="60" t="s">
        <v>313</v>
      </c>
      <c r="J81" s="60" t="s">
        <v>314</v>
      </c>
      <c r="K81" s="60" t="s">
        <v>209</v>
      </c>
      <c r="L81" s="60" t="s">
        <v>315</v>
      </c>
      <c r="M81" s="60" t="s">
        <v>211</v>
      </c>
      <c r="N81" s="155">
        <v>36557</v>
      </c>
      <c r="O81" s="60">
        <v>42</v>
      </c>
      <c r="P81" s="60" t="s">
        <v>39</v>
      </c>
      <c r="Q81" s="154" t="s">
        <v>355</v>
      </c>
      <c r="R81" s="60">
        <v>285</v>
      </c>
      <c r="S81" s="60" t="s">
        <v>343</v>
      </c>
      <c r="T81" s="60" t="s">
        <v>344</v>
      </c>
    </row>
    <row r="82" spans="1:20" s="60" customFormat="1" ht="15.5" x14ac:dyDescent="0.45">
      <c r="A82" s="160">
        <v>191667</v>
      </c>
      <c r="B82" s="60" t="s">
        <v>706</v>
      </c>
      <c r="C82" s="60" t="s">
        <v>668</v>
      </c>
      <c r="D82" s="60" t="s">
        <v>163</v>
      </c>
      <c r="E82" s="60" t="s">
        <v>851</v>
      </c>
      <c r="F82" s="163">
        <v>27</v>
      </c>
      <c r="G82" s="60" t="s">
        <v>125</v>
      </c>
      <c r="H82" s="60" t="s">
        <v>164</v>
      </c>
      <c r="I82" s="60" t="s">
        <v>191</v>
      </c>
      <c r="J82" s="60" t="s">
        <v>192</v>
      </c>
      <c r="K82" s="60" t="s">
        <v>129</v>
      </c>
      <c r="L82" s="60" t="s">
        <v>665</v>
      </c>
      <c r="M82" s="60" t="s">
        <v>131</v>
      </c>
      <c r="N82" s="155">
        <v>33240</v>
      </c>
      <c r="O82" s="60">
        <v>50</v>
      </c>
      <c r="P82" s="60" t="s">
        <v>39</v>
      </c>
      <c r="Q82" s="154" t="s">
        <v>707</v>
      </c>
      <c r="R82" s="60">
        <v>215</v>
      </c>
      <c r="S82" s="60" t="s">
        <v>133</v>
      </c>
      <c r="T82" s="60" t="s">
        <v>134</v>
      </c>
    </row>
    <row r="83" spans="1:20" s="60" customFormat="1" ht="15.5" x14ac:dyDescent="0.45">
      <c r="A83" s="160">
        <v>103061</v>
      </c>
      <c r="B83" s="60" t="s">
        <v>356</v>
      </c>
      <c r="C83" s="60" t="s">
        <v>896</v>
      </c>
      <c r="D83" s="60" t="s">
        <v>196</v>
      </c>
      <c r="E83" s="60" t="s">
        <v>850</v>
      </c>
      <c r="F83" s="163">
        <v>33</v>
      </c>
      <c r="G83" s="60" t="s">
        <v>125</v>
      </c>
      <c r="H83" s="60" t="s">
        <v>126</v>
      </c>
      <c r="I83" s="60" t="s">
        <v>191</v>
      </c>
      <c r="J83" s="60" t="s">
        <v>192</v>
      </c>
      <c r="K83" s="60" t="s">
        <v>129</v>
      </c>
      <c r="L83" s="60" t="s">
        <v>197</v>
      </c>
      <c r="M83" s="60" t="s">
        <v>211</v>
      </c>
      <c r="N83" s="155">
        <v>31020</v>
      </c>
      <c r="O83" s="60">
        <v>55</v>
      </c>
      <c r="P83" s="60" t="s">
        <v>39</v>
      </c>
      <c r="Q83" s="154" t="s">
        <v>357</v>
      </c>
      <c r="R83" s="60">
        <v>270</v>
      </c>
      <c r="S83" s="60" t="s">
        <v>358</v>
      </c>
      <c r="T83" s="60" t="s">
        <v>359</v>
      </c>
    </row>
    <row r="84" spans="1:20" s="60" customFormat="1" ht="15.5" x14ac:dyDescent="0.45">
      <c r="A84" s="160">
        <v>102990</v>
      </c>
      <c r="B84" s="60" t="s">
        <v>360</v>
      </c>
      <c r="C84" s="60" t="s">
        <v>916</v>
      </c>
      <c r="D84" s="60" t="s">
        <v>124</v>
      </c>
      <c r="E84" s="60" t="s">
        <v>850</v>
      </c>
      <c r="F84" s="163">
        <v>18</v>
      </c>
      <c r="G84" s="60" t="s">
        <v>125</v>
      </c>
      <c r="H84" s="60" t="s">
        <v>126</v>
      </c>
      <c r="I84" s="60" t="s">
        <v>127</v>
      </c>
      <c r="J84" s="60" t="s">
        <v>128</v>
      </c>
      <c r="K84" s="60" t="s">
        <v>129</v>
      </c>
      <c r="L84" s="60" t="s">
        <v>130</v>
      </c>
      <c r="M84" s="60" t="s">
        <v>131</v>
      </c>
      <c r="N84" s="155">
        <v>36648</v>
      </c>
      <c r="O84" s="60">
        <v>42</v>
      </c>
      <c r="P84" s="60" t="s">
        <v>39</v>
      </c>
      <c r="Q84" s="154" t="s">
        <v>361</v>
      </c>
      <c r="R84" s="60">
        <v>215</v>
      </c>
      <c r="S84" s="60" t="s">
        <v>133</v>
      </c>
      <c r="T84" s="60" t="s">
        <v>134</v>
      </c>
    </row>
    <row r="85" spans="1:20" s="60" customFormat="1" ht="15.5" x14ac:dyDescent="0.45">
      <c r="A85" s="160">
        <v>103056</v>
      </c>
      <c r="B85" s="60" t="s">
        <v>45</v>
      </c>
      <c r="C85" s="60" t="s">
        <v>898</v>
      </c>
      <c r="D85" s="60" t="s">
        <v>151</v>
      </c>
      <c r="E85" s="60" t="s">
        <v>850</v>
      </c>
      <c r="F85" s="163">
        <v>34</v>
      </c>
      <c r="G85" s="60" t="s">
        <v>125</v>
      </c>
      <c r="H85" s="60" t="s">
        <v>126</v>
      </c>
      <c r="I85" s="60" t="s">
        <v>199</v>
      </c>
      <c r="J85" s="60" t="s">
        <v>200</v>
      </c>
      <c r="K85" s="60" t="s">
        <v>201</v>
      </c>
      <c r="L85" s="60" t="s">
        <v>362</v>
      </c>
      <c r="M85" s="60" t="s">
        <v>211</v>
      </c>
      <c r="N85" s="155">
        <v>30949</v>
      </c>
      <c r="O85" s="60">
        <v>53</v>
      </c>
      <c r="P85" s="60" t="s">
        <v>39</v>
      </c>
      <c r="Q85" s="154" t="s">
        <v>363</v>
      </c>
      <c r="R85" s="60">
        <v>255</v>
      </c>
      <c r="S85" s="60" t="s">
        <v>254</v>
      </c>
      <c r="T85" s="60" t="s">
        <v>204</v>
      </c>
    </row>
    <row r="86" spans="1:20" s="60" customFormat="1" ht="15.5" x14ac:dyDescent="0.45">
      <c r="A86" s="160">
        <v>102895</v>
      </c>
      <c r="B86" s="60" t="s">
        <v>364</v>
      </c>
      <c r="C86" s="60" t="s">
        <v>917</v>
      </c>
      <c r="D86" s="60" t="s">
        <v>124</v>
      </c>
      <c r="E86" s="60" t="s">
        <v>850</v>
      </c>
      <c r="F86" s="163">
        <v>10</v>
      </c>
      <c r="G86" s="60" t="s">
        <v>125</v>
      </c>
      <c r="H86" s="60" t="s">
        <v>126</v>
      </c>
      <c r="I86" s="60" t="s">
        <v>127</v>
      </c>
      <c r="J86" s="60" t="s">
        <v>128</v>
      </c>
      <c r="K86" s="60" t="s">
        <v>129</v>
      </c>
      <c r="L86" s="60" t="s">
        <v>245</v>
      </c>
      <c r="M86" s="60" t="s">
        <v>131</v>
      </c>
      <c r="N86" s="155">
        <v>39412</v>
      </c>
      <c r="O86" s="60">
        <v>32</v>
      </c>
      <c r="P86" s="60" t="s">
        <v>39</v>
      </c>
      <c r="Q86" s="154" t="s">
        <v>365</v>
      </c>
      <c r="R86" s="60">
        <v>190</v>
      </c>
      <c r="S86" s="60" t="s">
        <v>149</v>
      </c>
      <c r="T86" s="60" t="s">
        <v>167</v>
      </c>
    </row>
    <row r="87" spans="1:20" s="60" customFormat="1" ht="15.5" x14ac:dyDescent="0.45">
      <c r="A87" s="160">
        <v>69432</v>
      </c>
      <c r="B87" s="60" t="s">
        <v>301</v>
      </c>
      <c r="C87" s="60" t="s">
        <v>302</v>
      </c>
      <c r="D87" s="60" t="s">
        <v>178</v>
      </c>
      <c r="E87" s="60" t="s">
        <v>850</v>
      </c>
      <c r="F87" s="163">
        <v>11</v>
      </c>
      <c r="G87" s="60" t="s">
        <v>153</v>
      </c>
      <c r="H87" s="60" t="s">
        <v>126</v>
      </c>
      <c r="I87" s="60" t="s">
        <v>366</v>
      </c>
      <c r="J87" s="60" t="s">
        <v>367</v>
      </c>
      <c r="K87" s="60" t="s">
        <v>368</v>
      </c>
      <c r="L87" s="60" t="s">
        <v>369</v>
      </c>
      <c r="M87" s="60" t="s">
        <v>174</v>
      </c>
      <c r="N87" s="155">
        <v>42186</v>
      </c>
      <c r="O87" s="60">
        <v>53</v>
      </c>
      <c r="P87" s="60" t="s">
        <v>39</v>
      </c>
      <c r="Q87" s="154" t="s">
        <v>370</v>
      </c>
      <c r="R87" s="60" t="s">
        <v>333</v>
      </c>
      <c r="S87" s="60" t="s">
        <v>334</v>
      </c>
      <c r="T87" s="60">
        <v>8</v>
      </c>
    </row>
    <row r="88" spans="1:20" s="60" customFormat="1" ht="15.5" x14ac:dyDescent="0.45">
      <c r="A88" s="160">
        <v>103092</v>
      </c>
      <c r="B88" s="60" t="s">
        <v>371</v>
      </c>
      <c r="C88" s="60" t="s">
        <v>576</v>
      </c>
      <c r="D88" s="60" t="s">
        <v>196</v>
      </c>
      <c r="E88" s="60" t="s">
        <v>850</v>
      </c>
      <c r="F88" s="163">
        <v>36</v>
      </c>
      <c r="G88" s="60" t="s">
        <v>125</v>
      </c>
      <c r="H88" s="60" t="s">
        <v>126</v>
      </c>
      <c r="I88" s="60" t="s">
        <v>191</v>
      </c>
      <c r="J88" s="60" t="s">
        <v>192</v>
      </c>
      <c r="K88" s="60" t="s">
        <v>129</v>
      </c>
      <c r="L88" s="60" t="s">
        <v>197</v>
      </c>
      <c r="M88" s="60" t="s">
        <v>131</v>
      </c>
      <c r="N88" s="155">
        <v>30032</v>
      </c>
      <c r="O88" s="60">
        <v>56</v>
      </c>
      <c r="P88" s="60" t="s">
        <v>39</v>
      </c>
      <c r="Q88" s="154" t="s">
        <v>372</v>
      </c>
      <c r="R88" s="60">
        <v>215</v>
      </c>
      <c r="S88" s="60" t="s">
        <v>133</v>
      </c>
      <c r="T88" s="60" t="s">
        <v>167</v>
      </c>
    </row>
    <row r="89" spans="1:20" s="60" customFormat="1" ht="15.5" x14ac:dyDescent="0.45">
      <c r="A89" s="160">
        <v>102896</v>
      </c>
      <c r="B89" s="60" t="s">
        <v>373</v>
      </c>
      <c r="C89" s="60" t="s">
        <v>918</v>
      </c>
      <c r="D89" s="60" t="s">
        <v>196</v>
      </c>
      <c r="E89" s="60" t="s">
        <v>850</v>
      </c>
      <c r="F89" s="163">
        <v>10</v>
      </c>
      <c r="G89" s="60" t="s">
        <v>125</v>
      </c>
      <c r="H89" s="60" t="s">
        <v>126</v>
      </c>
      <c r="I89" s="60" t="s">
        <v>191</v>
      </c>
      <c r="J89" s="60" t="s">
        <v>192</v>
      </c>
      <c r="K89" s="60" t="s">
        <v>129</v>
      </c>
      <c r="L89" s="60" t="s">
        <v>197</v>
      </c>
      <c r="M89" s="60" t="s">
        <v>131</v>
      </c>
      <c r="N89" s="155">
        <v>39412</v>
      </c>
      <c r="O89" s="60">
        <v>44</v>
      </c>
      <c r="P89" s="60" t="s">
        <v>39</v>
      </c>
      <c r="Q89" s="154" t="s">
        <v>374</v>
      </c>
      <c r="R89" s="60">
        <v>215</v>
      </c>
      <c r="S89" s="60" t="s">
        <v>133</v>
      </c>
      <c r="T89" s="60" t="s">
        <v>134</v>
      </c>
    </row>
    <row r="90" spans="1:20" s="60" customFormat="1" ht="15.5" x14ac:dyDescent="0.45">
      <c r="A90" s="160">
        <v>191504</v>
      </c>
      <c r="B90" s="60" t="s">
        <v>373</v>
      </c>
      <c r="C90" s="60" t="s">
        <v>576</v>
      </c>
      <c r="D90" s="60" t="s">
        <v>163</v>
      </c>
      <c r="E90" s="60" t="s">
        <v>851</v>
      </c>
      <c r="F90" s="163">
        <v>26</v>
      </c>
      <c r="G90" s="60" t="s">
        <v>125</v>
      </c>
      <c r="H90" s="60" t="s">
        <v>164</v>
      </c>
      <c r="I90" s="60" t="s">
        <v>127</v>
      </c>
      <c r="J90" s="60" t="s">
        <v>128</v>
      </c>
      <c r="K90" s="60" t="s">
        <v>129</v>
      </c>
      <c r="L90" s="60" t="s">
        <v>165</v>
      </c>
      <c r="M90" s="60" t="s">
        <v>131</v>
      </c>
      <c r="N90" s="155">
        <v>33695</v>
      </c>
      <c r="O90" s="60">
        <v>56</v>
      </c>
      <c r="P90" s="60" t="s">
        <v>39</v>
      </c>
      <c r="Q90" s="154" t="s">
        <v>686</v>
      </c>
      <c r="R90" s="60">
        <v>190</v>
      </c>
      <c r="S90" s="60" t="s">
        <v>149</v>
      </c>
      <c r="T90" s="60" t="s">
        <v>167</v>
      </c>
    </row>
    <row r="91" spans="1:20" s="60" customFormat="1" ht="15.5" x14ac:dyDescent="0.45">
      <c r="A91" s="160">
        <v>102897</v>
      </c>
      <c r="B91" s="60" t="s">
        <v>375</v>
      </c>
      <c r="C91" s="60" t="s">
        <v>919</v>
      </c>
      <c r="D91" s="60" t="s">
        <v>124</v>
      </c>
      <c r="E91" s="60" t="s">
        <v>850</v>
      </c>
      <c r="F91" s="163">
        <v>10</v>
      </c>
      <c r="G91" s="60" t="s">
        <v>125</v>
      </c>
      <c r="H91" s="60" t="s">
        <v>126</v>
      </c>
      <c r="I91" s="60" t="s">
        <v>127</v>
      </c>
      <c r="J91" s="60" t="s">
        <v>128</v>
      </c>
      <c r="K91" s="60" t="s">
        <v>129</v>
      </c>
      <c r="L91" s="60" t="s">
        <v>245</v>
      </c>
      <c r="M91" s="60" t="s">
        <v>131</v>
      </c>
      <c r="N91" s="155">
        <v>39412</v>
      </c>
      <c r="O91" s="60">
        <v>41</v>
      </c>
      <c r="P91" s="60" t="s">
        <v>39</v>
      </c>
      <c r="Q91" s="154" t="s">
        <v>376</v>
      </c>
      <c r="R91" s="60">
        <v>190</v>
      </c>
      <c r="S91" s="60" t="s">
        <v>149</v>
      </c>
      <c r="T91" s="60" t="s">
        <v>134</v>
      </c>
    </row>
    <row r="92" spans="1:20" s="60" customFormat="1" ht="15.5" x14ac:dyDescent="0.45">
      <c r="A92" s="160">
        <v>12837</v>
      </c>
      <c r="B92" s="60" t="s">
        <v>189</v>
      </c>
      <c r="C92" s="60" t="s">
        <v>190</v>
      </c>
      <c r="D92" s="60" t="s">
        <v>178</v>
      </c>
      <c r="E92" s="60" t="s">
        <v>852</v>
      </c>
      <c r="F92" s="163">
        <v>17</v>
      </c>
      <c r="G92" s="60" t="s">
        <v>153</v>
      </c>
      <c r="H92" s="60" t="s">
        <v>138</v>
      </c>
      <c r="I92" s="60" t="s">
        <v>600</v>
      </c>
      <c r="J92" s="60" t="s">
        <v>601</v>
      </c>
      <c r="K92" s="60" t="s">
        <v>602</v>
      </c>
      <c r="L92" s="60" t="s">
        <v>627</v>
      </c>
      <c r="M92" s="60" t="s">
        <v>174</v>
      </c>
      <c r="N92" s="155">
        <v>42278</v>
      </c>
      <c r="O92" s="60">
        <v>43</v>
      </c>
      <c r="P92" s="60" t="s">
        <v>40</v>
      </c>
      <c r="Q92" s="154" t="s">
        <v>628</v>
      </c>
      <c r="R92" s="60" t="s">
        <v>333</v>
      </c>
      <c r="S92" s="60" t="s">
        <v>334</v>
      </c>
      <c r="T92" s="60">
        <v>8</v>
      </c>
    </row>
    <row r="93" spans="1:20" s="60" customFormat="1" ht="15.5" x14ac:dyDescent="0.45">
      <c r="A93" s="161">
        <v>103083</v>
      </c>
      <c r="B93" s="59" t="s">
        <v>377</v>
      </c>
      <c r="C93" s="59" t="s">
        <v>920</v>
      </c>
      <c r="D93" s="59" t="s">
        <v>230</v>
      </c>
      <c r="E93" s="59" t="s">
        <v>850</v>
      </c>
      <c r="F93" s="164">
        <v>35</v>
      </c>
      <c r="G93" s="59" t="s">
        <v>125</v>
      </c>
      <c r="H93" s="59" t="s">
        <v>126</v>
      </c>
      <c r="I93" s="59" t="s">
        <v>127</v>
      </c>
      <c r="J93" s="59" t="s">
        <v>128</v>
      </c>
      <c r="K93" s="59" t="s">
        <v>129</v>
      </c>
      <c r="L93" s="59" t="s">
        <v>216</v>
      </c>
      <c r="M93" s="59" t="s">
        <v>131</v>
      </c>
      <c r="N93" s="158">
        <v>30278</v>
      </c>
      <c r="O93" s="59">
        <v>57</v>
      </c>
      <c r="P93" s="59" t="s">
        <v>40</v>
      </c>
      <c r="Q93" s="157" t="s">
        <v>378</v>
      </c>
      <c r="R93" s="59">
        <v>170</v>
      </c>
      <c r="S93" s="59" t="s">
        <v>228</v>
      </c>
      <c r="T93" s="59" t="s">
        <v>218</v>
      </c>
    </row>
    <row r="94" spans="1:20" s="60" customFormat="1" ht="15.5" x14ac:dyDescent="0.45">
      <c r="A94" s="160">
        <v>103017</v>
      </c>
      <c r="B94" s="60" t="s">
        <v>379</v>
      </c>
      <c r="C94" s="60" t="s">
        <v>921</v>
      </c>
      <c r="D94" s="60" t="s">
        <v>196</v>
      </c>
      <c r="E94" s="60" t="s">
        <v>850</v>
      </c>
      <c r="F94" s="163">
        <v>25</v>
      </c>
      <c r="G94" s="60" t="s">
        <v>125</v>
      </c>
      <c r="H94" s="60" t="s">
        <v>126</v>
      </c>
      <c r="I94" s="60" t="s">
        <v>380</v>
      </c>
      <c r="J94" s="60" t="s">
        <v>381</v>
      </c>
      <c r="K94" s="60" t="s">
        <v>141</v>
      </c>
      <c r="L94" s="60" t="s">
        <v>142</v>
      </c>
      <c r="M94" s="60" t="s">
        <v>131</v>
      </c>
      <c r="N94" s="155">
        <v>34213</v>
      </c>
      <c r="O94" s="60">
        <v>54</v>
      </c>
      <c r="P94" s="60" t="s">
        <v>40</v>
      </c>
      <c r="Q94" s="154" t="s">
        <v>382</v>
      </c>
      <c r="R94" s="60">
        <v>240</v>
      </c>
      <c r="S94" s="60" t="s">
        <v>144</v>
      </c>
      <c r="T94" s="60" t="s">
        <v>204</v>
      </c>
    </row>
    <row r="95" spans="1:20" s="60" customFormat="1" ht="15.5" x14ac:dyDescent="0.45">
      <c r="A95" s="160">
        <v>10631106</v>
      </c>
      <c r="B95" s="60" t="s">
        <v>383</v>
      </c>
      <c r="C95" s="60" t="s">
        <v>384</v>
      </c>
      <c r="D95" s="60" t="s">
        <v>178</v>
      </c>
      <c r="E95" s="60" t="s">
        <v>850</v>
      </c>
      <c r="F95" s="163">
        <v>0</v>
      </c>
      <c r="G95" s="60" t="s">
        <v>153</v>
      </c>
      <c r="H95" s="60" t="s">
        <v>303</v>
      </c>
      <c r="I95" s="60" t="s">
        <v>385</v>
      </c>
      <c r="J95" s="60" t="s">
        <v>386</v>
      </c>
      <c r="K95" s="60" t="s">
        <v>330</v>
      </c>
      <c r="L95" s="60" t="s">
        <v>387</v>
      </c>
      <c r="M95" s="60" t="s">
        <v>174</v>
      </c>
      <c r="N95" s="155">
        <v>43346</v>
      </c>
      <c r="O95" s="60">
        <v>33</v>
      </c>
      <c r="P95" s="60" t="s">
        <v>40</v>
      </c>
      <c r="Q95" s="154" t="s">
        <v>388</v>
      </c>
      <c r="R95" s="60" t="s">
        <v>176</v>
      </c>
      <c r="S95" s="60" t="s">
        <v>177</v>
      </c>
      <c r="T95" s="60">
        <v>8</v>
      </c>
    </row>
    <row r="96" spans="1:20" ht="15.5" x14ac:dyDescent="0.45">
      <c r="A96" s="160">
        <v>103019</v>
      </c>
      <c r="B96" s="60" t="s">
        <v>238</v>
      </c>
      <c r="C96" s="60" t="s">
        <v>922</v>
      </c>
      <c r="D96" s="60" t="s">
        <v>284</v>
      </c>
      <c r="E96" s="60" t="s">
        <v>850</v>
      </c>
      <c r="F96" s="163">
        <v>24</v>
      </c>
      <c r="G96" s="60" t="s">
        <v>153</v>
      </c>
      <c r="H96" s="60" t="s">
        <v>126</v>
      </c>
      <c r="I96" s="60" t="s">
        <v>389</v>
      </c>
      <c r="J96" s="60" t="s">
        <v>390</v>
      </c>
      <c r="K96" s="60" t="s">
        <v>172</v>
      </c>
      <c r="L96" s="60" t="s">
        <v>391</v>
      </c>
      <c r="M96" s="60" t="s">
        <v>211</v>
      </c>
      <c r="N96" s="155">
        <v>34486</v>
      </c>
      <c r="O96" s="60">
        <v>53</v>
      </c>
      <c r="P96" s="60" t="s">
        <v>39</v>
      </c>
      <c r="Q96" s="154" t="s">
        <v>392</v>
      </c>
      <c r="R96" s="60">
        <v>335</v>
      </c>
      <c r="S96" s="60" t="s">
        <v>290</v>
      </c>
      <c r="T96" s="60" t="s">
        <v>214</v>
      </c>
    </row>
    <row r="97" spans="1:20" s="60" customFormat="1" ht="15.5" x14ac:dyDescent="0.45">
      <c r="A97" s="160">
        <v>103057</v>
      </c>
      <c r="B97" s="60" t="s">
        <v>393</v>
      </c>
      <c r="C97" s="60" t="s">
        <v>683</v>
      </c>
      <c r="D97" s="60" t="s">
        <v>111</v>
      </c>
      <c r="E97" s="60" t="s">
        <v>850</v>
      </c>
      <c r="F97" s="163">
        <v>34</v>
      </c>
      <c r="G97" s="60" t="s">
        <v>153</v>
      </c>
      <c r="H97" s="60" t="s">
        <v>126</v>
      </c>
      <c r="I97" s="60" t="s">
        <v>394</v>
      </c>
      <c r="J97" s="60" t="s">
        <v>395</v>
      </c>
      <c r="K97" s="60" t="s">
        <v>396</v>
      </c>
      <c r="L97" s="60" t="s">
        <v>397</v>
      </c>
      <c r="M97" s="60" t="s">
        <v>158</v>
      </c>
      <c r="N97" s="155">
        <v>30949</v>
      </c>
      <c r="O97" s="60">
        <v>56</v>
      </c>
      <c r="P97" s="60" t="s">
        <v>39</v>
      </c>
      <c r="Q97" s="154" t="s">
        <v>398</v>
      </c>
      <c r="R97" s="60">
        <v>285</v>
      </c>
      <c r="S97" s="60" t="s">
        <v>343</v>
      </c>
      <c r="T97" s="60" t="s">
        <v>344</v>
      </c>
    </row>
    <row r="98" spans="1:20" s="60" customFormat="1" ht="15.5" x14ac:dyDescent="0.45">
      <c r="A98" s="160">
        <v>102898</v>
      </c>
      <c r="B98" s="60" t="s">
        <v>399</v>
      </c>
      <c r="C98" s="60" t="s">
        <v>220</v>
      </c>
      <c r="D98" s="60" t="s">
        <v>230</v>
      </c>
      <c r="E98" s="60" t="s">
        <v>850</v>
      </c>
      <c r="F98" s="163">
        <v>10</v>
      </c>
      <c r="G98" s="60" t="s">
        <v>125</v>
      </c>
      <c r="H98" s="60" t="s">
        <v>126</v>
      </c>
      <c r="I98" s="60" t="s">
        <v>127</v>
      </c>
      <c r="J98" s="60" t="s">
        <v>128</v>
      </c>
      <c r="K98" s="60" t="s">
        <v>129</v>
      </c>
      <c r="L98" s="60" t="s">
        <v>216</v>
      </c>
      <c r="M98" s="60" t="s">
        <v>131</v>
      </c>
      <c r="N98" s="155">
        <v>39412</v>
      </c>
      <c r="O98" s="60">
        <v>45</v>
      </c>
      <c r="P98" s="60" t="s">
        <v>39</v>
      </c>
      <c r="Q98" s="154" t="s">
        <v>400</v>
      </c>
      <c r="R98" s="60">
        <v>190</v>
      </c>
      <c r="S98" s="60" t="s">
        <v>149</v>
      </c>
      <c r="T98" s="60" t="s">
        <v>167</v>
      </c>
    </row>
    <row r="99" spans="1:20" s="60" customFormat="1" ht="15.5" x14ac:dyDescent="0.45">
      <c r="A99" s="160">
        <v>190953</v>
      </c>
      <c r="B99" s="60" t="s">
        <v>659</v>
      </c>
      <c r="C99" s="60" t="s">
        <v>660</v>
      </c>
      <c r="D99" s="60" t="s">
        <v>163</v>
      </c>
      <c r="E99" s="60" t="s">
        <v>851</v>
      </c>
      <c r="F99" s="163">
        <v>14</v>
      </c>
      <c r="G99" s="60" t="s">
        <v>153</v>
      </c>
      <c r="H99" s="60" t="s">
        <v>164</v>
      </c>
      <c r="I99" s="60" t="s">
        <v>435</v>
      </c>
      <c r="J99" s="60" t="s">
        <v>436</v>
      </c>
      <c r="K99" s="60" t="s">
        <v>209</v>
      </c>
      <c r="L99" s="60" t="s">
        <v>661</v>
      </c>
      <c r="M99" s="60" t="s">
        <v>211</v>
      </c>
      <c r="N99" s="155">
        <v>38018</v>
      </c>
      <c r="O99" s="60">
        <v>46</v>
      </c>
      <c r="P99" s="60" t="s">
        <v>39</v>
      </c>
      <c r="Q99" s="154" t="s">
        <v>662</v>
      </c>
      <c r="R99" s="60">
        <v>335</v>
      </c>
      <c r="S99" s="60" t="s">
        <v>290</v>
      </c>
      <c r="T99" s="60" t="s">
        <v>214</v>
      </c>
    </row>
    <row r="100" spans="1:20" s="60" customFormat="1" ht="15.5" x14ac:dyDescent="0.45">
      <c r="A100" s="160">
        <v>103081</v>
      </c>
      <c r="B100" s="60" t="s">
        <v>401</v>
      </c>
      <c r="C100" s="60" t="s">
        <v>704</v>
      </c>
      <c r="D100" s="60" t="s">
        <v>230</v>
      </c>
      <c r="E100" s="60" t="s">
        <v>850</v>
      </c>
      <c r="F100" s="163">
        <v>35</v>
      </c>
      <c r="G100" s="60" t="s">
        <v>125</v>
      </c>
      <c r="H100" s="60" t="s">
        <v>126</v>
      </c>
      <c r="I100" s="60" t="s">
        <v>139</v>
      </c>
      <c r="J100" s="60" t="s">
        <v>140</v>
      </c>
      <c r="K100" s="60" t="s">
        <v>141</v>
      </c>
      <c r="L100" s="60" t="s">
        <v>142</v>
      </c>
      <c r="M100" s="60" t="s">
        <v>131</v>
      </c>
      <c r="N100" s="155">
        <v>30263</v>
      </c>
      <c r="O100" s="60">
        <v>56</v>
      </c>
      <c r="P100" s="60" t="s">
        <v>39</v>
      </c>
      <c r="Q100" s="154" t="s">
        <v>402</v>
      </c>
      <c r="R100" s="60">
        <v>255</v>
      </c>
      <c r="S100" s="60" t="s">
        <v>254</v>
      </c>
      <c r="T100" s="60" t="s">
        <v>204</v>
      </c>
    </row>
    <row r="101" spans="1:20" s="60" customFormat="1" ht="15.5" x14ac:dyDescent="0.45">
      <c r="A101" s="160">
        <v>104638</v>
      </c>
      <c r="B101" s="60" t="s">
        <v>629</v>
      </c>
      <c r="C101" s="60" t="s">
        <v>896</v>
      </c>
      <c r="D101" s="60" t="s">
        <v>136</v>
      </c>
      <c r="E101" s="60" t="s">
        <v>852</v>
      </c>
      <c r="F101" s="163">
        <v>10</v>
      </c>
      <c r="G101" s="60" t="s">
        <v>125</v>
      </c>
      <c r="H101" s="60" t="s">
        <v>138</v>
      </c>
      <c r="I101" s="60" t="s">
        <v>127</v>
      </c>
      <c r="J101" s="60" t="s">
        <v>128</v>
      </c>
      <c r="K101" s="60" t="s">
        <v>129</v>
      </c>
      <c r="L101" s="60" t="s">
        <v>147</v>
      </c>
      <c r="M101" s="60" t="s">
        <v>131</v>
      </c>
      <c r="N101" s="155">
        <v>39448</v>
      </c>
      <c r="O101" s="60">
        <v>41</v>
      </c>
      <c r="P101" s="60" t="s">
        <v>39</v>
      </c>
      <c r="Q101" s="154" t="s">
        <v>630</v>
      </c>
      <c r="R101" s="60">
        <v>190</v>
      </c>
      <c r="S101" s="60" t="s">
        <v>149</v>
      </c>
      <c r="T101" s="60" t="s">
        <v>134</v>
      </c>
    </row>
    <row r="102" spans="1:20" s="60" customFormat="1" ht="15.5" x14ac:dyDescent="0.45">
      <c r="A102" s="160">
        <v>76818</v>
      </c>
      <c r="B102" s="60" t="s">
        <v>631</v>
      </c>
      <c r="C102" s="60" t="s">
        <v>632</v>
      </c>
      <c r="D102" s="60" t="s">
        <v>189</v>
      </c>
      <c r="E102" s="60" t="s">
        <v>852</v>
      </c>
      <c r="F102" s="163"/>
      <c r="G102" s="60" t="s">
        <v>125</v>
      </c>
      <c r="H102" s="60" t="s">
        <v>138</v>
      </c>
      <c r="I102" s="60" t="s">
        <v>633</v>
      </c>
      <c r="J102" s="60" t="s">
        <v>634</v>
      </c>
      <c r="K102" s="60" t="s">
        <v>201</v>
      </c>
      <c r="L102" s="60" t="s">
        <v>635</v>
      </c>
      <c r="M102" s="60" t="s">
        <v>211</v>
      </c>
      <c r="N102" s="155">
        <v>42401</v>
      </c>
      <c r="O102" s="60">
        <v>57</v>
      </c>
      <c r="P102" s="60" t="s">
        <v>39</v>
      </c>
      <c r="Q102" s="154" t="s">
        <v>636</v>
      </c>
      <c r="R102" s="60">
        <v>285</v>
      </c>
      <c r="S102" s="60" t="s">
        <v>343</v>
      </c>
      <c r="T102" s="60" t="s">
        <v>344</v>
      </c>
    </row>
    <row r="103" spans="1:20" s="60" customFormat="1" ht="15.5" x14ac:dyDescent="0.45">
      <c r="A103" s="160">
        <v>103004</v>
      </c>
      <c r="B103" s="60" t="s">
        <v>403</v>
      </c>
      <c r="C103" s="60" t="s">
        <v>923</v>
      </c>
      <c r="D103" s="60" t="s">
        <v>284</v>
      </c>
      <c r="E103" s="60" t="s">
        <v>850</v>
      </c>
      <c r="F103" s="163">
        <v>20</v>
      </c>
      <c r="G103" s="60" t="s">
        <v>153</v>
      </c>
      <c r="H103" s="60" t="s">
        <v>126</v>
      </c>
      <c r="I103" s="60" t="s">
        <v>313</v>
      </c>
      <c r="J103" s="60" t="s">
        <v>314</v>
      </c>
      <c r="K103" s="60" t="s">
        <v>209</v>
      </c>
      <c r="L103" s="60" t="s">
        <v>315</v>
      </c>
      <c r="M103" s="60" t="s">
        <v>211</v>
      </c>
      <c r="N103" s="155">
        <v>35982</v>
      </c>
      <c r="O103" s="60">
        <v>50</v>
      </c>
      <c r="P103" s="60" t="s">
        <v>39</v>
      </c>
      <c r="Q103" s="154" t="s">
        <v>404</v>
      </c>
      <c r="R103" s="60">
        <v>285</v>
      </c>
      <c r="S103" s="60" t="s">
        <v>343</v>
      </c>
      <c r="T103" s="60" t="s">
        <v>344</v>
      </c>
    </row>
    <row r="104" spans="1:20" s="60" customFormat="1" ht="15.5" x14ac:dyDescent="0.45">
      <c r="A104" s="160">
        <v>103046</v>
      </c>
      <c r="B104" s="60" t="s">
        <v>405</v>
      </c>
      <c r="C104" s="60" t="s">
        <v>911</v>
      </c>
      <c r="D104" s="60" t="s">
        <v>151</v>
      </c>
      <c r="E104" s="60" t="s">
        <v>850</v>
      </c>
      <c r="F104" s="163">
        <v>28</v>
      </c>
      <c r="G104" s="60" t="s">
        <v>125</v>
      </c>
      <c r="H104" s="60" t="s">
        <v>126</v>
      </c>
      <c r="I104" s="60" t="s">
        <v>199</v>
      </c>
      <c r="J104" s="60" t="s">
        <v>200</v>
      </c>
      <c r="K104" s="60" t="s">
        <v>201</v>
      </c>
      <c r="L104" s="60" t="s">
        <v>202</v>
      </c>
      <c r="M104" s="60" t="s">
        <v>131</v>
      </c>
      <c r="N104" s="155">
        <v>33055</v>
      </c>
      <c r="O104" s="60">
        <v>49</v>
      </c>
      <c r="P104" s="60" t="s">
        <v>39</v>
      </c>
      <c r="Q104" s="154" t="s">
        <v>406</v>
      </c>
      <c r="R104" s="60">
        <v>270</v>
      </c>
      <c r="S104" s="60" t="s">
        <v>358</v>
      </c>
      <c r="T104" s="60" t="s">
        <v>204</v>
      </c>
    </row>
    <row r="105" spans="1:20" s="60" customFormat="1" ht="15.5" x14ac:dyDescent="0.45">
      <c r="A105" s="160">
        <v>102928</v>
      </c>
      <c r="B105" s="60" t="s">
        <v>407</v>
      </c>
      <c r="C105" s="60" t="s">
        <v>896</v>
      </c>
      <c r="D105" s="60" t="s">
        <v>124</v>
      </c>
      <c r="E105" s="60" t="s">
        <v>850</v>
      </c>
      <c r="F105" s="163">
        <v>12</v>
      </c>
      <c r="G105" s="60" t="s">
        <v>125</v>
      </c>
      <c r="H105" s="60" t="s">
        <v>126</v>
      </c>
      <c r="I105" s="60" t="s">
        <v>127</v>
      </c>
      <c r="J105" s="60" t="s">
        <v>128</v>
      </c>
      <c r="K105" s="60" t="s">
        <v>129</v>
      </c>
      <c r="L105" s="60" t="s">
        <v>130</v>
      </c>
      <c r="M105" s="60" t="s">
        <v>131</v>
      </c>
      <c r="N105" s="155">
        <v>38991</v>
      </c>
      <c r="O105" s="60">
        <v>33</v>
      </c>
      <c r="P105" s="60" t="s">
        <v>39</v>
      </c>
      <c r="Q105" s="154" t="s">
        <v>408</v>
      </c>
      <c r="R105" s="60">
        <v>190</v>
      </c>
      <c r="S105" s="60" t="s">
        <v>149</v>
      </c>
      <c r="T105" s="60" t="s">
        <v>134</v>
      </c>
    </row>
    <row r="106" spans="1:20" s="60" customFormat="1" ht="15.5" x14ac:dyDescent="0.45">
      <c r="A106" s="160">
        <v>104656</v>
      </c>
      <c r="B106" s="60" t="s">
        <v>637</v>
      </c>
      <c r="C106" s="60" t="s">
        <v>911</v>
      </c>
      <c r="D106" s="60" t="s">
        <v>593</v>
      </c>
      <c r="E106" s="60" t="s">
        <v>852</v>
      </c>
      <c r="F106" s="163">
        <v>10</v>
      </c>
      <c r="G106" s="60" t="s">
        <v>125</v>
      </c>
      <c r="H106" s="60" t="s">
        <v>138</v>
      </c>
      <c r="I106" s="60" t="s">
        <v>199</v>
      </c>
      <c r="J106" s="60" t="s">
        <v>200</v>
      </c>
      <c r="K106" s="60" t="s">
        <v>201</v>
      </c>
      <c r="L106" s="60" t="s">
        <v>608</v>
      </c>
      <c r="M106" s="60" t="s">
        <v>131</v>
      </c>
      <c r="N106" s="155">
        <v>39448</v>
      </c>
      <c r="O106" s="60">
        <v>54</v>
      </c>
      <c r="P106" s="60" t="s">
        <v>39</v>
      </c>
      <c r="Q106" s="154" t="s">
        <v>638</v>
      </c>
      <c r="R106" s="60">
        <v>240</v>
      </c>
      <c r="S106" s="60" t="s">
        <v>144</v>
      </c>
      <c r="T106" s="60" t="s">
        <v>145</v>
      </c>
    </row>
    <row r="107" spans="1:20" ht="15.5" x14ac:dyDescent="0.45">
      <c r="A107" s="160">
        <v>103093</v>
      </c>
      <c r="B107" s="60" t="s">
        <v>409</v>
      </c>
      <c r="C107" s="60" t="s">
        <v>924</v>
      </c>
      <c r="D107" s="60" t="s">
        <v>196</v>
      </c>
      <c r="E107" s="60" t="s">
        <v>850</v>
      </c>
      <c r="F107" s="163">
        <v>36</v>
      </c>
      <c r="G107" s="60" t="s">
        <v>125</v>
      </c>
      <c r="H107" s="60" t="s">
        <v>126</v>
      </c>
      <c r="I107" s="60" t="s">
        <v>191</v>
      </c>
      <c r="J107" s="60" t="s">
        <v>192</v>
      </c>
      <c r="K107" s="60" t="s">
        <v>129</v>
      </c>
      <c r="L107" s="60" t="s">
        <v>410</v>
      </c>
      <c r="M107" s="60" t="s">
        <v>131</v>
      </c>
      <c r="N107" s="155">
        <v>30032</v>
      </c>
      <c r="O107" s="60">
        <v>56</v>
      </c>
      <c r="P107" s="60" t="s">
        <v>39</v>
      </c>
      <c r="Q107" s="154" t="s">
        <v>411</v>
      </c>
      <c r="R107" s="60">
        <v>215</v>
      </c>
      <c r="S107" s="60" t="s">
        <v>133</v>
      </c>
      <c r="T107" s="60" t="s">
        <v>167</v>
      </c>
    </row>
    <row r="108" spans="1:20" ht="15.5" x14ac:dyDescent="0.45">
      <c r="A108" s="160">
        <v>104655</v>
      </c>
      <c r="B108" s="60" t="s">
        <v>650</v>
      </c>
      <c r="C108" s="60" t="s">
        <v>925</v>
      </c>
      <c r="D108" s="60" t="s">
        <v>136</v>
      </c>
      <c r="E108" s="60" t="s">
        <v>852</v>
      </c>
      <c r="F108" s="163">
        <v>10</v>
      </c>
      <c r="G108" s="60" t="s">
        <v>125</v>
      </c>
      <c r="H108" s="60" t="s">
        <v>138</v>
      </c>
      <c r="I108" s="60" t="s">
        <v>127</v>
      </c>
      <c r="J108" s="60" t="s">
        <v>128</v>
      </c>
      <c r="K108" s="60" t="s">
        <v>129</v>
      </c>
      <c r="L108" s="60" t="s">
        <v>147</v>
      </c>
      <c r="M108" s="60" t="s">
        <v>131</v>
      </c>
      <c r="N108" s="155">
        <v>39448</v>
      </c>
      <c r="O108" s="60">
        <v>54</v>
      </c>
      <c r="P108" s="60" t="s">
        <v>39</v>
      </c>
      <c r="Q108" s="154" t="s">
        <v>651</v>
      </c>
      <c r="R108" s="60">
        <v>190</v>
      </c>
      <c r="S108" s="60" t="s">
        <v>149</v>
      </c>
      <c r="T108" s="60" t="s">
        <v>134</v>
      </c>
    </row>
    <row r="109" spans="1:20" s="60" customFormat="1" ht="15.5" x14ac:dyDescent="0.45">
      <c r="A109" s="160">
        <v>103063</v>
      </c>
      <c r="B109" s="60" t="s">
        <v>412</v>
      </c>
      <c r="C109" s="60" t="s">
        <v>683</v>
      </c>
      <c r="D109" s="60" t="s">
        <v>124</v>
      </c>
      <c r="E109" s="60" t="s">
        <v>850</v>
      </c>
      <c r="F109" s="163">
        <v>35</v>
      </c>
      <c r="G109" s="60" t="s">
        <v>125</v>
      </c>
      <c r="H109" s="60" t="s">
        <v>126</v>
      </c>
      <c r="I109" s="60" t="s">
        <v>139</v>
      </c>
      <c r="J109" s="60" t="s">
        <v>140</v>
      </c>
      <c r="K109" s="60" t="s">
        <v>141</v>
      </c>
      <c r="L109" s="60" t="s">
        <v>142</v>
      </c>
      <c r="M109" s="60" t="s">
        <v>131</v>
      </c>
      <c r="N109" s="155">
        <v>30294</v>
      </c>
      <c r="O109" s="60">
        <v>55</v>
      </c>
      <c r="P109" s="60" t="s">
        <v>39</v>
      </c>
      <c r="Q109" s="154" t="s">
        <v>413</v>
      </c>
      <c r="R109" s="60">
        <v>255</v>
      </c>
      <c r="S109" s="60" t="s">
        <v>254</v>
      </c>
      <c r="T109" s="60" t="s">
        <v>204</v>
      </c>
    </row>
    <row r="110" spans="1:20" s="60" customFormat="1" ht="15.5" x14ac:dyDescent="0.45">
      <c r="A110" s="160">
        <v>10555049</v>
      </c>
      <c r="B110" s="60" t="s">
        <v>652</v>
      </c>
      <c r="C110" s="60" t="s">
        <v>653</v>
      </c>
      <c r="D110" s="60" t="s">
        <v>136</v>
      </c>
      <c r="E110" s="60" t="s">
        <v>852</v>
      </c>
      <c r="F110" s="163">
        <v>1</v>
      </c>
      <c r="G110" s="60" t="s">
        <v>125</v>
      </c>
      <c r="H110" s="60" t="s">
        <v>138</v>
      </c>
      <c r="I110" s="60" t="s">
        <v>127</v>
      </c>
      <c r="J110" s="60" t="s">
        <v>128</v>
      </c>
      <c r="K110" s="60" t="s">
        <v>129</v>
      </c>
      <c r="L110" s="60" t="s">
        <v>581</v>
      </c>
      <c r="M110" s="60" t="s">
        <v>131</v>
      </c>
      <c r="N110" s="155">
        <v>42767</v>
      </c>
      <c r="O110" s="60">
        <v>43</v>
      </c>
      <c r="P110" s="60" t="s">
        <v>39</v>
      </c>
      <c r="Q110" s="154" t="s">
        <v>654</v>
      </c>
      <c r="R110" s="60">
        <v>190</v>
      </c>
      <c r="S110" s="60" t="s">
        <v>149</v>
      </c>
      <c r="T110" s="60" t="s">
        <v>134</v>
      </c>
    </row>
    <row r="111" spans="1:20" s="60" customFormat="1" ht="15.5" x14ac:dyDescent="0.45">
      <c r="A111" s="160">
        <v>102985</v>
      </c>
      <c r="B111" s="60" t="s">
        <v>414</v>
      </c>
      <c r="C111" s="60" t="s">
        <v>925</v>
      </c>
      <c r="D111" s="60" t="s">
        <v>124</v>
      </c>
      <c r="E111" s="60" t="s">
        <v>850</v>
      </c>
      <c r="F111" s="163">
        <v>19</v>
      </c>
      <c r="G111" s="60" t="s">
        <v>125</v>
      </c>
      <c r="H111" s="60" t="s">
        <v>126</v>
      </c>
      <c r="I111" s="60" t="s">
        <v>127</v>
      </c>
      <c r="J111" s="60" t="s">
        <v>128</v>
      </c>
      <c r="K111" s="60" t="s">
        <v>129</v>
      </c>
      <c r="L111" s="60" t="s">
        <v>130</v>
      </c>
      <c r="M111" s="60" t="s">
        <v>131</v>
      </c>
      <c r="N111" s="155">
        <v>36465</v>
      </c>
      <c r="O111" s="60">
        <v>51</v>
      </c>
      <c r="P111" s="60" t="s">
        <v>39</v>
      </c>
      <c r="Q111" s="154" t="s">
        <v>415</v>
      </c>
      <c r="R111" s="60">
        <v>215</v>
      </c>
      <c r="S111" s="60" t="s">
        <v>133</v>
      </c>
      <c r="T111" s="60" t="s">
        <v>134</v>
      </c>
    </row>
    <row r="112" spans="1:20" s="60" customFormat="1" ht="15.5" x14ac:dyDescent="0.45">
      <c r="A112" s="160">
        <v>103035</v>
      </c>
      <c r="B112" s="60" t="s">
        <v>416</v>
      </c>
      <c r="C112" s="60" t="s">
        <v>926</v>
      </c>
      <c r="D112" s="60" t="s">
        <v>238</v>
      </c>
      <c r="E112" s="60" t="s">
        <v>850</v>
      </c>
      <c r="F112" s="163">
        <v>33</v>
      </c>
      <c r="G112" s="60" t="s">
        <v>125</v>
      </c>
      <c r="H112" s="60" t="s">
        <v>126</v>
      </c>
      <c r="I112" s="60" t="s">
        <v>294</v>
      </c>
      <c r="J112" s="60" t="s">
        <v>295</v>
      </c>
      <c r="K112" s="60" t="s">
        <v>296</v>
      </c>
      <c r="L112" s="60" t="s">
        <v>242</v>
      </c>
      <c r="M112" s="60" t="s">
        <v>211</v>
      </c>
      <c r="N112" s="155">
        <v>31061</v>
      </c>
      <c r="O112" s="60">
        <v>54</v>
      </c>
      <c r="P112" s="60" t="s">
        <v>39</v>
      </c>
      <c r="Q112" s="154" t="s">
        <v>417</v>
      </c>
      <c r="R112" s="60">
        <v>270</v>
      </c>
      <c r="S112" s="60" t="s">
        <v>358</v>
      </c>
      <c r="T112" s="60" t="s">
        <v>134</v>
      </c>
    </row>
    <row r="113" spans="1:20" s="60" customFormat="1" ht="15.5" x14ac:dyDescent="0.45">
      <c r="A113" s="160">
        <v>104685</v>
      </c>
      <c r="B113" s="60" t="s">
        <v>657</v>
      </c>
      <c r="C113" s="60" t="s">
        <v>715</v>
      </c>
      <c r="D113" s="60" t="s">
        <v>136</v>
      </c>
      <c r="E113" s="60" t="s">
        <v>852</v>
      </c>
      <c r="F113" s="163">
        <v>10</v>
      </c>
      <c r="G113" s="60" t="s">
        <v>125</v>
      </c>
      <c r="H113" s="60" t="s">
        <v>138</v>
      </c>
      <c r="I113" s="60" t="s">
        <v>127</v>
      </c>
      <c r="J113" s="60" t="s">
        <v>128</v>
      </c>
      <c r="K113" s="60" t="s">
        <v>129</v>
      </c>
      <c r="L113" s="60" t="s">
        <v>147</v>
      </c>
      <c r="M113" s="60" t="s">
        <v>131</v>
      </c>
      <c r="N113" s="155">
        <v>39448</v>
      </c>
      <c r="O113" s="60">
        <v>58</v>
      </c>
      <c r="P113" s="60" t="s">
        <v>39</v>
      </c>
      <c r="Q113" s="154" t="s">
        <v>658</v>
      </c>
      <c r="R113" s="60">
        <v>190</v>
      </c>
      <c r="S113" s="60" t="s">
        <v>149</v>
      </c>
      <c r="T113" s="60" t="s">
        <v>134</v>
      </c>
    </row>
    <row r="114" spans="1:20" s="60" customFormat="1" ht="15.5" x14ac:dyDescent="0.45">
      <c r="A114" s="161">
        <v>103114</v>
      </c>
      <c r="B114" s="59" t="s">
        <v>206</v>
      </c>
      <c r="C114" s="59" t="s">
        <v>898</v>
      </c>
      <c r="D114" s="59" t="s">
        <v>151</v>
      </c>
      <c r="E114" s="59" t="s">
        <v>850</v>
      </c>
      <c r="F114" s="164">
        <v>36</v>
      </c>
      <c r="G114" s="59" t="s">
        <v>153</v>
      </c>
      <c r="H114" s="59" t="s">
        <v>126</v>
      </c>
      <c r="I114" s="59" t="s">
        <v>170</v>
      </c>
      <c r="J114" s="59" t="s">
        <v>171</v>
      </c>
      <c r="K114" s="59" t="s">
        <v>172</v>
      </c>
      <c r="L114" s="59" t="s">
        <v>418</v>
      </c>
      <c r="M114" s="59" t="s">
        <v>184</v>
      </c>
      <c r="N114" s="158">
        <v>29990</v>
      </c>
      <c r="O114" s="59">
        <v>57</v>
      </c>
      <c r="P114" s="59" t="s">
        <v>39</v>
      </c>
      <c r="Q114" s="157" t="s">
        <v>419</v>
      </c>
      <c r="R114" s="59">
        <v>365</v>
      </c>
      <c r="S114" s="59" t="s">
        <v>186</v>
      </c>
      <c r="T114" s="59" t="s">
        <v>187</v>
      </c>
    </row>
    <row r="115" spans="1:20" ht="15.5" x14ac:dyDescent="0.45">
      <c r="A115" s="160">
        <v>191520</v>
      </c>
      <c r="B115" s="60" t="s">
        <v>695</v>
      </c>
      <c r="C115" s="60" t="s">
        <v>696</v>
      </c>
      <c r="D115" s="60" t="s">
        <v>163</v>
      </c>
      <c r="E115" s="60" t="s">
        <v>851</v>
      </c>
      <c r="F115" s="163">
        <v>26</v>
      </c>
      <c r="G115" s="60" t="s">
        <v>125</v>
      </c>
      <c r="H115" s="60" t="s">
        <v>164</v>
      </c>
      <c r="I115" s="60" t="s">
        <v>127</v>
      </c>
      <c r="J115" s="60" t="s">
        <v>128</v>
      </c>
      <c r="K115" s="60" t="s">
        <v>129</v>
      </c>
      <c r="L115" s="60" t="s">
        <v>165</v>
      </c>
      <c r="M115" s="60" t="s">
        <v>131</v>
      </c>
      <c r="N115" s="155">
        <v>33664</v>
      </c>
      <c r="O115" s="60">
        <v>57</v>
      </c>
      <c r="P115" s="60" t="s">
        <v>39</v>
      </c>
      <c r="Q115" s="154" t="s">
        <v>697</v>
      </c>
      <c r="R115" s="60">
        <v>215</v>
      </c>
      <c r="S115" s="60" t="s">
        <v>133</v>
      </c>
      <c r="T115" s="60" t="s">
        <v>167</v>
      </c>
    </row>
    <row r="116" spans="1:20" s="60" customFormat="1" ht="15.5" x14ac:dyDescent="0.45">
      <c r="A116" s="160">
        <v>102926</v>
      </c>
      <c r="B116" s="60" t="s">
        <v>420</v>
      </c>
      <c r="C116" s="60" t="s">
        <v>927</v>
      </c>
      <c r="D116" s="60" t="s">
        <v>124</v>
      </c>
      <c r="E116" s="60" t="s">
        <v>850</v>
      </c>
      <c r="F116" s="163">
        <v>12</v>
      </c>
      <c r="G116" s="60" t="s">
        <v>125</v>
      </c>
      <c r="H116" s="60" t="s">
        <v>126</v>
      </c>
      <c r="I116" s="60" t="s">
        <v>127</v>
      </c>
      <c r="J116" s="60" t="s">
        <v>128</v>
      </c>
      <c r="K116" s="60" t="s">
        <v>129</v>
      </c>
      <c r="L116" s="60" t="s">
        <v>245</v>
      </c>
      <c r="M116" s="60" t="s">
        <v>131</v>
      </c>
      <c r="N116" s="155">
        <v>38976</v>
      </c>
      <c r="O116" s="60">
        <v>46</v>
      </c>
      <c r="P116" s="60" t="s">
        <v>40</v>
      </c>
      <c r="Q116" s="154" t="s">
        <v>421</v>
      </c>
      <c r="R116" s="60">
        <v>170</v>
      </c>
      <c r="S116" s="60" t="s">
        <v>228</v>
      </c>
      <c r="T116" s="60" t="s">
        <v>167</v>
      </c>
    </row>
    <row r="117" spans="1:20" s="60" customFormat="1" ht="15.5" x14ac:dyDescent="0.45">
      <c r="A117" s="160">
        <v>104647</v>
      </c>
      <c r="B117" s="60" t="s">
        <v>747</v>
      </c>
      <c r="C117" s="60" t="s">
        <v>924</v>
      </c>
      <c r="D117" s="60" t="s">
        <v>136</v>
      </c>
      <c r="E117" s="60" t="s">
        <v>852</v>
      </c>
      <c r="F117" s="163">
        <v>10</v>
      </c>
      <c r="G117" s="60" t="s">
        <v>125</v>
      </c>
      <c r="H117" s="60" t="s">
        <v>138</v>
      </c>
      <c r="I117" s="60" t="s">
        <v>423</v>
      </c>
      <c r="J117" s="60" t="s">
        <v>424</v>
      </c>
      <c r="K117" s="60" t="s">
        <v>235</v>
      </c>
      <c r="L117" s="60" t="s">
        <v>147</v>
      </c>
      <c r="M117" s="60" t="s">
        <v>131</v>
      </c>
      <c r="N117" s="155">
        <v>39448</v>
      </c>
      <c r="O117" s="60">
        <v>50</v>
      </c>
      <c r="P117" s="60" t="s">
        <v>39</v>
      </c>
      <c r="Q117" s="154" t="s">
        <v>748</v>
      </c>
      <c r="R117" s="60">
        <v>180</v>
      </c>
      <c r="S117" s="60" t="s">
        <v>749</v>
      </c>
      <c r="T117" s="60" t="s">
        <v>167</v>
      </c>
    </row>
    <row r="118" spans="1:20" ht="15.5" x14ac:dyDescent="0.45">
      <c r="A118" s="160">
        <v>10507194</v>
      </c>
      <c r="B118" s="60" t="s">
        <v>754</v>
      </c>
      <c r="C118" s="60" t="s">
        <v>928</v>
      </c>
      <c r="D118" s="60" t="s">
        <v>593</v>
      </c>
      <c r="E118" s="60" t="s">
        <v>852</v>
      </c>
      <c r="F118" s="163">
        <v>2</v>
      </c>
      <c r="G118" s="60" t="s">
        <v>125</v>
      </c>
      <c r="H118" s="60" t="s">
        <v>138</v>
      </c>
      <c r="I118" s="60" t="s">
        <v>199</v>
      </c>
      <c r="J118" s="60" t="s">
        <v>200</v>
      </c>
      <c r="K118" s="60" t="s">
        <v>201</v>
      </c>
      <c r="L118" s="60" t="s">
        <v>591</v>
      </c>
      <c r="M118" s="60" t="s">
        <v>131</v>
      </c>
      <c r="N118" s="155">
        <v>42401</v>
      </c>
      <c r="O118" s="60">
        <v>32</v>
      </c>
      <c r="P118" s="60" t="s">
        <v>39</v>
      </c>
      <c r="Q118" s="154" t="s">
        <v>755</v>
      </c>
      <c r="R118" s="60">
        <v>225</v>
      </c>
      <c r="S118" s="60" t="s">
        <v>195</v>
      </c>
      <c r="T118" s="60" t="s">
        <v>612</v>
      </c>
    </row>
    <row r="119" spans="1:20" s="60" customFormat="1" ht="15.5" x14ac:dyDescent="0.45">
      <c r="A119" s="160">
        <v>103099</v>
      </c>
      <c r="B119" s="60" t="s">
        <v>422</v>
      </c>
      <c r="C119" s="60" t="s">
        <v>929</v>
      </c>
      <c r="D119" s="60" t="s">
        <v>196</v>
      </c>
      <c r="E119" s="60" t="s">
        <v>850</v>
      </c>
      <c r="F119" s="163">
        <v>36</v>
      </c>
      <c r="G119" s="60" t="s">
        <v>125</v>
      </c>
      <c r="H119" s="60" t="s">
        <v>126</v>
      </c>
      <c r="I119" s="60" t="s">
        <v>423</v>
      </c>
      <c r="J119" s="60" t="s">
        <v>424</v>
      </c>
      <c r="K119" s="60" t="s">
        <v>235</v>
      </c>
      <c r="L119" s="60" t="s">
        <v>216</v>
      </c>
      <c r="M119" s="60" t="s">
        <v>131</v>
      </c>
      <c r="N119" s="155">
        <v>30082</v>
      </c>
      <c r="O119" s="60">
        <v>56</v>
      </c>
      <c r="P119" s="60" t="s">
        <v>40</v>
      </c>
      <c r="Q119" s="154" t="s">
        <v>425</v>
      </c>
      <c r="R119" s="60">
        <v>170</v>
      </c>
      <c r="S119" s="60" t="s">
        <v>228</v>
      </c>
      <c r="T119" s="60" t="s">
        <v>218</v>
      </c>
    </row>
    <row r="120" spans="1:20" ht="15.5" x14ac:dyDescent="0.45">
      <c r="A120" s="160">
        <v>191229</v>
      </c>
      <c r="B120" s="60" t="s">
        <v>676</v>
      </c>
      <c r="C120" s="60" t="s">
        <v>169</v>
      </c>
      <c r="D120" s="60" t="s">
        <v>163</v>
      </c>
      <c r="E120" s="60" t="s">
        <v>851</v>
      </c>
      <c r="F120" s="163">
        <v>26</v>
      </c>
      <c r="G120" s="60" t="s">
        <v>125</v>
      </c>
      <c r="H120" s="60" t="s">
        <v>164</v>
      </c>
      <c r="I120" s="60" t="s">
        <v>139</v>
      </c>
      <c r="J120" s="60" t="s">
        <v>140</v>
      </c>
      <c r="K120" s="60" t="s">
        <v>141</v>
      </c>
      <c r="L120" s="60" t="s">
        <v>142</v>
      </c>
      <c r="M120" s="60" t="s">
        <v>131</v>
      </c>
      <c r="N120" s="155">
        <v>33848</v>
      </c>
      <c r="O120" s="60">
        <v>47</v>
      </c>
      <c r="P120" s="60" t="s">
        <v>39</v>
      </c>
      <c r="Q120" s="154" t="s">
        <v>677</v>
      </c>
      <c r="R120" s="60">
        <v>255</v>
      </c>
      <c r="S120" s="60" t="s">
        <v>254</v>
      </c>
      <c r="T120" s="60" t="s">
        <v>204</v>
      </c>
    </row>
    <row r="121" spans="1:20" s="60" customFormat="1" ht="15.5" x14ac:dyDescent="0.45">
      <c r="A121" s="160">
        <v>69157</v>
      </c>
      <c r="B121" s="60" t="s">
        <v>168</v>
      </c>
      <c r="C121" s="60" t="s">
        <v>169</v>
      </c>
      <c r="D121" s="60" t="s">
        <v>163</v>
      </c>
      <c r="E121" s="60" t="s">
        <v>851</v>
      </c>
      <c r="F121" s="163">
        <v>8</v>
      </c>
      <c r="G121" s="60" t="s">
        <v>153</v>
      </c>
      <c r="H121" s="60" t="s">
        <v>164</v>
      </c>
      <c r="I121" s="60" t="s">
        <v>170</v>
      </c>
      <c r="J121" s="60" t="s">
        <v>171</v>
      </c>
      <c r="K121" s="60" t="s">
        <v>172</v>
      </c>
      <c r="L121" s="60" t="s">
        <v>173</v>
      </c>
      <c r="M121" s="60" t="s">
        <v>174</v>
      </c>
      <c r="N121" s="155">
        <v>40336</v>
      </c>
      <c r="O121" s="60">
        <v>36</v>
      </c>
      <c r="P121" s="60" t="s">
        <v>39</v>
      </c>
      <c r="Q121" s="154" t="s">
        <v>175</v>
      </c>
      <c r="R121" s="60" t="s">
        <v>176</v>
      </c>
      <c r="S121" s="60" t="s">
        <v>177</v>
      </c>
      <c r="T121" s="60">
        <v>6</v>
      </c>
    </row>
    <row r="122" spans="1:20" s="60" customFormat="1" ht="15.5" x14ac:dyDescent="0.45">
      <c r="A122" s="160">
        <v>191248</v>
      </c>
      <c r="B122" s="60" t="s">
        <v>426</v>
      </c>
      <c r="C122" s="60" t="s">
        <v>427</v>
      </c>
      <c r="D122" s="60" t="s">
        <v>151</v>
      </c>
      <c r="E122" s="60" t="s">
        <v>850</v>
      </c>
      <c r="F122" s="163">
        <v>10</v>
      </c>
      <c r="G122" s="60" t="s">
        <v>153</v>
      </c>
      <c r="H122" s="60" t="s">
        <v>126</v>
      </c>
      <c r="I122" s="60" t="s">
        <v>428</v>
      </c>
      <c r="J122" s="60" t="s">
        <v>429</v>
      </c>
      <c r="K122" s="60" t="s">
        <v>172</v>
      </c>
      <c r="L122" s="60" t="s">
        <v>430</v>
      </c>
      <c r="M122" s="60" t="s">
        <v>211</v>
      </c>
      <c r="N122" s="155">
        <v>42005</v>
      </c>
      <c r="O122" s="60">
        <v>34</v>
      </c>
      <c r="P122" s="60" t="s">
        <v>39</v>
      </c>
      <c r="Q122" s="154" t="s">
        <v>431</v>
      </c>
      <c r="R122" s="60">
        <v>335</v>
      </c>
      <c r="S122" s="60" t="s">
        <v>290</v>
      </c>
      <c r="T122" s="60" t="s">
        <v>317</v>
      </c>
    </row>
    <row r="123" spans="1:20" ht="15.5" x14ac:dyDescent="0.45">
      <c r="A123" s="160">
        <v>103006</v>
      </c>
      <c r="B123" s="60" t="s">
        <v>432</v>
      </c>
      <c r="C123" s="60" t="s">
        <v>930</v>
      </c>
      <c r="D123" s="60" t="s">
        <v>124</v>
      </c>
      <c r="E123" s="60" t="s">
        <v>850</v>
      </c>
      <c r="F123" s="163">
        <v>26</v>
      </c>
      <c r="G123" s="60" t="s">
        <v>125</v>
      </c>
      <c r="H123" s="60" t="s">
        <v>126</v>
      </c>
      <c r="I123" s="60" t="s">
        <v>127</v>
      </c>
      <c r="J123" s="60" t="s">
        <v>128</v>
      </c>
      <c r="K123" s="60" t="s">
        <v>129</v>
      </c>
      <c r="L123" s="60" t="s">
        <v>216</v>
      </c>
      <c r="M123" s="60" t="s">
        <v>131</v>
      </c>
      <c r="N123" s="155">
        <v>33805</v>
      </c>
      <c r="O123" s="60">
        <v>50</v>
      </c>
      <c r="P123" s="60" t="s">
        <v>40</v>
      </c>
      <c r="Q123" s="154" t="s">
        <v>433</v>
      </c>
      <c r="R123" s="60">
        <v>170</v>
      </c>
      <c r="S123" s="60" t="s">
        <v>228</v>
      </c>
      <c r="T123" s="60" t="s">
        <v>218</v>
      </c>
    </row>
    <row r="124" spans="1:20" ht="15.5" x14ac:dyDescent="0.45">
      <c r="A124" s="160">
        <v>102910</v>
      </c>
      <c r="B124" s="60" t="s">
        <v>434</v>
      </c>
      <c r="C124" s="60" t="s">
        <v>898</v>
      </c>
      <c r="D124" s="60" t="s">
        <v>151</v>
      </c>
      <c r="E124" s="60" t="s">
        <v>850</v>
      </c>
      <c r="F124" s="163">
        <v>11</v>
      </c>
      <c r="G124" s="60" t="s">
        <v>153</v>
      </c>
      <c r="H124" s="60" t="s">
        <v>126</v>
      </c>
      <c r="I124" s="60" t="s">
        <v>435</v>
      </c>
      <c r="J124" s="60" t="s">
        <v>436</v>
      </c>
      <c r="K124" s="60" t="s">
        <v>209</v>
      </c>
      <c r="L124" s="60" t="s">
        <v>437</v>
      </c>
      <c r="M124" s="60" t="s">
        <v>211</v>
      </c>
      <c r="N124" s="155">
        <v>39142</v>
      </c>
      <c r="O124" s="60">
        <v>37</v>
      </c>
      <c r="P124" s="60" t="s">
        <v>39</v>
      </c>
      <c r="Q124" s="154" t="s">
        <v>438</v>
      </c>
      <c r="R124" s="60">
        <v>305</v>
      </c>
      <c r="S124" s="60" t="s">
        <v>213</v>
      </c>
      <c r="T124" s="60" t="s">
        <v>214</v>
      </c>
    </row>
    <row r="125" spans="1:20" ht="15.5" x14ac:dyDescent="0.45">
      <c r="A125" s="160">
        <v>191510</v>
      </c>
      <c r="B125" s="60" t="s">
        <v>693</v>
      </c>
      <c r="C125" s="60" t="s">
        <v>668</v>
      </c>
      <c r="D125" s="60" t="s">
        <v>163</v>
      </c>
      <c r="E125" s="60" t="s">
        <v>851</v>
      </c>
      <c r="F125" s="163">
        <v>27</v>
      </c>
      <c r="G125" s="60" t="s">
        <v>125</v>
      </c>
      <c r="H125" s="60" t="s">
        <v>164</v>
      </c>
      <c r="I125" s="60" t="s">
        <v>127</v>
      </c>
      <c r="J125" s="60" t="s">
        <v>128</v>
      </c>
      <c r="K125" s="60" t="s">
        <v>129</v>
      </c>
      <c r="L125" s="60" t="s">
        <v>165</v>
      </c>
      <c r="M125" s="60" t="s">
        <v>131</v>
      </c>
      <c r="N125" s="155">
        <v>33482</v>
      </c>
      <c r="O125" s="60">
        <v>56</v>
      </c>
      <c r="P125" s="60" t="s">
        <v>39</v>
      </c>
      <c r="Q125" s="154" t="s">
        <v>694</v>
      </c>
      <c r="R125" s="60">
        <v>215</v>
      </c>
      <c r="S125" s="60" t="s">
        <v>133</v>
      </c>
      <c r="T125" s="60" t="s">
        <v>167</v>
      </c>
    </row>
    <row r="126" spans="1:20" s="60" customFormat="1" ht="15.5" x14ac:dyDescent="0.45">
      <c r="A126" s="160">
        <v>103029</v>
      </c>
      <c r="B126" s="60" t="s">
        <v>439</v>
      </c>
      <c r="C126" s="60" t="s">
        <v>909</v>
      </c>
      <c r="D126" s="60" t="s">
        <v>124</v>
      </c>
      <c r="E126" s="60" t="s">
        <v>850</v>
      </c>
      <c r="F126" s="163">
        <v>27</v>
      </c>
      <c r="G126" s="60" t="s">
        <v>125</v>
      </c>
      <c r="H126" s="60" t="s">
        <v>126</v>
      </c>
      <c r="I126" s="60" t="s">
        <v>127</v>
      </c>
      <c r="J126" s="60" t="s">
        <v>128</v>
      </c>
      <c r="K126" s="60" t="s">
        <v>129</v>
      </c>
      <c r="L126" s="60" t="s">
        <v>245</v>
      </c>
      <c r="M126" s="60" t="s">
        <v>131</v>
      </c>
      <c r="N126" s="155">
        <v>33399</v>
      </c>
      <c r="O126" s="60">
        <v>51</v>
      </c>
      <c r="P126" s="60" t="s">
        <v>39</v>
      </c>
      <c r="Q126" s="154" t="s">
        <v>440</v>
      </c>
      <c r="R126" s="60">
        <v>215</v>
      </c>
      <c r="S126" s="60" t="s">
        <v>133</v>
      </c>
      <c r="T126" s="60" t="s">
        <v>167</v>
      </c>
    </row>
    <row r="127" spans="1:20" s="60" customFormat="1" ht="15.5" x14ac:dyDescent="0.45">
      <c r="A127" s="160">
        <v>102899</v>
      </c>
      <c r="B127" s="60" t="s">
        <v>441</v>
      </c>
      <c r="C127" s="60" t="s">
        <v>931</v>
      </c>
      <c r="D127" s="60" t="s">
        <v>230</v>
      </c>
      <c r="E127" s="60" t="s">
        <v>850</v>
      </c>
      <c r="F127" s="163">
        <v>10</v>
      </c>
      <c r="G127" s="60" t="s">
        <v>125</v>
      </c>
      <c r="H127" s="60" t="s">
        <v>126</v>
      </c>
      <c r="I127" s="60" t="s">
        <v>127</v>
      </c>
      <c r="J127" s="60" t="s">
        <v>128</v>
      </c>
      <c r="K127" s="60" t="s">
        <v>129</v>
      </c>
      <c r="L127" s="60" t="s">
        <v>245</v>
      </c>
      <c r="M127" s="60" t="s">
        <v>131</v>
      </c>
      <c r="N127" s="155">
        <v>39412</v>
      </c>
      <c r="O127" s="60">
        <v>35</v>
      </c>
      <c r="P127" s="60" t="s">
        <v>40</v>
      </c>
      <c r="Q127" s="154" t="s">
        <v>442</v>
      </c>
      <c r="R127" s="60">
        <v>190</v>
      </c>
      <c r="S127" s="60" t="s">
        <v>149</v>
      </c>
      <c r="T127" s="60" t="s">
        <v>167</v>
      </c>
    </row>
    <row r="128" spans="1:20" s="60" customFormat="1" ht="15.5" x14ac:dyDescent="0.45">
      <c r="A128" s="160">
        <v>103001</v>
      </c>
      <c r="B128" s="60" t="s">
        <v>443</v>
      </c>
      <c r="C128" s="60" t="s">
        <v>911</v>
      </c>
      <c r="D128" s="60" t="s">
        <v>230</v>
      </c>
      <c r="E128" s="60" t="s">
        <v>850</v>
      </c>
      <c r="F128" s="163">
        <v>23</v>
      </c>
      <c r="G128" s="60" t="s">
        <v>125</v>
      </c>
      <c r="H128" s="60" t="s">
        <v>126</v>
      </c>
      <c r="I128" s="60" t="s">
        <v>127</v>
      </c>
      <c r="J128" s="60" t="s">
        <v>128</v>
      </c>
      <c r="K128" s="60" t="s">
        <v>129</v>
      </c>
      <c r="L128" s="60" t="s">
        <v>248</v>
      </c>
      <c r="M128" s="60" t="s">
        <v>131</v>
      </c>
      <c r="N128" s="155">
        <v>34943</v>
      </c>
      <c r="O128" s="60">
        <v>50</v>
      </c>
      <c r="P128" s="60" t="s">
        <v>39</v>
      </c>
      <c r="Q128" s="154" t="s">
        <v>444</v>
      </c>
      <c r="R128" s="60">
        <v>215</v>
      </c>
      <c r="S128" s="60" t="s">
        <v>133</v>
      </c>
      <c r="T128" s="60" t="s">
        <v>134</v>
      </c>
    </row>
    <row r="129" spans="1:20" s="60" customFormat="1" ht="15.5" x14ac:dyDescent="0.45">
      <c r="A129" s="161">
        <v>103101</v>
      </c>
      <c r="B129" s="59" t="s">
        <v>865</v>
      </c>
      <c r="C129" s="59" t="s">
        <v>926</v>
      </c>
      <c r="D129" s="59" t="s">
        <v>196</v>
      </c>
      <c r="E129" s="59" t="s">
        <v>850</v>
      </c>
      <c r="F129" s="164">
        <v>36</v>
      </c>
      <c r="G129" s="59" t="s">
        <v>125</v>
      </c>
      <c r="H129" s="59" t="s">
        <v>126</v>
      </c>
      <c r="I129" s="59" t="s">
        <v>233</v>
      </c>
      <c r="J129" s="59" t="s">
        <v>234</v>
      </c>
      <c r="K129" s="59" t="s">
        <v>235</v>
      </c>
      <c r="L129" s="59" t="s">
        <v>197</v>
      </c>
      <c r="M129" s="59" t="s">
        <v>131</v>
      </c>
      <c r="N129" s="158">
        <v>30103</v>
      </c>
      <c r="O129" s="59">
        <v>57</v>
      </c>
      <c r="P129" s="59" t="s">
        <v>39</v>
      </c>
      <c r="Q129" s="157" t="s">
        <v>449</v>
      </c>
      <c r="R129" s="59">
        <v>215</v>
      </c>
      <c r="S129" s="59" t="s">
        <v>133</v>
      </c>
      <c r="T129" s="59" t="s">
        <v>167</v>
      </c>
    </row>
    <row r="130" spans="1:20" s="60" customFormat="1" ht="15.5" x14ac:dyDescent="0.45">
      <c r="A130" s="160">
        <v>102992</v>
      </c>
      <c r="B130" s="60" t="s">
        <v>864</v>
      </c>
      <c r="C130" s="60" t="s">
        <v>932</v>
      </c>
      <c r="D130" s="60" t="s">
        <v>111</v>
      </c>
      <c r="E130" s="60" t="s">
        <v>850</v>
      </c>
      <c r="F130" s="163">
        <v>24</v>
      </c>
      <c r="G130" s="60" t="s">
        <v>153</v>
      </c>
      <c r="H130" s="60" t="s">
        <v>126</v>
      </c>
      <c r="I130" s="60" t="s">
        <v>445</v>
      </c>
      <c r="J130" s="60" t="s">
        <v>446</v>
      </c>
      <c r="K130" s="60" t="s">
        <v>323</v>
      </c>
      <c r="L130" s="60" t="s">
        <v>447</v>
      </c>
      <c r="M130" s="60" t="s">
        <v>211</v>
      </c>
      <c r="N130" s="155">
        <v>34486</v>
      </c>
      <c r="O130" s="60">
        <v>47</v>
      </c>
      <c r="P130" s="60" t="s">
        <v>39</v>
      </c>
      <c r="Q130" s="154" t="s">
        <v>448</v>
      </c>
      <c r="R130" s="60">
        <v>270</v>
      </c>
      <c r="S130" s="60" t="s">
        <v>358</v>
      </c>
      <c r="T130" s="60" t="s">
        <v>359</v>
      </c>
    </row>
    <row r="131" spans="1:20" ht="15.5" x14ac:dyDescent="0.45">
      <c r="A131" s="160">
        <v>102996</v>
      </c>
      <c r="B131" s="60" t="s">
        <v>450</v>
      </c>
      <c r="C131" s="60" t="s">
        <v>933</v>
      </c>
      <c r="D131" s="60" t="s">
        <v>151</v>
      </c>
      <c r="E131" s="60" t="s">
        <v>850</v>
      </c>
      <c r="F131" s="163">
        <v>23</v>
      </c>
      <c r="G131" s="60" t="s">
        <v>125</v>
      </c>
      <c r="H131" s="60" t="s">
        <v>126</v>
      </c>
      <c r="I131" s="60" t="s">
        <v>199</v>
      </c>
      <c r="J131" s="60" t="s">
        <v>200</v>
      </c>
      <c r="K131" s="60" t="s">
        <v>201</v>
      </c>
      <c r="L131" s="60" t="s">
        <v>202</v>
      </c>
      <c r="M131" s="60" t="s">
        <v>211</v>
      </c>
      <c r="N131" s="155">
        <v>34759</v>
      </c>
      <c r="O131" s="60">
        <v>45</v>
      </c>
      <c r="P131" s="60" t="s">
        <v>39</v>
      </c>
      <c r="Q131" s="154" t="s">
        <v>451</v>
      </c>
      <c r="R131" s="60">
        <v>255</v>
      </c>
      <c r="S131" s="60" t="s">
        <v>254</v>
      </c>
      <c r="T131" s="60" t="s">
        <v>204</v>
      </c>
    </row>
    <row r="132" spans="1:20" ht="15.5" x14ac:dyDescent="0.45">
      <c r="A132" s="160">
        <v>103025</v>
      </c>
      <c r="B132" s="60" t="s">
        <v>452</v>
      </c>
      <c r="C132" s="60" t="s">
        <v>921</v>
      </c>
      <c r="D132" s="60" t="s">
        <v>284</v>
      </c>
      <c r="E132" s="60" t="s">
        <v>850</v>
      </c>
      <c r="F132" s="163">
        <v>27</v>
      </c>
      <c r="G132" s="60" t="s">
        <v>153</v>
      </c>
      <c r="H132" s="60" t="s">
        <v>126</v>
      </c>
      <c r="I132" s="60" t="s">
        <v>453</v>
      </c>
      <c r="J132" s="60" t="s">
        <v>454</v>
      </c>
      <c r="K132" s="60" t="s">
        <v>455</v>
      </c>
      <c r="L132" s="60" t="s">
        <v>456</v>
      </c>
      <c r="M132" s="60" t="s">
        <v>158</v>
      </c>
      <c r="N132" s="155">
        <v>33343</v>
      </c>
      <c r="O132" s="60">
        <v>54</v>
      </c>
      <c r="P132" s="60" t="s">
        <v>40</v>
      </c>
      <c r="Q132" s="154" t="s">
        <v>457</v>
      </c>
      <c r="R132" s="60">
        <v>285</v>
      </c>
      <c r="S132" s="60" t="s">
        <v>343</v>
      </c>
      <c r="T132" s="60" t="s">
        <v>214</v>
      </c>
    </row>
    <row r="133" spans="1:20" ht="15.5" x14ac:dyDescent="0.45">
      <c r="A133" s="160">
        <v>102986</v>
      </c>
      <c r="B133" s="60" t="s">
        <v>458</v>
      </c>
      <c r="C133" s="60" t="s">
        <v>896</v>
      </c>
      <c r="D133" s="60" t="s">
        <v>230</v>
      </c>
      <c r="E133" s="60" t="s">
        <v>850</v>
      </c>
      <c r="F133" s="163">
        <v>19</v>
      </c>
      <c r="G133" s="60" t="s">
        <v>125</v>
      </c>
      <c r="H133" s="60" t="s">
        <v>126</v>
      </c>
      <c r="I133" s="60" t="s">
        <v>127</v>
      </c>
      <c r="J133" s="60" t="s">
        <v>128</v>
      </c>
      <c r="K133" s="60" t="s">
        <v>129</v>
      </c>
      <c r="L133" s="60" t="s">
        <v>245</v>
      </c>
      <c r="M133" s="60" t="s">
        <v>131</v>
      </c>
      <c r="N133" s="155">
        <v>36465</v>
      </c>
      <c r="O133" s="60">
        <v>52</v>
      </c>
      <c r="P133" s="60" t="s">
        <v>39</v>
      </c>
      <c r="Q133" s="154" t="s">
        <v>459</v>
      </c>
      <c r="R133" s="60">
        <v>215</v>
      </c>
      <c r="S133" s="60" t="s">
        <v>133</v>
      </c>
      <c r="T133" s="60" t="s">
        <v>167</v>
      </c>
    </row>
    <row r="134" spans="1:20" ht="15.5" x14ac:dyDescent="0.45">
      <c r="A134" s="160">
        <v>104417</v>
      </c>
      <c r="B134" s="60" t="s">
        <v>756</v>
      </c>
      <c r="C134" s="60" t="s">
        <v>894</v>
      </c>
      <c r="D134" s="60" t="s">
        <v>189</v>
      </c>
      <c r="E134" s="60" t="s">
        <v>852</v>
      </c>
      <c r="F134" s="163"/>
      <c r="G134" s="60" t="s">
        <v>153</v>
      </c>
      <c r="H134" s="60" t="s">
        <v>138</v>
      </c>
      <c r="I134" s="60" t="s">
        <v>313</v>
      </c>
      <c r="J134" s="60" t="s">
        <v>314</v>
      </c>
      <c r="K134" s="60" t="s">
        <v>209</v>
      </c>
      <c r="L134" s="60" t="s">
        <v>757</v>
      </c>
      <c r="M134" s="60" t="s">
        <v>211</v>
      </c>
      <c r="N134" s="155">
        <v>42552</v>
      </c>
      <c r="O134" s="60">
        <v>34</v>
      </c>
      <c r="P134" s="60" t="s">
        <v>39</v>
      </c>
      <c r="Q134" s="154" t="s">
        <v>758</v>
      </c>
      <c r="R134" s="60">
        <v>285</v>
      </c>
      <c r="S134" s="60" t="s">
        <v>343</v>
      </c>
      <c r="T134" s="60" t="s">
        <v>344</v>
      </c>
    </row>
    <row r="135" spans="1:20" s="60" customFormat="1" ht="15.5" x14ac:dyDescent="0.45">
      <c r="A135" s="160">
        <v>104645</v>
      </c>
      <c r="B135" s="60" t="s">
        <v>44</v>
      </c>
      <c r="C135" s="60" t="s">
        <v>110</v>
      </c>
      <c r="D135" s="60" t="s">
        <v>168</v>
      </c>
      <c r="E135" s="60" t="s">
        <v>851</v>
      </c>
      <c r="F135" s="163">
        <v>7</v>
      </c>
      <c r="G135" s="60" t="s">
        <v>125</v>
      </c>
      <c r="H135" s="60" t="s">
        <v>164</v>
      </c>
      <c r="I135" s="60" t="s">
        <v>199</v>
      </c>
      <c r="J135" s="60" t="s">
        <v>200</v>
      </c>
      <c r="K135" s="60" t="s">
        <v>201</v>
      </c>
      <c r="L135" s="60" t="s">
        <v>591</v>
      </c>
      <c r="M135" s="60" t="s">
        <v>211</v>
      </c>
      <c r="N135" s="155">
        <v>40848</v>
      </c>
      <c r="O135" s="60">
        <v>57</v>
      </c>
      <c r="P135" s="60" t="s">
        <v>39</v>
      </c>
      <c r="Q135" s="154" t="s">
        <v>592</v>
      </c>
      <c r="R135" s="60">
        <v>240</v>
      </c>
      <c r="S135" s="60" t="s">
        <v>144</v>
      </c>
      <c r="T135" s="60" t="s">
        <v>204</v>
      </c>
    </row>
    <row r="136" spans="1:20" s="60" customFormat="1" ht="15.5" x14ac:dyDescent="0.45">
      <c r="A136" s="160">
        <v>32976</v>
      </c>
      <c r="B136" s="60" t="s">
        <v>759</v>
      </c>
      <c r="C136" s="60" t="s">
        <v>760</v>
      </c>
      <c r="D136" s="60" t="s">
        <v>189</v>
      </c>
      <c r="E136" s="60" t="s">
        <v>852</v>
      </c>
      <c r="F136" s="163">
        <v>18</v>
      </c>
      <c r="G136" s="60" t="s">
        <v>125</v>
      </c>
      <c r="H136" s="60" t="s">
        <v>138</v>
      </c>
      <c r="I136" s="60" t="s">
        <v>199</v>
      </c>
      <c r="J136" s="60" t="s">
        <v>200</v>
      </c>
      <c r="K136" s="60" t="s">
        <v>201</v>
      </c>
      <c r="L136" s="60" t="s">
        <v>761</v>
      </c>
      <c r="M136" s="60" t="s">
        <v>211</v>
      </c>
      <c r="N136" s="155">
        <v>41640</v>
      </c>
      <c r="O136" s="60">
        <v>41</v>
      </c>
      <c r="P136" s="60" t="s">
        <v>39</v>
      </c>
      <c r="Q136" s="154" t="s">
        <v>762</v>
      </c>
      <c r="R136" s="60">
        <v>335</v>
      </c>
      <c r="S136" s="60" t="s">
        <v>290</v>
      </c>
      <c r="T136" s="60" t="s">
        <v>317</v>
      </c>
    </row>
    <row r="137" spans="1:20" s="60" customFormat="1" ht="15.5" x14ac:dyDescent="0.45">
      <c r="A137" s="160">
        <v>332591</v>
      </c>
      <c r="B137" s="60" t="s">
        <v>763</v>
      </c>
      <c r="C137" s="60" t="s">
        <v>934</v>
      </c>
      <c r="D137" s="60" t="s">
        <v>136</v>
      </c>
      <c r="E137" s="60" t="s">
        <v>852</v>
      </c>
      <c r="F137" s="163">
        <v>3</v>
      </c>
      <c r="G137" s="60" t="s">
        <v>125</v>
      </c>
      <c r="H137" s="60" t="s">
        <v>138</v>
      </c>
      <c r="I137" s="60" t="s">
        <v>423</v>
      </c>
      <c r="J137" s="60" t="s">
        <v>424</v>
      </c>
      <c r="K137" s="60" t="s">
        <v>235</v>
      </c>
      <c r="L137" s="60" t="s">
        <v>764</v>
      </c>
      <c r="M137" s="60" t="s">
        <v>131</v>
      </c>
      <c r="N137" s="155">
        <v>42186</v>
      </c>
      <c r="O137" s="60">
        <v>27</v>
      </c>
      <c r="P137" s="60" t="s">
        <v>40</v>
      </c>
      <c r="Q137" s="154" t="s">
        <v>765</v>
      </c>
      <c r="R137" s="60">
        <v>180</v>
      </c>
      <c r="S137" s="60" t="s">
        <v>749</v>
      </c>
      <c r="T137" s="60" t="s">
        <v>167</v>
      </c>
    </row>
    <row r="138" spans="1:20" s="60" customFormat="1" ht="15.5" x14ac:dyDescent="0.45">
      <c r="A138" s="161">
        <v>103054</v>
      </c>
      <c r="B138" s="59" t="s">
        <v>460</v>
      </c>
      <c r="C138" s="59" t="s">
        <v>935</v>
      </c>
      <c r="D138" s="59" t="s">
        <v>151</v>
      </c>
      <c r="E138" s="59" t="s">
        <v>850</v>
      </c>
      <c r="F138" s="164">
        <v>34</v>
      </c>
      <c r="G138" s="59" t="s">
        <v>153</v>
      </c>
      <c r="H138" s="59" t="s">
        <v>126</v>
      </c>
      <c r="I138" s="59" t="s">
        <v>435</v>
      </c>
      <c r="J138" s="59" t="s">
        <v>436</v>
      </c>
      <c r="K138" s="59" t="s">
        <v>209</v>
      </c>
      <c r="L138" s="59" t="s">
        <v>461</v>
      </c>
      <c r="M138" s="59" t="s">
        <v>184</v>
      </c>
      <c r="N138" s="158">
        <v>30879</v>
      </c>
      <c r="O138" s="59">
        <v>57</v>
      </c>
      <c r="P138" s="59" t="s">
        <v>39</v>
      </c>
      <c r="Q138" s="157" t="s">
        <v>462</v>
      </c>
      <c r="R138" s="59">
        <v>285</v>
      </c>
      <c r="S138" s="59" t="s">
        <v>343</v>
      </c>
      <c r="T138" s="59" t="s">
        <v>214</v>
      </c>
    </row>
    <row r="139" spans="1:20" s="60" customFormat="1" ht="15.5" x14ac:dyDescent="0.45">
      <c r="A139" s="160">
        <v>10555045</v>
      </c>
      <c r="B139" s="60" t="s">
        <v>766</v>
      </c>
      <c r="C139" s="60" t="s">
        <v>179</v>
      </c>
      <c r="D139" s="60" t="s">
        <v>136</v>
      </c>
      <c r="E139" s="60" t="s">
        <v>852</v>
      </c>
      <c r="F139" s="163">
        <v>1</v>
      </c>
      <c r="G139" s="60" t="s">
        <v>125</v>
      </c>
      <c r="H139" s="60" t="s">
        <v>138</v>
      </c>
      <c r="I139" s="60" t="s">
        <v>127</v>
      </c>
      <c r="J139" s="60" t="s">
        <v>128</v>
      </c>
      <c r="K139" s="60" t="s">
        <v>129</v>
      </c>
      <c r="L139" s="60" t="s">
        <v>767</v>
      </c>
      <c r="M139" s="60" t="s">
        <v>131</v>
      </c>
      <c r="N139" s="155">
        <v>42767</v>
      </c>
      <c r="O139" s="60">
        <v>41</v>
      </c>
      <c r="P139" s="60" t="s">
        <v>39</v>
      </c>
      <c r="Q139" s="154" t="s">
        <v>768</v>
      </c>
      <c r="R139" s="60">
        <v>190</v>
      </c>
      <c r="S139" s="60" t="s">
        <v>149</v>
      </c>
      <c r="T139" s="60" t="s">
        <v>167</v>
      </c>
    </row>
    <row r="140" spans="1:20" s="60" customFormat="1" ht="15.5" x14ac:dyDescent="0.45">
      <c r="A140" s="160">
        <v>103094</v>
      </c>
      <c r="B140" s="60" t="s">
        <v>463</v>
      </c>
      <c r="C140" s="60" t="s">
        <v>936</v>
      </c>
      <c r="D140" s="60" t="s">
        <v>230</v>
      </c>
      <c r="E140" s="60" t="s">
        <v>850</v>
      </c>
      <c r="F140" s="163">
        <v>36</v>
      </c>
      <c r="G140" s="60" t="s">
        <v>125</v>
      </c>
      <c r="H140" s="60" t="s">
        <v>126</v>
      </c>
      <c r="I140" s="60" t="s">
        <v>127</v>
      </c>
      <c r="J140" s="60" t="s">
        <v>128</v>
      </c>
      <c r="K140" s="60" t="s">
        <v>129</v>
      </c>
      <c r="L140" s="60" t="s">
        <v>216</v>
      </c>
      <c r="M140" s="60" t="s">
        <v>131</v>
      </c>
      <c r="N140" s="155">
        <v>30032</v>
      </c>
      <c r="O140" s="60">
        <v>56</v>
      </c>
      <c r="P140" s="60" t="s">
        <v>40</v>
      </c>
      <c r="Q140" s="154" t="s">
        <v>464</v>
      </c>
      <c r="R140" s="60">
        <v>170</v>
      </c>
      <c r="S140" s="60" t="s">
        <v>228</v>
      </c>
      <c r="T140" s="60" t="s">
        <v>218</v>
      </c>
    </row>
    <row r="141" spans="1:20" s="60" customFormat="1" ht="15.5" x14ac:dyDescent="0.45">
      <c r="A141" s="160">
        <v>103013</v>
      </c>
      <c r="B141" s="60" t="s">
        <v>47</v>
      </c>
      <c r="C141" s="60" t="s">
        <v>937</v>
      </c>
      <c r="D141" s="60" t="s">
        <v>230</v>
      </c>
      <c r="E141" s="60" t="s">
        <v>850</v>
      </c>
      <c r="F141" s="163">
        <v>25</v>
      </c>
      <c r="G141" s="60" t="s">
        <v>125</v>
      </c>
      <c r="H141" s="60" t="s">
        <v>126</v>
      </c>
      <c r="I141" s="60" t="s">
        <v>127</v>
      </c>
      <c r="J141" s="60" t="s">
        <v>128</v>
      </c>
      <c r="K141" s="60" t="s">
        <v>129</v>
      </c>
      <c r="L141" s="60" t="s">
        <v>130</v>
      </c>
      <c r="M141" s="60" t="s">
        <v>131</v>
      </c>
      <c r="N141" s="155">
        <v>34090</v>
      </c>
      <c r="O141" s="60">
        <v>47</v>
      </c>
      <c r="P141" s="60" t="s">
        <v>39</v>
      </c>
      <c r="Q141" s="154" t="s">
        <v>465</v>
      </c>
      <c r="R141" s="60">
        <v>225</v>
      </c>
      <c r="S141" s="60" t="s">
        <v>195</v>
      </c>
      <c r="T141" s="60" t="s">
        <v>134</v>
      </c>
    </row>
    <row r="142" spans="1:20" s="60" customFormat="1" ht="15.5" x14ac:dyDescent="0.45">
      <c r="A142" s="160">
        <v>102963</v>
      </c>
      <c r="B142" s="60" t="s">
        <v>466</v>
      </c>
      <c r="C142" s="60" t="s">
        <v>938</v>
      </c>
      <c r="D142" s="60" t="s">
        <v>238</v>
      </c>
      <c r="E142" s="60" t="s">
        <v>850</v>
      </c>
      <c r="F142" s="163">
        <v>12</v>
      </c>
      <c r="G142" s="60" t="s">
        <v>125</v>
      </c>
      <c r="H142" s="60" t="s">
        <v>126</v>
      </c>
      <c r="I142" s="60" t="s">
        <v>239</v>
      </c>
      <c r="J142" s="60" t="s">
        <v>240</v>
      </c>
      <c r="K142" s="60" t="s">
        <v>241</v>
      </c>
      <c r="L142" s="60" t="s">
        <v>242</v>
      </c>
      <c r="M142" s="60" t="s">
        <v>131</v>
      </c>
      <c r="N142" s="155">
        <v>38726</v>
      </c>
      <c r="O142" s="60">
        <v>48</v>
      </c>
      <c r="P142" s="60" t="s">
        <v>39</v>
      </c>
      <c r="Q142" s="154" t="s">
        <v>467</v>
      </c>
      <c r="R142" s="60">
        <v>240</v>
      </c>
      <c r="S142" s="60" t="s">
        <v>144</v>
      </c>
      <c r="T142" s="60" t="s">
        <v>204</v>
      </c>
    </row>
    <row r="143" spans="1:20" s="60" customFormat="1" ht="15.5" x14ac:dyDescent="0.45">
      <c r="A143" s="160">
        <v>191733</v>
      </c>
      <c r="B143" s="60" t="s">
        <v>723</v>
      </c>
      <c r="C143" s="60" t="s">
        <v>724</v>
      </c>
      <c r="D143" s="60" t="s">
        <v>163</v>
      </c>
      <c r="E143" s="60" t="s">
        <v>851</v>
      </c>
      <c r="F143" s="163">
        <v>26</v>
      </c>
      <c r="G143" s="60" t="s">
        <v>125</v>
      </c>
      <c r="H143" s="60" t="s">
        <v>164</v>
      </c>
      <c r="I143" s="60" t="s">
        <v>127</v>
      </c>
      <c r="J143" s="60" t="s">
        <v>128</v>
      </c>
      <c r="K143" s="60" t="s">
        <v>129</v>
      </c>
      <c r="L143" s="60" t="s">
        <v>165</v>
      </c>
      <c r="M143" s="60" t="s">
        <v>131</v>
      </c>
      <c r="N143" s="155">
        <v>33576</v>
      </c>
      <c r="O143" s="60">
        <v>59</v>
      </c>
      <c r="P143" s="60" t="s">
        <v>40</v>
      </c>
      <c r="Q143" s="154" t="s">
        <v>725</v>
      </c>
      <c r="R143" s="60">
        <v>215</v>
      </c>
      <c r="S143" s="60" t="s">
        <v>133</v>
      </c>
      <c r="T143" s="60" t="s">
        <v>167</v>
      </c>
    </row>
    <row r="144" spans="1:20" s="60" customFormat="1" ht="15.5" x14ac:dyDescent="0.45">
      <c r="A144" s="160">
        <v>102978</v>
      </c>
      <c r="B144" s="60" t="s">
        <v>468</v>
      </c>
      <c r="C144" s="60" t="s">
        <v>939</v>
      </c>
      <c r="D144" s="60" t="s">
        <v>151</v>
      </c>
      <c r="E144" s="60" t="s">
        <v>850</v>
      </c>
      <c r="F144" s="163">
        <v>20</v>
      </c>
      <c r="G144" s="60" t="s">
        <v>153</v>
      </c>
      <c r="H144" s="60" t="s">
        <v>126</v>
      </c>
      <c r="I144" s="60" t="s">
        <v>154</v>
      </c>
      <c r="J144" s="60" t="s">
        <v>155</v>
      </c>
      <c r="K144" s="60" t="s">
        <v>156</v>
      </c>
      <c r="L144" s="60" t="s">
        <v>469</v>
      </c>
      <c r="M144" s="60" t="s">
        <v>211</v>
      </c>
      <c r="N144" s="155">
        <v>35982</v>
      </c>
      <c r="O144" s="60">
        <v>46</v>
      </c>
      <c r="P144" s="60" t="s">
        <v>39</v>
      </c>
      <c r="Q144" s="154" t="s">
        <v>470</v>
      </c>
      <c r="R144" s="60">
        <v>270</v>
      </c>
      <c r="S144" s="60" t="s">
        <v>358</v>
      </c>
      <c r="T144" s="60" t="s">
        <v>145</v>
      </c>
    </row>
    <row r="145" spans="1:20" s="60" customFormat="1" ht="15.5" x14ac:dyDescent="0.45">
      <c r="A145" s="160">
        <v>104669</v>
      </c>
      <c r="B145" s="60" t="s">
        <v>769</v>
      </c>
      <c r="C145" s="60" t="s">
        <v>933</v>
      </c>
      <c r="D145" s="60" t="s">
        <v>189</v>
      </c>
      <c r="E145" s="60" t="s">
        <v>852</v>
      </c>
      <c r="F145" s="163">
        <v>10</v>
      </c>
      <c r="G145" s="60" t="s">
        <v>153</v>
      </c>
      <c r="H145" s="60" t="s">
        <v>138</v>
      </c>
      <c r="I145" s="60" t="s">
        <v>207</v>
      </c>
      <c r="J145" s="60" t="s">
        <v>208</v>
      </c>
      <c r="K145" s="60" t="s">
        <v>209</v>
      </c>
      <c r="L145" s="60" t="s">
        <v>208</v>
      </c>
      <c r="M145" s="60" t="s">
        <v>211</v>
      </c>
      <c r="N145" s="155">
        <v>39448</v>
      </c>
      <c r="O145" s="60">
        <v>59</v>
      </c>
      <c r="P145" s="60" t="s">
        <v>39</v>
      </c>
      <c r="Q145" s="154" t="s">
        <v>770</v>
      </c>
      <c r="R145" s="60">
        <v>335</v>
      </c>
      <c r="S145" s="60" t="s">
        <v>290</v>
      </c>
      <c r="T145" s="60" t="s">
        <v>214</v>
      </c>
    </row>
    <row r="146" spans="1:20" s="60" customFormat="1" ht="15.5" x14ac:dyDescent="0.45">
      <c r="A146" s="160">
        <v>102997</v>
      </c>
      <c r="B146" s="60" t="s">
        <v>471</v>
      </c>
      <c r="C146" s="60" t="s">
        <v>940</v>
      </c>
      <c r="D146" s="60" t="s">
        <v>230</v>
      </c>
      <c r="E146" s="60" t="s">
        <v>850</v>
      </c>
      <c r="F146" s="163">
        <v>23</v>
      </c>
      <c r="G146" s="60" t="s">
        <v>125</v>
      </c>
      <c r="H146" s="60" t="s">
        <v>126</v>
      </c>
      <c r="I146" s="60" t="s">
        <v>127</v>
      </c>
      <c r="J146" s="60" t="s">
        <v>128</v>
      </c>
      <c r="K146" s="60" t="s">
        <v>129</v>
      </c>
      <c r="L146" s="60" t="s">
        <v>216</v>
      </c>
      <c r="M146" s="60" t="s">
        <v>131</v>
      </c>
      <c r="N146" s="155">
        <v>34759</v>
      </c>
      <c r="O146" s="60">
        <v>47</v>
      </c>
      <c r="P146" s="60" t="s">
        <v>39</v>
      </c>
      <c r="Q146" s="154" t="s">
        <v>472</v>
      </c>
      <c r="R146" s="60">
        <v>190</v>
      </c>
      <c r="S146" s="60" t="s">
        <v>149</v>
      </c>
      <c r="T146" s="60" t="s">
        <v>134</v>
      </c>
    </row>
    <row r="147" spans="1:20" s="60" customFormat="1" ht="15.5" x14ac:dyDescent="0.45">
      <c r="A147" s="160">
        <v>103090</v>
      </c>
      <c r="B147" s="60" t="s">
        <v>473</v>
      </c>
      <c r="C147" s="60" t="s">
        <v>179</v>
      </c>
      <c r="D147" s="60" t="s">
        <v>230</v>
      </c>
      <c r="E147" s="60" t="s">
        <v>850</v>
      </c>
      <c r="F147" s="163">
        <v>36</v>
      </c>
      <c r="G147" s="60" t="s">
        <v>125</v>
      </c>
      <c r="H147" s="60" t="s">
        <v>126</v>
      </c>
      <c r="I147" s="60" t="s">
        <v>127</v>
      </c>
      <c r="J147" s="60" t="s">
        <v>128</v>
      </c>
      <c r="K147" s="60" t="s">
        <v>129</v>
      </c>
      <c r="L147" s="60" t="s">
        <v>130</v>
      </c>
      <c r="M147" s="60" t="s">
        <v>131</v>
      </c>
      <c r="N147" s="155">
        <v>30013</v>
      </c>
      <c r="O147" s="60">
        <v>56</v>
      </c>
      <c r="P147" s="60" t="s">
        <v>39</v>
      </c>
      <c r="Q147" s="154" t="s">
        <v>474</v>
      </c>
      <c r="R147" s="60">
        <v>225</v>
      </c>
      <c r="S147" s="60" t="s">
        <v>195</v>
      </c>
      <c r="T147" s="60" t="s">
        <v>134</v>
      </c>
    </row>
    <row r="148" spans="1:20" s="60" customFormat="1" ht="15.5" x14ac:dyDescent="0.45">
      <c r="A148" s="160">
        <v>115873</v>
      </c>
      <c r="B148" s="60" t="s">
        <v>475</v>
      </c>
      <c r="C148" s="60" t="s">
        <v>941</v>
      </c>
      <c r="D148" s="60" t="s">
        <v>124</v>
      </c>
      <c r="E148" s="60" t="s">
        <v>850</v>
      </c>
      <c r="F148" s="163">
        <v>10</v>
      </c>
      <c r="G148" s="60" t="s">
        <v>125</v>
      </c>
      <c r="H148" s="60" t="s">
        <v>126</v>
      </c>
      <c r="I148" s="60" t="s">
        <v>127</v>
      </c>
      <c r="J148" s="60" t="s">
        <v>128</v>
      </c>
      <c r="K148" s="60" t="s">
        <v>129</v>
      </c>
      <c r="L148" s="60" t="s">
        <v>216</v>
      </c>
      <c r="M148" s="60" t="s">
        <v>131</v>
      </c>
      <c r="N148" s="155">
        <v>39630</v>
      </c>
      <c r="O148" s="60">
        <v>53</v>
      </c>
      <c r="P148" s="60" t="s">
        <v>39</v>
      </c>
      <c r="Q148" s="154" t="s">
        <v>476</v>
      </c>
      <c r="R148" s="60">
        <v>170</v>
      </c>
      <c r="S148" s="60" t="s">
        <v>228</v>
      </c>
      <c r="T148" s="60" t="s">
        <v>218</v>
      </c>
    </row>
    <row r="149" spans="1:20" s="60" customFormat="1" ht="15.5" x14ac:dyDescent="0.45">
      <c r="A149" s="160">
        <v>191714</v>
      </c>
      <c r="B149" s="60" t="s">
        <v>720</v>
      </c>
      <c r="C149" s="60" t="s">
        <v>721</v>
      </c>
      <c r="D149" s="60" t="s">
        <v>163</v>
      </c>
      <c r="E149" s="60" t="s">
        <v>851</v>
      </c>
      <c r="F149" s="163">
        <v>36</v>
      </c>
      <c r="G149" s="60" t="s">
        <v>125</v>
      </c>
      <c r="H149" s="60" t="s">
        <v>164</v>
      </c>
      <c r="I149" s="60" t="s">
        <v>127</v>
      </c>
      <c r="J149" s="60" t="s">
        <v>128</v>
      </c>
      <c r="K149" s="60" t="s">
        <v>129</v>
      </c>
      <c r="L149" s="60" t="s">
        <v>165</v>
      </c>
      <c r="M149" s="60" t="s">
        <v>131</v>
      </c>
      <c r="N149" s="155">
        <v>36130</v>
      </c>
      <c r="O149" s="60">
        <v>56</v>
      </c>
      <c r="P149" s="60" t="s">
        <v>39</v>
      </c>
      <c r="Q149" s="154" t="s">
        <v>722</v>
      </c>
      <c r="R149" s="60">
        <v>215</v>
      </c>
      <c r="S149" s="60" t="s">
        <v>133</v>
      </c>
      <c r="T149" s="60" t="s">
        <v>167</v>
      </c>
    </row>
    <row r="150" spans="1:20" s="60" customFormat="1" ht="15.5" x14ac:dyDescent="0.45">
      <c r="A150" s="161">
        <v>102902</v>
      </c>
      <c r="B150" s="59" t="s">
        <v>477</v>
      </c>
      <c r="C150" s="59" t="s">
        <v>881</v>
      </c>
      <c r="D150" s="59" t="s">
        <v>124</v>
      </c>
      <c r="E150" s="59" t="s">
        <v>850</v>
      </c>
      <c r="F150" s="164">
        <v>10</v>
      </c>
      <c r="G150" s="59" t="s">
        <v>125</v>
      </c>
      <c r="H150" s="59" t="s">
        <v>126</v>
      </c>
      <c r="I150" s="59" t="s">
        <v>127</v>
      </c>
      <c r="J150" s="59" t="s">
        <v>128</v>
      </c>
      <c r="K150" s="59" t="s">
        <v>129</v>
      </c>
      <c r="L150" s="59" t="s">
        <v>216</v>
      </c>
      <c r="M150" s="59" t="s">
        <v>131</v>
      </c>
      <c r="N150" s="158">
        <v>39412</v>
      </c>
      <c r="O150" s="59">
        <v>59</v>
      </c>
      <c r="P150" s="59" t="s">
        <v>39</v>
      </c>
      <c r="Q150" s="157" t="s">
        <v>478</v>
      </c>
      <c r="R150" s="59">
        <v>170</v>
      </c>
      <c r="S150" s="59" t="s">
        <v>228</v>
      </c>
      <c r="T150" s="59" t="s">
        <v>218</v>
      </c>
    </row>
    <row r="151" spans="1:20" s="60" customFormat="1" ht="15.5" x14ac:dyDescent="0.45">
      <c r="A151" s="160">
        <v>103023</v>
      </c>
      <c r="B151" s="60" t="s">
        <v>477</v>
      </c>
      <c r="C151" s="60" t="s">
        <v>926</v>
      </c>
      <c r="D151" s="60" t="s">
        <v>111</v>
      </c>
      <c r="E151" s="60" t="s">
        <v>850</v>
      </c>
      <c r="F151" s="163">
        <v>27</v>
      </c>
      <c r="G151" s="60" t="s">
        <v>153</v>
      </c>
      <c r="H151" s="60" t="s">
        <v>126</v>
      </c>
      <c r="I151" s="60" t="s">
        <v>479</v>
      </c>
      <c r="J151" s="60" t="s">
        <v>480</v>
      </c>
      <c r="K151" s="60" t="s">
        <v>182</v>
      </c>
      <c r="L151" s="60" t="s">
        <v>481</v>
      </c>
      <c r="M151" s="60" t="s">
        <v>158</v>
      </c>
      <c r="N151" s="155">
        <v>33287</v>
      </c>
      <c r="O151" s="60">
        <v>50</v>
      </c>
      <c r="P151" s="60" t="s">
        <v>39</v>
      </c>
      <c r="Q151" s="154" t="s">
        <v>482</v>
      </c>
      <c r="R151" s="60">
        <v>365</v>
      </c>
      <c r="S151" s="60" t="s">
        <v>186</v>
      </c>
      <c r="T151" s="60" t="s">
        <v>187</v>
      </c>
    </row>
    <row r="152" spans="1:20" s="60" customFormat="1" ht="15.5" x14ac:dyDescent="0.45">
      <c r="A152" s="161">
        <v>102903</v>
      </c>
      <c r="B152" s="59" t="s">
        <v>483</v>
      </c>
      <c r="C152" s="59" t="s">
        <v>942</v>
      </c>
      <c r="D152" s="59" t="s">
        <v>124</v>
      </c>
      <c r="E152" s="59" t="s">
        <v>850</v>
      </c>
      <c r="F152" s="164">
        <v>10</v>
      </c>
      <c r="G152" s="59" t="s">
        <v>125</v>
      </c>
      <c r="H152" s="59" t="s">
        <v>126</v>
      </c>
      <c r="I152" s="59" t="s">
        <v>127</v>
      </c>
      <c r="J152" s="59" t="s">
        <v>128</v>
      </c>
      <c r="K152" s="59" t="s">
        <v>129</v>
      </c>
      <c r="L152" s="59" t="s">
        <v>216</v>
      </c>
      <c r="M152" s="59" t="s">
        <v>131</v>
      </c>
      <c r="N152" s="158">
        <v>39412</v>
      </c>
      <c r="O152" s="59">
        <v>59</v>
      </c>
      <c r="P152" s="59" t="s">
        <v>39</v>
      </c>
      <c r="Q152" s="157" t="s">
        <v>484</v>
      </c>
      <c r="R152" s="59">
        <v>170</v>
      </c>
      <c r="S152" s="59" t="s">
        <v>228</v>
      </c>
      <c r="T152" s="59" t="s">
        <v>167</v>
      </c>
    </row>
    <row r="153" spans="1:20" s="60" customFormat="1" ht="15.5" x14ac:dyDescent="0.45">
      <c r="A153" s="160">
        <v>102993</v>
      </c>
      <c r="B153" s="60" t="s">
        <v>485</v>
      </c>
      <c r="C153" s="60" t="s">
        <v>653</v>
      </c>
      <c r="D153" s="60" t="s">
        <v>230</v>
      </c>
      <c r="E153" s="60" t="s">
        <v>850</v>
      </c>
      <c r="F153" s="163">
        <v>24</v>
      </c>
      <c r="G153" s="60" t="s">
        <v>125</v>
      </c>
      <c r="H153" s="60" t="s">
        <v>126</v>
      </c>
      <c r="I153" s="60" t="s">
        <v>139</v>
      </c>
      <c r="J153" s="60" t="s">
        <v>140</v>
      </c>
      <c r="K153" s="60" t="s">
        <v>141</v>
      </c>
      <c r="L153" s="60" t="s">
        <v>142</v>
      </c>
      <c r="M153" s="60" t="s">
        <v>131</v>
      </c>
      <c r="N153" s="155">
        <v>34486</v>
      </c>
      <c r="O153" s="60">
        <v>47</v>
      </c>
      <c r="P153" s="60" t="s">
        <v>39</v>
      </c>
      <c r="Q153" s="154" t="s">
        <v>486</v>
      </c>
      <c r="R153" s="60">
        <v>255</v>
      </c>
      <c r="S153" s="60" t="s">
        <v>254</v>
      </c>
      <c r="T153" s="60" t="s">
        <v>204</v>
      </c>
    </row>
    <row r="154" spans="1:20" s="60" customFormat="1" ht="15.5" x14ac:dyDescent="0.45">
      <c r="A154" s="160">
        <v>103014</v>
      </c>
      <c r="B154" s="60" t="s">
        <v>487</v>
      </c>
      <c r="C154" s="60" t="s">
        <v>911</v>
      </c>
      <c r="D154" s="60" t="s">
        <v>124</v>
      </c>
      <c r="E154" s="60" t="s">
        <v>850</v>
      </c>
      <c r="F154" s="163">
        <v>25</v>
      </c>
      <c r="G154" s="60" t="s">
        <v>125</v>
      </c>
      <c r="H154" s="60" t="s">
        <v>126</v>
      </c>
      <c r="I154" s="60" t="s">
        <v>127</v>
      </c>
      <c r="J154" s="60" t="s">
        <v>128</v>
      </c>
      <c r="K154" s="60" t="s">
        <v>129</v>
      </c>
      <c r="L154" s="60" t="s">
        <v>216</v>
      </c>
      <c r="M154" s="60" t="s">
        <v>131</v>
      </c>
      <c r="N154" s="155">
        <v>34090</v>
      </c>
      <c r="O154" s="60">
        <v>49</v>
      </c>
      <c r="P154" s="60" t="s">
        <v>39</v>
      </c>
      <c r="Q154" s="154" t="s">
        <v>488</v>
      </c>
      <c r="R154" s="60">
        <v>190</v>
      </c>
      <c r="S154" s="60" t="s">
        <v>149</v>
      </c>
      <c r="T154" s="60" t="s">
        <v>218</v>
      </c>
    </row>
    <row r="155" spans="1:20" s="60" customFormat="1" ht="15.5" x14ac:dyDescent="0.45">
      <c r="A155" s="160">
        <v>10550783</v>
      </c>
      <c r="B155" s="60" t="s">
        <v>771</v>
      </c>
      <c r="C155" s="60" t="s">
        <v>943</v>
      </c>
      <c r="D155" s="60" t="s">
        <v>189</v>
      </c>
      <c r="E155" s="60" t="s">
        <v>852</v>
      </c>
      <c r="F155" s="163">
        <v>1</v>
      </c>
      <c r="G155" s="60" t="s">
        <v>153</v>
      </c>
      <c r="H155" s="60" t="s">
        <v>138</v>
      </c>
      <c r="I155" s="60" t="s">
        <v>435</v>
      </c>
      <c r="J155" s="60" t="s">
        <v>436</v>
      </c>
      <c r="K155" s="60" t="s">
        <v>209</v>
      </c>
      <c r="L155" s="60" t="s">
        <v>772</v>
      </c>
      <c r="M155" s="60" t="s">
        <v>174</v>
      </c>
      <c r="N155" s="155">
        <v>42736</v>
      </c>
      <c r="O155" s="60">
        <v>28</v>
      </c>
      <c r="P155" s="60" t="s">
        <v>39</v>
      </c>
      <c r="Q155" s="154" t="s">
        <v>773</v>
      </c>
      <c r="R155" s="60" t="s">
        <v>774</v>
      </c>
      <c r="S155" s="60" t="s">
        <v>775</v>
      </c>
      <c r="T155" s="60">
        <v>4</v>
      </c>
    </row>
    <row r="156" spans="1:20" s="60" customFormat="1" ht="15.5" x14ac:dyDescent="0.45">
      <c r="A156" s="160">
        <v>192015</v>
      </c>
      <c r="B156" s="60" t="s">
        <v>735</v>
      </c>
      <c r="C156" s="60" t="s">
        <v>736</v>
      </c>
      <c r="D156" s="60" t="s">
        <v>163</v>
      </c>
      <c r="E156" s="60" t="s">
        <v>851</v>
      </c>
      <c r="F156" s="163">
        <v>27</v>
      </c>
      <c r="G156" s="60" t="s">
        <v>125</v>
      </c>
      <c r="H156" s="60" t="s">
        <v>164</v>
      </c>
      <c r="I156" s="60" t="s">
        <v>127</v>
      </c>
      <c r="J156" s="60" t="s">
        <v>128</v>
      </c>
      <c r="K156" s="60" t="s">
        <v>129</v>
      </c>
      <c r="L156" s="60" t="s">
        <v>165</v>
      </c>
      <c r="M156" s="60" t="s">
        <v>131</v>
      </c>
      <c r="N156" s="155">
        <v>33330</v>
      </c>
      <c r="O156" s="60">
        <v>60</v>
      </c>
      <c r="P156" s="60" t="s">
        <v>39</v>
      </c>
      <c r="Q156" s="154" t="s">
        <v>737</v>
      </c>
      <c r="R156" s="60">
        <v>215</v>
      </c>
      <c r="S156" s="60" t="s">
        <v>133</v>
      </c>
      <c r="T156" s="60" t="s">
        <v>167</v>
      </c>
    </row>
    <row r="157" spans="1:20" s="60" customFormat="1" ht="15.5" x14ac:dyDescent="0.45">
      <c r="A157" s="160">
        <v>10515630</v>
      </c>
      <c r="B157" s="60" t="s">
        <v>43</v>
      </c>
      <c r="C157" s="60" t="s">
        <v>944</v>
      </c>
      <c r="D157" s="60" t="s">
        <v>189</v>
      </c>
      <c r="E157" s="60" t="s">
        <v>852</v>
      </c>
      <c r="F157" s="163">
        <v>2</v>
      </c>
      <c r="G157" s="60" t="s">
        <v>153</v>
      </c>
      <c r="H157" s="60" t="s">
        <v>138</v>
      </c>
      <c r="I157" s="60" t="s">
        <v>435</v>
      </c>
      <c r="J157" s="60" t="s">
        <v>436</v>
      </c>
      <c r="K157" s="60" t="s">
        <v>209</v>
      </c>
      <c r="L157" s="60" t="s">
        <v>776</v>
      </c>
      <c r="M157" s="60" t="s">
        <v>158</v>
      </c>
      <c r="N157" s="155">
        <v>42646</v>
      </c>
      <c r="O157" s="60">
        <v>23</v>
      </c>
      <c r="P157" s="60" t="s">
        <v>39</v>
      </c>
      <c r="Q157" s="154" t="s">
        <v>777</v>
      </c>
      <c r="T157" s="60" t="s">
        <v>160</v>
      </c>
    </row>
    <row r="158" spans="1:20" s="60" customFormat="1" ht="15.5" x14ac:dyDescent="0.45">
      <c r="A158" s="160">
        <v>330997</v>
      </c>
      <c r="B158" s="60" t="s">
        <v>778</v>
      </c>
      <c r="C158" s="60" t="s">
        <v>779</v>
      </c>
      <c r="D158" s="60" t="s">
        <v>136</v>
      </c>
      <c r="E158" s="60" t="s">
        <v>852</v>
      </c>
      <c r="F158" s="163">
        <v>3</v>
      </c>
      <c r="G158" s="60" t="s">
        <v>125</v>
      </c>
      <c r="H158" s="60" t="s">
        <v>138</v>
      </c>
      <c r="I158" s="60" t="s">
        <v>127</v>
      </c>
      <c r="J158" s="60" t="s">
        <v>128</v>
      </c>
      <c r="K158" s="60" t="s">
        <v>129</v>
      </c>
      <c r="L158" s="60" t="s">
        <v>780</v>
      </c>
      <c r="M158" s="60" t="s">
        <v>131</v>
      </c>
      <c r="N158" s="155">
        <v>42156</v>
      </c>
      <c r="O158" s="60">
        <v>26</v>
      </c>
      <c r="P158" s="60" t="s">
        <v>39</v>
      </c>
      <c r="Q158" s="154" t="s">
        <v>781</v>
      </c>
      <c r="R158" s="60">
        <v>190</v>
      </c>
      <c r="S158" s="60" t="s">
        <v>149</v>
      </c>
      <c r="T158" s="60" t="s">
        <v>134</v>
      </c>
    </row>
    <row r="159" spans="1:20" s="60" customFormat="1" ht="15.5" x14ac:dyDescent="0.45">
      <c r="A159" s="161">
        <v>103033</v>
      </c>
      <c r="B159" s="59" t="s">
        <v>489</v>
      </c>
      <c r="C159" s="59" t="s">
        <v>945</v>
      </c>
      <c r="D159" s="59" t="s">
        <v>301</v>
      </c>
      <c r="E159" s="59" t="s">
        <v>850</v>
      </c>
      <c r="F159" s="164">
        <v>26</v>
      </c>
      <c r="G159" s="59" t="s">
        <v>153</v>
      </c>
      <c r="H159" s="59" t="s">
        <v>126</v>
      </c>
      <c r="I159" s="59" t="s">
        <v>304</v>
      </c>
      <c r="J159" s="59" t="s">
        <v>305</v>
      </c>
      <c r="K159" s="59" t="s">
        <v>287</v>
      </c>
      <c r="L159" s="59" t="s">
        <v>490</v>
      </c>
      <c r="M159" s="59" t="s">
        <v>158</v>
      </c>
      <c r="N159" s="158">
        <v>33664</v>
      </c>
      <c r="O159" s="59">
        <v>59</v>
      </c>
      <c r="P159" s="59" t="s">
        <v>40</v>
      </c>
      <c r="Q159" s="157" t="s">
        <v>491</v>
      </c>
      <c r="R159" s="59">
        <v>305</v>
      </c>
      <c r="S159" s="59" t="s">
        <v>213</v>
      </c>
      <c r="T159" s="59" t="s">
        <v>344</v>
      </c>
    </row>
    <row r="160" spans="1:20" s="60" customFormat="1" ht="15.5" x14ac:dyDescent="0.45">
      <c r="A160" s="160">
        <v>103043</v>
      </c>
      <c r="B160" s="60" t="s">
        <v>492</v>
      </c>
      <c r="C160" s="60" t="s">
        <v>653</v>
      </c>
      <c r="D160" s="60" t="s">
        <v>111</v>
      </c>
      <c r="E160" s="60" t="s">
        <v>850</v>
      </c>
      <c r="F160" s="163">
        <v>28</v>
      </c>
      <c r="G160" s="60" t="s">
        <v>153</v>
      </c>
      <c r="H160" s="60" t="s">
        <v>126</v>
      </c>
      <c r="I160" s="60" t="s">
        <v>394</v>
      </c>
      <c r="J160" s="60" t="s">
        <v>395</v>
      </c>
      <c r="K160" s="60" t="s">
        <v>396</v>
      </c>
      <c r="L160" s="60" t="s">
        <v>397</v>
      </c>
      <c r="M160" s="60" t="s">
        <v>211</v>
      </c>
      <c r="N160" s="155">
        <v>32933</v>
      </c>
      <c r="O160" s="60">
        <v>52</v>
      </c>
      <c r="P160" s="60" t="s">
        <v>39</v>
      </c>
      <c r="Q160" s="154" t="s">
        <v>493</v>
      </c>
      <c r="R160" s="60">
        <v>285</v>
      </c>
      <c r="S160" s="60" t="s">
        <v>343</v>
      </c>
      <c r="T160" s="60" t="s">
        <v>344</v>
      </c>
    </row>
    <row r="161" spans="1:20" s="60" customFormat="1" ht="15.5" x14ac:dyDescent="0.45">
      <c r="A161" s="160">
        <v>191320</v>
      </c>
      <c r="B161" s="60" t="s">
        <v>492</v>
      </c>
      <c r="C161" s="60" t="s">
        <v>632</v>
      </c>
      <c r="D161" s="60" t="s">
        <v>163</v>
      </c>
      <c r="E161" s="60" t="s">
        <v>851</v>
      </c>
      <c r="F161" s="163">
        <v>28</v>
      </c>
      <c r="G161" s="60" t="s">
        <v>125</v>
      </c>
      <c r="H161" s="60" t="s">
        <v>164</v>
      </c>
      <c r="I161" s="60" t="s">
        <v>127</v>
      </c>
      <c r="J161" s="60" t="s">
        <v>128</v>
      </c>
      <c r="K161" s="60" t="s">
        <v>129</v>
      </c>
      <c r="L161" s="60" t="s">
        <v>165</v>
      </c>
      <c r="M161" s="60" t="s">
        <v>131</v>
      </c>
      <c r="N161" s="155">
        <v>33106</v>
      </c>
      <c r="O161" s="60">
        <v>50</v>
      </c>
      <c r="P161" s="60" t="s">
        <v>39</v>
      </c>
      <c r="Q161" s="154" t="s">
        <v>685</v>
      </c>
      <c r="R161" s="60">
        <v>190</v>
      </c>
      <c r="S161" s="60" t="s">
        <v>149</v>
      </c>
      <c r="T161" s="60" t="s">
        <v>167</v>
      </c>
    </row>
    <row r="162" spans="1:20" s="60" customFormat="1" ht="15.5" x14ac:dyDescent="0.45">
      <c r="A162" s="160">
        <v>102976</v>
      </c>
      <c r="B162" s="60" t="s">
        <v>494</v>
      </c>
      <c r="C162" s="60" t="s">
        <v>653</v>
      </c>
      <c r="D162" s="60" t="s">
        <v>196</v>
      </c>
      <c r="E162" s="60" t="s">
        <v>850</v>
      </c>
      <c r="F162" s="163">
        <v>16</v>
      </c>
      <c r="G162" s="60" t="s">
        <v>125</v>
      </c>
      <c r="H162" s="60" t="s">
        <v>126</v>
      </c>
      <c r="I162" s="60" t="s">
        <v>191</v>
      </c>
      <c r="J162" s="60" t="s">
        <v>192</v>
      </c>
      <c r="K162" s="60" t="s">
        <v>129</v>
      </c>
      <c r="L162" s="60" t="s">
        <v>197</v>
      </c>
      <c r="M162" s="60" t="s">
        <v>131</v>
      </c>
      <c r="N162" s="155">
        <v>37529</v>
      </c>
      <c r="O162" s="60">
        <v>37</v>
      </c>
      <c r="P162" s="60" t="s">
        <v>39</v>
      </c>
      <c r="Q162" s="154" t="s">
        <v>495</v>
      </c>
      <c r="R162" s="60">
        <v>215</v>
      </c>
      <c r="S162" s="60" t="s">
        <v>133</v>
      </c>
      <c r="T162" s="60" t="s">
        <v>134</v>
      </c>
    </row>
    <row r="163" spans="1:20" s="60" customFormat="1" ht="15.5" x14ac:dyDescent="0.45">
      <c r="A163" s="160">
        <v>103059</v>
      </c>
      <c r="B163" s="60" t="s">
        <v>496</v>
      </c>
      <c r="C163" s="60" t="s">
        <v>946</v>
      </c>
      <c r="D163" s="60" t="s">
        <v>124</v>
      </c>
      <c r="E163" s="60" t="s">
        <v>850</v>
      </c>
      <c r="F163" s="163">
        <v>33</v>
      </c>
      <c r="G163" s="60" t="s">
        <v>125</v>
      </c>
      <c r="H163" s="60" t="s">
        <v>126</v>
      </c>
      <c r="I163" s="60" t="s">
        <v>127</v>
      </c>
      <c r="J163" s="60" t="s">
        <v>128</v>
      </c>
      <c r="K163" s="60" t="s">
        <v>129</v>
      </c>
      <c r="L163" s="60" t="s">
        <v>216</v>
      </c>
      <c r="M163" s="60" t="s">
        <v>131</v>
      </c>
      <c r="N163" s="155">
        <v>30993</v>
      </c>
      <c r="O163" s="60">
        <v>54</v>
      </c>
      <c r="P163" s="60" t="s">
        <v>39</v>
      </c>
      <c r="Q163" s="154" t="s">
        <v>497</v>
      </c>
      <c r="R163" s="60">
        <v>215</v>
      </c>
      <c r="S163" s="60" t="s">
        <v>133</v>
      </c>
      <c r="T163" s="60" t="s">
        <v>134</v>
      </c>
    </row>
    <row r="164" spans="1:20" s="60" customFormat="1" ht="15.5" x14ac:dyDescent="0.45">
      <c r="A164" s="160">
        <v>228757</v>
      </c>
      <c r="B164" s="60" t="s">
        <v>782</v>
      </c>
      <c r="C164" s="60" t="s">
        <v>947</v>
      </c>
      <c r="D164" s="60" t="s">
        <v>136</v>
      </c>
      <c r="E164" s="60" t="s">
        <v>852</v>
      </c>
      <c r="F164" s="163">
        <v>6</v>
      </c>
      <c r="G164" s="60" t="s">
        <v>125</v>
      </c>
      <c r="H164" s="60" t="s">
        <v>138</v>
      </c>
      <c r="I164" s="60" t="s">
        <v>139</v>
      </c>
      <c r="J164" s="60" t="s">
        <v>140</v>
      </c>
      <c r="K164" s="60" t="s">
        <v>141</v>
      </c>
      <c r="L164" s="60" t="s">
        <v>142</v>
      </c>
      <c r="M164" s="60" t="s">
        <v>131</v>
      </c>
      <c r="N164" s="155">
        <v>40878</v>
      </c>
      <c r="O164" s="60">
        <v>32</v>
      </c>
      <c r="P164" s="60" t="s">
        <v>39</v>
      </c>
      <c r="Q164" s="154" t="s">
        <v>783</v>
      </c>
      <c r="R164" s="60">
        <v>240</v>
      </c>
      <c r="S164" s="60" t="s">
        <v>144</v>
      </c>
      <c r="T164" s="60" t="s">
        <v>145</v>
      </c>
    </row>
    <row r="165" spans="1:20" s="60" customFormat="1" ht="15.5" x14ac:dyDescent="0.45">
      <c r="A165" s="160">
        <v>10630739</v>
      </c>
      <c r="B165" s="60" t="s">
        <v>498</v>
      </c>
      <c r="C165" s="60" t="s">
        <v>137</v>
      </c>
      <c r="D165" s="60" t="s">
        <v>151</v>
      </c>
      <c r="E165" s="60" t="s">
        <v>850</v>
      </c>
      <c r="F165" s="163">
        <v>0</v>
      </c>
      <c r="G165" s="60" t="s">
        <v>153</v>
      </c>
      <c r="H165" s="60" t="s">
        <v>303</v>
      </c>
      <c r="I165" s="60" t="s">
        <v>428</v>
      </c>
      <c r="J165" s="60" t="s">
        <v>429</v>
      </c>
      <c r="K165" s="60" t="s">
        <v>172</v>
      </c>
      <c r="L165" s="60" t="s">
        <v>499</v>
      </c>
      <c r="M165" s="60" t="s">
        <v>174</v>
      </c>
      <c r="N165" s="155">
        <v>43344</v>
      </c>
      <c r="O165" s="60">
        <v>36</v>
      </c>
      <c r="P165" s="60" t="s">
        <v>39</v>
      </c>
      <c r="Q165" s="154" t="s">
        <v>500</v>
      </c>
      <c r="R165" s="60" t="s">
        <v>501</v>
      </c>
      <c r="S165" s="60" t="s">
        <v>502</v>
      </c>
      <c r="T165" s="60">
        <v>6</v>
      </c>
    </row>
    <row r="166" spans="1:20" s="60" customFormat="1" ht="15.5" x14ac:dyDescent="0.45">
      <c r="A166" s="160">
        <v>331029</v>
      </c>
      <c r="B166" s="60" t="s">
        <v>42</v>
      </c>
      <c r="C166" s="60" t="s">
        <v>137</v>
      </c>
      <c r="D166" s="60" t="s">
        <v>136</v>
      </c>
      <c r="E166" s="60" t="s">
        <v>852</v>
      </c>
      <c r="F166" s="163">
        <v>3</v>
      </c>
      <c r="G166" s="60" t="s">
        <v>125</v>
      </c>
      <c r="H166" s="60" t="s">
        <v>138</v>
      </c>
      <c r="I166" s="60" t="s">
        <v>127</v>
      </c>
      <c r="J166" s="60" t="s">
        <v>128</v>
      </c>
      <c r="K166" s="60" t="s">
        <v>129</v>
      </c>
      <c r="L166" s="60" t="s">
        <v>784</v>
      </c>
      <c r="M166" s="60" t="s">
        <v>131</v>
      </c>
      <c r="N166" s="155">
        <v>42156</v>
      </c>
      <c r="O166" s="60">
        <v>34</v>
      </c>
      <c r="P166" s="60" t="s">
        <v>39</v>
      </c>
      <c r="Q166" s="154" t="s">
        <v>785</v>
      </c>
      <c r="R166" s="60">
        <v>190</v>
      </c>
      <c r="S166" s="60" t="s">
        <v>149</v>
      </c>
      <c r="T166" s="60" t="s">
        <v>134</v>
      </c>
    </row>
    <row r="167" spans="1:20" s="60" customFormat="1" ht="15.5" x14ac:dyDescent="0.45">
      <c r="A167" s="160">
        <v>102943</v>
      </c>
      <c r="B167" s="60" t="s">
        <v>503</v>
      </c>
      <c r="C167" s="60" t="s">
        <v>660</v>
      </c>
      <c r="D167" s="60" t="s">
        <v>230</v>
      </c>
      <c r="E167" s="60" t="s">
        <v>850</v>
      </c>
      <c r="F167" s="163">
        <v>12</v>
      </c>
      <c r="G167" s="60" t="s">
        <v>125</v>
      </c>
      <c r="H167" s="60" t="s">
        <v>126</v>
      </c>
      <c r="I167" s="60" t="s">
        <v>127</v>
      </c>
      <c r="J167" s="60" t="s">
        <v>128</v>
      </c>
      <c r="K167" s="60" t="s">
        <v>129</v>
      </c>
      <c r="L167" s="60" t="s">
        <v>130</v>
      </c>
      <c r="M167" s="60" t="s">
        <v>131</v>
      </c>
      <c r="N167" s="155">
        <v>38808</v>
      </c>
      <c r="O167" s="60">
        <v>51</v>
      </c>
      <c r="P167" s="60" t="s">
        <v>39</v>
      </c>
      <c r="Q167" s="154" t="s">
        <v>504</v>
      </c>
      <c r="R167" s="60">
        <v>215</v>
      </c>
      <c r="S167" s="60" t="s">
        <v>133</v>
      </c>
      <c r="T167" s="60" t="s">
        <v>134</v>
      </c>
    </row>
    <row r="168" spans="1:20" s="60" customFormat="1" ht="15.5" x14ac:dyDescent="0.45">
      <c r="A168" s="160">
        <v>103047</v>
      </c>
      <c r="B168" s="60" t="s">
        <v>505</v>
      </c>
      <c r="C168" s="60" t="s">
        <v>653</v>
      </c>
      <c r="D168" s="60" t="s">
        <v>206</v>
      </c>
      <c r="E168" s="60" t="s">
        <v>850</v>
      </c>
      <c r="F168" s="163">
        <v>27</v>
      </c>
      <c r="G168" s="60" t="s">
        <v>153</v>
      </c>
      <c r="H168" s="60" t="s">
        <v>126</v>
      </c>
      <c r="I168" s="60" t="s">
        <v>207</v>
      </c>
      <c r="J168" s="60" t="s">
        <v>208</v>
      </c>
      <c r="K168" s="60" t="s">
        <v>209</v>
      </c>
      <c r="L168" s="60" t="s">
        <v>210</v>
      </c>
      <c r="M168" s="60" t="s">
        <v>211</v>
      </c>
      <c r="N168" s="155">
        <v>33189</v>
      </c>
      <c r="O168" s="60">
        <v>51</v>
      </c>
      <c r="P168" s="60" t="s">
        <v>39</v>
      </c>
      <c r="Q168" s="154" t="s">
        <v>506</v>
      </c>
      <c r="R168" s="60">
        <v>335</v>
      </c>
      <c r="S168" s="60" t="s">
        <v>290</v>
      </c>
      <c r="T168" s="60" t="s">
        <v>214</v>
      </c>
    </row>
    <row r="169" spans="1:20" s="60" customFormat="1" ht="15.5" x14ac:dyDescent="0.45">
      <c r="A169" s="160">
        <v>102932</v>
      </c>
      <c r="B169" s="60" t="s">
        <v>507</v>
      </c>
      <c r="C169" s="60" t="s">
        <v>948</v>
      </c>
      <c r="D169" s="60" t="s">
        <v>124</v>
      </c>
      <c r="E169" s="60" t="s">
        <v>850</v>
      </c>
      <c r="F169" s="163">
        <v>12</v>
      </c>
      <c r="G169" s="60" t="s">
        <v>125</v>
      </c>
      <c r="H169" s="60" t="s">
        <v>126</v>
      </c>
      <c r="I169" s="60" t="s">
        <v>127</v>
      </c>
      <c r="J169" s="60" t="s">
        <v>128</v>
      </c>
      <c r="K169" s="60" t="s">
        <v>129</v>
      </c>
      <c r="L169" s="60" t="s">
        <v>216</v>
      </c>
      <c r="M169" s="60" t="s">
        <v>131</v>
      </c>
      <c r="N169" s="155">
        <v>39022</v>
      </c>
      <c r="O169" s="60">
        <v>36</v>
      </c>
      <c r="P169" s="60" t="s">
        <v>39</v>
      </c>
      <c r="Q169" s="154" t="s">
        <v>508</v>
      </c>
      <c r="R169" s="60">
        <v>170</v>
      </c>
      <c r="S169" s="60" t="s">
        <v>228</v>
      </c>
      <c r="T169" s="60" t="s">
        <v>167</v>
      </c>
    </row>
    <row r="170" spans="1:20" s="60" customFormat="1" ht="15.5" x14ac:dyDescent="0.45">
      <c r="A170" s="160">
        <v>104709</v>
      </c>
      <c r="B170" s="60" t="s">
        <v>786</v>
      </c>
      <c r="C170" s="60" t="s">
        <v>949</v>
      </c>
      <c r="D170" s="60" t="s">
        <v>189</v>
      </c>
      <c r="E170" s="60" t="s">
        <v>852</v>
      </c>
      <c r="F170" s="163">
        <v>10</v>
      </c>
      <c r="G170" s="60" t="s">
        <v>153</v>
      </c>
      <c r="H170" s="60" t="s">
        <v>138</v>
      </c>
      <c r="I170" s="60" t="s">
        <v>394</v>
      </c>
      <c r="J170" s="60" t="s">
        <v>395</v>
      </c>
      <c r="K170" s="60" t="s">
        <v>396</v>
      </c>
      <c r="L170" s="60" t="s">
        <v>397</v>
      </c>
      <c r="M170" s="60" t="s">
        <v>158</v>
      </c>
      <c r="N170" s="155">
        <v>39448</v>
      </c>
      <c r="O170" s="60">
        <v>57</v>
      </c>
      <c r="P170" s="60" t="s">
        <v>40</v>
      </c>
      <c r="Q170" s="154" t="s">
        <v>787</v>
      </c>
      <c r="R170" s="60">
        <v>285</v>
      </c>
      <c r="S170" s="60" t="s">
        <v>343</v>
      </c>
      <c r="T170" s="60" t="s">
        <v>344</v>
      </c>
    </row>
    <row r="171" spans="1:20" s="60" customFormat="1" ht="15.5" x14ac:dyDescent="0.45">
      <c r="A171" s="160">
        <v>10555327</v>
      </c>
      <c r="B171" s="60" t="s">
        <v>790</v>
      </c>
      <c r="C171" s="60" t="s">
        <v>950</v>
      </c>
      <c r="D171" s="60" t="s">
        <v>136</v>
      </c>
      <c r="E171" s="60" t="s">
        <v>852</v>
      </c>
      <c r="F171" s="163">
        <v>1</v>
      </c>
      <c r="G171" s="60" t="s">
        <v>125</v>
      </c>
      <c r="H171" s="60" t="s">
        <v>138</v>
      </c>
      <c r="I171" s="60" t="s">
        <v>127</v>
      </c>
      <c r="J171" s="60" t="s">
        <v>128</v>
      </c>
      <c r="K171" s="60" t="s">
        <v>129</v>
      </c>
      <c r="L171" s="60" t="s">
        <v>791</v>
      </c>
      <c r="M171" s="60" t="s">
        <v>131</v>
      </c>
      <c r="N171" s="155">
        <v>42767</v>
      </c>
      <c r="O171" s="60">
        <v>21</v>
      </c>
      <c r="P171" s="60" t="s">
        <v>39</v>
      </c>
      <c r="Q171" s="154" t="s">
        <v>792</v>
      </c>
      <c r="R171" s="60">
        <v>190</v>
      </c>
      <c r="S171" s="60" t="s">
        <v>149</v>
      </c>
      <c r="T171" s="60" t="s">
        <v>167</v>
      </c>
    </row>
    <row r="172" spans="1:20" s="60" customFormat="1" ht="15.5" x14ac:dyDescent="0.45">
      <c r="A172" s="160">
        <v>192049</v>
      </c>
      <c r="B172" s="60" t="s">
        <v>738</v>
      </c>
      <c r="C172" s="60" t="s">
        <v>739</v>
      </c>
      <c r="D172" s="60" t="s">
        <v>163</v>
      </c>
      <c r="E172" s="60" t="s">
        <v>851</v>
      </c>
      <c r="F172" s="163">
        <v>25</v>
      </c>
      <c r="G172" s="60" t="s">
        <v>125</v>
      </c>
      <c r="H172" s="60" t="s">
        <v>164</v>
      </c>
      <c r="I172" s="60" t="s">
        <v>127</v>
      </c>
      <c r="J172" s="60" t="s">
        <v>128</v>
      </c>
      <c r="K172" s="60" t="s">
        <v>129</v>
      </c>
      <c r="L172" s="60" t="s">
        <v>165</v>
      </c>
      <c r="M172" s="60" t="s">
        <v>131</v>
      </c>
      <c r="N172" s="155">
        <v>34182</v>
      </c>
      <c r="O172" s="60">
        <v>56</v>
      </c>
      <c r="P172" s="60" t="s">
        <v>40</v>
      </c>
      <c r="Q172" s="154" t="s">
        <v>740</v>
      </c>
      <c r="R172" s="60">
        <v>215</v>
      </c>
      <c r="S172" s="60" t="s">
        <v>133</v>
      </c>
      <c r="T172" s="60" t="s">
        <v>167</v>
      </c>
    </row>
    <row r="173" spans="1:20" s="60" customFormat="1" ht="15.5" x14ac:dyDescent="0.45">
      <c r="A173" s="160">
        <v>191707</v>
      </c>
      <c r="B173" s="60" t="s">
        <v>46</v>
      </c>
      <c r="C173" s="60" t="s">
        <v>660</v>
      </c>
      <c r="D173" s="60" t="s">
        <v>163</v>
      </c>
      <c r="E173" s="60" t="s">
        <v>851</v>
      </c>
      <c r="F173" s="163">
        <v>25</v>
      </c>
      <c r="G173" s="60" t="s">
        <v>125</v>
      </c>
      <c r="H173" s="60" t="s">
        <v>164</v>
      </c>
      <c r="I173" s="60" t="s">
        <v>127</v>
      </c>
      <c r="J173" s="60" t="s">
        <v>128</v>
      </c>
      <c r="K173" s="60" t="s">
        <v>129</v>
      </c>
      <c r="L173" s="60" t="s">
        <v>708</v>
      </c>
      <c r="M173" s="60" t="s">
        <v>131</v>
      </c>
      <c r="N173" s="155">
        <v>34121</v>
      </c>
      <c r="O173" s="60">
        <v>47</v>
      </c>
      <c r="P173" s="60" t="s">
        <v>39</v>
      </c>
      <c r="Q173" s="154" t="s">
        <v>709</v>
      </c>
      <c r="R173" s="60">
        <v>240</v>
      </c>
      <c r="S173" s="60" t="s">
        <v>144</v>
      </c>
      <c r="T173" s="60" t="s">
        <v>167</v>
      </c>
    </row>
    <row r="174" spans="1:20" s="60" customFormat="1" ht="15.5" x14ac:dyDescent="0.45">
      <c r="A174" s="160">
        <v>288949</v>
      </c>
      <c r="B174" s="60" t="s">
        <v>795</v>
      </c>
      <c r="C174" s="60" t="s">
        <v>883</v>
      </c>
      <c r="D174" s="60" t="s">
        <v>136</v>
      </c>
      <c r="E174" s="60" t="s">
        <v>852</v>
      </c>
      <c r="F174" s="163">
        <v>4</v>
      </c>
      <c r="G174" s="60" t="s">
        <v>125</v>
      </c>
      <c r="H174" s="60" t="s">
        <v>138</v>
      </c>
      <c r="I174" s="60" t="s">
        <v>423</v>
      </c>
      <c r="J174" s="60" t="s">
        <v>424</v>
      </c>
      <c r="K174" s="60" t="s">
        <v>235</v>
      </c>
      <c r="L174" s="60" t="s">
        <v>796</v>
      </c>
      <c r="M174" s="60" t="s">
        <v>131</v>
      </c>
      <c r="N174" s="155">
        <v>41730</v>
      </c>
      <c r="O174" s="60">
        <v>40</v>
      </c>
      <c r="P174" s="60" t="s">
        <v>39</v>
      </c>
      <c r="Q174" s="154" t="s">
        <v>797</v>
      </c>
      <c r="R174" s="60">
        <v>180</v>
      </c>
      <c r="S174" s="60" t="s">
        <v>749</v>
      </c>
      <c r="T174" s="60" t="s">
        <v>167</v>
      </c>
    </row>
    <row r="175" spans="1:20" s="60" customFormat="1" ht="15.5" x14ac:dyDescent="0.45">
      <c r="A175" s="160">
        <v>102991</v>
      </c>
      <c r="B175" s="60" t="s">
        <v>509</v>
      </c>
      <c r="C175" s="60" t="s">
        <v>653</v>
      </c>
      <c r="D175" s="60" t="s">
        <v>238</v>
      </c>
      <c r="E175" s="60" t="s">
        <v>850</v>
      </c>
      <c r="F175" s="163">
        <v>18</v>
      </c>
      <c r="G175" s="60" t="s">
        <v>125</v>
      </c>
      <c r="H175" s="60" t="s">
        <v>126</v>
      </c>
      <c r="I175" s="60" t="s">
        <v>294</v>
      </c>
      <c r="J175" s="60" t="s">
        <v>295</v>
      </c>
      <c r="K175" s="60" t="s">
        <v>296</v>
      </c>
      <c r="L175" s="60" t="s">
        <v>245</v>
      </c>
      <c r="M175" s="60" t="s">
        <v>131</v>
      </c>
      <c r="N175" s="155">
        <v>36648</v>
      </c>
      <c r="O175" s="60">
        <v>45</v>
      </c>
      <c r="P175" s="60" t="s">
        <v>39</v>
      </c>
      <c r="Q175" s="154" t="s">
        <v>510</v>
      </c>
      <c r="R175" s="60">
        <v>255</v>
      </c>
      <c r="S175" s="60" t="s">
        <v>254</v>
      </c>
      <c r="T175" s="60" t="s">
        <v>204</v>
      </c>
    </row>
    <row r="176" spans="1:20" s="60" customFormat="1" ht="15.5" x14ac:dyDescent="0.45">
      <c r="A176" s="160">
        <v>102905</v>
      </c>
      <c r="B176" s="60" t="s">
        <v>511</v>
      </c>
      <c r="C176" s="60" t="s">
        <v>951</v>
      </c>
      <c r="D176" s="60" t="s">
        <v>124</v>
      </c>
      <c r="E176" s="60" t="s">
        <v>850</v>
      </c>
      <c r="F176" s="163">
        <v>10</v>
      </c>
      <c r="G176" s="60" t="s">
        <v>125</v>
      </c>
      <c r="H176" s="60" t="s">
        <v>126</v>
      </c>
      <c r="I176" s="60" t="s">
        <v>127</v>
      </c>
      <c r="J176" s="60" t="s">
        <v>128</v>
      </c>
      <c r="K176" s="60" t="s">
        <v>129</v>
      </c>
      <c r="L176" s="60" t="s">
        <v>245</v>
      </c>
      <c r="M176" s="60" t="s">
        <v>131</v>
      </c>
      <c r="N176" s="155">
        <v>39412</v>
      </c>
      <c r="O176" s="60">
        <v>51</v>
      </c>
      <c r="P176" s="60" t="s">
        <v>39</v>
      </c>
      <c r="Q176" s="154" t="s">
        <v>512</v>
      </c>
      <c r="R176" s="60">
        <v>170</v>
      </c>
      <c r="S176" s="60" t="s">
        <v>228</v>
      </c>
      <c r="T176" s="60" t="s">
        <v>167</v>
      </c>
    </row>
    <row r="177" spans="1:20" s="60" customFormat="1" ht="15.5" x14ac:dyDescent="0.45">
      <c r="A177" s="161">
        <v>103111</v>
      </c>
      <c r="B177" s="59" t="s">
        <v>513</v>
      </c>
      <c r="C177" s="59" t="s">
        <v>340</v>
      </c>
      <c r="D177" s="59" t="s">
        <v>230</v>
      </c>
      <c r="E177" s="59" t="s">
        <v>850</v>
      </c>
      <c r="F177" s="164">
        <v>36</v>
      </c>
      <c r="G177" s="59" t="s">
        <v>125</v>
      </c>
      <c r="H177" s="59" t="s">
        <v>126</v>
      </c>
      <c r="I177" s="59" t="s">
        <v>127</v>
      </c>
      <c r="J177" s="59" t="s">
        <v>128</v>
      </c>
      <c r="K177" s="59" t="s">
        <v>129</v>
      </c>
      <c r="L177" s="59" t="s">
        <v>130</v>
      </c>
      <c r="M177" s="59" t="s">
        <v>131</v>
      </c>
      <c r="N177" s="158">
        <v>29955</v>
      </c>
      <c r="O177" s="59">
        <v>57</v>
      </c>
      <c r="P177" s="59" t="s">
        <v>39</v>
      </c>
      <c r="Q177" s="157" t="s">
        <v>514</v>
      </c>
      <c r="R177" s="59">
        <v>190</v>
      </c>
      <c r="S177" s="59" t="s">
        <v>149</v>
      </c>
      <c r="T177" s="59" t="s">
        <v>134</v>
      </c>
    </row>
    <row r="178" spans="1:20" s="60" customFormat="1" ht="15.5" x14ac:dyDescent="0.45">
      <c r="A178" s="160">
        <v>103076</v>
      </c>
      <c r="B178" s="60" t="s">
        <v>515</v>
      </c>
      <c r="C178" s="60" t="s">
        <v>911</v>
      </c>
      <c r="D178" s="60" t="s">
        <v>284</v>
      </c>
      <c r="E178" s="60" t="s">
        <v>850</v>
      </c>
      <c r="F178" s="163">
        <v>36</v>
      </c>
      <c r="G178" s="60" t="s">
        <v>153</v>
      </c>
      <c r="H178" s="60" t="s">
        <v>126</v>
      </c>
      <c r="I178" s="60" t="s">
        <v>516</v>
      </c>
      <c r="J178" s="60" t="s">
        <v>517</v>
      </c>
      <c r="K178" s="60" t="s">
        <v>518</v>
      </c>
      <c r="L178" s="60" t="s">
        <v>519</v>
      </c>
      <c r="M178" s="60" t="s">
        <v>184</v>
      </c>
      <c r="N178" s="155">
        <v>30207</v>
      </c>
      <c r="O178" s="60">
        <v>56</v>
      </c>
      <c r="P178" s="60" t="s">
        <v>39</v>
      </c>
      <c r="Q178" s="154" t="s">
        <v>520</v>
      </c>
      <c r="R178" s="60">
        <v>365</v>
      </c>
      <c r="S178" s="60" t="s">
        <v>186</v>
      </c>
      <c r="T178" s="60" t="s">
        <v>317</v>
      </c>
    </row>
    <row r="179" spans="1:20" s="60" customFormat="1" ht="15.5" x14ac:dyDescent="0.45">
      <c r="A179" s="160">
        <v>240053</v>
      </c>
      <c r="B179" s="60" t="s">
        <v>151</v>
      </c>
      <c r="C179" s="60" t="s">
        <v>152</v>
      </c>
      <c r="D179" s="60" t="s">
        <v>178</v>
      </c>
      <c r="E179" s="60" t="s">
        <v>850</v>
      </c>
      <c r="F179" s="163">
        <v>0</v>
      </c>
      <c r="G179" s="60" t="s">
        <v>153</v>
      </c>
      <c r="H179" s="60" t="s">
        <v>126</v>
      </c>
      <c r="I179" s="60" t="s">
        <v>521</v>
      </c>
      <c r="J179" s="60" t="s">
        <v>522</v>
      </c>
      <c r="K179" s="60" t="s">
        <v>523</v>
      </c>
      <c r="L179" s="60" t="s">
        <v>524</v>
      </c>
      <c r="M179" s="60" t="s">
        <v>174</v>
      </c>
      <c r="N179" s="155">
        <v>43282</v>
      </c>
      <c r="O179" s="60">
        <v>28</v>
      </c>
      <c r="P179" s="60" t="s">
        <v>39</v>
      </c>
      <c r="Q179" s="154" t="s">
        <v>525</v>
      </c>
      <c r="R179" s="60" t="s">
        <v>501</v>
      </c>
      <c r="S179" s="60" t="s">
        <v>502</v>
      </c>
      <c r="T179" s="60">
        <v>6</v>
      </c>
    </row>
    <row r="180" spans="1:20" s="60" customFormat="1" ht="15.5" x14ac:dyDescent="0.45">
      <c r="A180" s="160">
        <v>103030</v>
      </c>
      <c r="B180" s="60" t="s">
        <v>526</v>
      </c>
      <c r="C180" s="60" t="s">
        <v>179</v>
      </c>
      <c r="D180" s="60" t="s">
        <v>124</v>
      </c>
      <c r="E180" s="60" t="s">
        <v>850</v>
      </c>
      <c r="F180" s="163">
        <v>27</v>
      </c>
      <c r="G180" s="60" t="s">
        <v>125</v>
      </c>
      <c r="H180" s="60" t="s">
        <v>126</v>
      </c>
      <c r="I180" s="60" t="s">
        <v>127</v>
      </c>
      <c r="J180" s="60" t="s">
        <v>128</v>
      </c>
      <c r="K180" s="60" t="s">
        <v>129</v>
      </c>
      <c r="L180" s="60" t="s">
        <v>130</v>
      </c>
      <c r="M180" s="60" t="s">
        <v>131</v>
      </c>
      <c r="N180" s="155">
        <v>33399</v>
      </c>
      <c r="O180" s="60">
        <v>49</v>
      </c>
      <c r="P180" s="60" t="s">
        <v>39</v>
      </c>
      <c r="Q180" s="154" t="s">
        <v>527</v>
      </c>
      <c r="R180" s="60">
        <v>215</v>
      </c>
      <c r="S180" s="60" t="s">
        <v>133</v>
      </c>
      <c r="T180" s="60" t="s">
        <v>134</v>
      </c>
    </row>
    <row r="181" spans="1:20" s="60" customFormat="1" ht="15.5" x14ac:dyDescent="0.45">
      <c r="A181" s="160">
        <v>102906</v>
      </c>
      <c r="B181" s="60" t="s">
        <v>528</v>
      </c>
      <c r="C181" s="60" t="s">
        <v>952</v>
      </c>
      <c r="D181" s="60" t="s">
        <v>124</v>
      </c>
      <c r="E181" s="60" t="s">
        <v>850</v>
      </c>
      <c r="F181" s="163">
        <v>10</v>
      </c>
      <c r="G181" s="60" t="s">
        <v>125</v>
      </c>
      <c r="H181" s="60" t="s">
        <v>126</v>
      </c>
      <c r="I181" s="60" t="s">
        <v>127</v>
      </c>
      <c r="J181" s="60" t="s">
        <v>128</v>
      </c>
      <c r="K181" s="60" t="s">
        <v>129</v>
      </c>
      <c r="L181" s="60" t="s">
        <v>245</v>
      </c>
      <c r="M181" s="60" t="s">
        <v>131</v>
      </c>
      <c r="N181" s="155">
        <v>39412</v>
      </c>
      <c r="O181" s="60">
        <v>55</v>
      </c>
      <c r="P181" s="60" t="s">
        <v>40</v>
      </c>
      <c r="Q181" s="154" t="s">
        <v>529</v>
      </c>
      <c r="R181" s="60">
        <v>190</v>
      </c>
      <c r="S181" s="60" t="s">
        <v>149</v>
      </c>
      <c r="T181" s="60" t="s">
        <v>167</v>
      </c>
    </row>
    <row r="182" spans="1:20" s="60" customFormat="1" ht="15.5" x14ac:dyDescent="0.45">
      <c r="A182" s="160">
        <v>191708</v>
      </c>
      <c r="B182" s="60" t="s">
        <v>710</v>
      </c>
      <c r="C182" s="60" t="s">
        <v>179</v>
      </c>
      <c r="D182" s="60" t="s">
        <v>163</v>
      </c>
      <c r="E182" s="60" t="s">
        <v>851</v>
      </c>
      <c r="F182" s="163">
        <v>16</v>
      </c>
      <c r="G182" s="60" t="s">
        <v>125</v>
      </c>
      <c r="H182" s="60" t="s">
        <v>164</v>
      </c>
      <c r="I182" s="60" t="s">
        <v>139</v>
      </c>
      <c r="J182" s="60" t="s">
        <v>140</v>
      </c>
      <c r="K182" s="60" t="s">
        <v>141</v>
      </c>
      <c r="L182" s="60" t="s">
        <v>142</v>
      </c>
      <c r="M182" s="60" t="s">
        <v>211</v>
      </c>
      <c r="N182" s="155">
        <v>37207</v>
      </c>
      <c r="O182" s="60">
        <v>52</v>
      </c>
      <c r="P182" s="60" t="s">
        <v>39</v>
      </c>
      <c r="Q182" s="154" t="s">
        <v>711</v>
      </c>
      <c r="R182" s="60">
        <v>255</v>
      </c>
      <c r="S182" s="60" t="s">
        <v>254</v>
      </c>
      <c r="T182" s="60" t="s">
        <v>204</v>
      </c>
    </row>
    <row r="183" spans="1:20" s="60" customFormat="1" ht="15.5" x14ac:dyDescent="0.45">
      <c r="A183" s="160">
        <v>68323</v>
      </c>
      <c r="B183" s="60" t="s">
        <v>161</v>
      </c>
      <c r="C183" s="60" t="s">
        <v>162</v>
      </c>
      <c r="D183" s="60" t="s">
        <v>163</v>
      </c>
      <c r="E183" s="60" t="s">
        <v>851</v>
      </c>
      <c r="F183" s="163">
        <v>7</v>
      </c>
      <c r="G183" s="60" t="s">
        <v>125</v>
      </c>
      <c r="H183" s="60" t="s">
        <v>164</v>
      </c>
      <c r="I183" s="60" t="s">
        <v>127</v>
      </c>
      <c r="J183" s="60" t="s">
        <v>128</v>
      </c>
      <c r="K183" s="60" t="s">
        <v>129</v>
      </c>
      <c r="L183" s="60" t="s">
        <v>165</v>
      </c>
      <c r="M183" s="60" t="s">
        <v>131</v>
      </c>
      <c r="N183" s="155">
        <v>40787</v>
      </c>
      <c r="O183" s="60">
        <v>37</v>
      </c>
      <c r="P183" s="60" t="s">
        <v>40</v>
      </c>
      <c r="Q183" s="154" t="s">
        <v>166</v>
      </c>
      <c r="R183" s="60">
        <v>240</v>
      </c>
      <c r="S183" s="60" t="s">
        <v>144</v>
      </c>
      <c r="T183" s="60" t="s">
        <v>167</v>
      </c>
    </row>
    <row r="184" spans="1:20" s="60" customFormat="1" ht="15.5" x14ac:dyDescent="0.45">
      <c r="A184" s="160">
        <v>192154</v>
      </c>
      <c r="B184" s="60" t="s">
        <v>744</v>
      </c>
      <c r="C184" s="60" t="s">
        <v>745</v>
      </c>
      <c r="D184" s="60" t="s">
        <v>163</v>
      </c>
      <c r="E184" s="60" t="s">
        <v>851</v>
      </c>
      <c r="F184" s="163">
        <v>27</v>
      </c>
      <c r="G184" s="60" t="s">
        <v>125</v>
      </c>
      <c r="H184" s="60" t="s">
        <v>164</v>
      </c>
      <c r="I184" s="60" t="s">
        <v>127</v>
      </c>
      <c r="J184" s="60" t="s">
        <v>128</v>
      </c>
      <c r="K184" s="60" t="s">
        <v>129</v>
      </c>
      <c r="L184" s="60" t="s">
        <v>165</v>
      </c>
      <c r="M184" s="60" t="s">
        <v>131</v>
      </c>
      <c r="N184" s="155">
        <v>33515</v>
      </c>
      <c r="O184" s="60">
        <v>58</v>
      </c>
      <c r="P184" s="60" t="s">
        <v>39</v>
      </c>
      <c r="Q184" s="154" t="s">
        <v>746</v>
      </c>
      <c r="R184" s="60">
        <v>190</v>
      </c>
      <c r="S184" s="60" t="s">
        <v>149</v>
      </c>
      <c r="T184" s="60" t="s">
        <v>134</v>
      </c>
    </row>
    <row r="185" spans="1:20" s="60" customFormat="1" ht="15.5" x14ac:dyDescent="0.45">
      <c r="A185" s="160">
        <v>10624701</v>
      </c>
      <c r="B185" s="60" t="s">
        <v>798</v>
      </c>
      <c r="C185" s="60" t="s">
        <v>799</v>
      </c>
      <c r="D185" s="60" t="s">
        <v>189</v>
      </c>
      <c r="E185" s="60" t="s">
        <v>852</v>
      </c>
      <c r="F185" s="163">
        <v>0</v>
      </c>
      <c r="G185" s="60" t="s">
        <v>153</v>
      </c>
      <c r="H185" s="60" t="s">
        <v>138</v>
      </c>
      <c r="I185" s="60" t="s">
        <v>435</v>
      </c>
      <c r="J185" s="60" t="s">
        <v>436</v>
      </c>
      <c r="K185" s="60" t="s">
        <v>209</v>
      </c>
      <c r="L185" s="60" t="s">
        <v>800</v>
      </c>
      <c r="M185" s="60" t="s">
        <v>174</v>
      </c>
      <c r="N185" s="155">
        <v>43283</v>
      </c>
      <c r="O185" s="60">
        <v>28</v>
      </c>
      <c r="P185" s="60" t="s">
        <v>39</v>
      </c>
      <c r="Q185" s="154" t="s">
        <v>801</v>
      </c>
      <c r="R185" s="60" t="s">
        <v>176</v>
      </c>
      <c r="S185" s="60" t="s">
        <v>177</v>
      </c>
      <c r="T185" s="60">
        <v>4</v>
      </c>
    </row>
    <row r="186" spans="1:20" s="60" customFormat="1" ht="15.5" x14ac:dyDescent="0.45">
      <c r="A186" s="161">
        <v>103116</v>
      </c>
      <c r="B186" s="59" t="s">
        <v>530</v>
      </c>
      <c r="C186" s="59" t="s">
        <v>876</v>
      </c>
      <c r="D186" s="59" t="s">
        <v>206</v>
      </c>
      <c r="E186" s="59" t="s">
        <v>850</v>
      </c>
      <c r="F186" s="164">
        <v>36</v>
      </c>
      <c r="G186" s="59" t="s">
        <v>125</v>
      </c>
      <c r="H186" s="59" t="s">
        <v>126</v>
      </c>
      <c r="I186" s="59" t="s">
        <v>294</v>
      </c>
      <c r="J186" s="59" t="s">
        <v>295</v>
      </c>
      <c r="K186" s="59" t="s">
        <v>296</v>
      </c>
      <c r="L186" s="59" t="s">
        <v>242</v>
      </c>
      <c r="M186" s="59" t="s">
        <v>131</v>
      </c>
      <c r="N186" s="158">
        <v>30006</v>
      </c>
      <c r="O186" s="59">
        <v>58</v>
      </c>
      <c r="P186" s="59" t="s">
        <v>39</v>
      </c>
      <c r="Q186" s="157" t="s">
        <v>531</v>
      </c>
      <c r="R186" s="59">
        <v>255</v>
      </c>
      <c r="S186" s="59" t="s">
        <v>254</v>
      </c>
      <c r="T186" s="59" t="s">
        <v>204</v>
      </c>
    </row>
    <row r="187" spans="1:20" s="60" customFormat="1" ht="15.5" x14ac:dyDescent="0.45">
      <c r="A187" s="160">
        <v>102930</v>
      </c>
      <c r="B187" s="60" t="s">
        <v>532</v>
      </c>
      <c r="C187" s="60" t="s">
        <v>704</v>
      </c>
      <c r="D187" s="60" t="s">
        <v>230</v>
      </c>
      <c r="E187" s="60" t="s">
        <v>850</v>
      </c>
      <c r="F187" s="163">
        <v>12</v>
      </c>
      <c r="G187" s="60" t="s">
        <v>125</v>
      </c>
      <c r="H187" s="60" t="s">
        <v>126</v>
      </c>
      <c r="I187" s="60" t="s">
        <v>127</v>
      </c>
      <c r="J187" s="60" t="s">
        <v>128</v>
      </c>
      <c r="K187" s="60" t="s">
        <v>129</v>
      </c>
      <c r="L187" s="60" t="s">
        <v>216</v>
      </c>
      <c r="M187" s="60" t="s">
        <v>131</v>
      </c>
      <c r="N187" s="155">
        <v>38992</v>
      </c>
      <c r="O187" s="60">
        <v>53</v>
      </c>
      <c r="P187" s="60" t="s">
        <v>39</v>
      </c>
      <c r="Q187" s="154" t="s">
        <v>533</v>
      </c>
      <c r="R187" s="60">
        <v>170</v>
      </c>
      <c r="S187" s="60" t="s">
        <v>228</v>
      </c>
      <c r="T187" s="60" t="s">
        <v>167</v>
      </c>
    </row>
    <row r="188" spans="1:20" s="60" customFormat="1" ht="15.5" x14ac:dyDescent="0.45">
      <c r="A188" s="160">
        <v>104668</v>
      </c>
      <c r="B188" s="60" t="s">
        <v>802</v>
      </c>
      <c r="C188" s="60" t="s">
        <v>340</v>
      </c>
      <c r="D188" s="60" t="s">
        <v>189</v>
      </c>
      <c r="E188" s="60" t="s">
        <v>852</v>
      </c>
      <c r="F188" s="163">
        <v>10</v>
      </c>
      <c r="G188" s="60" t="s">
        <v>125</v>
      </c>
      <c r="H188" s="60" t="s">
        <v>138</v>
      </c>
      <c r="I188" s="60" t="s">
        <v>199</v>
      </c>
      <c r="J188" s="60" t="s">
        <v>200</v>
      </c>
      <c r="K188" s="60" t="s">
        <v>201</v>
      </c>
      <c r="L188" s="60" t="s">
        <v>202</v>
      </c>
      <c r="M188" s="60" t="s">
        <v>211</v>
      </c>
      <c r="N188" s="155">
        <v>39448</v>
      </c>
      <c r="O188" s="60">
        <v>50</v>
      </c>
      <c r="P188" s="60" t="s">
        <v>39</v>
      </c>
      <c r="Q188" s="154" t="s">
        <v>803</v>
      </c>
      <c r="R188" s="60">
        <v>255</v>
      </c>
      <c r="S188" s="60" t="s">
        <v>254</v>
      </c>
      <c r="T188" s="60" t="s">
        <v>204</v>
      </c>
    </row>
    <row r="189" spans="1:20" s="60" customFormat="1" ht="15.5" x14ac:dyDescent="0.45">
      <c r="A189" s="160">
        <v>191549</v>
      </c>
      <c r="B189" s="60" t="s">
        <v>700</v>
      </c>
      <c r="C189" s="60" t="s">
        <v>701</v>
      </c>
      <c r="D189" s="60" t="s">
        <v>163</v>
      </c>
      <c r="E189" s="60" t="s">
        <v>851</v>
      </c>
      <c r="F189" s="163">
        <v>26</v>
      </c>
      <c r="G189" s="60" t="s">
        <v>125</v>
      </c>
      <c r="H189" s="60" t="s">
        <v>164</v>
      </c>
      <c r="I189" s="60" t="s">
        <v>127</v>
      </c>
      <c r="J189" s="60" t="s">
        <v>128</v>
      </c>
      <c r="K189" s="60" t="s">
        <v>129</v>
      </c>
      <c r="L189" s="60" t="s">
        <v>165</v>
      </c>
      <c r="M189" s="60" t="s">
        <v>131</v>
      </c>
      <c r="N189" s="155">
        <v>33909</v>
      </c>
      <c r="O189" s="60">
        <v>56</v>
      </c>
      <c r="P189" s="60" t="s">
        <v>39</v>
      </c>
      <c r="Q189" s="154" t="s">
        <v>702</v>
      </c>
      <c r="R189" s="60">
        <v>215</v>
      </c>
      <c r="S189" s="60" t="s">
        <v>133</v>
      </c>
      <c r="T189" s="60" t="s">
        <v>167</v>
      </c>
    </row>
    <row r="190" spans="1:20" s="60" customFormat="1" ht="15.5" x14ac:dyDescent="0.45">
      <c r="A190" s="160">
        <v>103007</v>
      </c>
      <c r="B190" s="60" t="s">
        <v>534</v>
      </c>
      <c r="C190" s="60" t="s">
        <v>179</v>
      </c>
      <c r="D190" s="60" t="s">
        <v>196</v>
      </c>
      <c r="E190" s="60" t="s">
        <v>850</v>
      </c>
      <c r="F190" s="163">
        <v>26</v>
      </c>
      <c r="G190" s="60" t="s">
        <v>125</v>
      </c>
      <c r="H190" s="60" t="s">
        <v>126</v>
      </c>
      <c r="I190" s="60" t="s">
        <v>139</v>
      </c>
      <c r="J190" s="60" t="s">
        <v>140</v>
      </c>
      <c r="K190" s="60" t="s">
        <v>141</v>
      </c>
      <c r="L190" s="60" t="s">
        <v>142</v>
      </c>
      <c r="M190" s="60" t="s">
        <v>131</v>
      </c>
      <c r="N190" s="155">
        <v>33805</v>
      </c>
      <c r="O190" s="60">
        <v>52</v>
      </c>
      <c r="P190" s="60" t="s">
        <v>39</v>
      </c>
      <c r="Q190" s="154" t="s">
        <v>535</v>
      </c>
      <c r="R190" s="60">
        <v>255</v>
      </c>
      <c r="S190" s="60" t="s">
        <v>254</v>
      </c>
      <c r="T190" s="60" t="s">
        <v>204</v>
      </c>
    </row>
    <row r="191" spans="1:20" s="60" customFormat="1" ht="15.5" x14ac:dyDescent="0.45">
      <c r="A191" s="160">
        <v>103024</v>
      </c>
      <c r="B191" s="60" t="s">
        <v>536</v>
      </c>
      <c r="C191" s="60" t="s">
        <v>953</v>
      </c>
      <c r="D191" s="60" t="s">
        <v>111</v>
      </c>
      <c r="E191" s="60" t="s">
        <v>850</v>
      </c>
      <c r="F191" s="163">
        <v>27</v>
      </c>
      <c r="G191" s="60" t="s">
        <v>153</v>
      </c>
      <c r="H191" s="60" t="s">
        <v>126</v>
      </c>
      <c r="I191" s="60" t="s">
        <v>394</v>
      </c>
      <c r="J191" s="60" t="s">
        <v>395</v>
      </c>
      <c r="K191" s="60" t="s">
        <v>396</v>
      </c>
      <c r="L191" s="60" t="s">
        <v>397</v>
      </c>
      <c r="M191" s="60" t="s">
        <v>158</v>
      </c>
      <c r="N191" s="155">
        <v>33287</v>
      </c>
      <c r="O191" s="60">
        <v>53</v>
      </c>
      <c r="P191" s="60" t="s">
        <v>40</v>
      </c>
      <c r="Q191" s="154" t="s">
        <v>537</v>
      </c>
      <c r="R191" s="60">
        <v>305</v>
      </c>
      <c r="S191" s="60" t="s">
        <v>213</v>
      </c>
      <c r="T191" s="60" t="s">
        <v>344</v>
      </c>
    </row>
    <row r="192" spans="1:20" s="60" customFormat="1" ht="15.5" x14ac:dyDescent="0.45">
      <c r="A192" s="160">
        <v>103044</v>
      </c>
      <c r="B192" s="60" t="s">
        <v>538</v>
      </c>
      <c r="C192" s="60" t="s">
        <v>954</v>
      </c>
      <c r="D192" s="60" t="s">
        <v>238</v>
      </c>
      <c r="E192" s="60" t="s">
        <v>850</v>
      </c>
      <c r="F192" s="163">
        <v>28</v>
      </c>
      <c r="G192" s="60" t="s">
        <v>125</v>
      </c>
      <c r="H192" s="60" t="s">
        <v>126</v>
      </c>
      <c r="I192" s="60" t="s">
        <v>294</v>
      </c>
      <c r="J192" s="60" t="s">
        <v>295</v>
      </c>
      <c r="K192" s="60" t="s">
        <v>296</v>
      </c>
      <c r="L192" s="60" t="s">
        <v>242</v>
      </c>
      <c r="M192" s="60" t="s">
        <v>211</v>
      </c>
      <c r="N192" s="155">
        <v>32933</v>
      </c>
      <c r="O192" s="60">
        <v>56</v>
      </c>
      <c r="P192" s="60" t="s">
        <v>39</v>
      </c>
      <c r="Q192" s="154" t="s">
        <v>539</v>
      </c>
      <c r="R192" s="60">
        <v>255</v>
      </c>
      <c r="S192" s="60" t="s">
        <v>254</v>
      </c>
      <c r="T192" s="60" t="s">
        <v>204</v>
      </c>
    </row>
    <row r="193" spans="1:20" s="60" customFormat="1" ht="15.5" x14ac:dyDescent="0.45">
      <c r="A193" s="160">
        <v>191664</v>
      </c>
      <c r="B193" s="60" t="s">
        <v>703</v>
      </c>
      <c r="C193" s="60" t="s">
        <v>704</v>
      </c>
      <c r="D193" s="60" t="s">
        <v>163</v>
      </c>
      <c r="E193" s="60" t="s">
        <v>851</v>
      </c>
      <c r="F193" s="163">
        <v>27</v>
      </c>
      <c r="G193" s="60" t="s">
        <v>125</v>
      </c>
      <c r="H193" s="60" t="s">
        <v>164</v>
      </c>
      <c r="I193" s="60" t="s">
        <v>127</v>
      </c>
      <c r="J193" s="60" t="s">
        <v>128</v>
      </c>
      <c r="K193" s="60" t="s">
        <v>129</v>
      </c>
      <c r="L193" s="60" t="s">
        <v>165</v>
      </c>
      <c r="M193" s="60" t="s">
        <v>131</v>
      </c>
      <c r="N193" s="155">
        <v>33420</v>
      </c>
      <c r="O193" s="60">
        <v>47</v>
      </c>
      <c r="P193" s="60" t="s">
        <v>39</v>
      </c>
      <c r="Q193" s="154" t="s">
        <v>705</v>
      </c>
      <c r="R193" s="60">
        <v>190</v>
      </c>
      <c r="S193" s="60" t="s">
        <v>149</v>
      </c>
      <c r="T193" s="60" t="s">
        <v>167</v>
      </c>
    </row>
    <row r="194" spans="1:20" s="60" customFormat="1" ht="15.5" x14ac:dyDescent="0.45">
      <c r="A194" s="160">
        <v>191040</v>
      </c>
      <c r="B194" s="60" t="s">
        <v>667</v>
      </c>
      <c r="C194" s="60" t="s">
        <v>668</v>
      </c>
      <c r="D194" s="60" t="s">
        <v>163</v>
      </c>
      <c r="E194" s="60" t="s">
        <v>851</v>
      </c>
      <c r="F194" s="163">
        <v>11</v>
      </c>
      <c r="G194" s="60" t="s">
        <v>125</v>
      </c>
      <c r="H194" s="60" t="s">
        <v>164</v>
      </c>
      <c r="I194" s="60" t="s">
        <v>127</v>
      </c>
      <c r="J194" s="60" t="s">
        <v>128</v>
      </c>
      <c r="K194" s="60" t="s">
        <v>129</v>
      </c>
      <c r="L194" s="60" t="s">
        <v>669</v>
      </c>
      <c r="M194" s="60" t="s">
        <v>131</v>
      </c>
      <c r="N194" s="155">
        <v>39085</v>
      </c>
      <c r="O194" s="60">
        <v>46</v>
      </c>
      <c r="P194" s="60" t="s">
        <v>39</v>
      </c>
      <c r="Q194" s="154" t="s">
        <v>670</v>
      </c>
      <c r="R194" s="60">
        <v>255</v>
      </c>
      <c r="S194" s="60" t="s">
        <v>254</v>
      </c>
      <c r="T194" s="60" t="s">
        <v>167</v>
      </c>
    </row>
    <row r="195" spans="1:20" s="60" customFormat="1" ht="15.5" x14ac:dyDescent="0.45">
      <c r="A195" s="160">
        <v>99084</v>
      </c>
      <c r="B195" s="60" t="s">
        <v>111</v>
      </c>
      <c r="C195" s="60" t="s">
        <v>220</v>
      </c>
      <c r="D195" s="60" t="s">
        <v>178</v>
      </c>
      <c r="E195" s="60" t="s">
        <v>850</v>
      </c>
      <c r="F195" s="163">
        <v>10</v>
      </c>
      <c r="G195" s="60" t="s">
        <v>153</v>
      </c>
      <c r="H195" s="60" t="s">
        <v>126</v>
      </c>
      <c r="I195" s="60" t="s">
        <v>540</v>
      </c>
      <c r="J195" s="60" t="s">
        <v>541</v>
      </c>
      <c r="K195" s="60" t="s">
        <v>330</v>
      </c>
      <c r="L195" s="60" t="s">
        <v>542</v>
      </c>
      <c r="M195" s="60" t="s">
        <v>174</v>
      </c>
      <c r="N195" s="155">
        <v>39539</v>
      </c>
      <c r="O195" s="60">
        <v>45</v>
      </c>
      <c r="P195" s="60" t="s">
        <v>39</v>
      </c>
      <c r="Q195" s="154" t="s">
        <v>543</v>
      </c>
      <c r="R195" s="60" t="s">
        <v>501</v>
      </c>
      <c r="S195" s="60" t="s">
        <v>502</v>
      </c>
      <c r="T195" s="60">
        <v>8</v>
      </c>
    </row>
    <row r="196" spans="1:20" s="60" customFormat="1" ht="15.5" x14ac:dyDescent="0.45">
      <c r="A196" s="160">
        <v>191710</v>
      </c>
      <c r="B196" s="60" t="s">
        <v>712</v>
      </c>
      <c r="C196" s="60" t="s">
        <v>902</v>
      </c>
      <c r="D196" s="60" t="s">
        <v>163</v>
      </c>
      <c r="E196" s="60" t="s">
        <v>851</v>
      </c>
      <c r="F196" s="163">
        <v>21</v>
      </c>
      <c r="G196" s="60" t="s">
        <v>125</v>
      </c>
      <c r="H196" s="60" t="s">
        <v>164</v>
      </c>
      <c r="I196" s="60" t="s">
        <v>127</v>
      </c>
      <c r="J196" s="60" t="s">
        <v>128</v>
      </c>
      <c r="K196" s="60" t="s">
        <v>129</v>
      </c>
      <c r="L196" s="60" t="s">
        <v>165</v>
      </c>
      <c r="M196" s="60" t="s">
        <v>131</v>
      </c>
      <c r="N196" s="155">
        <v>35521</v>
      </c>
      <c r="O196" s="60">
        <v>44</v>
      </c>
      <c r="P196" s="60" t="s">
        <v>39</v>
      </c>
      <c r="Q196" s="154" t="s">
        <v>713</v>
      </c>
      <c r="R196" s="60">
        <v>240</v>
      </c>
      <c r="S196" s="60" t="s">
        <v>144</v>
      </c>
      <c r="T196" s="60" t="s">
        <v>167</v>
      </c>
    </row>
    <row r="197" spans="1:20" s="60" customFormat="1" ht="15.5" x14ac:dyDescent="0.45">
      <c r="A197" s="160">
        <v>191711</v>
      </c>
      <c r="B197" s="60" t="s">
        <v>714</v>
      </c>
      <c r="C197" s="60" t="s">
        <v>715</v>
      </c>
      <c r="D197" s="60" t="s">
        <v>163</v>
      </c>
      <c r="E197" s="60" t="s">
        <v>851</v>
      </c>
      <c r="F197" s="163">
        <v>25</v>
      </c>
      <c r="G197" s="60" t="s">
        <v>125</v>
      </c>
      <c r="H197" s="60" t="s">
        <v>164</v>
      </c>
      <c r="I197" s="60" t="s">
        <v>127</v>
      </c>
      <c r="J197" s="60" t="s">
        <v>128</v>
      </c>
      <c r="K197" s="60" t="s">
        <v>129</v>
      </c>
      <c r="L197" s="60" t="s">
        <v>165</v>
      </c>
      <c r="M197" s="60" t="s">
        <v>131</v>
      </c>
      <c r="N197" s="155">
        <v>34243</v>
      </c>
      <c r="O197" s="60">
        <v>56</v>
      </c>
      <c r="P197" s="60" t="s">
        <v>39</v>
      </c>
      <c r="Q197" s="154" t="s">
        <v>716</v>
      </c>
      <c r="R197" s="60">
        <v>215</v>
      </c>
      <c r="S197" s="60" t="s">
        <v>133</v>
      </c>
      <c r="T197" s="60" t="s">
        <v>167</v>
      </c>
    </row>
    <row r="198" spans="1:20" s="60" customFormat="1" ht="15.5" x14ac:dyDescent="0.45">
      <c r="A198" s="160">
        <v>102907</v>
      </c>
      <c r="B198" s="60" t="s">
        <v>544</v>
      </c>
      <c r="C198" s="60" t="s">
        <v>911</v>
      </c>
      <c r="D198" s="60" t="s">
        <v>124</v>
      </c>
      <c r="E198" s="60" t="s">
        <v>850</v>
      </c>
      <c r="F198" s="163">
        <v>10</v>
      </c>
      <c r="G198" s="60" t="s">
        <v>125</v>
      </c>
      <c r="H198" s="60" t="s">
        <v>126</v>
      </c>
      <c r="I198" s="60" t="s">
        <v>127</v>
      </c>
      <c r="J198" s="60" t="s">
        <v>128</v>
      </c>
      <c r="K198" s="60" t="s">
        <v>129</v>
      </c>
      <c r="L198" s="60" t="s">
        <v>130</v>
      </c>
      <c r="M198" s="60" t="s">
        <v>131</v>
      </c>
      <c r="N198" s="155">
        <v>39412</v>
      </c>
      <c r="O198" s="60">
        <v>32</v>
      </c>
      <c r="P198" s="60" t="s">
        <v>39</v>
      </c>
      <c r="Q198" s="154" t="s">
        <v>545</v>
      </c>
      <c r="R198" s="60">
        <v>190</v>
      </c>
      <c r="S198" s="60" t="s">
        <v>149</v>
      </c>
      <c r="T198" s="60" t="s">
        <v>134</v>
      </c>
    </row>
    <row r="199" spans="1:20" s="60" customFormat="1" ht="15.5" x14ac:dyDescent="0.45">
      <c r="A199" s="160">
        <v>103018</v>
      </c>
      <c r="B199" s="60" t="s">
        <v>546</v>
      </c>
      <c r="C199" s="60" t="s">
        <v>955</v>
      </c>
      <c r="D199" s="60" t="s">
        <v>124</v>
      </c>
      <c r="E199" s="60" t="s">
        <v>850</v>
      </c>
      <c r="F199" s="163">
        <v>25</v>
      </c>
      <c r="G199" s="60" t="s">
        <v>125</v>
      </c>
      <c r="H199" s="60" t="s">
        <v>126</v>
      </c>
      <c r="I199" s="60" t="s">
        <v>127</v>
      </c>
      <c r="J199" s="60" t="s">
        <v>128</v>
      </c>
      <c r="K199" s="60" t="s">
        <v>129</v>
      </c>
      <c r="L199" s="60" t="s">
        <v>216</v>
      </c>
      <c r="M199" s="60" t="s">
        <v>131</v>
      </c>
      <c r="N199" s="155">
        <v>34213</v>
      </c>
      <c r="O199" s="60">
        <v>54</v>
      </c>
      <c r="P199" s="60" t="s">
        <v>40</v>
      </c>
      <c r="Q199" s="154" t="s">
        <v>547</v>
      </c>
      <c r="R199" s="60">
        <v>170</v>
      </c>
      <c r="S199" s="60" t="s">
        <v>228</v>
      </c>
      <c r="T199" s="60" t="s">
        <v>218</v>
      </c>
    </row>
    <row r="200" spans="1:20" s="60" customFormat="1" ht="15.5" x14ac:dyDescent="0.45">
      <c r="A200" s="160">
        <v>191295</v>
      </c>
      <c r="B200" s="60" t="s">
        <v>682</v>
      </c>
      <c r="C200" s="60" t="s">
        <v>683</v>
      </c>
      <c r="D200" s="60" t="s">
        <v>163</v>
      </c>
      <c r="E200" s="60" t="s">
        <v>851</v>
      </c>
      <c r="F200" s="163">
        <v>10</v>
      </c>
      <c r="G200" s="60" t="s">
        <v>125</v>
      </c>
      <c r="H200" s="60" t="s">
        <v>164</v>
      </c>
      <c r="I200" s="60" t="s">
        <v>127</v>
      </c>
      <c r="J200" s="60" t="s">
        <v>128</v>
      </c>
      <c r="K200" s="60" t="s">
        <v>129</v>
      </c>
      <c r="L200" s="60" t="s">
        <v>165</v>
      </c>
      <c r="M200" s="60" t="s">
        <v>131</v>
      </c>
      <c r="N200" s="155">
        <v>39479</v>
      </c>
      <c r="O200" s="60">
        <v>53</v>
      </c>
      <c r="P200" s="60" t="s">
        <v>39</v>
      </c>
      <c r="Q200" s="154" t="s">
        <v>684</v>
      </c>
      <c r="R200" s="60">
        <v>215</v>
      </c>
      <c r="S200" s="60" t="s">
        <v>133</v>
      </c>
      <c r="T200" s="60" t="s">
        <v>167</v>
      </c>
    </row>
    <row r="201" spans="1:20" s="60" customFormat="1" ht="15.5" x14ac:dyDescent="0.45">
      <c r="A201" s="160">
        <v>102982</v>
      </c>
      <c r="B201" s="60" t="s">
        <v>548</v>
      </c>
      <c r="C201" s="60" t="s">
        <v>948</v>
      </c>
      <c r="D201" s="60" t="s">
        <v>230</v>
      </c>
      <c r="E201" s="60" t="s">
        <v>850</v>
      </c>
      <c r="F201" s="163">
        <v>20</v>
      </c>
      <c r="G201" s="60" t="s">
        <v>125</v>
      </c>
      <c r="H201" s="60" t="s">
        <v>126</v>
      </c>
      <c r="I201" s="60" t="s">
        <v>139</v>
      </c>
      <c r="J201" s="60" t="s">
        <v>140</v>
      </c>
      <c r="K201" s="60" t="s">
        <v>141</v>
      </c>
      <c r="L201" s="60" t="s">
        <v>142</v>
      </c>
      <c r="M201" s="60" t="s">
        <v>131</v>
      </c>
      <c r="N201" s="155">
        <v>36100</v>
      </c>
      <c r="O201" s="60">
        <v>47</v>
      </c>
      <c r="P201" s="60" t="s">
        <v>39</v>
      </c>
      <c r="Q201" s="154" t="s">
        <v>549</v>
      </c>
      <c r="R201" s="60">
        <v>255</v>
      </c>
      <c r="S201" s="60" t="s">
        <v>254</v>
      </c>
      <c r="T201" s="60" t="s">
        <v>204</v>
      </c>
    </row>
    <row r="202" spans="1:20" s="60" customFormat="1" ht="15.5" x14ac:dyDescent="0.45">
      <c r="A202" s="160">
        <v>191202</v>
      </c>
      <c r="B202" s="60" t="s">
        <v>674</v>
      </c>
      <c r="C202" s="60" t="s">
        <v>576</v>
      </c>
      <c r="D202" s="60" t="s">
        <v>168</v>
      </c>
      <c r="E202" s="60" t="s">
        <v>851</v>
      </c>
      <c r="F202" s="163">
        <v>21</v>
      </c>
      <c r="G202" s="60" t="s">
        <v>125</v>
      </c>
      <c r="H202" s="60" t="s">
        <v>164</v>
      </c>
      <c r="I202" s="60" t="s">
        <v>199</v>
      </c>
      <c r="J202" s="60" t="s">
        <v>200</v>
      </c>
      <c r="K202" s="60" t="s">
        <v>201</v>
      </c>
      <c r="L202" s="60" t="s">
        <v>202</v>
      </c>
      <c r="M202" s="60" t="s">
        <v>131</v>
      </c>
      <c r="N202" s="155">
        <v>35400</v>
      </c>
      <c r="O202" s="60">
        <v>55</v>
      </c>
      <c r="P202" s="60" t="s">
        <v>39</v>
      </c>
      <c r="Q202" s="154" t="s">
        <v>675</v>
      </c>
      <c r="R202" s="60">
        <v>240</v>
      </c>
      <c r="S202" s="60" t="s">
        <v>144</v>
      </c>
      <c r="T202" s="60" t="s">
        <v>612</v>
      </c>
    </row>
    <row r="203" spans="1:20" s="60" customFormat="1" ht="15.5" x14ac:dyDescent="0.45">
      <c r="A203" s="160">
        <v>191712</v>
      </c>
      <c r="B203" s="60" t="s">
        <v>717</v>
      </c>
      <c r="C203" s="60" t="s">
        <v>718</v>
      </c>
      <c r="D203" s="60" t="s">
        <v>163</v>
      </c>
      <c r="E203" s="60" t="s">
        <v>851</v>
      </c>
      <c r="F203" s="163">
        <v>18</v>
      </c>
      <c r="G203" s="60" t="s">
        <v>125</v>
      </c>
      <c r="H203" s="60" t="s">
        <v>164</v>
      </c>
      <c r="I203" s="60" t="s">
        <v>127</v>
      </c>
      <c r="J203" s="60" t="s">
        <v>128</v>
      </c>
      <c r="K203" s="60" t="s">
        <v>129</v>
      </c>
      <c r="L203" s="60" t="s">
        <v>165</v>
      </c>
      <c r="M203" s="60" t="s">
        <v>131</v>
      </c>
      <c r="N203" s="155">
        <v>36617</v>
      </c>
      <c r="O203" s="60">
        <v>49</v>
      </c>
      <c r="P203" s="60" t="s">
        <v>39</v>
      </c>
      <c r="Q203" s="154" t="s">
        <v>719</v>
      </c>
      <c r="R203" s="60">
        <v>215</v>
      </c>
      <c r="S203" s="60" t="s">
        <v>133</v>
      </c>
      <c r="T203" s="60" t="s">
        <v>167</v>
      </c>
    </row>
    <row r="204" spans="1:20" s="60" customFormat="1" ht="15.5" x14ac:dyDescent="0.45">
      <c r="A204" s="160">
        <v>103036</v>
      </c>
      <c r="B204" s="60" t="s">
        <v>550</v>
      </c>
      <c r="C204" s="60" t="s">
        <v>936</v>
      </c>
      <c r="D204" s="60" t="s">
        <v>111</v>
      </c>
      <c r="E204" s="60" t="s">
        <v>850</v>
      </c>
      <c r="F204" s="163">
        <v>33</v>
      </c>
      <c r="G204" s="60" t="s">
        <v>153</v>
      </c>
      <c r="H204" s="60" t="s">
        <v>126</v>
      </c>
      <c r="I204" s="60" t="s">
        <v>394</v>
      </c>
      <c r="J204" s="60" t="s">
        <v>395</v>
      </c>
      <c r="K204" s="60" t="s">
        <v>396</v>
      </c>
      <c r="L204" s="60" t="s">
        <v>397</v>
      </c>
      <c r="M204" s="60" t="s">
        <v>158</v>
      </c>
      <c r="N204" s="155">
        <v>31138</v>
      </c>
      <c r="O204" s="60">
        <v>54</v>
      </c>
      <c r="P204" s="60" t="s">
        <v>40</v>
      </c>
      <c r="Q204" s="154" t="s">
        <v>551</v>
      </c>
      <c r="R204" s="60">
        <v>305</v>
      </c>
      <c r="S204" s="60" t="s">
        <v>213</v>
      </c>
      <c r="T204" s="60" t="s">
        <v>214</v>
      </c>
    </row>
    <row r="205" spans="1:20" s="60" customFormat="1" ht="15.5" x14ac:dyDescent="0.45">
      <c r="A205" s="160">
        <v>109499</v>
      </c>
      <c r="B205" s="60" t="s">
        <v>804</v>
      </c>
      <c r="C205" s="60" t="s">
        <v>805</v>
      </c>
      <c r="D205" s="60" t="s">
        <v>189</v>
      </c>
      <c r="E205" s="60" t="s">
        <v>852</v>
      </c>
      <c r="F205" s="163">
        <v>10</v>
      </c>
      <c r="G205" s="60" t="s">
        <v>153</v>
      </c>
      <c r="H205" s="60" t="s">
        <v>138</v>
      </c>
      <c r="I205" s="60" t="s">
        <v>435</v>
      </c>
      <c r="J205" s="60" t="s">
        <v>436</v>
      </c>
      <c r="K205" s="60" t="s">
        <v>209</v>
      </c>
      <c r="L205" s="60" t="s">
        <v>806</v>
      </c>
      <c r="M205" s="60" t="s">
        <v>211</v>
      </c>
      <c r="N205" s="155">
        <v>40452</v>
      </c>
      <c r="O205" s="60">
        <v>47</v>
      </c>
      <c r="P205" s="60" t="s">
        <v>39</v>
      </c>
      <c r="Q205" s="154" t="s">
        <v>807</v>
      </c>
      <c r="R205" s="60">
        <v>305</v>
      </c>
      <c r="S205" s="60" t="s">
        <v>213</v>
      </c>
      <c r="T205" s="60" t="s">
        <v>214</v>
      </c>
    </row>
    <row r="206" spans="1:20" s="60" customFormat="1" ht="15.5" x14ac:dyDescent="0.45">
      <c r="A206" s="160">
        <v>102935</v>
      </c>
      <c r="B206" s="60" t="s">
        <v>196</v>
      </c>
      <c r="C206" s="60" t="s">
        <v>956</v>
      </c>
      <c r="D206" s="60" t="s">
        <v>111</v>
      </c>
      <c r="E206" s="60" t="s">
        <v>850</v>
      </c>
      <c r="F206" s="163">
        <v>11</v>
      </c>
      <c r="G206" s="60" t="s">
        <v>153</v>
      </c>
      <c r="H206" s="60" t="s">
        <v>126</v>
      </c>
      <c r="I206" s="60" t="s">
        <v>552</v>
      </c>
      <c r="J206" s="60" t="s">
        <v>553</v>
      </c>
      <c r="K206" s="60" t="s">
        <v>182</v>
      </c>
      <c r="L206" s="60" t="s">
        <v>554</v>
      </c>
      <c r="M206" s="60" t="s">
        <v>158</v>
      </c>
      <c r="N206" s="155">
        <v>39070</v>
      </c>
      <c r="O206" s="60">
        <v>34</v>
      </c>
      <c r="P206" s="60" t="s">
        <v>40</v>
      </c>
      <c r="Q206" s="154" t="s">
        <v>555</v>
      </c>
      <c r="R206" s="60">
        <v>305</v>
      </c>
      <c r="S206" s="60" t="s">
        <v>213</v>
      </c>
      <c r="T206" s="60" t="s">
        <v>317</v>
      </c>
    </row>
    <row r="207" spans="1:20" s="60" customFormat="1" ht="15.5" x14ac:dyDescent="0.45">
      <c r="A207" s="160">
        <v>102909</v>
      </c>
      <c r="B207" s="60" t="s">
        <v>556</v>
      </c>
      <c r="C207" s="60" t="s">
        <v>925</v>
      </c>
      <c r="D207" s="60" t="s">
        <v>284</v>
      </c>
      <c r="E207" s="60" t="s">
        <v>850</v>
      </c>
      <c r="F207" s="163">
        <v>11</v>
      </c>
      <c r="G207" s="60" t="s">
        <v>153</v>
      </c>
      <c r="H207" s="60" t="s">
        <v>126</v>
      </c>
      <c r="I207" s="60" t="s">
        <v>557</v>
      </c>
      <c r="J207" s="60" t="s">
        <v>558</v>
      </c>
      <c r="K207" s="60" t="s">
        <v>172</v>
      </c>
      <c r="L207" s="60" t="s">
        <v>559</v>
      </c>
      <c r="M207" s="60" t="s">
        <v>211</v>
      </c>
      <c r="N207" s="155">
        <v>39203</v>
      </c>
      <c r="O207" s="60">
        <v>48</v>
      </c>
      <c r="P207" s="60" t="s">
        <v>39</v>
      </c>
      <c r="Q207" s="154" t="s">
        <v>560</v>
      </c>
      <c r="R207" s="60">
        <v>335</v>
      </c>
      <c r="S207" s="60" t="s">
        <v>290</v>
      </c>
      <c r="T207" s="60" t="s">
        <v>317</v>
      </c>
    </row>
    <row r="208" spans="1:20" s="60" customFormat="1" ht="15.5" x14ac:dyDescent="0.45">
      <c r="A208" s="160">
        <v>244824</v>
      </c>
      <c r="B208" s="60" t="s">
        <v>808</v>
      </c>
      <c r="C208" s="60" t="s">
        <v>957</v>
      </c>
      <c r="D208" s="60" t="s">
        <v>593</v>
      </c>
      <c r="E208" s="60" t="s">
        <v>852</v>
      </c>
      <c r="F208" s="163">
        <v>6</v>
      </c>
      <c r="G208" s="60" t="s">
        <v>125</v>
      </c>
      <c r="H208" s="60" t="s">
        <v>138</v>
      </c>
      <c r="I208" s="60" t="s">
        <v>199</v>
      </c>
      <c r="J208" s="60" t="s">
        <v>200</v>
      </c>
      <c r="K208" s="60" t="s">
        <v>201</v>
      </c>
      <c r="L208" s="60" t="s">
        <v>809</v>
      </c>
      <c r="M208" s="60" t="s">
        <v>211</v>
      </c>
      <c r="N208" s="155">
        <v>42254</v>
      </c>
      <c r="O208" s="60">
        <v>25</v>
      </c>
      <c r="P208" s="60" t="s">
        <v>39</v>
      </c>
      <c r="Q208" s="154" t="s">
        <v>810</v>
      </c>
      <c r="R208" s="60">
        <v>285</v>
      </c>
      <c r="S208" s="60" t="s">
        <v>343</v>
      </c>
      <c r="T208" s="60" t="s">
        <v>145</v>
      </c>
    </row>
    <row r="209" spans="1:20" s="60" customFormat="1" ht="15.5" x14ac:dyDescent="0.45">
      <c r="A209" s="160">
        <v>102954</v>
      </c>
      <c r="B209" s="60" t="s">
        <v>230</v>
      </c>
      <c r="C209" s="60" t="s">
        <v>162</v>
      </c>
      <c r="D209" s="60" t="s">
        <v>178</v>
      </c>
      <c r="E209" s="60" t="s">
        <v>850</v>
      </c>
      <c r="F209" s="163">
        <v>14</v>
      </c>
      <c r="G209" s="60" t="s">
        <v>153</v>
      </c>
      <c r="H209" s="60" t="s">
        <v>126</v>
      </c>
      <c r="I209" s="60" t="s">
        <v>180</v>
      </c>
      <c r="J209" s="60" t="s">
        <v>181</v>
      </c>
      <c r="K209" s="60" t="s">
        <v>182</v>
      </c>
      <c r="L209" s="60" t="s">
        <v>561</v>
      </c>
      <c r="M209" s="60" t="s">
        <v>211</v>
      </c>
      <c r="N209" s="155">
        <v>43101</v>
      </c>
      <c r="O209" s="60">
        <v>51</v>
      </c>
      <c r="P209" s="60" t="s">
        <v>40</v>
      </c>
      <c r="Q209" s="154" t="s">
        <v>562</v>
      </c>
      <c r="R209" s="60">
        <v>335</v>
      </c>
      <c r="S209" s="60" t="s">
        <v>290</v>
      </c>
      <c r="T209" s="60" t="s">
        <v>187</v>
      </c>
    </row>
    <row r="210" spans="1:20" s="60" customFormat="1" ht="15.5" x14ac:dyDescent="0.45">
      <c r="A210" s="160">
        <v>102911</v>
      </c>
      <c r="B210" s="60" t="s">
        <v>563</v>
      </c>
      <c r="C210" s="60" t="s">
        <v>576</v>
      </c>
      <c r="D210" s="60" t="s">
        <v>196</v>
      </c>
      <c r="E210" s="60" t="s">
        <v>850</v>
      </c>
      <c r="F210" s="163">
        <v>11</v>
      </c>
      <c r="G210" s="60" t="s">
        <v>125</v>
      </c>
      <c r="H210" s="60" t="s">
        <v>126</v>
      </c>
      <c r="I210" s="60" t="s">
        <v>191</v>
      </c>
      <c r="J210" s="60" t="s">
        <v>192</v>
      </c>
      <c r="K210" s="60" t="s">
        <v>129</v>
      </c>
      <c r="L210" s="60" t="s">
        <v>197</v>
      </c>
      <c r="M210" s="60" t="s">
        <v>131</v>
      </c>
      <c r="N210" s="155">
        <v>39142</v>
      </c>
      <c r="O210" s="60">
        <v>55</v>
      </c>
      <c r="P210" s="60" t="s">
        <v>39</v>
      </c>
      <c r="Q210" s="154" t="s">
        <v>564</v>
      </c>
      <c r="R210" s="60">
        <v>215</v>
      </c>
      <c r="S210" s="60" t="s">
        <v>133</v>
      </c>
      <c r="T210" s="60" t="s">
        <v>167</v>
      </c>
    </row>
    <row r="211" spans="1:20" s="60" customFormat="1" ht="15.5" x14ac:dyDescent="0.45">
      <c r="A211" s="160">
        <v>191738</v>
      </c>
      <c r="B211" s="60" t="s">
        <v>726</v>
      </c>
      <c r="C211" s="60" t="s">
        <v>958</v>
      </c>
      <c r="D211" s="60" t="s">
        <v>163</v>
      </c>
      <c r="E211" s="60" t="s">
        <v>851</v>
      </c>
      <c r="F211" s="163">
        <v>12</v>
      </c>
      <c r="G211" s="60" t="s">
        <v>153</v>
      </c>
      <c r="H211" s="60" t="s">
        <v>164</v>
      </c>
      <c r="I211" s="60" t="s">
        <v>394</v>
      </c>
      <c r="J211" s="60" t="s">
        <v>395</v>
      </c>
      <c r="K211" s="60" t="s">
        <v>396</v>
      </c>
      <c r="L211" s="60" t="s">
        <v>727</v>
      </c>
      <c r="M211" s="60" t="s">
        <v>211</v>
      </c>
      <c r="N211" s="155">
        <v>38899</v>
      </c>
      <c r="O211" s="60">
        <v>43</v>
      </c>
      <c r="P211" s="60" t="s">
        <v>40</v>
      </c>
      <c r="Q211" s="154" t="s">
        <v>728</v>
      </c>
      <c r="R211" s="60">
        <v>305</v>
      </c>
      <c r="S211" s="60" t="s">
        <v>213</v>
      </c>
      <c r="T211" s="60" t="s">
        <v>344</v>
      </c>
    </row>
    <row r="212" spans="1:20" s="60" customFormat="1" ht="15.5" x14ac:dyDescent="0.45">
      <c r="A212" s="160">
        <v>109706</v>
      </c>
      <c r="B212" s="60" t="s">
        <v>811</v>
      </c>
      <c r="C212" s="60" t="s">
        <v>812</v>
      </c>
      <c r="D212" s="60" t="s">
        <v>136</v>
      </c>
      <c r="E212" s="60" t="s">
        <v>852</v>
      </c>
      <c r="F212" s="163">
        <v>10</v>
      </c>
      <c r="G212" s="60" t="s">
        <v>125</v>
      </c>
      <c r="H212" s="60" t="s">
        <v>138</v>
      </c>
      <c r="I212" s="60" t="s">
        <v>139</v>
      </c>
      <c r="J212" s="60" t="s">
        <v>140</v>
      </c>
      <c r="K212" s="60" t="s">
        <v>141</v>
      </c>
      <c r="L212" s="60" t="s">
        <v>142</v>
      </c>
      <c r="M212" s="60" t="s">
        <v>131</v>
      </c>
      <c r="N212" s="155">
        <v>39479</v>
      </c>
      <c r="O212" s="60">
        <v>37</v>
      </c>
      <c r="P212" s="60" t="s">
        <v>39</v>
      </c>
      <c r="Q212" s="154" t="s">
        <v>813</v>
      </c>
      <c r="R212" s="60">
        <v>240</v>
      </c>
      <c r="S212" s="60" t="s">
        <v>144</v>
      </c>
      <c r="T212" s="60" t="s">
        <v>145</v>
      </c>
    </row>
    <row r="213" spans="1:20" s="60" customFormat="1" ht="15.5" x14ac:dyDescent="0.45">
      <c r="A213" s="160">
        <v>103008</v>
      </c>
      <c r="B213" s="60" t="s">
        <v>565</v>
      </c>
      <c r="C213" s="60" t="s">
        <v>914</v>
      </c>
      <c r="D213" s="60" t="s">
        <v>151</v>
      </c>
      <c r="E213" s="60" t="s">
        <v>850</v>
      </c>
      <c r="F213" s="163">
        <v>26</v>
      </c>
      <c r="G213" s="60" t="s">
        <v>153</v>
      </c>
      <c r="H213" s="60" t="s">
        <v>126</v>
      </c>
      <c r="I213" s="60" t="s">
        <v>435</v>
      </c>
      <c r="J213" s="60" t="s">
        <v>436</v>
      </c>
      <c r="K213" s="60" t="s">
        <v>209</v>
      </c>
      <c r="L213" s="60" t="s">
        <v>566</v>
      </c>
      <c r="M213" s="60" t="s">
        <v>184</v>
      </c>
      <c r="N213" s="155">
        <v>33848</v>
      </c>
      <c r="O213" s="60">
        <v>49</v>
      </c>
      <c r="P213" s="60" t="s">
        <v>39</v>
      </c>
      <c r="Q213" s="154" t="s">
        <v>567</v>
      </c>
      <c r="R213" s="60">
        <v>305</v>
      </c>
      <c r="S213" s="60" t="s">
        <v>213</v>
      </c>
      <c r="T213" s="60" t="s">
        <v>214</v>
      </c>
    </row>
    <row r="214" spans="1:20" s="60" customFormat="1" ht="15.5" x14ac:dyDescent="0.45">
      <c r="A214" s="160">
        <v>103000</v>
      </c>
      <c r="B214" s="60" t="s">
        <v>568</v>
      </c>
      <c r="C214" s="60" t="s">
        <v>179</v>
      </c>
      <c r="D214" s="60" t="s">
        <v>230</v>
      </c>
      <c r="E214" s="60" t="s">
        <v>850</v>
      </c>
      <c r="F214" s="163">
        <v>23</v>
      </c>
      <c r="G214" s="60" t="s">
        <v>125</v>
      </c>
      <c r="H214" s="60" t="s">
        <v>126</v>
      </c>
      <c r="I214" s="60" t="s">
        <v>127</v>
      </c>
      <c r="J214" s="60" t="s">
        <v>128</v>
      </c>
      <c r="K214" s="60" t="s">
        <v>129</v>
      </c>
      <c r="L214" s="60" t="s">
        <v>245</v>
      </c>
      <c r="M214" s="60" t="s">
        <v>131</v>
      </c>
      <c r="N214" s="155">
        <v>34820</v>
      </c>
      <c r="O214" s="60">
        <v>46</v>
      </c>
      <c r="P214" s="60" t="s">
        <v>39</v>
      </c>
      <c r="Q214" s="154" t="s">
        <v>569</v>
      </c>
      <c r="R214" s="60">
        <v>225</v>
      </c>
      <c r="S214" s="60" t="s">
        <v>195</v>
      </c>
      <c r="T214" s="60" t="s">
        <v>167</v>
      </c>
    </row>
    <row r="215" spans="1:20" s="60" customFormat="1" ht="15.5" x14ac:dyDescent="0.45">
      <c r="A215" s="160">
        <v>10631655</v>
      </c>
      <c r="B215" s="60" t="s">
        <v>814</v>
      </c>
      <c r="C215" s="60" t="s">
        <v>959</v>
      </c>
      <c r="D215" s="60" t="s">
        <v>136</v>
      </c>
      <c r="E215" s="60" t="s">
        <v>852</v>
      </c>
      <c r="F215" s="163">
        <v>0</v>
      </c>
      <c r="G215" s="60" t="s">
        <v>153</v>
      </c>
      <c r="H215" s="60" t="s">
        <v>303</v>
      </c>
      <c r="I215" s="60" t="s">
        <v>139</v>
      </c>
      <c r="J215" s="60" t="s">
        <v>140</v>
      </c>
      <c r="K215" s="60" t="s">
        <v>141</v>
      </c>
      <c r="L215" s="60" t="s">
        <v>815</v>
      </c>
      <c r="M215" s="60" t="s">
        <v>158</v>
      </c>
      <c r="N215" s="155">
        <v>43360</v>
      </c>
      <c r="O215" s="60">
        <v>25</v>
      </c>
      <c r="P215" s="60" t="s">
        <v>39</v>
      </c>
      <c r="Q215" s="154" t="s">
        <v>816</v>
      </c>
      <c r="T215" s="60" t="s">
        <v>160</v>
      </c>
    </row>
    <row r="216" spans="1:20" s="60" customFormat="1" ht="15.5" x14ac:dyDescent="0.45">
      <c r="A216" s="160">
        <v>10524265</v>
      </c>
      <c r="B216" s="60" t="s">
        <v>817</v>
      </c>
      <c r="C216" s="60" t="s">
        <v>960</v>
      </c>
      <c r="D216" s="60" t="s">
        <v>189</v>
      </c>
      <c r="E216" s="60" t="s">
        <v>852</v>
      </c>
      <c r="F216" s="163">
        <v>0</v>
      </c>
      <c r="G216" s="60" t="s">
        <v>153</v>
      </c>
      <c r="H216" s="60" t="s">
        <v>138</v>
      </c>
      <c r="I216" s="60" t="s">
        <v>313</v>
      </c>
      <c r="J216" s="60" t="s">
        <v>314</v>
      </c>
      <c r="K216" s="60" t="s">
        <v>209</v>
      </c>
      <c r="L216" s="60" t="s">
        <v>818</v>
      </c>
      <c r="M216" s="60" t="s">
        <v>174</v>
      </c>
      <c r="N216" s="155">
        <v>43101</v>
      </c>
      <c r="O216" s="60">
        <v>26</v>
      </c>
      <c r="P216" s="60" t="s">
        <v>39</v>
      </c>
      <c r="Q216" s="154" t="s">
        <v>819</v>
      </c>
      <c r="R216" s="60" t="s">
        <v>820</v>
      </c>
      <c r="S216" s="60" t="s">
        <v>821</v>
      </c>
      <c r="T216" s="60">
        <v>4</v>
      </c>
    </row>
    <row r="217" spans="1:20" s="60" customFormat="1" ht="15.5" x14ac:dyDescent="0.45">
      <c r="A217" s="160">
        <v>10559265</v>
      </c>
      <c r="B217" s="60" t="s">
        <v>822</v>
      </c>
      <c r="C217" s="60" t="s">
        <v>779</v>
      </c>
      <c r="D217" s="60" t="s">
        <v>136</v>
      </c>
      <c r="E217" s="60" t="s">
        <v>852</v>
      </c>
      <c r="F217" s="163">
        <v>1</v>
      </c>
      <c r="G217" s="60" t="s">
        <v>125</v>
      </c>
      <c r="H217" s="60" t="s">
        <v>138</v>
      </c>
      <c r="I217" s="60" t="s">
        <v>127</v>
      </c>
      <c r="J217" s="60" t="s">
        <v>128</v>
      </c>
      <c r="K217" s="60" t="s">
        <v>129</v>
      </c>
      <c r="L217" s="60" t="s">
        <v>581</v>
      </c>
      <c r="M217" s="60" t="s">
        <v>131</v>
      </c>
      <c r="N217" s="155">
        <v>42795</v>
      </c>
      <c r="O217" s="60">
        <v>26</v>
      </c>
      <c r="P217" s="60" t="s">
        <v>39</v>
      </c>
      <c r="Q217" s="154" t="s">
        <v>823</v>
      </c>
      <c r="R217" s="60">
        <v>190</v>
      </c>
      <c r="S217" s="60" t="s">
        <v>149</v>
      </c>
      <c r="T217" s="60" t="s">
        <v>134</v>
      </c>
    </row>
    <row r="218" spans="1:20" s="60" customFormat="1" ht="15.5" x14ac:dyDescent="0.45">
      <c r="A218" s="161">
        <v>103075</v>
      </c>
      <c r="B218" s="59" t="s">
        <v>570</v>
      </c>
      <c r="C218" s="59" t="s">
        <v>879</v>
      </c>
      <c r="D218" s="59" t="s">
        <v>124</v>
      </c>
      <c r="E218" s="59" t="s">
        <v>850</v>
      </c>
      <c r="F218" s="164">
        <v>35</v>
      </c>
      <c r="G218" s="59" t="s">
        <v>125</v>
      </c>
      <c r="H218" s="59" t="s">
        <v>126</v>
      </c>
      <c r="I218" s="59" t="s">
        <v>139</v>
      </c>
      <c r="J218" s="59" t="s">
        <v>140</v>
      </c>
      <c r="K218" s="59" t="s">
        <v>141</v>
      </c>
      <c r="L218" s="59" t="s">
        <v>142</v>
      </c>
      <c r="M218" s="59" t="s">
        <v>131</v>
      </c>
      <c r="N218" s="158">
        <v>30536</v>
      </c>
      <c r="O218" s="59">
        <v>58</v>
      </c>
      <c r="P218" s="59" t="s">
        <v>39</v>
      </c>
      <c r="Q218" s="157" t="s">
        <v>571</v>
      </c>
      <c r="R218" s="59">
        <v>255</v>
      </c>
      <c r="S218" s="59" t="s">
        <v>254</v>
      </c>
      <c r="T218" s="59" t="s">
        <v>204</v>
      </c>
    </row>
    <row r="219" spans="1:20" s="60" customFormat="1" ht="15.5" x14ac:dyDescent="0.45">
      <c r="A219" s="161">
        <v>103005</v>
      </c>
      <c r="B219" s="59" t="s">
        <v>858</v>
      </c>
      <c r="C219" s="59" t="s">
        <v>736</v>
      </c>
      <c r="D219" s="59" t="s">
        <v>230</v>
      </c>
      <c r="E219" s="59" t="s">
        <v>850</v>
      </c>
      <c r="F219" s="164">
        <v>20</v>
      </c>
      <c r="G219" s="59" t="s">
        <v>125</v>
      </c>
      <c r="H219" s="59" t="s">
        <v>126</v>
      </c>
      <c r="I219" s="59" t="s">
        <v>127</v>
      </c>
      <c r="J219" s="59" t="s">
        <v>128</v>
      </c>
      <c r="K219" s="59" t="s">
        <v>129</v>
      </c>
      <c r="L219" s="59" t="s">
        <v>130</v>
      </c>
      <c r="M219" s="59" t="s">
        <v>131</v>
      </c>
      <c r="N219" s="158">
        <v>35982</v>
      </c>
      <c r="O219" s="59">
        <v>62</v>
      </c>
      <c r="P219" s="59" t="s">
        <v>39</v>
      </c>
      <c r="Q219" s="157" t="s">
        <v>574</v>
      </c>
      <c r="R219" s="59">
        <v>215</v>
      </c>
      <c r="S219" s="59" t="s">
        <v>133</v>
      </c>
      <c r="T219" s="59" t="s">
        <v>134</v>
      </c>
    </row>
    <row r="220" spans="1:20" s="60" customFormat="1" ht="15.5" x14ac:dyDescent="0.45">
      <c r="A220" s="160">
        <v>103065</v>
      </c>
      <c r="B220" s="60" t="s">
        <v>859</v>
      </c>
      <c r="C220" s="60" t="s">
        <v>618</v>
      </c>
      <c r="D220" s="60" t="s">
        <v>111</v>
      </c>
      <c r="E220" s="60" t="s">
        <v>850</v>
      </c>
      <c r="F220" s="163">
        <v>35</v>
      </c>
      <c r="G220" s="60" t="s">
        <v>153</v>
      </c>
      <c r="H220" s="60" t="s">
        <v>126</v>
      </c>
      <c r="I220" s="60" t="s">
        <v>394</v>
      </c>
      <c r="J220" s="60" t="s">
        <v>395</v>
      </c>
      <c r="K220" s="60" t="s">
        <v>396</v>
      </c>
      <c r="L220" s="60" t="s">
        <v>639</v>
      </c>
      <c r="M220" s="60" t="s">
        <v>158</v>
      </c>
      <c r="N220" s="155">
        <v>30487</v>
      </c>
      <c r="O220" s="60">
        <v>53</v>
      </c>
      <c r="P220" s="60" t="s">
        <v>40</v>
      </c>
      <c r="Q220" s="154" t="s">
        <v>640</v>
      </c>
      <c r="R220" s="60">
        <v>285</v>
      </c>
      <c r="S220" s="60" t="s">
        <v>343</v>
      </c>
      <c r="T220" s="60" t="s">
        <v>344</v>
      </c>
    </row>
    <row r="221" spans="1:20" s="60" customFormat="1" ht="15.5" x14ac:dyDescent="0.45">
      <c r="A221" s="161">
        <v>103082</v>
      </c>
      <c r="B221" s="59" t="s">
        <v>641</v>
      </c>
      <c r="C221" s="59" t="s">
        <v>961</v>
      </c>
      <c r="D221" s="59" t="s">
        <v>124</v>
      </c>
      <c r="E221" s="59" t="s">
        <v>850</v>
      </c>
      <c r="F221" s="164">
        <v>35</v>
      </c>
      <c r="G221" s="59" t="s">
        <v>125</v>
      </c>
      <c r="H221" s="59" t="s">
        <v>126</v>
      </c>
      <c r="I221" s="59" t="s">
        <v>127</v>
      </c>
      <c r="J221" s="59" t="s">
        <v>128</v>
      </c>
      <c r="K221" s="59" t="s">
        <v>129</v>
      </c>
      <c r="L221" s="59" t="s">
        <v>642</v>
      </c>
      <c r="M221" s="59" t="s">
        <v>158</v>
      </c>
      <c r="N221" s="158">
        <v>30270</v>
      </c>
      <c r="O221" s="59">
        <v>59</v>
      </c>
      <c r="P221" s="59" t="s">
        <v>40</v>
      </c>
      <c r="Q221" s="157" t="s">
        <v>643</v>
      </c>
      <c r="R221" s="59">
        <v>225</v>
      </c>
      <c r="S221" s="59" t="s">
        <v>195</v>
      </c>
      <c r="T221" s="59" t="s">
        <v>612</v>
      </c>
    </row>
    <row r="222" spans="1:20" s="60" customFormat="1" ht="15.5" x14ac:dyDescent="0.45">
      <c r="A222" s="160">
        <v>10513086</v>
      </c>
      <c r="B222" s="60" t="s">
        <v>644</v>
      </c>
      <c r="C222" s="60" t="s">
        <v>962</v>
      </c>
      <c r="D222" s="60" t="s">
        <v>645</v>
      </c>
      <c r="E222" s="60" t="s">
        <v>850</v>
      </c>
      <c r="F222" s="163">
        <v>0</v>
      </c>
      <c r="G222" s="60" t="s">
        <v>153</v>
      </c>
      <c r="H222" s="60" t="s">
        <v>126</v>
      </c>
      <c r="I222" s="60" t="s">
        <v>646</v>
      </c>
      <c r="J222" s="60" t="s">
        <v>647</v>
      </c>
      <c r="K222" s="60" t="s">
        <v>518</v>
      </c>
      <c r="L222" s="60" t="s">
        <v>648</v>
      </c>
      <c r="M222" s="60" t="s">
        <v>158</v>
      </c>
      <c r="N222" s="155">
        <v>43346</v>
      </c>
      <c r="O222" s="60">
        <v>23</v>
      </c>
      <c r="P222" s="60" t="s">
        <v>40</v>
      </c>
      <c r="Q222" s="154" t="s">
        <v>649</v>
      </c>
      <c r="T222" s="60" t="s">
        <v>160</v>
      </c>
    </row>
    <row r="223" spans="1:20" s="60" customFormat="1" ht="15.5" x14ac:dyDescent="0.45">
      <c r="A223" s="160">
        <v>102889</v>
      </c>
      <c r="B223" s="60" t="s">
        <v>678</v>
      </c>
      <c r="C223" s="60" t="s">
        <v>963</v>
      </c>
      <c r="D223" s="60" t="s">
        <v>124</v>
      </c>
      <c r="E223" s="60" t="s">
        <v>850</v>
      </c>
      <c r="F223" s="163">
        <v>10</v>
      </c>
      <c r="G223" s="60" t="s">
        <v>125</v>
      </c>
      <c r="H223" s="60" t="s">
        <v>126</v>
      </c>
      <c r="I223" s="60" t="s">
        <v>127</v>
      </c>
      <c r="J223" s="60" t="s">
        <v>128</v>
      </c>
      <c r="K223" s="60" t="s">
        <v>129</v>
      </c>
      <c r="L223" s="60" t="s">
        <v>216</v>
      </c>
      <c r="M223" s="60" t="s">
        <v>131</v>
      </c>
      <c r="N223" s="155">
        <v>39412</v>
      </c>
      <c r="O223" s="60">
        <v>55</v>
      </c>
      <c r="P223" s="60" t="s">
        <v>40</v>
      </c>
      <c r="Q223" s="154" t="s">
        <v>679</v>
      </c>
      <c r="R223" s="60">
        <v>170</v>
      </c>
      <c r="S223" s="60" t="s">
        <v>228</v>
      </c>
      <c r="T223" s="60" t="s">
        <v>218</v>
      </c>
    </row>
    <row r="224" spans="1:20" s="60" customFormat="1" ht="15.5" x14ac:dyDescent="0.45">
      <c r="A224" s="160">
        <v>136680</v>
      </c>
      <c r="B224" s="60" t="s">
        <v>824</v>
      </c>
      <c r="C224" s="60" t="s">
        <v>898</v>
      </c>
      <c r="D224" s="60" t="s">
        <v>189</v>
      </c>
      <c r="E224" s="60" t="s">
        <v>852</v>
      </c>
      <c r="F224" s="163"/>
      <c r="G224" s="60" t="s">
        <v>125</v>
      </c>
      <c r="H224" s="60" t="s">
        <v>138</v>
      </c>
      <c r="I224" s="60" t="s">
        <v>380</v>
      </c>
      <c r="J224" s="60" t="s">
        <v>381</v>
      </c>
      <c r="K224" s="60" t="s">
        <v>141</v>
      </c>
      <c r="L224" s="60" t="s">
        <v>825</v>
      </c>
      <c r="M224" s="60" t="s">
        <v>211</v>
      </c>
      <c r="N224" s="155">
        <v>42552</v>
      </c>
      <c r="O224" s="60">
        <v>49</v>
      </c>
      <c r="P224" s="60" t="s">
        <v>39</v>
      </c>
      <c r="Q224" s="154" t="s">
        <v>826</v>
      </c>
      <c r="R224" s="60">
        <v>270</v>
      </c>
      <c r="S224" s="60" t="s">
        <v>358</v>
      </c>
      <c r="T224" s="60" t="s">
        <v>359</v>
      </c>
    </row>
    <row r="225" spans="1:20" s="60" customFormat="1" ht="15.5" x14ac:dyDescent="0.45">
      <c r="A225" s="160">
        <v>104545</v>
      </c>
      <c r="B225" s="60" t="s">
        <v>750</v>
      </c>
      <c r="C225" s="60" t="s">
        <v>760</v>
      </c>
      <c r="D225" s="60" t="s">
        <v>124</v>
      </c>
      <c r="E225" s="60" t="s">
        <v>850</v>
      </c>
      <c r="F225" s="163">
        <v>28</v>
      </c>
      <c r="G225" s="60" t="s">
        <v>125</v>
      </c>
      <c r="H225" s="60" t="s">
        <v>126</v>
      </c>
      <c r="I225" s="60" t="s">
        <v>127</v>
      </c>
      <c r="J225" s="60" t="s">
        <v>128</v>
      </c>
      <c r="K225" s="60" t="s">
        <v>129</v>
      </c>
      <c r="L225" s="60" t="s">
        <v>130</v>
      </c>
      <c r="M225" s="60" t="s">
        <v>131</v>
      </c>
      <c r="N225" s="155">
        <v>37803</v>
      </c>
      <c r="O225" s="60">
        <v>50</v>
      </c>
      <c r="P225" s="60" t="s">
        <v>39</v>
      </c>
      <c r="Q225" s="154" t="s">
        <v>751</v>
      </c>
      <c r="R225" s="60">
        <v>215</v>
      </c>
      <c r="S225" s="60" t="s">
        <v>133</v>
      </c>
      <c r="T225" s="60" t="s">
        <v>134</v>
      </c>
    </row>
    <row r="226" spans="1:20" s="60" customFormat="1" ht="15.5" x14ac:dyDescent="0.45">
      <c r="A226" s="160">
        <v>102964</v>
      </c>
      <c r="B226" s="60" t="s">
        <v>788</v>
      </c>
      <c r="C226" s="60" t="s">
        <v>933</v>
      </c>
      <c r="D226" s="60" t="s">
        <v>124</v>
      </c>
      <c r="E226" s="60" t="s">
        <v>850</v>
      </c>
      <c r="F226" s="163">
        <v>18</v>
      </c>
      <c r="G226" s="60" t="s">
        <v>125</v>
      </c>
      <c r="H226" s="60" t="s">
        <v>126</v>
      </c>
      <c r="I226" s="60" t="s">
        <v>127</v>
      </c>
      <c r="J226" s="60" t="s">
        <v>128</v>
      </c>
      <c r="K226" s="60" t="s">
        <v>129</v>
      </c>
      <c r="L226" s="60" t="s">
        <v>216</v>
      </c>
      <c r="M226" s="60" t="s">
        <v>131</v>
      </c>
      <c r="N226" s="155">
        <v>36648</v>
      </c>
      <c r="O226" s="60">
        <v>46</v>
      </c>
      <c r="P226" s="60" t="s">
        <v>39</v>
      </c>
      <c r="Q226" s="154" t="s">
        <v>789</v>
      </c>
      <c r="R226" s="60">
        <v>225</v>
      </c>
      <c r="S226" s="60" t="s">
        <v>195</v>
      </c>
      <c r="T226" s="60" t="s">
        <v>612</v>
      </c>
    </row>
    <row r="227" spans="1:20" s="60" customFormat="1" ht="15.5" x14ac:dyDescent="0.45">
      <c r="A227" s="160">
        <v>10555320</v>
      </c>
      <c r="B227" s="60" t="s">
        <v>827</v>
      </c>
      <c r="C227" s="60" t="s">
        <v>964</v>
      </c>
      <c r="D227" s="60" t="s">
        <v>136</v>
      </c>
      <c r="E227" s="60" t="s">
        <v>852</v>
      </c>
      <c r="F227" s="163">
        <v>1</v>
      </c>
      <c r="G227" s="60" t="s">
        <v>125</v>
      </c>
      <c r="H227" s="60" t="s">
        <v>138</v>
      </c>
      <c r="I227" s="60" t="s">
        <v>127</v>
      </c>
      <c r="J227" s="60" t="s">
        <v>128</v>
      </c>
      <c r="K227" s="60" t="s">
        <v>129</v>
      </c>
      <c r="L227" s="60" t="s">
        <v>577</v>
      </c>
      <c r="M227" s="60" t="s">
        <v>131</v>
      </c>
      <c r="N227" s="155">
        <v>42767</v>
      </c>
      <c r="O227" s="60">
        <v>38</v>
      </c>
      <c r="P227" s="60" t="s">
        <v>39</v>
      </c>
      <c r="Q227" s="154" t="s">
        <v>828</v>
      </c>
      <c r="R227" s="60">
        <v>190</v>
      </c>
      <c r="S227" s="60" t="s">
        <v>149</v>
      </c>
      <c r="T227" s="60" t="s">
        <v>134</v>
      </c>
    </row>
    <row r="228" spans="1:20" s="60" customFormat="1" ht="15.5" x14ac:dyDescent="0.45">
      <c r="A228" s="160">
        <v>191532</v>
      </c>
      <c r="B228" s="60" t="s">
        <v>698</v>
      </c>
      <c r="C228" s="60" t="s">
        <v>660</v>
      </c>
      <c r="D228" s="60" t="s">
        <v>163</v>
      </c>
      <c r="E228" s="60" t="s">
        <v>851</v>
      </c>
      <c r="F228" s="163">
        <v>26</v>
      </c>
      <c r="G228" s="60" t="s">
        <v>125</v>
      </c>
      <c r="H228" s="60" t="s">
        <v>164</v>
      </c>
      <c r="I228" s="60" t="s">
        <v>127</v>
      </c>
      <c r="J228" s="60" t="s">
        <v>128</v>
      </c>
      <c r="K228" s="60" t="s">
        <v>129</v>
      </c>
      <c r="L228" s="60" t="s">
        <v>165</v>
      </c>
      <c r="M228" s="60" t="s">
        <v>131</v>
      </c>
      <c r="N228" s="155">
        <v>33909</v>
      </c>
      <c r="O228" s="60">
        <v>55</v>
      </c>
      <c r="P228" s="60" t="s">
        <v>39</v>
      </c>
      <c r="Q228" s="154" t="s">
        <v>699</v>
      </c>
      <c r="R228" s="60">
        <v>215</v>
      </c>
      <c r="S228" s="60" t="s">
        <v>133</v>
      </c>
      <c r="T228" s="60" t="s">
        <v>167</v>
      </c>
    </row>
    <row r="229" spans="1:20" s="60" customFormat="1" ht="15.5" x14ac:dyDescent="0.45">
      <c r="A229" s="160">
        <v>136713</v>
      </c>
      <c r="B229" s="60" t="s">
        <v>163</v>
      </c>
      <c r="C229" s="60" t="s">
        <v>898</v>
      </c>
      <c r="D229" s="60" t="s">
        <v>178</v>
      </c>
      <c r="E229" s="60" t="s">
        <v>851</v>
      </c>
      <c r="F229" s="163">
        <v>36</v>
      </c>
      <c r="G229" s="60" t="s">
        <v>153</v>
      </c>
      <c r="H229" s="60" t="s">
        <v>164</v>
      </c>
      <c r="I229" s="60" t="s">
        <v>600</v>
      </c>
      <c r="J229" s="60" t="s">
        <v>601</v>
      </c>
      <c r="K229" s="60" t="s">
        <v>602</v>
      </c>
      <c r="L229" s="60" t="s">
        <v>655</v>
      </c>
      <c r="M229" s="60" t="s">
        <v>174</v>
      </c>
      <c r="N229" s="155">
        <v>43101</v>
      </c>
      <c r="O229" s="60">
        <v>55</v>
      </c>
      <c r="P229" s="60" t="s">
        <v>39</v>
      </c>
      <c r="Q229" s="154" t="s">
        <v>656</v>
      </c>
      <c r="R229" s="60" t="s">
        <v>333</v>
      </c>
      <c r="S229" s="60" t="s">
        <v>334</v>
      </c>
      <c r="T229" s="60">
        <v>8</v>
      </c>
    </row>
    <row r="230" spans="1:20" s="60" customFormat="1" ht="15.5" x14ac:dyDescent="0.45">
      <c r="A230" s="160">
        <v>103031</v>
      </c>
      <c r="B230" s="60" t="s">
        <v>863</v>
      </c>
      <c r="C230" s="60" t="s">
        <v>625</v>
      </c>
      <c r="D230" s="60" t="s">
        <v>111</v>
      </c>
      <c r="E230" s="60" t="s">
        <v>850</v>
      </c>
      <c r="F230" s="163">
        <v>27</v>
      </c>
      <c r="G230" s="60" t="s">
        <v>153</v>
      </c>
      <c r="H230" s="60" t="s">
        <v>126</v>
      </c>
      <c r="I230" s="60" t="s">
        <v>394</v>
      </c>
      <c r="J230" s="60" t="s">
        <v>395</v>
      </c>
      <c r="K230" s="60" t="s">
        <v>396</v>
      </c>
      <c r="L230" s="60" t="s">
        <v>397</v>
      </c>
      <c r="M230" s="60" t="s">
        <v>158</v>
      </c>
      <c r="N230" s="155">
        <v>33427</v>
      </c>
      <c r="O230" s="60">
        <v>50</v>
      </c>
      <c r="P230" s="60" t="s">
        <v>39</v>
      </c>
      <c r="Q230" s="154" t="s">
        <v>836</v>
      </c>
      <c r="R230" s="60">
        <v>305</v>
      </c>
      <c r="S230" s="60" t="s">
        <v>213</v>
      </c>
      <c r="T230" s="60" t="s">
        <v>344</v>
      </c>
    </row>
    <row r="231" spans="1:20" s="60" customFormat="1" ht="15.5" x14ac:dyDescent="0.45">
      <c r="A231" s="160">
        <v>102890</v>
      </c>
      <c r="B231" s="60" t="s">
        <v>862</v>
      </c>
      <c r="C231" s="60" t="s">
        <v>625</v>
      </c>
      <c r="D231" s="60" t="s">
        <v>196</v>
      </c>
      <c r="E231" s="60" t="s">
        <v>850</v>
      </c>
      <c r="F231" s="163">
        <v>10</v>
      </c>
      <c r="G231" s="60" t="s">
        <v>125</v>
      </c>
      <c r="H231" s="60" t="s">
        <v>126</v>
      </c>
      <c r="I231" s="60" t="s">
        <v>191</v>
      </c>
      <c r="J231" s="60" t="s">
        <v>192</v>
      </c>
      <c r="K231" s="60" t="s">
        <v>129</v>
      </c>
      <c r="L231" s="60" t="s">
        <v>793</v>
      </c>
      <c r="M231" s="60" t="s">
        <v>131</v>
      </c>
      <c r="N231" s="155">
        <v>39412</v>
      </c>
      <c r="O231" s="60">
        <v>48</v>
      </c>
      <c r="P231" s="60" t="s">
        <v>39</v>
      </c>
      <c r="Q231" s="154" t="s">
        <v>794</v>
      </c>
      <c r="R231" s="60">
        <v>225</v>
      </c>
      <c r="S231" s="60" t="s">
        <v>195</v>
      </c>
      <c r="T231" s="60" t="s">
        <v>134</v>
      </c>
    </row>
    <row r="232" spans="1:20" s="60" customFormat="1" ht="15.5" x14ac:dyDescent="0.45">
      <c r="A232" s="160">
        <v>330483</v>
      </c>
      <c r="B232" s="60" t="s">
        <v>829</v>
      </c>
      <c r="C232" s="60" t="s">
        <v>896</v>
      </c>
      <c r="D232" s="60" t="s">
        <v>136</v>
      </c>
      <c r="E232" s="60" t="s">
        <v>852</v>
      </c>
      <c r="F232" s="163">
        <v>3</v>
      </c>
      <c r="G232" s="60" t="s">
        <v>125</v>
      </c>
      <c r="H232" s="60" t="s">
        <v>138</v>
      </c>
      <c r="I232" s="60" t="s">
        <v>127</v>
      </c>
      <c r="J232" s="60" t="s">
        <v>128</v>
      </c>
      <c r="K232" s="60" t="s">
        <v>129</v>
      </c>
      <c r="L232" s="60" t="s">
        <v>830</v>
      </c>
      <c r="M232" s="60" t="s">
        <v>131</v>
      </c>
      <c r="N232" s="155">
        <v>42156</v>
      </c>
      <c r="O232" s="60">
        <v>31</v>
      </c>
      <c r="P232" s="60" t="s">
        <v>39</v>
      </c>
      <c r="Q232" s="154" t="s">
        <v>831</v>
      </c>
      <c r="R232" s="60">
        <v>190</v>
      </c>
      <c r="S232" s="60" t="s">
        <v>149</v>
      </c>
      <c r="T232" s="60" t="s">
        <v>134</v>
      </c>
    </row>
    <row r="233" spans="1:20" s="60" customFormat="1" ht="15.5" x14ac:dyDescent="0.45">
      <c r="A233" s="160">
        <v>190978</v>
      </c>
      <c r="B233" s="60" t="s">
        <v>663</v>
      </c>
      <c r="C233" s="60" t="s">
        <v>664</v>
      </c>
      <c r="D233" s="60" t="s">
        <v>163</v>
      </c>
      <c r="E233" s="60" t="s">
        <v>851</v>
      </c>
      <c r="F233" s="163">
        <v>23</v>
      </c>
      <c r="G233" s="60" t="s">
        <v>125</v>
      </c>
      <c r="H233" s="60" t="s">
        <v>164</v>
      </c>
      <c r="I233" s="60" t="s">
        <v>191</v>
      </c>
      <c r="J233" s="60" t="s">
        <v>192</v>
      </c>
      <c r="K233" s="60" t="s">
        <v>129</v>
      </c>
      <c r="L233" s="60" t="s">
        <v>665</v>
      </c>
      <c r="M233" s="60" t="s">
        <v>131</v>
      </c>
      <c r="N233" s="155">
        <v>34881</v>
      </c>
      <c r="O233" s="60">
        <v>53</v>
      </c>
      <c r="P233" s="60" t="s">
        <v>39</v>
      </c>
      <c r="Q233" s="154" t="s">
        <v>666</v>
      </c>
      <c r="R233" s="60">
        <v>215</v>
      </c>
      <c r="S233" s="60" t="s">
        <v>133</v>
      </c>
      <c r="T233" s="60" t="s">
        <v>134</v>
      </c>
    </row>
    <row r="234" spans="1:20" s="60" customFormat="1" ht="15.5" x14ac:dyDescent="0.45">
      <c r="A234" s="160">
        <v>244104</v>
      </c>
      <c r="B234" s="60" t="s">
        <v>136</v>
      </c>
      <c r="C234" s="60" t="s">
        <v>137</v>
      </c>
      <c r="D234" s="60" t="s">
        <v>189</v>
      </c>
      <c r="E234" s="60" t="s">
        <v>852</v>
      </c>
      <c r="F234" s="163">
        <v>6</v>
      </c>
      <c r="G234" s="60" t="s">
        <v>153</v>
      </c>
      <c r="H234" s="60" t="s">
        <v>138</v>
      </c>
      <c r="I234" s="60" t="s">
        <v>180</v>
      </c>
      <c r="J234" s="60" t="s">
        <v>181</v>
      </c>
      <c r="K234" s="60" t="s">
        <v>182</v>
      </c>
      <c r="L234" s="60" t="s">
        <v>561</v>
      </c>
      <c r="M234" s="60" t="s">
        <v>174</v>
      </c>
      <c r="N234" s="155">
        <v>41091</v>
      </c>
      <c r="O234" s="60">
        <v>39</v>
      </c>
      <c r="P234" s="60" t="s">
        <v>39</v>
      </c>
      <c r="Q234" s="154" t="s">
        <v>835</v>
      </c>
      <c r="R234" s="60" t="s">
        <v>263</v>
      </c>
      <c r="S234" s="60" t="s">
        <v>264</v>
      </c>
      <c r="T234" s="60">
        <v>6</v>
      </c>
    </row>
    <row r="235" spans="1:20" s="60" customFormat="1" ht="15.5" x14ac:dyDescent="0.45">
      <c r="A235" s="160">
        <v>102994</v>
      </c>
      <c r="B235" s="60" t="s">
        <v>840</v>
      </c>
      <c r="C235" s="60" t="s">
        <v>965</v>
      </c>
      <c r="D235" s="60" t="s">
        <v>178</v>
      </c>
      <c r="E235" s="60" t="s">
        <v>850</v>
      </c>
      <c r="F235" s="163">
        <v>24</v>
      </c>
      <c r="G235" s="60" t="s">
        <v>153</v>
      </c>
      <c r="H235" s="60" t="s">
        <v>126</v>
      </c>
      <c r="I235" s="60" t="s">
        <v>841</v>
      </c>
      <c r="J235" s="60" t="s">
        <v>842</v>
      </c>
      <c r="K235" s="60" t="s">
        <v>843</v>
      </c>
      <c r="L235" s="60" t="s">
        <v>844</v>
      </c>
      <c r="M235" s="60" t="s">
        <v>158</v>
      </c>
      <c r="N235" s="155">
        <v>34582</v>
      </c>
      <c r="O235" s="60">
        <v>47</v>
      </c>
      <c r="P235" s="60" t="s">
        <v>40</v>
      </c>
      <c r="Q235" s="154" t="s">
        <v>845</v>
      </c>
      <c r="R235" s="60">
        <v>335</v>
      </c>
      <c r="S235" s="60" t="s">
        <v>290</v>
      </c>
      <c r="T235" s="60" t="s">
        <v>317</v>
      </c>
    </row>
    <row r="236" spans="1:20" s="60" customFormat="1" ht="15.5" x14ac:dyDescent="0.45">
      <c r="A236" s="161">
        <v>102946</v>
      </c>
      <c r="B236" s="59" t="s">
        <v>846</v>
      </c>
      <c r="C236" s="59" t="s">
        <v>879</v>
      </c>
      <c r="D236" s="59" t="s">
        <v>230</v>
      </c>
      <c r="E236" s="59" t="s">
        <v>850</v>
      </c>
      <c r="F236" s="164">
        <v>12</v>
      </c>
      <c r="G236" s="59" t="s">
        <v>125</v>
      </c>
      <c r="H236" s="59" t="s">
        <v>126</v>
      </c>
      <c r="I236" s="59" t="s">
        <v>127</v>
      </c>
      <c r="J236" s="59" t="s">
        <v>128</v>
      </c>
      <c r="K236" s="59" t="s">
        <v>129</v>
      </c>
      <c r="L236" s="59" t="s">
        <v>245</v>
      </c>
      <c r="M236" s="59" t="s">
        <v>131</v>
      </c>
      <c r="N236" s="158">
        <v>38927</v>
      </c>
      <c r="O236" s="59">
        <v>60</v>
      </c>
      <c r="P236" s="59" t="s">
        <v>39</v>
      </c>
      <c r="Q236" s="157" t="s">
        <v>847</v>
      </c>
      <c r="R236" s="59">
        <v>215</v>
      </c>
      <c r="S236" s="59" t="s">
        <v>133</v>
      </c>
      <c r="T236" s="59" t="s">
        <v>167</v>
      </c>
    </row>
    <row r="237" spans="1:20" s="60" customFormat="1" ht="15.5" x14ac:dyDescent="0.45">
      <c r="A237" s="160">
        <v>288570</v>
      </c>
      <c r="B237" s="60" t="s">
        <v>848</v>
      </c>
      <c r="C237" s="60" t="s">
        <v>966</v>
      </c>
      <c r="D237" s="60" t="s">
        <v>136</v>
      </c>
      <c r="E237" s="60" t="s">
        <v>852</v>
      </c>
      <c r="F237" s="163">
        <v>4</v>
      </c>
      <c r="G237" s="60" t="s">
        <v>125</v>
      </c>
      <c r="H237" s="60" t="s">
        <v>138</v>
      </c>
      <c r="I237" s="60" t="s">
        <v>127</v>
      </c>
      <c r="J237" s="60" t="s">
        <v>128</v>
      </c>
      <c r="K237" s="60" t="s">
        <v>129</v>
      </c>
      <c r="L237" s="60" t="s">
        <v>581</v>
      </c>
      <c r="M237" s="60" t="s">
        <v>131</v>
      </c>
      <c r="N237" s="155">
        <v>41730</v>
      </c>
      <c r="O237" s="60">
        <v>43</v>
      </c>
      <c r="P237" s="60" t="s">
        <v>39</v>
      </c>
      <c r="Q237" s="154" t="s">
        <v>849</v>
      </c>
      <c r="R237" s="60">
        <v>225</v>
      </c>
      <c r="S237" s="60" t="s">
        <v>195</v>
      </c>
      <c r="T237" s="60" t="s">
        <v>612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L307"/>
  <sheetViews>
    <sheetView tabSelected="1" topLeftCell="A59" zoomScale="70" zoomScaleNormal="70" workbookViewId="0">
      <selection activeCell="A74" sqref="A74:XFD77"/>
    </sheetView>
  </sheetViews>
  <sheetFormatPr baseColWidth="10" defaultColWidth="16.54296875" defaultRowHeight="14.5" x14ac:dyDescent="0.35"/>
  <cols>
    <col min="1" max="1" width="19.08984375" customWidth="1"/>
    <col min="2" max="2" width="14.90625" customWidth="1"/>
    <col min="3" max="3" width="14.1796875" customWidth="1"/>
    <col min="4" max="4" width="17.54296875" customWidth="1"/>
    <col min="5" max="6" width="17.08984375" customWidth="1"/>
    <col min="7" max="7" width="20.7265625" customWidth="1"/>
    <col min="8" max="8" width="17.90625" customWidth="1"/>
    <col min="9" max="9" width="20.7265625" customWidth="1"/>
    <col min="10" max="10" width="22" customWidth="1"/>
    <col min="11" max="11" width="36.453125" customWidth="1"/>
    <col min="12" max="12" width="35" customWidth="1"/>
  </cols>
  <sheetData>
    <row r="1" spans="1:12" ht="30" customHeight="1" thickBot="1" x14ac:dyDescent="0.4">
      <c r="A1" s="153" t="s">
        <v>984</v>
      </c>
      <c r="B1" s="124" t="s">
        <v>970</v>
      </c>
      <c r="C1" s="125" t="s">
        <v>971</v>
      </c>
      <c r="D1" s="125" t="s">
        <v>991</v>
      </c>
      <c r="E1" s="125" t="s">
        <v>992</v>
      </c>
      <c r="F1" s="125" t="s">
        <v>1006</v>
      </c>
      <c r="G1" s="125" t="s">
        <v>990</v>
      </c>
      <c r="H1" s="125" t="s">
        <v>989</v>
      </c>
      <c r="I1" s="125" t="s">
        <v>988</v>
      </c>
      <c r="J1" s="125" t="s">
        <v>987</v>
      </c>
      <c r="K1" s="125" t="s">
        <v>986</v>
      </c>
      <c r="L1" s="126" t="s">
        <v>985</v>
      </c>
    </row>
    <row r="2" spans="1:12" ht="16.5" x14ac:dyDescent="0.45">
      <c r="A2" s="209">
        <v>102933</v>
      </c>
      <c r="B2" s="208" t="str">
        <f>IF(Formations[[#This Row],[MATRICULE]]&lt;&gt;"",VLOOKUP($A2,DATA!$A:$T,2,FALSE),"")</f>
        <v>AIT HELLAL</v>
      </c>
      <c r="C2" s="216" t="str">
        <f>IF(Formations[[#This Row],[MATRICULE]]&lt;&gt;"",VLOOKUP($A2,DATA!$A:$T,3,FALSE),"")</f>
        <v>Yazid</v>
      </c>
      <c r="D2" s="218" t="str">
        <f>IF(Formations[[#This Row],[MATRICULE]]&lt;&gt;"",VLOOKUP($A2,DATA!$A:$T,5,FALSE),"")</f>
        <v>Aub.</v>
      </c>
      <c r="E2" s="223" t="str">
        <f>IF(Formations[[#This Row],[MATRICULE]]&lt;&gt;"",VLOOKUP(A2,DATA!A:T,4,FALSE),"")</f>
        <v>ALIX</v>
      </c>
      <c r="F2" s="121" t="s">
        <v>1007</v>
      </c>
      <c r="G2" s="204" t="s">
        <v>967</v>
      </c>
      <c r="H2" s="121" t="s">
        <v>5</v>
      </c>
      <c r="I2" s="166" t="s">
        <v>857</v>
      </c>
      <c r="J2" s="146" t="s">
        <v>113</v>
      </c>
      <c r="K2" s="122"/>
      <c r="L2" s="177" t="str">
        <f>Formations[[#This Row],[NOM]]&amp;Formations[[#This Row],[INTITULE FORMATION]]</f>
        <v>AIT HELLALIncendie</v>
      </c>
    </row>
    <row r="3" spans="1:12" ht="16.5" x14ac:dyDescent="0.45">
      <c r="A3" s="210">
        <v>102933</v>
      </c>
      <c r="B3" s="215" t="str">
        <f>IF(Formations[[#This Row],[MATRICULE]]&lt;&gt;"",VLOOKUP($A3,DATA!$A:$T,2,FALSE),"")</f>
        <v>AIT HELLAL</v>
      </c>
      <c r="C3" s="217" t="str">
        <f>IF(Formations[[#This Row],[MATRICULE]]&lt;&gt;"",VLOOKUP($A3,DATA!$A:$T,3,FALSE),"")</f>
        <v>Yazid</v>
      </c>
      <c r="D3" s="219" t="str">
        <f>IF(Formations[[#This Row],[MATRICULE]]&lt;&gt;"",VLOOKUP($A3,DATA!$A:$T,5,FALSE),"")</f>
        <v>Aub.</v>
      </c>
      <c r="E3" s="224" t="str">
        <f>IF(Formations[[#This Row],[MATRICULE]]&lt;&gt;"",VLOOKUP(A3,DATA!A:T,4,FALSE),"")</f>
        <v>ALIX</v>
      </c>
      <c r="F3" s="86" t="s">
        <v>1007</v>
      </c>
      <c r="G3" s="205" t="s">
        <v>967</v>
      </c>
      <c r="H3" s="86" t="s">
        <v>5</v>
      </c>
      <c r="I3" s="117" t="s">
        <v>868</v>
      </c>
      <c r="J3" s="147"/>
      <c r="K3" s="87"/>
      <c r="L3" s="180" t="str">
        <f>Formations[[#This Row],[NOM]]&amp;Formations[[#This Row],[INTITULE FORMATION]]</f>
        <v>AIT HELLALRecyclage SST</v>
      </c>
    </row>
    <row r="4" spans="1:12" ht="16.5" x14ac:dyDescent="0.45">
      <c r="A4" s="211">
        <v>104634</v>
      </c>
      <c r="B4" s="215" t="str">
        <f>IF(Formations[[#This Row],[MATRICULE]]&lt;&gt;"",VLOOKUP($A4,DATA!$A:$T,2,FALSE),"")</f>
        <v>ALVES</v>
      </c>
      <c r="C4" s="217" t="str">
        <f>IF(Formations[[#This Row],[MATRICULE]]&lt;&gt;"",VLOOKUP($A4,DATA!$A:$T,3,FALSE),"")</f>
        <v>Paolo</v>
      </c>
      <c r="D4" s="219" t="str">
        <f>IF(Formations[[#This Row],[MATRICULE]]&lt;&gt;"",VLOOKUP($A4,DATA!$A:$T,5,FALSE),"")</f>
        <v>STG</v>
      </c>
      <c r="E4" s="225" t="str">
        <f>IF(Formations[[#This Row],[MATRICULE]]&lt;&gt;"",VLOOKUP(A4,DATA!A:T,4,FALSE),"")</f>
        <v>XUEREB</v>
      </c>
      <c r="F4" s="86" t="s">
        <v>1007</v>
      </c>
      <c r="G4" s="205" t="s">
        <v>967</v>
      </c>
      <c r="H4" s="86" t="s">
        <v>5</v>
      </c>
      <c r="I4" s="167" t="s">
        <v>857</v>
      </c>
      <c r="J4" s="147" t="s">
        <v>112</v>
      </c>
      <c r="K4" s="87"/>
      <c r="L4" s="178" t="str">
        <f>Formations[[#This Row],[NOM]]&amp;Formations[[#This Row],[INTITULE FORMATION]]</f>
        <v>ALVESIncendie</v>
      </c>
    </row>
    <row r="5" spans="1:12" ht="16.5" x14ac:dyDescent="0.45">
      <c r="A5" s="211">
        <v>104634</v>
      </c>
      <c r="B5" s="215" t="str">
        <f>IF(Formations[[#This Row],[MATRICULE]]&lt;&gt;"",VLOOKUP($A5,DATA!$A:$T,2,FALSE),"")</f>
        <v>ALVES</v>
      </c>
      <c r="C5" s="217" t="str">
        <f>IF(Formations[[#This Row],[MATRICULE]]&lt;&gt;"",VLOOKUP($A5,DATA!$A:$T,3,FALSE),"")</f>
        <v>Paolo</v>
      </c>
      <c r="D5" s="219" t="str">
        <f>IF(Formations[[#This Row],[MATRICULE]]&lt;&gt;"",VLOOKUP($A5,DATA!$A:$T,5,FALSE),"")</f>
        <v>STG</v>
      </c>
      <c r="E5" s="225" t="str">
        <f>IF(Formations[[#This Row],[MATRICULE]]&lt;&gt;"",VLOOKUP(A5,DATA!A:T,4,FALSE),"")</f>
        <v>XUEREB</v>
      </c>
      <c r="F5" s="86" t="s">
        <v>1007</v>
      </c>
      <c r="G5" s="205" t="s">
        <v>967</v>
      </c>
      <c r="H5" s="86" t="s">
        <v>5</v>
      </c>
      <c r="I5" s="167" t="s">
        <v>980</v>
      </c>
      <c r="J5" s="147" t="s">
        <v>113</v>
      </c>
      <c r="K5" s="87"/>
      <c r="L5" s="178" t="str">
        <f>Formations[[#This Row],[NOM]]&amp;Formations[[#This Row],[INTITULE FORMATION]]</f>
        <v>ALVESRisques Chimiques</v>
      </c>
    </row>
    <row r="6" spans="1:12" ht="16.5" x14ac:dyDescent="0.45">
      <c r="A6" s="211">
        <v>104634</v>
      </c>
      <c r="B6" s="215" t="str">
        <f>IF(Formations[[#This Row],[MATRICULE]]&lt;&gt;"",VLOOKUP($A6,DATA!$A:$T,2,FALSE),"")</f>
        <v>ALVES</v>
      </c>
      <c r="C6" s="217" t="str">
        <f>IF(Formations[[#This Row],[MATRICULE]]&lt;&gt;"",VLOOKUP($A6,DATA!$A:$T,3,FALSE),"")</f>
        <v>Paolo</v>
      </c>
      <c r="D6" s="219" t="str">
        <f>IF(Formations[[#This Row],[MATRICULE]]&lt;&gt;"",VLOOKUP($A6,DATA!$A:$T,5,FALSE),"")</f>
        <v>STG</v>
      </c>
      <c r="E6" s="225" t="str">
        <f>IF(Formations[[#This Row],[MATRICULE]]&lt;&gt;"",VLOOKUP(A6,DATA!A:T,4,FALSE),"")</f>
        <v>XUEREB</v>
      </c>
      <c r="F6" s="86" t="s">
        <v>1007</v>
      </c>
      <c r="G6" s="205" t="s">
        <v>967</v>
      </c>
      <c r="H6" s="86" t="s">
        <v>5</v>
      </c>
      <c r="I6" s="167" t="s">
        <v>979</v>
      </c>
      <c r="J6" s="147" t="s">
        <v>114</v>
      </c>
      <c r="K6" s="87"/>
      <c r="L6" s="178" t="str">
        <f>Formations[[#This Row],[NOM]]&amp;Formations[[#This Row],[INTITULE FORMATION]]</f>
        <v>ALVESRecyclage Pont Roulant</v>
      </c>
    </row>
    <row r="7" spans="1:12" ht="16.5" x14ac:dyDescent="0.45">
      <c r="A7" s="211">
        <v>104692</v>
      </c>
      <c r="B7" s="215" t="str">
        <f>IF(Formations[[#This Row],[MATRICULE]]&lt;&gt;"",VLOOKUP($A7,DATA!$A:$T,2,FALSE),"")</f>
        <v>ARNAUD JOUFFREY</v>
      </c>
      <c r="C7" s="217" t="str">
        <f>IF(Formations[[#This Row],[MATRICULE]]&lt;&gt;"",VLOOKUP($A7,DATA!$A:$T,3,FALSE),"")</f>
        <v>Jean-Marc</v>
      </c>
      <c r="D7" s="219" t="str">
        <f>IF(Formations[[#This Row],[MATRICULE]]&lt;&gt;"",VLOOKUP($A7,DATA!$A:$T,5,FALSE),"")</f>
        <v>STG</v>
      </c>
      <c r="E7" s="225" t="str">
        <f>IF(Formations[[#This Row],[MATRICULE]]&lt;&gt;"",VLOOKUP(A7,DATA!A:T,4,FALSE),"")</f>
        <v>XUEREB</v>
      </c>
      <c r="F7" s="86" t="s">
        <v>1007</v>
      </c>
      <c r="G7" s="205" t="s">
        <v>967</v>
      </c>
      <c r="H7" s="86" t="s">
        <v>5</v>
      </c>
      <c r="I7" s="167" t="s">
        <v>857</v>
      </c>
      <c r="J7" s="147" t="s">
        <v>112</v>
      </c>
      <c r="K7" s="87"/>
      <c r="L7" s="178" t="str">
        <f>Formations[[#This Row],[NOM]]&amp;Formations[[#This Row],[INTITULE FORMATION]]</f>
        <v>ARNAUD JOUFFREYIncendie</v>
      </c>
    </row>
    <row r="8" spans="1:12" ht="16.5" x14ac:dyDescent="0.45">
      <c r="A8" s="211">
        <v>104692</v>
      </c>
      <c r="B8" s="215" t="str">
        <f>IF(Formations[[#This Row],[MATRICULE]]&lt;&gt;"",VLOOKUP($A8,DATA!$A:$T,2,FALSE),"")</f>
        <v>ARNAUD JOUFFREY</v>
      </c>
      <c r="C8" s="217" t="str">
        <f>IF(Formations[[#This Row],[MATRICULE]]&lt;&gt;"",VLOOKUP($A8,DATA!$A:$T,3,FALSE),"")</f>
        <v>Jean-Marc</v>
      </c>
      <c r="D8" s="219" t="str">
        <f>IF(Formations[[#This Row],[MATRICULE]]&lt;&gt;"",VLOOKUP($A8,DATA!$A:$T,5,FALSE),"")</f>
        <v>STG</v>
      </c>
      <c r="E8" s="225" t="str">
        <f>IF(Formations[[#This Row],[MATRICULE]]&lt;&gt;"",VLOOKUP(A8,DATA!A:T,4,FALSE),"")</f>
        <v>XUEREB</v>
      </c>
      <c r="F8" s="86" t="s">
        <v>1007</v>
      </c>
      <c r="G8" s="205" t="s">
        <v>967</v>
      </c>
      <c r="H8" s="86" t="s">
        <v>5</v>
      </c>
      <c r="I8" s="167" t="s">
        <v>980</v>
      </c>
      <c r="J8" s="147" t="s">
        <v>113</v>
      </c>
      <c r="K8" s="87"/>
      <c r="L8" s="178" t="str">
        <f>Formations[[#This Row],[NOM]]&amp;Formations[[#This Row],[INTITULE FORMATION]]</f>
        <v>ARNAUD JOUFFREYRisques Chimiques</v>
      </c>
    </row>
    <row r="9" spans="1:12" ht="16.5" x14ac:dyDescent="0.45">
      <c r="A9" s="211">
        <v>102936</v>
      </c>
      <c r="B9" s="215" t="str">
        <f>IF(Formations[[#This Row],[MATRICULE]]&lt;&gt;"",VLOOKUP($A9,DATA!$A:$T,2,FALSE),"")</f>
        <v>ARNAUDE</v>
      </c>
      <c r="C9" s="217" t="str">
        <f>IF(Formations[[#This Row],[MATRICULE]]&lt;&gt;"",VLOOKUP($A9,DATA!$A:$T,3,FALSE),"")</f>
        <v>Emmanuel</v>
      </c>
      <c r="D9" s="219" t="str">
        <f>IF(Formations[[#This Row],[MATRICULE]]&lt;&gt;"",VLOOKUP($A9,DATA!$A:$T,5,FALSE),"")</f>
        <v>Aub.</v>
      </c>
      <c r="E9" s="224" t="str">
        <f>IF(Formations[[#This Row],[MATRICULE]]&lt;&gt;"",VLOOKUP(A9,DATA!A:T,4,FALSE),"")</f>
        <v>SAVY</v>
      </c>
      <c r="F9" s="86" t="s">
        <v>1007</v>
      </c>
      <c r="G9" s="205" t="s">
        <v>967</v>
      </c>
      <c r="H9" s="86" t="s">
        <v>5</v>
      </c>
      <c r="I9" s="167" t="s">
        <v>857</v>
      </c>
      <c r="J9" s="147" t="s">
        <v>113</v>
      </c>
      <c r="K9" s="87"/>
      <c r="L9" s="178" t="str">
        <f>Formations[[#This Row],[NOM]]&amp;Formations[[#This Row],[INTITULE FORMATION]]</f>
        <v>ARNAUDEIncendie</v>
      </c>
    </row>
    <row r="10" spans="1:12" ht="16.5" x14ac:dyDescent="0.45">
      <c r="A10" s="210">
        <v>102936</v>
      </c>
      <c r="B10" s="215" t="str">
        <f>IF(Formations[[#This Row],[MATRICULE]]&lt;&gt;"",VLOOKUP($A10,DATA!$A:$T,2,FALSE),"")</f>
        <v>ARNAUDE</v>
      </c>
      <c r="C10" s="217" t="str">
        <f>IF(Formations[[#This Row],[MATRICULE]]&lt;&gt;"",VLOOKUP($A10,DATA!$A:$T,3,FALSE),"")</f>
        <v>Emmanuel</v>
      </c>
      <c r="D10" s="219" t="str">
        <f>IF(Formations[[#This Row],[MATRICULE]]&lt;&gt;"",VLOOKUP($A10,DATA!$A:$T,5,FALSE),"")</f>
        <v>Aub.</v>
      </c>
      <c r="E10" s="224" t="str">
        <f>IF(Formations[[#This Row],[MATRICULE]]&lt;&gt;"",VLOOKUP(A10,DATA!A:T,4,FALSE),"")</f>
        <v>SAVY</v>
      </c>
      <c r="F10" s="86" t="s">
        <v>1007</v>
      </c>
      <c r="G10" s="205" t="s">
        <v>967</v>
      </c>
      <c r="H10" s="86" t="s">
        <v>5</v>
      </c>
      <c r="I10" s="117" t="s">
        <v>868</v>
      </c>
      <c r="J10" s="147"/>
      <c r="K10" s="87"/>
      <c r="L10" s="180" t="str">
        <f>Formations[[#This Row],[NOM]]&amp;Formations[[#This Row],[INTITULE FORMATION]]</f>
        <v>ARNAUDERecyclage SST</v>
      </c>
    </row>
    <row r="11" spans="1:12" ht="16.5" x14ac:dyDescent="0.45">
      <c r="A11" s="211">
        <v>103038</v>
      </c>
      <c r="B11" s="215" t="str">
        <f>IF(Formations[[#This Row],[MATRICULE]]&lt;&gt;"",VLOOKUP($A11,DATA!$A:$T,2,FALSE),"")</f>
        <v>ARNAUDJL</v>
      </c>
      <c r="C11" s="217" t="str">
        <f>IF(Formations[[#This Row],[MATRICULE]]&lt;&gt;"",VLOOKUP($A11,DATA!$A:$T,3,FALSE),"")</f>
        <v>Jean-Luc</v>
      </c>
      <c r="D11" s="219" t="str">
        <f>IF(Formations[[#This Row],[MATRICULE]]&lt;&gt;"",VLOOKUP($A11,DATA!$A:$T,5,FALSE),"")</f>
        <v>Aub.</v>
      </c>
      <c r="E11" s="224" t="str">
        <f>IF(Formations[[#This Row],[MATRICULE]]&lt;&gt;"",VLOOKUP(A11,DATA!A:T,4,FALSE),"")</f>
        <v>PIFFAUT</v>
      </c>
      <c r="F11" s="86" t="s">
        <v>1007</v>
      </c>
      <c r="G11" s="205" t="s">
        <v>967</v>
      </c>
      <c r="H11" s="86" t="s">
        <v>5</v>
      </c>
      <c r="I11" s="167" t="s">
        <v>857</v>
      </c>
      <c r="J11" s="147" t="s">
        <v>113</v>
      </c>
      <c r="K11" s="87"/>
      <c r="L11" s="178" t="str">
        <f>Formations[[#This Row],[NOM]]&amp;Formations[[#This Row],[INTITULE FORMATION]]</f>
        <v>ARNAUDJLIncendie</v>
      </c>
    </row>
    <row r="12" spans="1:12" ht="16.5" x14ac:dyDescent="0.45">
      <c r="A12" s="211">
        <v>103038</v>
      </c>
      <c r="B12" s="224" t="str">
        <f>IF(Formations[[#This Row],[MATRICULE]]&lt;&gt;"",VLOOKUP($A12,DATA!$A:$T,2,FALSE),"")</f>
        <v>ARNAUDJL</v>
      </c>
      <c r="C12" s="217" t="str">
        <f>IF(Formations[[#This Row],[MATRICULE]]&lt;&gt;"",VLOOKUP($A12,DATA!$A:$T,3,FALSE),"")</f>
        <v>Jean-Luc</v>
      </c>
      <c r="D12" s="219" t="str">
        <f>IF(Formations[[#This Row],[MATRICULE]]&lt;&gt;"",VLOOKUP($A12,DATA!$A:$T,5,FALSE),"")</f>
        <v>Aub.</v>
      </c>
      <c r="E12" s="232" t="str">
        <f>IF(Formations[[#This Row],[MATRICULE]]&lt;&gt;"",VLOOKUP(A12,DATA!A:T,4,FALSE),"")</f>
        <v>PIFFAUT</v>
      </c>
      <c r="F12" s="205" t="s">
        <v>1007</v>
      </c>
      <c r="G12" s="86" t="s">
        <v>967</v>
      </c>
      <c r="H12" s="86" t="s">
        <v>5</v>
      </c>
      <c r="I12" s="117" t="s">
        <v>1003</v>
      </c>
      <c r="J12" s="147"/>
      <c r="K12" s="87"/>
      <c r="L12" s="180" t="str">
        <f>Formations[[#This Row],[NOM]]&amp;Formations[[#This Row],[INTITULE FORMATION]]</f>
        <v>ARNAUDJLRecyclage CACES3</v>
      </c>
    </row>
    <row r="13" spans="1:12" ht="16.5" x14ac:dyDescent="0.45">
      <c r="A13" s="210">
        <v>103038</v>
      </c>
      <c r="B13" s="215" t="str">
        <f>IF(Formations[[#This Row],[MATRICULE]]&lt;&gt;"",VLOOKUP($A13,DATA!$A:$T,2,FALSE),"")</f>
        <v>ARNAUDJL</v>
      </c>
      <c r="C13" s="217" t="str">
        <f>IF(Formations[[#This Row],[MATRICULE]]&lt;&gt;"",VLOOKUP($A13,DATA!$A:$T,3,FALSE),"")</f>
        <v>Jean-Luc</v>
      </c>
      <c r="D13" s="219" t="str">
        <f>IF(Formations[[#This Row],[MATRICULE]]&lt;&gt;"",VLOOKUP($A13,DATA!$A:$T,5,FALSE),"")</f>
        <v>Aub.</v>
      </c>
      <c r="E13" s="224" t="str">
        <f>IF(Formations[[#This Row],[MATRICULE]]&lt;&gt;"",VLOOKUP(A13,DATA!A:T,4,FALSE),"")</f>
        <v>PIFFAUT</v>
      </c>
      <c r="F13" s="86" t="s">
        <v>1007</v>
      </c>
      <c r="G13" s="205" t="s">
        <v>967</v>
      </c>
      <c r="H13" s="86" t="s">
        <v>5</v>
      </c>
      <c r="I13" s="117" t="s">
        <v>868</v>
      </c>
      <c r="J13" s="147"/>
      <c r="K13" s="87"/>
      <c r="L13" s="180" t="str">
        <f>Formations[[#This Row],[NOM]]&amp;Formations[[#This Row],[INTITULE FORMATION]]</f>
        <v>ARNAUDJLRecyclage SST</v>
      </c>
    </row>
    <row r="14" spans="1:12" ht="16.5" x14ac:dyDescent="0.45">
      <c r="A14" s="211">
        <v>103070</v>
      </c>
      <c r="B14" s="215" t="str">
        <f>IF(Formations[[#This Row],[MATRICULE]]&lt;&gt;"",VLOOKUP($A14,DATA!$A:$T,2,FALSE),"")</f>
        <v>AUBERT</v>
      </c>
      <c r="C14" s="217" t="str">
        <f>IF(Formations[[#This Row],[MATRICULE]]&lt;&gt;"",VLOOKUP($A14,DATA!$A:$T,3,FALSE),"")</f>
        <v>Herve</v>
      </c>
      <c r="D14" s="219" t="str">
        <f>IF(Formations[[#This Row],[MATRICULE]]&lt;&gt;"",VLOOKUP($A14,DATA!$A:$T,5,FALSE),"")</f>
        <v>Aub.</v>
      </c>
      <c r="E14" s="224" t="str">
        <f>IF(Formations[[#This Row],[MATRICULE]]&lt;&gt;"",VLOOKUP(A14,DATA!A:T,4,FALSE),"")</f>
        <v>SAVY</v>
      </c>
      <c r="F14" s="86" t="s">
        <v>1007</v>
      </c>
      <c r="G14" s="205" t="s">
        <v>967</v>
      </c>
      <c r="H14" s="86" t="s">
        <v>5</v>
      </c>
      <c r="I14" s="167" t="s">
        <v>978</v>
      </c>
      <c r="J14" s="147" t="s">
        <v>112</v>
      </c>
      <c r="K14" s="87"/>
      <c r="L14" s="178" t="str">
        <f>Formations[[#This Row],[NOM]]&amp;Formations[[#This Row],[INTITULE FORMATION]]</f>
        <v>AUBERTGestes et Postures</v>
      </c>
    </row>
    <row r="15" spans="1:12" ht="16.5" x14ac:dyDescent="0.45">
      <c r="A15" s="211">
        <v>102998</v>
      </c>
      <c r="B15" s="215" t="str">
        <f>IF(Formations[[#This Row],[MATRICULE]]&lt;&gt;"",VLOOKUP($A15,DATA!$A:$T,2,FALSE),"")</f>
        <v>AVOUAC</v>
      </c>
      <c r="C15" s="217" t="str">
        <f>IF(Formations[[#This Row],[MATRICULE]]&lt;&gt;"",VLOOKUP($A15,DATA!$A:$T,3,FALSE),"")</f>
        <v>Emmanuel</v>
      </c>
      <c r="D15" s="219" t="str">
        <f>IF(Formations[[#This Row],[MATRICULE]]&lt;&gt;"",VLOOKUP($A15,DATA!$A:$T,5,FALSE),"")</f>
        <v>Aub.</v>
      </c>
      <c r="E15" s="224" t="str">
        <f>IF(Formations[[#This Row],[MATRICULE]]&lt;&gt;"",VLOOKUP(A15,DATA!A:T,4,FALSE),"")</f>
        <v>RICCARDI</v>
      </c>
      <c r="F15" s="86" t="s">
        <v>1007</v>
      </c>
      <c r="G15" s="205" t="s">
        <v>967</v>
      </c>
      <c r="H15" s="86" t="s">
        <v>5</v>
      </c>
      <c r="I15" s="167" t="s">
        <v>857</v>
      </c>
      <c r="J15" s="147" t="s">
        <v>113</v>
      </c>
      <c r="K15" s="87"/>
      <c r="L15" s="178" t="str">
        <f>Formations[[#This Row],[NOM]]&amp;Formations[[#This Row],[INTITULE FORMATION]]</f>
        <v>AVOUACIncendie</v>
      </c>
    </row>
    <row r="16" spans="1:12" ht="16.5" x14ac:dyDescent="0.45">
      <c r="A16" s="210">
        <v>102998</v>
      </c>
      <c r="B16" s="215" t="str">
        <f>IF(Formations[[#This Row],[MATRICULE]]&lt;&gt;"",VLOOKUP($A16,DATA!$A:$T,2,FALSE),"")</f>
        <v>AVOUAC</v>
      </c>
      <c r="C16" s="217" t="str">
        <f>IF(Formations[[#This Row],[MATRICULE]]&lt;&gt;"",VLOOKUP($A16,DATA!$A:$T,3,FALSE),"")</f>
        <v>Emmanuel</v>
      </c>
      <c r="D16" s="219" t="str">
        <f>IF(Formations[[#This Row],[MATRICULE]]&lt;&gt;"",VLOOKUP($A16,DATA!$A:$T,5,FALSE),"")</f>
        <v>Aub.</v>
      </c>
      <c r="E16" s="224" t="str">
        <f>IF(Formations[[#This Row],[MATRICULE]]&lt;&gt;"",VLOOKUP(A16,DATA!A:T,4,FALSE),"")</f>
        <v>RICCARDI</v>
      </c>
      <c r="F16" s="86" t="s">
        <v>1007</v>
      </c>
      <c r="G16" s="205" t="s">
        <v>967</v>
      </c>
      <c r="H16" s="86" t="s">
        <v>5</v>
      </c>
      <c r="I16" s="117" t="s">
        <v>868</v>
      </c>
      <c r="J16" s="147"/>
      <c r="K16" s="87"/>
      <c r="L16" s="180" t="str">
        <f>Formations[[#This Row],[NOM]]&amp;Formations[[#This Row],[INTITULE FORMATION]]</f>
        <v>AVOUACRecyclage SST</v>
      </c>
    </row>
    <row r="17" spans="1:12" ht="16.5" x14ac:dyDescent="0.45">
      <c r="A17" s="211">
        <v>103009</v>
      </c>
      <c r="B17" s="215" t="str">
        <f>IF(Formations[[#This Row],[MATRICULE]]&lt;&gt;"",VLOOKUP($A17,DATA!$A:$T,2,FALSE),"")</f>
        <v>AYGLON</v>
      </c>
      <c r="C17" s="217" t="str">
        <f>IF(Formations[[#This Row],[MATRICULE]]&lt;&gt;"",VLOOKUP($A17,DATA!$A:$T,3,FALSE),"")</f>
        <v>Dominique</v>
      </c>
      <c r="D17" s="219" t="str">
        <f>IF(Formations[[#This Row],[MATRICULE]]&lt;&gt;"",VLOOKUP($A17,DATA!$A:$T,5,FALSE),"")</f>
        <v>Aub.</v>
      </c>
      <c r="E17" s="224" t="str">
        <f>IF(Formations[[#This Row],[MATRICULE]]&lt;&gt;"",VLOOKUP(A17,DATA!A:T,4,FALSE),"")</f>
        <v>ALIX</v>
      </c>
      <c r="F17" s="86" t="s">
        <v>1007</v>
      </c>
      <c r="G17" s="205" t="s">
        <v>967</v>
      </c>
      <c r="H17" s="86" t="s">
        <v>5</v>
      </c>
      <c r="I17" s="167" t="s">
        <v>978</v>
      </c>
      <c r="J17" s="147" t="s">
        <v>112</v>
      </c>
      <c r="K17" s="87"/>
      <c r="L17" s="178" t="str">
        <f>Formations[[#This Row],[NOM]]&amp;Formations[[#This Row],[INTITULE FORMATION]]</f>
        <v>AYGLONGestes et Postures</v>
      </c>
    </row>
    <row r="18" spans="1:12" ht="16.5" x14ac:dyDescent="0.45">
      <c r="A18" s="211">
        <v>104628</v>
      </c>
      <c r="B18" s="215" t="str">
        <f>IF(Formations[[#This Row],[MATRICULE]]&lt;&gt;"",VLOOKUP($A18,DATA!$A:$T,2,FALSE),"")</f>
        <v>BARAZZUTTI</v>
      </c>
      <c r="C18" s="217" t="str">
        <f>IF(Formations[[#This Row],[MATRICULE]]&lt;&gt;"",VLOOKUP($A18,DATA!$A:$T,3,FALSE),"")</f>
        <v>Lionel</v>
      </c>
      <c r="D18" s="219" t="str">
        <f>IF(Formations[[#This Row],[MATRICULE]]&lt;&gt;"",VLOOKUP($A18,DATA!$A:$T,5,FALSE),"")</f>
        <v>STG</v>
      </c>
      <c r="E18" s="225" t="str">
        <f>IF(Formations[[#This Row],[MATRICULE]]&lt;&gt;"",VLOOKUP(A18,DATA!A:T,4,FALSE),"")</f>
        <v>XUEREB</v>
      </c>
      <c r="F18" s="86" t="s">
        <v>1007</v>
      </c>
      <c r="G18" s="205" t="s">
        <v>967</v>
      </c>
      <c r="H18" s="86" t="s">
        <v>5</v>
      </c>
      <c r="I18" s="167" t="s">
        <v>857</v>
      </c>
      <c r="J18" s="147" t="s">
        <v>112</v>
      </c>
      <c r="K18" s="87"/>
      <c r="L18" s="178" t="str">
        <f>Formations[[#This Row],[NOM]]&amp;Formations[[#This Row],[INTITULE FORMATION]]</f>
        <v>BARAZZUTTIIncendie</v>
      </c>
    </row>
    <row r="19" spans="1:12" ht="16.5" x14ac:dyDescent="0.45">
      <c r="A19" s="211">
        <v>104628</v>
      </c>
      <c r="B19" s="215" t="str">
        <f>IF(Formations[[#This Row],[MATRICULE]]&lt;&gt;"",VLOOKUP($A19,DATA!$A:$T,2,FALSE),"")</f>
        <v>BARAZZUTTI</v>
      </c>
      <c r="C19" s="217" t="str">
        <f>IF(Formations[[#This Row],[MATRICULE]]&lt;&gt;"",VLOOKUP($A19,DATA!$A:$T,3,FALSE),"")</f>
        <v>Lionel</v>
      </c>
      <c r="D19" s="219" t="str">
        <f>IF(Formations[[#This Row],[MATRICULE]]&lt;&gt;"",VLOOKUP($A19,DATA!$A:$T,5,FALSE),"")</f>
        <v>STG</v>
      </c>
      <c r="E19" s="226" t="str">
        <f>IF(Formations[[#This Row],[MATRICULE]]&lt;&gt;"",VLOOKUP(A19,DATA!A:T,4,FALSE),"")</f>
        <v>XUEREB</v>
      </c>
      <c r="F19" s="86" t="s">
        <v>1007</v>
      </c>
      <c r="G19" s="205" t="s">
        <v>967</v>
      </c>
      <c r="H19" s="86" t="s">
        <v>5</v>
      </c>
      <c r="I19" s="167" t="s">
        <v>980</v>
      </c>
      <c r="J19" s="147" t="s">
        <v>113</v>
      </c>
      <c r="K19" s="87"/>
      <c r="L19" s="178" t="str">
        <f>Formations[[#This Row],[NOM]]&amp;Formations[[#This Row],[INTITULE FORMATION]]</f>
        <v>BARAZZUTTIRisques Chimiques</v>
      </c>
    </row>
    <row r="20" spans="1:12" ht="16.5" x14ac:dyDescent="0.45">
      <c r="A20" s="211">
        <v>104383</v>
      </c>
      <c r="B20" s="215" t="str">
        <f>IF(Formations[[#This Row],[MATRICULE]]&lt;&gt;"",VLOOKUP($A20,DATA!$A:$T,2,FALSE),"")</f>
        <v>BARBERA</v>
      </c>
      <c r="C20" s="217" t="str">
        <f>IF(Formations[[#This Row],[MATRICULE]]&lt;&gt;"",VLOOKUP($A20,DATA!$A:$T,3,FALSE),"")</f>
        <v>Jeremy</v>
      </c>
      <c r="D20" s="219" t="str">
        <f>IF(Formations[[#This Row],[MATRICULE]]&lt;&gt;"",VLOOKUP($A20,DATA!$A:$T,5,FALSE),"")</f>
        <v>Aub.</v>
      </c>
      <c r="E20" s="224" t="str">
        <f>IF(Formations[[#This Row],[MATRICULE]]&lt;&gt;"",VLOOKUP(A20,DATA!A:T,4,FALSE),"")</f>
        <v>SENEPART</v>
      </c>
      <c r="F20" s="86" t="s">
        <v>1007</v>
      </c>
      <c r="G20" s="205" t="s">
        <v>967</v>
      </c>
      <c r="H20" s="86" t="s">
        <v>5</v>
      </c>
      <c r="I20" s="167" t="s">
        <v>857</v>
      </c>
      <c r="J20" s="147" t="s">
        <v>113</v>
      </c>
      <c r="K20" s="87"/>
      <c r="L20" s="178" t="str">
        <f>Formations[[#This Row],[NOM]]&amp;Formations[[#This Row],[INTITULE FORMATION]]</f>
        <v>BARBERAIncendie</v>
      </c>
    </row>
    <row r="21" spans="1:12" ht="16.5" x14ac:dyDescent="0.45">
      <c r="A21" s="210">
        <v>104383</v>
      </c>
      <c r="B21" s="215" t="str">
        <f>IF(Formations[[#This Row],[MATRICULE]]&lt;&gt;"",VLOOKUP($A21,DATA!$A:$T,2,FALSE),"")</f>
        <v>BARBERA</v>
      </c>
      <c r="C21" s="217" t="str">
        <f>IF(Formations[[#This Row],[MATRICULE]]&lt;&gt;"",VLOOKUP($A21,DATA!$A:$T,3,FALSE),"")</f>
        <v>Jeremy</v>
      </c>
      <c r="D21" s="219" t="str">
        <f>IF(Formations[[#This Row],[MATRICULE]]&lt;&gt;"",VLOOKUP($A21,DATA!$A:$T,5,FALSE),"")</f>
        <v>Aub.</v>
      </c>
      <c r="E21" s="224" t="str">
        <f>IF(Formations[[#This Row],[MATRICULE]]&lt;&gt;"",VLOOKUP(A21,DATA!A:T,4,FALSE),"")</f>
        <v>SENEPART</v>
      </c>
      <c r="F21" s="86" t="s">
        <v>1007</v>
      </c>
      <c r="G21" s="205" t="s">
        <v>967</v>
      </c>
      <c r="H21" s="86" t="s">
        <v>5</v>
      </c>
      <c r="I21" s="117" t="s">
        <v>981</v>
      </c>
      <c r="J21" s="147"/>
      <c r="K21" s="87"/>
      <c r="L21" s="180" t="str">
        <f>Formations[[#This Row],[NOM]]&amp;Formations[[#This Row],[INTITULE FORMATION]]</f>
        <v>BARBERAHab Electricité</v>
      </c>
    </row>
    <row r="22" spans="1:12" ht="16.5" x14ac:dyDescent="0.45">
      <c r="A22" s="210">
        <v>240339</v>
      </c>
      <c r="B22" s="215" t="str">
        <f>IF(Formations[[#This Row],[MATRICULE]]&lt;&gt;"",VLOOKUP($A22,DATA!$A:$T,2,FALSE),"")</f>
        <v>BASSOU</v>
      </c>
      <c r="C22" s="217" t="str">
        <f>IF(Formations[[#This Row],[MATRICULE]]&lt;&gt;"",VLOOKUP($A22,DATA!$A:$T,3,FALSE),"")</f>
        <v>Anouar</v>
      </c>
      <c r="D22" s="219" t="str">
        <f>IF(Formations[[#This Row],[MATRICULE]]&lt;&gt;"",VLOOKUP($A22,DATA!$A:$T,5,FALSE),"")</f>
        <v>Lattes</v>
      </c>
      <c r="E22" s="224" t="str">
        <f>IF(Formations[[#This Row],[MATRICULE]]&lt;&gt;"",VLOOKUP(A22,DATA!A:T,4,FALSE),"")</f>
        <v>JACKEL</v>
      </c>
      <c r="F22" s="86" t="s">
        <v>1007</v>
      </c>
      <c r="G22" s="205" t="s">
        <v>967</v>
      </c>
      <c r="H22" s="86" t="s">
        <v>5</v>
      </c>
      <c r="I22" s="117" t="s">
        <v>1000</v>
      </c>
      <c r="J22" s="147"/>
      <c r="K22" s="87"/>
      <c r="L22" s="180" t="str">
        <f>Formations[[#This Row],[NOM]]&amp;Formations[[#This Row],[INTITULE FORMATION]]</f>
        <v>BASSOUSEBTR</v>
      </c>
    </row>
    <row r="23" spans="1:12" ht="16.5" x14ac:dyDescent="0.45">
      <c r="A23" s="211">
        <v>103071</v>
      </c>
      <c r="B23" s="215" t="str">
        <f>IF(Formations[[#This Row],[MATRICULE]]&lt;&gt;"",VLOOKUP($A23,DATA!$A:$T,2,FALSE),"")</f>
        <v>BEAUMEL</v>
      </c>
      <c r="C23" s="217" t="str">
        <f>IF(Formations[[#This Row],[MATRICULE]]&lt;&gt;"",VLOOKUP($A23,DATA!$A:$T,3,FALSE),"")</f>
        <v>Claudine</v>
      </c>
      <c r="D23" s="219" t="str">
        <f>IF(Formations[[#This Row],[MATRICULE]]&lt;&gt;"",VLOOKUP($A23,DATA!$A:$T,5,FALSE),"")</f>
        <v>Aub.</v>
      </c>
      <c r="E23" s="227" t="str">
        <f>IF(Formations[[#This Row],[MATRICULE]]&lt;&gt;"",VLOOKUP(A23,DATA!A:T,4,FALSE),"")</f>
        <v>FUENTES</v>
      </c>
      <c r="F23" s="86" t="s">
        <v>1007</v>
      </c>
      <c r="G23" s="205" t="s">
        <v>967</v>
      </c>
      <c r="H23" s="86" t="s">
        <v>5</v>
      </c>
      <c r="I23" s="167" t="s">
        <v>978</v>
      </c>
      <c r="J23" s="147" t="s">
        <v>112</v>
      </c>
      <c r="K23" s="87"/>
      <c r="L23" s="178" t="str">
        <f>Formations[[#This Row],[NOM]]&amp;Formations[[#This Row],[INTITULE FORMATION]]</f>
        <v>BEAUMELGestes et Postures</v>
      </c>
    </row>
    <row r="24" spans="1:12" ht="16.5" x14ac:dyDescent="0.45">
      <c r="A24" s="211">
        <v>191742</v>
      </c>
      <c r="B24" s="215" t="str">
        <f>IF(Formations[[#This Row],[MATRICULE]]&lt;&gt;"",VLOOKUP($A24,DATA!$A:$T,2,FALSE),"")</f>
        <v>BEN AMAR</v>
      </c>
      <c r="C24" s="217" t="str">
        <f>IF(Formations[[#This Row],[MATRICULE]]&lt;&gt;"",VLOOKUP($A24,DATA!$A:$T,3,FALSE),"")</f>
        <v>Mohamed</v>
      </c>
      <c r="D24" s="219" t="str">
        <f>IF(Formations[[#This Row],[MATRICULE]]&lt;&gt;"",VLOOKUP($A24,DATA!$A:$T,5,FALSE),"")</f>
        <v>Lattes</v>
      </c>
      <c r="E24" s="224" t="str">
        <f>IF(Formations[[#This Row],[MATRICULE]]&lt;&gt;"",VLOOKUP(A24,DATA!A:T,4,FALSE),"")</f>
        <v>VERNE</v>
      </c>
      <c r="F24" s="86" t="s">
        <v>1007</v>
      </c>
      <c r="G24" s="205" t="s">
        <v>967</v>
      </c>
      <c r="H24" s="86" t="s">
        <v>5</v>
      </c>
      <c r="I24" s="167" t="s">
        <v>980</v>
      </c>
      <c r="J24" s="147" t="s">
        <v>112</v>
      </c>
      <c r="K24" s="87"/>
      <c r="L24" s="178" t="str">
        <f>Formations[[#This Row],[NOM]]&amp;Formations[[#This Row],[INTITULE FORMATION]]</f>
        <v>BEN AMARRisques Chimiques</v>
      </c>
    </row>
    <row r="25" spans="1:12" ht="16.5" x14ac:dyDescent="0.45">
      <c r="A25" s="210">
        <v>191742</v>
      </c>
      <c r="B25" s="215" t="str">
        <f>IF(Formations[[#This Row],[MATRICULE]]&lt;&gt;"",VLOOKUP($A25,DATA!$A:$T,2,FALSE),"")</f>
        <v>BEN AMAR</v>
      </c>
      <c r="C25" s="217" t="str">
        <f>IF(Formations[[#This Row],[MATRICULE]]&lt;&gt;"",VLOOKUP($A25,DATA!$A:$T,3,FALSE),"")</f>
        <v>Mohamed</v>
      </c>
      <c r="D25" s="219" t="str">
        <f>IF(Formations[[#This Row],[MATRICULE]]&lt;&gt;"",VLOOKUP($A25,DATA!$A:$T,5,FALSE),"")</f>
        <v>Lattes</v>
      </c>
      <c r="E25" s="224" t="str">
        <f>IF(Formations[[#This Row],[MATRICULE]]&lt;&gt;"",VLOOKUP(A25,DATA!A:T,4,FALSE),"")</f>
        <v>VERNE</v>
      </c>
      <c r="F25" s="86" t="s">
        <v>1007</v>
      </c>
      <c r="G25" s="205" t="s">
        <v>967</v>
      </c>
      <c r="H25" s="86" t="s">
        <v>5</v>
      </c>
      <c r="I25" s="117" t="s">
        <v>1000</v>
      </c>
      <c r="J25" s="147"/>
      <c r="K25" s="87"/>
      <c r="L25" s="180" t="str">
        <f>Formations[[#This Row],[NOM]]&amp;Formations[[#This Row],[INTITULE FORMATION]]</f>
        <v>BEN AMARSEBTR</v>
      </c>
    </row>
    <row r="26" spans="1:12" ht="16.5" x14ac:dyDescent="0.45">
      <c r="A26" s="211">
        <v>10559280</v>
      </c>
      <c r="B26" s="215" t="str">
        <f>IF(Formations[[#This Row],[MATRICULE]]&lt;&gt;"",VLOOKUP($A26,DATA!$A:$T,2,FALSE),"")</f>
        <v>BENASSI</v>
      </c>
      <c r="C26" s="217" t="str">
        <f>IF(Formations[[#This Row],[MATRICULE]]&lt;&gt;"",VLOOKUP($A26,DATA!$A:$T,3,FALSE),"")</f>
        <v>Christian</v>
      </c>
      <c r="D26" s="219" t="str">
        <f>IF(Formations[[#This Row],[MATRICULE]]&lt;&gt;"",VLOOKUP($A26,DATA!$A:$T,5,FALSE),"")</f>
        <v>STG</v>
      </c>
      <c r="E26" s="225" t="str">
        <f>IF(Formations[[#This Row],[MATRICULE]]&lt;&gt;"",VLOOKUP(A26,DATA!A:T,4,FALSE),"")</f>
        <v>XUEREB</v>
      </c>
      <c r="F26" s="86" t="s">
        <v>1007</v>
      </c>
      <c r="G26" s="205" t="s">
        <v>967</v>
      </c>
      <c r="H26" s="86" t="s">
        <v>5</v>
      </c>
      <c r="I26" s="167" t="s">
        <v>857</v>
      </c>
      <c r="J26" s="147" t="s">
        <v>112</v>
      </c>
      <c r="K26" s="87"/>
      <c r="L26" s="178" t="str">
        <f>Formations[[#This Row],[NOM]]&amp;Formations[[#This Row],[INTITULE FORMATION]]</f>
        <v>BENASSIIncendie</v>
      </c>
    </row>
    <row r="27" spans="1:12" ht="16.5" x14ac:dyDescent="0.45">
      <c r="A27" s="211">
        <v>102925</v>
      </c>
      <c r="B27" s="215" t="str">
        <f>IF(Formations[[#This Row],[MATRICULE]]&lt;&gt;"",VLOOKUP($A27,DATA!$A:$T,2,FALSE),"")</f>
        <v>BENCHEIKH</v>
      </c>
      <c r="C27" s="217" t="str">
        <f>IF(Formations[[#This Row],[MATRICULE]]&lt;&gt;"",VLOOKUP($A27,DATA!$A:$T,3,FALSE),"")</f>
        <v>Mohammed</v>
      </c>
      <c r="D27" s="219" t="str">
        <f>IF(Formations[[#This Row],[MATRICULE]]&lt;&gt;"",VLOOKUP($A27,DATA!$A:$T,5,FALSE),"")</f>
        <v>Aub.</v>
      </c>
      <c r="E27" s="224" t="str">
        <f>IF(Formations[[#This Row],[MATRICULE]]&lt;&gt;"",VLOOKUP(A27,DATA!A:T,4,FALSE),"")</f>
        <v>SENEPART</v>
      </c>
      <c r="F27" s="86" t="s">
        <v>1007</v>
      </c>
      <c r="G27" s="205" t="s">
        <v>967</v>
      </c>
      <c r="H27" s="86" t="s">
        <v>5</v>
      </c>
      <c r="I27" s="167" t="s">
        <v>978</v>
      </c>
      <c r="J27" s="147" t="s">
        <v>112</v>
      </c>
      <c r="K27" s="87"/>
      <c r="L27" s="178" t="str">
        <f>Formations[[#This Row],[NOM]]&amp;Formations[[#This Row],[INTITULE FORMATION]]</f>
        <v>BENCHEIKHGestes et Postures</v>
      </c>
    </row>
    <row r="28" spans="1:12" ht="16.5" x14ac:dyDescent="0.45">
      <c r="A28" s="211">
        <v>102925</v>
      </c>
      <c r="B28" s="215" t="str">
        <f>IF(Formations[[#This Row],[MATRICULE]]&lt;&gt;"",VLOOKUP($A28,DATA!$A:$T,2,FALSE),"")</f>
        <v>BENCHEIKH</v>
      </c>
      <c r="C28" s="217" t="str">
        <f>IF(Formations[[#This Row],[MATRICULE]]&lt;&gt;"",VLOOKUP($A28,DATA!$A:$T,3,FALSE),"")</f>
        <v>Mohammed</v>
      </c>
      <c r="D28" s="219" t="str">
        <f>IF(Formations[[#This Row],[MATRICULE]]&lt;&gt;"",VLOOKUP($A28,DATA!$A:$T,5,FALSE),"")</f>
        <v>Aub.</v>
      </c>
      <c r="E28" s="224" t="str">
        <f>IF(Formations[[#This Row],[MATRICULE]]&lt;&gt;"",VLOOKUP(A28,DATA!A:T,4,FALSE),"")</f>
        <v>SENEPART</v>
      </c>
      <c r="F28" s="86" t="s">
        <v>1007</v>
      </c>
      <c r="G28" s="205" t="s">
        <v>967</v>
      </c>
      <c r="H28" s="86" t="s">
        <v>5</v>
      </c>
      <c r="I28" s="167" t="s">
        <v>857</v>
      </c>
      <c r="J28" s="147" t="s">
        <v>113</v>
      </c>
      <c r="K28" s="87"/>
      <c r="L28" s="178" t="str">
        <f>Formations[[#This Row],[NOM]]&amp;Formations[[#This Row],[INTITULE FORMATION]]</f>
        <v>BENCHEIKHIncendie</v>
      </c>
    </row>
    <row r="29" spans="1:12" ht="16.5" x14ac:dyDescent="0.45">
      <c r="A29" s="211">
        <v>102925</v>
      </c>
      <c r="B29" s="215" t="str">
        <f>IF(Formations[[#This Row],[MATRICULE]]&lt;&gt;"",VLOOKUP($A29,DATA!$A:$T,2,FALSE),"")</f>
        <v>BENCHEIKH</v>
      </c>
      <c r="C29" s="217" t="str">
        <f>IF(Formations[[#This Row],[MATRICULE]]&lt;&gt;"",VLOOKUP($A29,DATA!$A:$T,3,FALSE),"")</f>
        <v>Mohammed</v>
      </c>
      <c r="D29" s="219" t="str">
        <f>IF(Formations[[#This Row],[MATRICULE]]&lt;&gt;"",VLOOKUP($A29,DATA!$A:$T,5,FALSE),"")</f>
        <v>Aub.</v>
      </c>
      <c r="E29" s="224" t="str">
        <f>IF(Formations[[#This Row],[MATRICULE]]&lt;&gt;"",VLOOKUP(A29,DATA!A:T,4,FALSE),"")</f>
        <v>SENEPART</v>
      </c>
      <c r="F29" s="86" t="s">
        <v>1007</v>
      </c>
      <c r="G29" s="205" t="s">
        <v>967</v>
      </c>
      <c r="H29" s="86" t="s">
        <v>5</v>
      </c>
      <c r="I29" s="167" t="s">
        <v>980</v>
      </c>
      <c r="J29" s="147" t="s">
        <v>115</v>
      </c>
      <c r="K29" s="87"/>
      <c r="L29" s="178" t="str">
        <f>Formations[[#This Row],[NOM]]&amp;Formations[[#This Row],[INTITULE FORMATION]]</f>
        <v>BENCHEIKHRisques Chimiques</v>
      </c>
    </row>
    <row r="30" spans="1:12" ht="16.5" x14ac:dyDescent="0.45">
      <c r="A30" s="211">
        <v>102971</v>
      </c>
      <c r="B30" s="215" t="str">
        <f>IF(Formations[[#This Row],[MATRICULE]]&lt;&gt;"",VLOOKUP($A30,DATA!$A:$T,2,FALSE),"")</f>
        <v>BLACHON</v>
      </c>
      <c r="C30" s="217" t="str">
        <f>IF(Formations[[#This Row],[MATRICULE]]&lt;&gt;"",VLOOKUP($A30,DATA!$A:$T,3,FALSE),"")</f>
        <v>Henri</v>
      </c>
      <c r="D30" s="219" t="str">
        <f>IF(Formations[[#This Row],[MATRICULE]]&lt;&gt;"",VLOOKUP($A30,DATA!$A:$T,5,FALSE),"")</f>
        <v>Aub.</v>
      </c>
      <c r="E30" s="227" t="str">
        <f>IF(Formations[[#This Row],[MATRICULE]]&lt;&gt;"",VLOOKUP(A30,DATA!A:T,4,FALSE),"")</f>
        <v>ALIX</v>
      </c>
      <c r="F30" s="86" t="s">
        <v>1007</v>
      </c>
      <c r="G30" s="205" t="s">
        <v>967</v>
      </c>
      <c r="H30" s="86" t="s">
        <v>5</v>
      </c>
      <c r="I30" s="167" t="s">
        <v>978</v>
      </c>
      <c r="J30" s="147" t="s">
        <v>112</v>
      </c>
      <c r="K30" s="87"/>
      <c r="L30" s="178" t="str">
        <f>Formations[[#This Row],[NOM]]&amp;Formations[[#This Row],[INTITULE FORMATION]]</f>
        <v>BLACHONGestes et Postures</v>
      </c>
    </row>
    <row r="31" spans="1:12" ht="16.5" x14ac:dyDescent="0.45">
      <c r="A31" s="211">
        <v>102971</v>
      </c>
      <c r="B31" s="215" t="str">
        <f>IF(Formations[[#This Row],[MATRICULE]]&lt;&gt;"",VLOOKUP($A31,DATA!$A:$T,2,FALSE),"")</f>
        <v>BLACHON</v>
      </c>
      <c r="C31" s="217" t="str">
        <f>IF(Formations[[#This Row],[MATRICULE]]&lt;&gt;"",VLOOKUP($A31,DATA!$A:$T,3,FALSE),"")</f>
        <v>Henri</v>
      </c>
      <c r="D31" s="219" t="str">
        <f>IF(Formations[[#This Row],[MATRICULE]]&lt;&gt;"",VLOOKUP($A31,DATA!$A:$T,5,FALSE),"")</f>
        <v>Aub.</v>
      </c>
      <c r="E31" s="227" t="str">
        <f>IF(Formations[[#This Row],[MATRICULE]]&lt;&gt;"",VLOOKUP(A31,DATA!A:T,4,FALSE),"")</f>
        <v>ALIX</v>
      </c>
      <c r="F31" s="86" t="s">
        <v>1007</v>
      </c>
      <c r="G31" s="205" t="s">
        <v>967</v>
      </c>
      <c r="H31" s="86" t="s">
        <v>5</v>
      </c>
      <c r="I31" s="167" t="s">
        <v>857</v>
      </c>
      <c r="J31" s="147" t="s">
        <v>113</v>
      </c>
      <c r="K31" s="87"/>
      <c r="L31" s="178" t="str">
        <f>Formations[[#This Row],[NOM]]&amp;Formations[[#This Row],[INTITULE FORMATION]]</f>
        <v>BLACHONIncendie</v>
      </c>
    </row>
    <row r="32" spans="1:12" ht="16.5" x14ac:dyDescent="0.45">
      <c r="A32" s="211">
        <v>103085</v>
      </c>
      <c r="B32" s="215" t="str">
        <f>IF(Formations[[#This Row],[MATRICULE]]&lt;&gt;"",VLOOKUP($A32,DATA!$A:$T,2,FALSE),"")</f>
        <v>BLAYE</v>
      </c>
      <c r="C32" s="217" t="str">
        <f>IF(Formations[[#This Row],[MATRICULE]]&lt;&gt;"",VLOOKUP($A32,DATA!$A:$T,3,FALSE),"")</f>
        <v>Michel</v>
      </c>
      <c r="D32" s="219" t="str">
        <f>IF(Formations[[#This Row],[MATRICULE]]&lt;&gt;"",VLOOKUP($A32,DATA!$A:$T,5,FALSE),"")</f>
        <v>Aub.</v>
      </c>
      <c r="E32" s="224" t="str">
        <f>IF(Formations[[#This Row],[MATRICULE]]&lt;&gt;"",VLOOKUP(A32,DATA!A:T,4,FALSE),"")</f>
        <v>SAVY</v>
      </c>
      <c r="F32" s="86" t="s">
        <v>1007</v>
      </c>
      <c r="G32" s="205" t="s">
        <v>967</v>
      </c>
      <c r="H32" s="86" t="s">
        <v>5</v>
      </c>
      <c r="I32" s="167" t="s">
        <v>978</v>
      </c>
      <c r="J32" s="147" t="s">
        <v>112</v>
      </c>
      <c r="K32" s="87"/>
      <c r="L32" s="178" t="str">
        <f>Formations[[#This Row],[NOM]]&amp;Formations[[#This Row],[INTITULE FORMATION]]</f>
        <v>BLAYEGestes et Postures</v>
      </c>
    </row>
    <row r="33" spans="1:12" ht="16.5" x14ac:dyDescent="0.45">
      <c r="A33" s="211">
        <v>103085</v>
      </c>
      <c r="B33" s="215" t="str">
        <f>IF(Formations[[#This Row],[MATRICULE]]&lt;&gt;"",VLOOKUP($A33,DATA!$A:$T,2,FALSE),"")</f>
        <v>BLAYE</v>
      </c>
      <c r="C33" s="217" t="str">
        <f>IF(Formations[[#This Row],[MATRICULE]]&lt;&gt;"",VLOOKUP($A33,DATA!$A:$T,3,FALSE),"")</f>
        <v>Michel</v>
      </c>
      <c r="D33" s="219" t="str">
        <f>IF(Formations[[#This Row],[MATRICULE]]&lt;&gt;"",VLOOKUP($A33,DATA!$A:$T,5,FALSE),"")</f>
        <v>Aub.</v>
      </c>
      <c r="E33" s="224" t="str">
        <f>IF(Formations[[#This Row],[MATRICULE]]&lt;&gt;"",VLOOKUP(A33,DATA!A:T,4,FALSE),"")</f>
        <v>SAVY</v>
      </c>
      <c r="F33" s="86" t="s">
        <v>1007</v>
      </c>
      <c r="G33" s="205" t="s">
        <v>967</v>
      </c>
      <c r="H33" s="86" t="s">
        <v>5</v>
      </c>
      <c r="I33" s="167" t="s">
        <v>857</v>
      </c>
      <c r="J33" s="147" t="s">
        <v>113</v>
      </c>
      <c r="K33" s="87"/>
      <c r="L33" s="178" t="str">
        <f>Formations[[#This Row],[NOM]]&amp;Formations[[#This Row],[INTITULE FORMATION]]</f>
        <v>BLAYEIncendie</v>
      </c>
    </row>
    <row r="34" spans="1:12" ht="16.5" x14ac:dyDescent="0.45">
      <c r="A34" s="211">
        <v>10559278</v>
      </c>
      <c r="B34" s="215" t="str">
        <f>IF(Formations[[#This Row],[MATRICULE]]&lt;&gt;"",VLOOKUP($A34,DATA!$A:$T,2,FALSE),"")</f>
        <v>BOISSON MENUEL</v>
      </c>
      <c r="C34" s="217" t="str">
        <f>IF(Formations[[#This Row],[MATRICULE]]&lt;&gt;"",VLOOKUP($A34,DATA!$A:$T,3,FALSE),"")</f>
        <v>Bertrand</v>
      </c>
      <c r="D34" s="219" t="str">
        <f>IF(Formations[[#This Row],[MATRICULE]]&lt;&gt;"",VLOOKUP($A34,DATA!$A:$T,5,FALSE),"")</f>
        <v>STG</v>
      </c>
      <c r="E34" s="225" t="str">
        <f>IF(Formations[[#This Row],[MATRICULE]]&lt;&gt;"",VLOOKUP(A34,DATA!A:T,4,FALSE),"")</f>
        <v>XUEREB</v>
      </c>
      <c r="F34" s="86" t="s">
        <v>1007</v>
      </c>
      <c r="G34" s="205" t="s">
        <v>967</v>
      </c>
      <c r="H34" s="86" t="s">
        <v>5</v>
      </c>
      <c r="I34" s="167" t="s">
        <v>857</v>
      </c>
      <c r="J34" s="147" t="s">
        <v>112</v>
      </c>
      <c r="K34" s="87"/>
      <c r="L34" s="178" t="str">
        <f>Formations[[#This Row],[NOM]]&amp;Formations[[#This Row],[INTITULE FORMATION]]</f>
        <v>BOISSON MENUELIncendie</v>
      </c>
    </row>
    <row r="35" spans="1:12" ht="16.5" x14ac:dyDescent="0.45">
      <c r="A35" s="211">
        <v>191166</v>
      </c>
      <c r="B35" s="215" t="str">
        <f>IF(Formations[[#This Row],[MATRICULE]]&lt;&gt;"",VLOOKUP($A35,DATA!$A:$T,2,FALSE),"")</f>
        <v>BONAFOUS</v>
      </c>
      <c r="C35" s="217" t="str">
        <f>IF(Formations[[#This Row],[MATRICULE]]&lt;&gt;"",VLOOKUP($A35,DATA!$A:$T,3,FALSE),"")</f>
        <v>Amandine</v>
      </c>
      <c r="D35" s="219" t="str">
        <f>IF(Formations[[#This Row],[MATRICULE]]&lt;&gt;"",VLOOKUP($A35,DATA!$A:$T,5,FALSE),"")</f>
        <v>Lattes</v>
      </c>
      <c r="E35" s="224" t="str">
        <f>IF(Formations[[#This Row],[MATRICULE]]&lt;&gt;"",VLOOKUP(A35,DATA!A:T,4,FALSE),"")</f>
        <v>VERNE</v>
      </c>
      <c r="F35" s="86" t="s">
        <v>1007</v>
      </c>
      <c r="G35" s="205" t="s">
        <v>967</v>
      </c>
      <c r="H35" s="86" t="s">
        <v>5</v>
      </c>
      <c r="I35" s="167" t="s">
        <v>978</v>
      </c>
      <c r="J35" s="147" t="s">
        <v>114</v>
      </c>
      <c r="K35" s="87"/>
      <c r="L35" s="178" t="str">
        <f>Formations[[#This Row],[NOM]]&amp;Formations[[#This Row],[INTITULE FORMATION]]</f>
        <v>BONAFOUSGestes et Postures</v>
      </c>
    </row>
    <row r="36" spans="1:12" ht="16.5" x14ac:dyDescent="0.45">
      <c r="A36" s="210">
        <v>102961</v>
      </c>
      <c r="B36" s="215" t="str">
        <f>IF(Formations[[#This Row],[MATRICULE]]&lt;&gt;"",VLOOKUP($A36,DATA!$A:$T,2,FALSE),"")</f>
        <v>BONJOUR</v>
      </c>
      <c r="C36" s="217" t="str">
        <f>IF(Formations[[#This Row],[MATRICULE]]&lt;&gt;"",VLOOKUP($A36,DATA!$A:$T,3,FALSE),"")</f>
        <v>Dominique</v>
      </c>
      <c r="D36" s="219" t="str">
        <f>IF(Formations[[#This Row],[MATRICULE]]&lt;&gt;"",VLOOKUP($A36,DATA!$A:$T,5,FALSE),"")</f>
        <v>Aub.</v>
      </c>
      <c r="E36" s="224" t="str">
        <f>IF(Formations[[#This Row],[MATRICULE]]&lt;&gt;"",VLOOKUP(A36,DATA!A:T,4,FALSE),"")</f>
        <v>ALIX</v>
      </c>
      <c r="F36" s="86" t="s">
        <v>1007</v>
      </c>
      <c r="G36" s="205" t="s">
        <v>967</v>
      </c>
      <c r="H36" s="86" t="s">
        <v>5</v>
      </c>
      <c r="I36" s="117" t="s">
        <v>868</v>
      </c>
      <c r="J36" s="147"/>
      <c r="K36" s="87"/>
      <c r="L36" s="180" t="str">
        <f>Formations[[#This Row],[NOM]]&amp;Formations[[#This Row],[INTITULE FORMATION]]</f>
        <v>BONJOURRecyclage SST</v>
      </c>
    </row>
    <row r="37" spans="1:12" ht="16.5" x14ac:dyDescent="0.45">
      <c r="A37" s="210">
        <v>103028</v>
      </c>
      <c r="B37" s="215" t="str">
        <f>IF(Formations[[#This Row],[MATRICULE]]&lt;&gt;"",VLOOKUP($A37,DATA!$A:$T,2,FALSE),"")</f>
        <v>BONNEFOY</v>
      </c>
      <c r="C37" s="217" t="str">
        <f>IF(Formations[[#This Row],[MATRICULE]]&lt;&gt;"",VLOOKUP($A37,DATA!$A:$T,3,FALSE),"")</f>
        <v>Daniel</v>
      </c>
      <c r="D37" s="219" t="str">
        <f>IF(Formations[[#This Row],[MATRICULE]]&lt;&gt;"",VLOOKUP($A37,DATA!$A:$T,5,FALSE),"")</f>
        <v>Aub.</v>
      </c>
      <c r="E37" s="224" t="str">
        <f>IF(Formations[[#This Row],[MATRICULE]]&lt;&gt;"",VLOOKUP(A37,DATA!A:T,4,FALSE),"")</f>
        <v>ALIX</v>
      </c>
      <c r="F37" s="86" t="s">
        <v>1007</v>
      </c>
      <c r="G37" s="205" t="s">
        <v>967</v>
      </c>
      <c r="H37" s="86" t="s">
        <v>5</v>
      </c>
      <c r="I37" s="117" t="s">
        <v>868</v>
      </c>
      <c r="J37" s="147"/>
      <c r="K37" s="87"/>
      <c r="L37" s="180" t="str">
        <f>Formations[[#This Row],[NOM]]&amp;Formations[[#This Row],[INTITULE FORMATION]]</f>
        <v>BONNEFOYRecyclage SST</v>
      </c>
    </row>
    <row r="38" spans="1:12" ht="16.5" x14ac:dyDescent="0.45">
      <c r="A38" s="211">
        <v>192053</v>
      </c>
      <c r="B38" s="215" t="str">
        <f>IF(Formations[[#This Row],[MATRICULE]]&lt;&gt;"",VLOOKUP($A38,DATA!$A:$T,2,FALSE),"")</f>
        <v>BONNEL</v>
      </c>
      <c r="C38" s="217" t="str">
        <f>IF(Formations[[#This Row],[MATRICULE]]&lt;&gt;"",VLOOKUP($A38,DATA!$A:$T,3,FALSE),"")</f>
        <v>Anne</v>
      </c>
      <c r="D38" s="219" t="str">
        <f>IF(Formations[[#This Row],[MATRICULE]]&lt;&gt;"",VLOOKUP($A38,DATA!$A:$T,5,FALSE),"")</f>
        <v>Lattes</v>
      </c>
      <c r="E38" s="224" t="str">
        <f>IF(Formations[[#This Row],[MATRICULE]]&lt;&gt;"",VLOOKUP(A38,DATA!A:T,4,FALSE),"")</f>
        <v>VERNE</v>
      </c>
      <c r="F38" s="86" t="s">
        <v>1007</v>
      </c>
      <c r="G38" s="205" t="s">
        <v>967</v>
      </c>
      <c r="H38" s="86" t="s">
        <v>5</v>
      </c>
      <c r="I38" s="167" t="s">
        <v>980</v>
      </c>
      <c r="J38" s="147" t="s">
        <v>112</v>
      </c>
      <c r="K38" s="87"/>
      <c r="L38" s="178" t="str">
        <f>Formations[[#This Row],[NOM]]&amp;Formations[[#This Row],[INTITULE FORMATION]]</f>
        <v>BONNELRisques Chimiques</v>
      </c>
    </row>
    <row r="39" spans="1:12" ht="16.5" x14ac:dyDescent="0.45">
      <c r="A39" s="211">
        <v>192053</v>
      </c>
      <c r="B39" s="215" t="str">
        <f>IF(Formations[[#This Row],[MATRICULE]]&lt;&gt;"",VLOOKUP($A39,DATA!$A:$T,2,FALSE),"")</f>
        <v>BONNEL</v>
      </c>
      <c r="C39" s="217" t="str">
        <f>IF(Formations[[#This Row],[MATRICULE]]&lt;&gt;"",VLOOKUP($A39,DATA!$A:$T,3,FALSE),"")</f>
        <v>Anne</v>
      </c>
      <c r="D39" s="219" t="str">
        <f>IF(Formations[[#This Row],[MATRICULE]]&lt;&gt;"",VLOOKUP($A39,DATA!$A:$T,5,FALSE),"")</f>
        <v>Lattes</v>
      </c>
      <c r="E39" s="224" t="str">
        <f>IF(Formations[[#This Row],[MATRICULE]]&lt;&gt;"",VLOOKUP(A39,DATA!A:T,4,FALSE),"")</f>
        <v>VERNE</v>
      </c>
      <c r="F39" s="86" t="s">
        <v>1007</v>
      </c>
      <c r="G39" s="205" t="s">
        <v>967</v>
      </c>
      <c r="H39" s="86" t="s">
        <v>5</v>
      </c>
      <c r="I39" s="167" t="s">
        <v>978</v>
      </c>
      <c r="J39" s="147" t="s">
        <v>114</v>
      </c>
      <c r="K39" s="87"/>
      <c r="L39" s="178" t="str">
        <f>Formations[[#This Row],[NOM]]&amp;Formations[[#This Row],[INTITULE FORMATION]]</f>
        <v>BONNELGestes et Postures</v>
      </c>
    </row>
    <row r="40" spans="1:12" ht="16.5" x14ac:dyDescent="0.45">
      <c r="A40" s="211">
        <v>102987</v>
      </c>
      <c r="B40" s="215" t="str">
        <f>IF(Formations[[#This Row],[MATRICULE]]&lt;&gt;"",VLOOKUP($A40,DATA!$A:$T,2,FALSE),"")</f>
        <v>BOUCHIER</v>
      </c>
      <c r="C40" s="217" t="str">
        <f>IF(Formations[[#This Row],[MATRICULE]]&lt;&gt;"",VLOOKUP($A40,DATA!$A:$T,3,FALSE),"")</f>
        <v>Dimitri</v>
      </c>
      <c r="D40" s="219" t="str">
        <f>IF(Formations[[#This Row],[MATRICULE]]&lt;&gt;"",VLOOKUP($A40,DATA!$A:$T,5,FALSE),"")</f>
        <v>Aub.</v>
      </c>
      <c r="E40" s="224" t="str">
        <f>IF(Formations[[#This Row],[MATRICULE]]&lt;&gt;"",VLOOKUP(A40,DATA!A:T,4,FALSE),"")</f>
        <v>ALIX</v>
      </c>
      <c r="F40" s="86" t="s">
        <v>1007</v>
      </c>
      <c r="G40" s="205" t="s">
        <v>967</v>
      </c>
      <c r="H40" s="86" t="s">
        <v>5</v>
      </c>
      <c r="I40" s="167" t="s">
        <v>857</v>
      </c>
      <c r="J40" s="147" t="s">
        <v>113</v>
      </c>
      <c r="K40" s="87"/>
      <c r="L40" s="178" t="str">
        <f>Formations[[#This Row],[NOM]]&amp;Formations[[#This Row],[INTITULE FORMATION]]</f>
        <v>BOUCHIERIncendie</v>
      </c>
    </row>
    <row r="41" spans="1:12" ht="16.5" x14ac:dyDescent="0.45">
      <c r="A41" s="211">
        <v>102920</v>
      </c>
      <c r="B41" s="215" t="str">
        <f>IF(Formations[[#This Row],[MATRICULE]]&lt;&gt;"",VLOOKUP($A41,DATA!$A:$T,2,FALSE),"")</f>
        <v>BOUDIER</v>
      </c>
      <c r="C41" s="217" t="str">
        <f>IF(Formations[[#This Row],[MATRICULE]]&lt;&gt;"",VLOOKUP($A41,DATA!$A:$T,3,FALSE),"")</f>
        <v>Eddy</v>
      </c>
      <c r="D41" s="219" t="str">
        <f>IF(Formations[[#This Row],[MATRICULE]]&lt;&gt;"",VLOOKUP($A41,DATA!$A:$T,5,FALSE),"")</f>
        <v>Aub.</v>
      </c>
      <c r="E41" s="224" t="str">
        <f>IF(Formations[[#This Row],[MATRICULE]]&lt;&gt;"",VLOOKUP(A41,DATA!A:T,4,FALSE),"")</f>
        <v>PIFFAUT</v>
      </c>
      <c r="F41" s="86" t="s">
        <v>1007</v>
      </c>
      <c r="G41" s="205" t="s">
        <v>967</v>
      </c>
      <c r="H41" s="86" t="s">
        <v>5</v>
      </c>
      <c r="I41" s="167" t="s">
        <v>980</v>
      </c>
      <c r="J41" s="147" t="s">
        <v>115</v>
      </c>
      <c r="K41" s="87"/>
      <c r="L41" s="178" t="str">
        <f>Formations[[#This Row],[NOM]]&amp;Formations[[#This Row],[INTITULE FORMATION]]</f>
        <v>BOUDIERRisques Chimiques</v>
      </c>
    </row>
    <row r="42" spans="1:12" ht="16.5" x14ac:dyDescent="0.45">
      <c r="A42" s="211">
        <v>102921</v>
      </c>
      <c r="B42" s="215" t="str">
        <f>IF(Formations[[#This Row],[MATRICULE]]&lt;&gt;"",VLOOKUP($A42,DATA!$A:$T,2,FALSE),"")</f>
        <v>BOULOGNE</v>
      </c>
      <c r="C42" s="217" t="str">
        <f>IF(Formations[[#This Row],[MATRICULE]]&lt;&gt;"",VLOOKUP($A42,DATA!$A:$T,3,FALSE),"")</f>
        <v>Laurent</v>
      </c>
      <c r="D42" s="219" t="str">
        <f>IF(Formations[[#This Row],[MATRICULE]]&lt;&gt;"",VLOOKUP($A42,DATA!$A:$T,5,FALSE),"")</f>
        <v>Aub.</v>
      </c>
      <c r="E42" s="224" t="str">
        <f>IF(Formations[[#This Row],[MATRICULE]]&lt;&gt;"",VLOOKUP(A42,DATA!A:T,4,FALSE),"")</f>
        <v>SENEPART</v>
      </c>
      <c r="F42" s="86" t="s">
        <v>1007</v>
      </c>
      <c r="G42" s="205" t="s">
        <v>967</v>
      </c>
      <c r="H42" s="86" t="s">
        <v>5</v>
      </c>
      <c r="I42" s="167" t="s">
        <v>857</v>
      </c>
      <c r="J42" s="147" t="s">
        <v>113</v>
      </c>
      <c r="K42" s="87"/>
      <c r="L42" s="178" t="str">
        <f>Formations[[#This Row],[NOM]]&amp;Formations[[#This Row],[INTITULE FORMATION]]</f>
        <v>BOULOGNEIncendie</v>
      </c>
    </row>
    <row r="43" spans="1:12" ht="16.5" x14ac:dyDescent="0.45">
      <c r="A43" s="210">
        <v>102921</v>
      </c>
      <c r="B43" s="215" t="str">
        <f>IF(Formations[[#This Row],[MATRICULE]]&lt;&gt;"",VLOOKUP($A43,DATA!$A:$T,2,FALSE),"")</f>
        <v>BOULOGNE</v>
      </c>
      <c r="C43" s="217" t="str">
        <f>IF(Formations[[#This Row],[MATRICULE]]&lt;&gt;"",VLOOKUP($A43,DATA!$A:$T,3,FALSE),"")</f>
        <v>Laurent</v>
      </c>
      <c r="D43" s="219" t="str">
        <f>IF(Formations[[#This Row],[MATRICULE]]&lt;&gt;"",VLOOKUP($A43,DATA!$A:$T,5,FALSE),"")</f>
        <v>Aub.</v>
      </c>
      <c r="E43" s="224" t="str">
        <f>IF(Formations[[#This Row],[MATRICULE]]&lt;&gt;"",VLOOKUP(A43,DATA!A:T,4,FALSE),"")</f>
        <v>SENEPART</v>
      </c>
      <c r="F43" s="86" t="s">
        <v>1007</v>
      </c>
      <c r="G43" s="205" t="s">
        <v>967</v>
      </c>
      <c r="H43" s="86" t="s">
        <v>5</v>
      </c>
      <c r="I43" s="117" t="s">
        <v>868</v>
      </c>
      <c r="J43" s="147"/>
      <c r="K43" s="87"/>
      <c r="L43" s="180" t="str">
        <f>Formations[[#This Row],[NOM]]&amp;Formations[[#This Row],[INTITULE FORMATION]]</f>
        <v>BOULOGNERecyclage SST</v>
      </c>
    </row>
    <row r="44" spans="1:12" ht="16.5" x14ac:dyDescent="0.45">
      <c r="A44" s="210">
        <v>102921</v>
      </c>
      <c r="B44" s="215" t="str">
        <f>IF(Formations[[#This Row],[MATRICULE]]&lt;&gt;"",VLOOKUP($A44,DATA!$A:$T,2,FALSE),"")</f>
        <v>BOULOGNE</v>
      </c>
      <c r="C44" s="217" t="str">
        <f>IF(Formations[[#This Row],[MATRICULE]]&lt;&gt;"",VLOOKUP($A44,DATA!$A:$T,3,FALSE),"")</f>
        <v>Laurent</v>
      </c>
      <c r="D44" s="219" t="str">
        <f>IF(Formations[[#This Row],[MATRICULE]]&lt;&gt;"",VLOOKUP($A44,DATA!$A:$T,5,FALSE),"")</f>
        <v>Aub.</v>
      </c>
      <c r="E44" s="224" t="str">
        <f>IF(Formations[[#This Row],[MATRICULE]]&lt;&gt;"",VLOOKUP(A44,DATA!A:T,4,FALSE),"")</f>
        <v>SENEPART</v>
      </c>
      <c r="F44" s="86" t="s">
        <v>1007</v>
      </c>
      <c r="G44" s="205" t="s">
        <v>967</v>
      </c>
      <c r="H44" s="86" t="s">
        <v>5</v>
      </c>
      <c r="I44" s="117" t="s">
        <v>981</v>
      </c>
      <c r="J44" s="147"/>
      <c r="K44" s="87"/>
      <c r="L44" s="180" t="str">
        <f>Formations[[#This Row],[NOM]]&amp;Formations[[#This Row],[INTITULE FORMATION]]</f>
        <v>BOULOGNEHab Electricité</v>
      </c>
    </row>
    <row r="45" spans="1:12" ht="16.5" x14ac:dyDescent="0.45">
      <c r="A45" s="211">
        <v>104646</v>
      </c>
      <c r="B45" s="215" t="str">
        <f>IF(Formations[[#This Row],[MATRICULE]]&lt;&gt;"",VLOOKUP($A45,DATA!$A:$T,2,FALSE),"")</f>
        <v>BOUQUET</v>
      </c>
      <c r="C45" s="217" t="str">
        <f>IF(Formations[[#This Row],[MATRICULE]]&lt;&gt;"",VLOOKUP($A45,DATA!$A:$T,3,FALSE),"")</f>
        <v>David</v>
      </c>
      <c r="D45" s="219" t="str">
        <f>IF(Formations[[#This Row],[MATRICULE]]&lt;&gt;"",VLOOKUP($A45,DATA!$A:$T,5,FALSE),"")</f>
        <v>STG</v>
      </c>
      <c r="E45" s="225" t="str">
        <f>IF(Formations[[#This Row],[MATRICULE]]&lt;&gt;"",VLOOKUP(A45,DATA!A:T,4,FALSE),"")</f>
        <v>XUEREB</v>
      </c>
      <c r="F45" s="86" t="s">
        <v>1007</v>
      </c>
      <c r="G45" s="205" t="s">
        <v>967</v>
      </c>
      <c r="H45" s="86" t="s">
        <v>5</v>
      </c>
      <c r="I45" s="167" t="s">
        <v>857</v>
      </c>
      <c r="J45" s="147" t="s">
        <v>112</v>
      </c>
      <c r="K45" s="87"/>
      <c r="L45" s="178" t="str">
        <f>Formations[[#This Row],[NOM]]&amp;Formations[[#This Row],[INTITULE FORMATION]]</f>
        <v>BOUQUETIncendie</v>
      </c>
    </row>
    <row r="46" spans="1:12" ht="16.5" x14ac:dyDescent="0.45">
      <c r="A46" s="210">
        <v>104646</v>
      </c>
      <c r="B46" s="215" t="str">
        <f>IF(Formations[[#This Row],[MATRICULE]]&lt;&gt;"",VLOOKUP($A46,DATA!$A:$T,2,FALSE),"")</f>
        <v>BOUQUET</v>
      </c>
      <c r="C46" s="217" t="str">
        <f>IF(Formations[[#This Row],[MATRICULE]]&lt;&gt;"",VLOOKUP($A46,DATA!$A:$T,3,FALSE),"")</f>
        <v>David</v>
      </c>
      <c r="D46" s="219" t="str">
        <f>IF(Formations[[#This Row],[MATRICULE]]&lt;&gt;"",VLOOKUP($A46,DATA!$A:$T,5,FALSE),"")</f>
        <v>STG</v>
      </c>
      <c r="E46" s="224" t="str">
        <f>IF(Formations[[#This Row],[MATRICULE]]&lt;&gt;"",VLOOKUP(A46,DATA!A:T,4,FALSE),"")</f>
        <v>XUEREB</v>
      </c>
      <c r="F46" s="86" t="s">
        <v>1007</v>
      </c>
      <c r="G46" s="205" t="s">
        <v>967</v>
      </c>
      <c r="H46" s="86" t="s">
        <v>5</v>
      </c>
      <c r="I46" s="117" t="s">
        <v>868</v>
      </c>
      <c r="J46" s="147"/>
      <c r="K46" s="87"/>
      <c r="L46" s="180" t="str">
        <f>Formations[[#This Row],[NOM]]&amp;Formations[[#This Row],[INTITULE FORMATION]]</f>
        <v>BOUQUETRecyclage SST</v>
      </c>
    </row>
    <row r="47" spans="1:12" ht="16.5" x14ac:dyDescent="0.45">
      <c r="A47" s="211">
        <v>103039</v>
      </c>
      <c r="B47" s="215" t="str">
        <f>IF(Formations[[#This Row],[MATRICULE]]&lt;&gt;"",VLOOKUP($A47,DATA!$A:$T,2,FALSE),"")</f>
        <v>BRANJONNEAU</v>
      </c>
      <c r="C47" s="217" t="str">
        <f>IF(Formations[[#This Row],[MATRICULE]]&lt;&gt;"",VLOOKUP($A47,DATA!$A:$T,3,FALSE),"")</f>
        <v>Didier</v>
      </c>
      <c r="D47" s="219" t="str">
        <f>IF(Formations[[#This Row],[MATRICULE]]&lt;&gt;"",VLOOKUP($A47,DATA!$A:$T,5,FALSE),"")</f>
        <v>Aub.</v>
      </c>
      <c r="E47" s="224" t="str">
        <f>IF(Formations[[#This Row],[MATRICULE]]&lt;&gt;"",VLOOKUP(A47,DATA!A:T,4,FALSE),"")</f>
        <v>SENEPART</v>
      </c>
      <c r="F47" s="86" t="s">
        <v>1007</v>
      </c>
      <c r="G47" s="205" t="s">
        <v>967</v>
      </c>
      <c r="H47" s="86" t="s">
        <v>5</v>
      </c>
      <c r="I47" s="167" t="s">
        <v>978</v>
      </c>
      <c r="J47" s="147" t="s">
        <v>112</v>
      </c>
      <c r="K47" s="87"/>
      <c r="L47" s="178" t="str">
        <f>Formations[[#This Row],[NOM]]&amp;Formations[[#This Row],[INTITULE FORMATION]]</f>
        <v>BRANJONNEAUGestes et Postures</v>
      </c>
    </row>
    <row r="48" spans="1:12" ht="16.5" x14ac:dyDescent="0.45">
      <c r="A48" s="211">
        <v>10559261</v>
      </c>
      <c r="B48" s="215" t="str">
        <f>IF(Formations[[#This Row],[MATRICULE]]&lt;&gt;"",VLOOKUP($A48,DATA!$A:$T,2,FALSE),"")</f>
        <v>BRISARD</v>
      </c>
      <c r="C48" s="217" t="str">
        <f>IF(Formations[[#This Row],[MATRICULE]]&lt;&gt;"",VLOOKUP($A48,DATA!$A:$T,3,FALSE),"")</f>
        <v>Simon</v>
      </c>
      <c r="D48" s="219" t="str">
        <f>IF(Formations[[#This Row],[MATRICULE]]&lt;&gt;"",VLOOKUP($A48,DATA!$A:$T,5,FALSE),"")</f>
        <v>STG</v>
      </c>
      <c r="E48" s="226" t="str">
        <f>IF(Formations[[#This Row],[MATRICULE]]&lt;&gt;"",VLOOKUP(A48,DATA!A:T,4,FALSE),"")</f>
        <v>XUEREB</v>
      </c>
      <c r="F48" s="86" t="s">
        <v>1007</v>
      </c>
      <c r="G48" s="205" t="s">
        <v>967</v>
      </c>
      <c r="H48" s="86" t="s">
        <v>5</v>
      </c>
      <c r="I48" s="167" t="s">
        <v>857</v>
      </c>
      <c r="J48" s="147" t="s">
        <v>112</v>
      </c>
      <c r="K48" s="87"/>
      <c r="L48" s="178" t="str">
        <f>Formations[[#This Row],[NOM]]&amp;Formations[[#This Row],[INTITULE FORMATION]]</f>
        <v>BRISARDIncendie</v>
      </c>
    </row>
    <row r="49" spans="1:12" ht="16.5" x14ac:dyDescent="0.45">
      <c r="A49" s="211">
        <v>10559261</v>
      </c>
      <c r="B49" s="215" t="str">
        <f>IF(Formations[[#This Row],[MATRICULE]]&lt;&gt;"",VLOOKUP($A49,DATA!$A:$T,2,FALSE),"")</f>
        <v>BRISARD</v>
      </c>
      <c r="C49" s="217" t="str">
        <f>IF(Formations[[#This Row],[MATRICULE]]&lt;&gt;"",VLOOKUP($A49,DATA!$A:$T,3,FALSE),"")</f>
        <v>Simon</v>
      </c>
      <c r="D49" s="219" t="str">
        <f>IF(Formations[[#This Row],[MATRICULE]]&lt;&gt;"",VLOOKUP($A49,DATA!$A:$T,5,FALSE),"")</f>
        <v>STG</v>
      </c>
      <c r="E49" s="225" t="str">
        <f>IF(Formations[[#This Row],[MATRICULE]]&lt;&gt;"",VLOOKUP(A49,DATA!A:T,4,FALSE),"")</f>
        <v>XUEREB</v>
      </c>
      <c r="F49" s="86" t="s">
        <v>1007</v>
      </c>
      <c r="G49" s="205" t="s">
        <v>967</v>
      </c>
      <c r="H49" s="86" t="s">
        <v>5</v>
      </c>
      <c r="I49" s="167" t="s">
        <v>978</v>
      </c>
      <c r="J49" s="147" t="s">
        <v>112</v>
      </c>
      <c r="K49" s="87"/>
      <c r="L49" s="178" t="str">
        <f>Formations[[#This Row],[NOM]]&amp;Formations[[#This Row],[INTITULE FORMATION]]</f>
        <v>BRISARDGestes et Postures</v>
      </c>
    </row>
    <row r="50" spans="1:12" ht="16.5" x14ac:dyDescent="0.45">
      <c r="A50" s="211">
        <v>104658</v>
      </c>
      <c r="B50" s="215" t="str">
        <f>IF(Formations[[#This Row],[MATRICULE]]&lt;&gt;"",VLOOKUP($A50,DATA!$A:$T,2,FALSE),"")</f>
        <v>BRUN</v>
      </c>
      <c r="C50" s="217" t="str">
        <f>IF(Formations[[#This Row],[MATRICULE]]&lt;&gt;"",VLOOKUP($A50,DATA!$A:$T,3,FALSE),"")</f>
        <v>Christian</v>
      </c>
      <c r="D50" s="219" t="str">
        <f>IF(Formations[[#This Row],[MATRICULE]]&lt;&gt;"",VLOOKUP($A50,DATA!$A:$T,5,FALSE),"")</f>
        <v>STG</v>
      </c>
      <c r="E50" s="225" t="str">
        <f>IF(Formations[[#This Row],[MATRICULE]]&lt;&gt;"",VLOOKUP(A50,DATA!A:T,4,FALSE),"")</f>
        <v>FOUASSIER</v>
      </c>
      <c r="F50" s="86" t="s">
        <v>1007</v>
      </c>
      <c r="G50" s="205" t="s">
        <v>967</v>
      </c>
      <c r="H50" s="86" t="s">
        <v>5</v>
      </c>
      <c r="I50" s="167" t="s">
        <v>857</v>
      </c>
      <c r="J50" s="147" t="s">
        <v>112</v>
      </c>
      <c r="K50" s="87"/>
      <c r="L50" s="178" t="str">
        <f>Formations[[#This Row],[NOM]]&amp;Formations[[#This Row],[INTITULE FORMATION]]</f>
        <v>BRUNIncendie</v>
      </c>
    </row>
    <row r="51" spans="1:12" ht="16.5" x14ac:dyDescent="0.45">
      <c r="A51" s="211">
        <v>104658</v>
      </c>
      <c r="B51" s="215" t="str">
        <f>IF(Formations[[#This Row],[MATRICULE]]&lt;&gt;"",VLOOKUP($A51,DATA!$A:$T,2,FALSE),"")</f>
        <v>BRUN</v>
      </c>
      <c r="C51" s="217" t="str">
        <f>IF(Formations[[#This Row],[MATRICULE]]&lt;&gt;"",VLOOKUP($A51,DATA!$A:$T,3,FALSE),"")</f>
        <v>Christian</v>
      </c>
      <c r="D51" s="219" t="str">
        <f>IF(Formations[[#This Row],[MATRICULE]]&lt;&gt;"",VLOOKUP($A51,DATA!$A:$T,5,FALSE),"")</f>
        <v>STG</v>
      </c>
      <c r="E51" s="226" t="str">
        <f>IF(Formations[[#This Row],[MATRICULE]]&lt;&gt;"",VLOOKUP(A51,DATA!A:T,4,FALSE),"")</f>
        <v>FOUASSIER</v>
      </c>
      <c r="F51" s="86" t="s">
        <v>1007</v>
      </c>
      <c r="G51" s="205" t="s">
        <v>967</v>
      </c>
      <c r="H51" s="86" t="s">
        <v>5</v>
      </c>
      <c r="I51" s="167" t="s">
        <v>980</v>
      </c>
      <c r="J51" s="147" t="s">
        <v>113</v>
      </c>
      <c r="K51" s="87"/>
      <c r="L51" s="178" t="str">
        <f>Formations[[#This Row],[NOM]]&amp;Formations[[#This Row],[INTITULE FORMATION]]</f>
        <v>BRUNRisques Chimiques</v>
      </c>
    </row>
    <row r="52" spans="1:12" ht="16.5" x14ac:dyDescent="0.45">
      <c r="A52" s="210">
        <v>115869</v>
      </c>
      <c r="B52" s="215" t="str">
        <f>IF(Formations[[#This Row],[MATRICULE]]&lt;&gt;"",VLOOKUP($A52,DATA!$A:$T,2,FALSE),"")</f>
        <v>BRUNEL</v>
      </c>
      <c r="C52" s="217" t="str">
        <f>IF(Formations[[#This Row],[MATRICULE]]&lt;&gt;"",VLOOKUP($A52,DATA!$A:$T,3,FALSE),"")</f>
        <v>Xavier</v>
      </c>
      <c r="D52" s="219" t="str">
        <f>IF(Formations[[#This Row],[MATRICULE]]&lt;&gt;"",VLOOKUP($A52,DATA!$A:$T,5,FALSE),"")</f>
        <v>Aub.</v>
      </c>
      <c r="E52" s="224" t="str">
        <f>IF(Formations[[#This Row],[MATRICULE]]&lt;&gt;"",VLOOKUP(A52,DATA!A:T,4,FALSE),"")</f>
        <v>ALIX</v>
      </c>
      <c r="F52" s="86" t="s">
        <v>1007</v>
      </c>
      <c r="G52" s="205" t="s">
        <v>967</v>
      </c>
      <c r="H52" s="86" t="s">
        <v>5</v>
      </c>
      <c r="I52" s="117" t="s">
        <v>868</v>
      </c>
      <c r="J52" s="147"/>
      <c r="K52" s="87"/>
      <c r="L52" s="180" t="str">
        <f>Formations[[#This Row],[NOM]]&amp;Formations[[#This Row],[INTITULE FORMATION]]</f>
        <v>BRUNELRecyclage SST</v>
      </c>
    </row>
    <row r="53" spans="1:12" ht="16.5" x14ac:dyDescent="0.45">
      <c r="A53" s="210">
        <v>115869</v>
      </c>
      <c r="B53" s="215" t="str">
        <f>IF(Formations[[#This Row],[MATRICULE]]&lt;&gt;"",VLOOKUP($A53,DATA!$A:$T,2,FALSE),"")</f>
        <v>BRUNEL</v>
      </c>
      <c r="C53" s="217" t="str">
        <f>IF(Formations[[#This Row],[MATRICULE]]&lt;&gt;"",VLOOKUP($A53,DATA!$A:$T,3,FALSE),"")</f>
        <v>Xavier</v>
      </c>
      <c r="D53" s="219" t="str">
        <f>IF(Formations[[#This Row],[MATRICULE]]&lt;&gt;"",VLOOKUP($A53,DATA!$A:$T,5,FALSE),"")</f>
        <v>Aub.</v>
      </c>
      <c r="E53" s="224" t="str">
        <f>IF(Formations[[#This Row],[MATRICULE]]&lt;&gt;"",VLOOKUP(A53,DATA!A:T,4,FALSE),"")</f>
        <v>ALIX</v>
      </c>
      <c r="F53" s="86" t="s">
        <v>1007</v>
      </c>
      <c r="G53" s="205" t="s">
        <v>967</v>
      </c>
      <c r="H53" s="86" t="s">
        <v>5</v>
      </c>
      <c r="I53" s="117" t="s">
        <v>981</v>
      </c>
      <c r="J53" s="147"/>
      <c r="K53" s="87"/>
      <c r="L53" s="180" t="str">
        <f>Formations[[#This Row],[NOM]]&amp;Formations[[#This Row],[INTITULE FORMATION]]</f>
        <v>BRUNELHab Electricité</v>
      </c>
    </row>
    <row r="54" spans="1:12" ht="16.5" x14ac:dyDescent="0.45">
      <c r="A54" s="211">
        <v>104784</v>
      </c>
      <c r="B54" s="215" t="str">
        <f>IF(Formations[[#This Row],[MATRICULE]]&lt;&gt;"",VLOOKUP($A54,DATA!$A:$T,2,FALSE),"")</f>
        <v>BUISSON</v>
      </c>
      <c r="C54" s="217" t="str">
        <f>IF(Formations[[#This Row],[MATRICULE]]&lt;&gt;"",VLOOKUP($A54,DATA!$A:$T,3,FALSE),"")</f>
        <v>Florian</v>
      </c>
      <c r="D54" s="219" t="str">
        <f>IF(Formations[[#This Row],[MATRICULE]]&lt;&gt;"",VLOOKUP($A54,DATA!$A:$T,5,FALSE),"")</f>
        <v>STG</v>
      </c>
      <c r="E54" s="226" t="str">
        <f>IF(Formations[[#This Row],[MATRICULE]]&lt;&gt;"",VLOOKUP(A54,DATA!A:T,4,FALSE),"")</f>
        <v>FOUASSIER</v>
      </c>
      <c r="F54" s="86" t="s">
        <v>1007</v>
      </c>
      <c r="G54" s="205" t="s">
        <v>967</v>
      </c>
      <c r="H54" s="86" t="s">
        <v>5</v>
      </c>
      <c r="I54" s="167" t="s">
        <v>857</v>
      </c>
      <c r="J54" s="147" t="s">
        <v>112</v>
      </c>
      <c r="K54" s="87"/>
      <c r="L54" s="178" t="str">
        <f>Formations[[#This Row],[NOM]]&amp;Formations[[#This Row],[INTITULE FORMATION]]</f>
        <v>BUISSONIncendie</v>
      </c>
    </row>
    <row r="55" spans="1:12" ht="16.5" x14ac:dyDescent="0.45">
      <c r="A55" s="210">
        <v>104784</v>
      </c>
      <c r="B55" s="215" t="str">
        <f>IF(Formations[[#This Row],[MATRICULE]]&lt;&gt;"",VLOOKUP($A55,DATA!$A:$T,2,FALSE),"")</f>
        <v>BUISSON</v>
      </c>
      <c r="C55" s="217" t="str">
        <f>IF(Formations[[#This Row],[MATRICULE]]&lt;&gt;"",VLOOKUP($A55,DATA!$A:$T,3,FALSE),"")</f>
        <v>Florian</v>
      </c>
      <c r="D55" s="219" t="str">
        <f>IF(Formations[[#This Row],[MATRICULE]]&lt;&gt;"",VLOOKUP($A55,DATA!$A:$T,5,FALSE),"")</f>
        <v>STG</v>
      </c>
      <c r="E55" s="224" t="str">
        <f>IF(Formations[[#This Row],[MATRICULE]]&lt;&gt;"",VLOOKUP(A55,DATA!A:T,4,FALSE),"")</f>
        <v>FOUASSIER</v>
      </c>
      <c r="F55" s="86" t="s">
        <v>1007</v>
      </c>
      <c r="G55" s="205" t="s">
        <v>967</v>
      </c>
      <c r="H55" s="86" t="s">
        <v>5</v>
      </c>
      <c r="I55" s="117" t="s">
        <v>868</v>
      </c>
      <c r="J55" s="147"/>
      <c r="K55" s="87"/>
      <c r="L55" s="180" t="str">
        <f>Formations[[#This Row],[NOM]]&amp;Formations[[#This Row],[INTITULE FORMATION]]</f>
        <v>BUISSONRecyclage SST</v>
      </c>
    </row>
    <row r="56" spans="1:12" ht="16.5" x14ac:dyDescent="0.45">
      <c r="A56" s="210">
        <v>104784</v>
      </c>
      <c r="B56" s="215" t="str">
        <f>IF(Formations[[#This Row],[MATRICULE]]&lt;&gt;"",VLOOKUP($A56,DATA!$A:$T,2,FALSE),"")</f>
        <v>BUISSON</v>
      </c>
      <c r="C56" s="217" t="str">
        <f>IF(Formations[[#This Row],[MATRICULE]]&lt;&gt;"",VLOOKUP($A56,DATA!$A:$T,3,FALSE),"")</f>
        <v>Florian</v>
      </c>
      <c r="D56" s="219" t="str">
        <f>IF(Formations[[#This Row],[MATRICULE]]&lt;&gt;"",VLOOKUP($A56,DATA!$A:$T,5,FALSE),"")</f>
        <v>STG</v>
      </c>
      <c r="E56" s="224" t="str">
        <f>IF(Formations[[#This Row],[MATRICULE]]&lt;&gt;"",VLOOKUP(A56,DATA!A:T,4,FALSE),"")</f>
        <v>FOUASSIER</v>
      </c>
      <c r="F56" s="86" t="s">
        <v>1007</v>
      </c>
      <c r="G56" s="205" t="s">
        <v>967</v>
      </c>
      <c r="H56" s="86" t="s">
        <v>5</v>
      </c>
      <c r="I56" s="117" t="s">
        <v>981</v>
      </c>
      <c r="J56" s="147"/>
      <c r="K56" s="87"/>
      <c r="L56" s="180" t="str">
        <f>Formations[[#This Row],[NOM]]&amp;Formations[[#This Row],[INTITULE FORMATION]]</f>
        <v>BUISSONHab Electricité</v>
      </c>
    </row>
    <row r="57" spans="1:12" ht="16.5" x14ac:dyDescent="0.45">
      <c r="A57" s="211">
        <v>135347</v>
      </c>
      <c r="B57" s="215" t="str">
        <f>IF(Formations[[#This Row],[MATRICULE]]&lt;&gt;"",VLOOKUP($A57,DATA!$A:$T,2,FALSE),"")</f>
        <v>BUNEL</v>
      </c>
      <c r="C57" s="217" t="str">
        <f>IF(Formations[[#This Row],[MATRICULE]]&lt;&gt;"",VLOOKUP($A57,DATA!$A:$T,3,FALSE),"")</f>
        <v>Stephane</v>
      </c>
      <c r="D57" s="219" t="str">
        <f>IF(Formations[[#This Row],[MATRICULE]]&lt;&gt;"",VLOOKUP($A57,DATA!$A:$T,5,FALSE),"")</f>
        <v>STG</v>
      </c>
      <c r="E57" s="226" t="str">
        <f>IF(Formations[[#This Row],[MATRICULE]]&lt;&gt;"",VLOOKUP(A57,DATA!A:T,4,FALSE),"")</f>
        <v>XUEREB</v>
      </c>
      <c r="F57" s="86" t="s">
        <v>1007</v>
      </c>
      <c r="G57" s="205" t="s">
        <v>967</v>
      </c>
      <c r="H57" s="86" t="s">
        <v>5</v>
      </c>
      <c r="I57" s="167" t="s">
        <v>857</v>
      </c>
      <c r="J57" s="147" t="s">
        <v>112</v>
      </c>
      <c r="K57" s="87"/>
      <c r="L57" s="178" t="str">
        <f>Formations[[#This Row],[NOM]]&amp;Formations[[#This Row],[INTITULE FORMATION]]</f>
        <v>BUNELIncendie</v>
      </c>
    </row>
    <row r="58" spans="1:12" ht="16.5" x14ac:dyDescent="0.45">
      <c r="A58" s="210">
        <v>135347</v>
      </c>
      <c r="B58" s="215" t="str">
        <f>IF(Formations[[#This Row],[MATRICULE]]&lt;&gt;"",VLOOKUP($A58,DATA!$A:$T,2,FALSE),"")</f>
        <v>BUNEL</v>
      </c>
      <c r="C58" s="217" t="str">
        <f>IF(Formations[[#This Row],[MATRICULE]]&lt;&gt;"",VLOOKUP($A58,DATA!$A:$T,3,FALSE),"")</f>
        <v>Stephane</v>
      </c>
      <c r="D58" s="219" t="str">
        <f>IF(Formations[[#This Row],[MATRICULE]]&lt;&gt;"",VLOOKUP($A58,DATA!$A:$T,5,FALSE),"")</f>
        <v>STG</v>
      </c>
      <c r="E58" s="224" t="str">
        <f>IF(Formations[[#This Row],[MATRICULE]]&lt;&gt;"",VLOOKUP(A58,DATA!A:T,4,FALSE),"")</f>
        <v>XUEREB</v>
      </c>
      <c r="F58" s="86" t="s">
        <v>1007</v>
      </c>
      <c r="G58" s="205" t="s">
        <v>967</v>
      </c>
      <c r="H58" s="86" t="s">
        <v>5</v>
      </c>
      <c r="I58" s="117" t="s">
        <v>868</v>
      </c>
      <c r="J58" s="147"/>
      <c r="K58" s="87"/>
      <c r="L58" s="180" t="str">
        <f>Formations[[#This Row],[NOM]]&amp;Formations[[#This Row],[INTITULE FORMATION]]</f>
        <v>BUNELRecyclage SST</v>
      </c>
    </row>
    <row r="59" spans="1:12" ht="16.5" x14ac:dyDescent="0.45">
      <c r="A59" s="210">
        <v>135347</v>
      </c>
      <c r="B59" s="215" t="str">
        <f>IF(Formations[[#This Row],[MATRICULE]]&lt;&gt;"",VLOOKUP($A59,DATA!$A:$T,2,FALSE),"")</f>
        <v>BUNEL</v>
      </c>
      <c r="C59" s="217" t="str">
        <f>IF(Formations[[#This Row],[MATRICULE]]&lt;&gt;"",VLOOKUP($A59,DATA!$A:$T,3,FALSE),"")</f>
        <v>Stephane</v>
      </c>
      <c r="D59" s="219" t="str">
        <f>IF(Formations[[#This Row],[MATRICULE]]&lt;&gt;"",VLOOKUP($A59,DATA!$A:$T,5,FALSE),"")</f>
        <v>STG</v>
      </c>
      <c r="E59" s="224" t="str">
        <f>IF(Formations[[#This Row],[MATRICULE]]&lt;&gt;"",VLOOKUP(A59,DATA!A:T,4,FALSE),"")</f>
        <v>XUEREB</v>
      </c>
      <c r="F59" s="86" t="s">
        <v>1007</v>
      </c>
      <c r="G59" s="205" t="s">
        <v>967</v>
      </c>
      <c r="H59" s="86" t="s">
        <v>5</v>
      </c>
      <c r="I59" s="117" t="s">
        <v>981</v>
      </c>
      <c r="J59" s="147"/>
      <c r="K59" s="87"/>
      <c r="L59" s="180" t="str">
        <f>Formations[[#This Row],[NOM]]&amp;Formations[[#This Row],[INTITULE FORMATION]]</f>
        <v>BUNELHab Electricité</v>
      </c>
    </row>
    <row r="60" spans="1:12" ht="16.5" x14ac:dyDescent="0.45">
      <c r="A60" s="211">
        <v>191775</v>
      </c>
      <c r="B60" s="215" t="str">
        <f>IF(Formations[[#This Row],[MATRICULE]]&lt;&gt;"",VLOOKUP($A60,DATA!$A:$T,2,FALSE),"")</f>
        <v>CABANE</v>
      </c>
      <c r="C60" s="217" t="str">
        <f>IF(Formations[[#This Row],[MATRICULE]]&lt;&gt;"",VLOOKUP($A60,DATA!$A:$T,3,FALSE),"")</f>
        <v>Sylvie</v>
      </c>
      <c r="D60" s="219" t="str">
        <f>IF(Formations[[#This Row],[MATRICULE]]&lt;&gt;"",VLOOKUP($A60,DATA!$A:$T,5,FALSE),"")</f>
        <v>Lattes</v>
      </c>
      <c r="E60" s="224" t="str">
        <f>IF(Formations[[#This Row],[MATRICULE]]&lt;&gt;"",VLOOKUP(A60,DATA!A:T,4,FALSE),"")</f>
        <v>VERNE</v>
      </c>
      <c r="F60" s="86" t="s">
        <v>1007</v>
      </c>
      <c r="G60" s="205" t="s">
        <v>967</v>
      </c>
      <c r="H60" s="86" t="s">
        <v>5</v>
      </c>
      <c r="I60" s="167" t="s">
        <v>978</v>
      </c>
      <c r="J60" s="147" t="s">
        <v>115</v>
      </c>
      <c r="K60" s="87"/>
      <c r="L60" s="178" t="str">
        <f>Formations[[#This Row],[NOM]]&amp;Formations[[#This Row],[INTITULE FORMATION]]</f>
        <v>CABANEGestes et Postures</v>
      </c>
    </row>
    <row r="61" spans="1:12" ht="16.5" x14ac:dyDescent="0.45">
      <c r="A61" s="211">
        <v>66339</v>
      </c>
      <c r="B61" s="215" t="str">
        <f>IF(Formations[[#This Row],[MATRICULE]]&lt;&gt;"",VLOOKUP($A61,DATA!$A:$T,2,FALSE),"")</f>
        <v>CAIANI</v>
      </c>
      <c r="C61" s="217" t="str">
        <f>IF(Formations[[#This Row],[MATRICULE]]&lt;&gt;"",VLOOKUP($A61,DATA!$A:$T,3,FALSE),"")</f>
        <v>Alexandre</v>
      </c>
      <c r="D61" s="219" t="str">
        <f>IF(Formations[[#This Row],[MATRICULE]]&lt;&gt;"",VLOOKUP($A61,DATA!$A:$T,5,FALSE),"")</f>
        <v>STG</v>
      </c>
      <c r="E61" s="225" t="str">
        <f>IF(Formations[[#This Row],[MATRICULE]]&lt;&gt;"",VLOOKUP(A61,DATA!A:T,4,FALSE),"")</f>
        <v>FOUASSIER</v>
      </c>
      <c r="F61" s="86" t="s">
        <v>1007</v>
      </c>
      <c r="G61" s="205" t="s">
        <v>967</v>
      </c>
      <c r="H61" s="86" t="s">
        <v>5</v>
      </c>
      <c r="I61" s="167" t="s">
        <v>857</v>
      </c>
      <c r="J61" s="147" t="s">
        <v>112</v>
      </c>
      <c r="K61" s="87"/>
      <c r="L61" s="178" t="str">
        <f>Formations[[#This Row],[NOM]]&amp;Formations[[#This Row],[INTITULE FORMATION]]</f>
        <v>CAIANIIncendie</v>
      </c>
    </row>
    <row r="62" spans="1:12" ht="16.5" x14ac:dyDescent="0.45">
      <c r="A62" s="211">
        <v>102965</v>
      </c>
      <c r="B62" s="215" t="str">
        <f>IF(Formations[[#This Row],[MATRICULE]]&lt;&gt;"",VLOOKUP($A62,DATA!$A:$T,2,FALSE),"")</f>
        <v>CEYSSON</v>
      </c>
      <c r="C62" s="217" t="str">
        <f>IF(Formations[[#This Row],[MATRICULE]]&lt;&gt;"",VLOOKUP($A62,DATA!$A:$T,3,FALSE),"")</f>
        <v>Frederic</v>
      </c>
      <c r="D62" s="219" t="str">
        <f>IF(Formations[[#This Row],[MATRICULE]]&lt;&gt;"",VLOOKUP($A62,DATA!$A:$T,5,FALSE),"")</f>
        <v>Aub.</v>
      </c>
      <c r="E62" s="224" t="str">
        <f>IF(Formations[[#This Row],[MATRICULE]]&lt;&gt;"",VLOOKUP(A62,DATA!A:T,4,FALSE),"")</f>
        <v>SAVY</v>
      </c>
      <c r="F62" s="86" t="s">
        <v>1007</v>
      </c>
      <c r="G62" s="205" t="s">
        <v>967</v>
      </c>
      <c r="H62" s="86" t="s">
        <v>5</v>
      </c>
      <c r="I62" s="167" t="s">
        <v>857</v>
      </c>
      <c r="J62" s="147" t="s">
        <v>113</v>
      </c>
      <c r="K62" s="87"/>
      <c r="L62" s="178" t="str">
        <f>Formations[[#This Row],[NOM]]&amp;Formations[[#This Row],[INTITULE FORMATION]]</f>
        <v>CEYSSONIncendie</v>
      </c>
    </row>
    <row r="63" spans="1:12" ht="16.5" x14ac:dyDescent="0.45">
      <c r="A63" s="211">
        <v>103027</v>
      </c>
      <c r="B63" s="215" t="str">
        <f>IF(Formations[[#This Row],[MATRICULE]]&lt;&gt;"",VLOOKUP($A63,DATA!$A:$T,2,FALSE),"")</f>
        <v>CHABERT</v>
      </c>
      <c r="C63" s="217" t="str">
        <f>IF(Formations[[#This Row],[MATRICULE]]&lt;&gt;"",VLOOKUP($A63,DATA!$A:$T,3,FALSE),"")</f>
        <v>Stephane</v>
      </c>
      <c r="D63" s="219" t="str">
        <f>IF(Formations[[#This Row],[MATRICULE]]&lt;&gt;"",VLOOKUP($A63,DATA!$A:$T,5,FALSE),"")</f>
        <v>Aub.</v>
      </c>
      <c r="E63" s="224" t="str">
        <f>IF(Formations[[#This Row],[MATRICULE]]&lt;&gt;"",VLOOKUP(A63,DATA!A:T,4,FALSE),"")</f>
        <v>SENEPART</v>
      </c>
      <c r="F63" s="86" t="s">
        <v>1007</v>
      </c>
      <c r="G63" s="205" t="s">
        <v>967</v>
      </c>
      <c r="H63" s="86" t="s">
        <v>5</v>
      </c>
      <c r="I63" s="167" t="s">
        <v>857</v>
      </c>
      <c r="J63" s="147" t="s">
        <v>113</v>
      </c>
      <c r="K63" s="87"/>
      <c r="L63" s="178" t="str">
        <f>Formations[[#This Row],[NOM]]&amp;Formations[[#This Row],[INTITULE FORMATION]]</f>
        <v>CHABERTIncendie</v>
      </c>
    </row>
    <row r="64" spans="1:12" ht="16.5" x14ac:dyDescent="0.45">
      <c r="A64" s="210">
        <v>103027</v>
      </c>
      <c r="B64" s="215" t="str">
        <f>IF(Formations[[#This Row],[MATRICULE]]&lt;&gt;"",VLOOKUP($A64,DATA!$A:$T,2,FALSE),"")</f>
        <v>CHABERT</v>
      </c>
      <c r="C64" s="217" t="str">
        <f>IF(Formations[[#This Row],[MATRICULE]]&lt;&gt;"",VLOOKUP($A64,DATA!$A:$T,3,FALSE),"")</f>
        <v>Stephane</v>
      </c>
      <c r="D64" s="219" t="str">
        <f>IF(Formations[[#This Row],[MATRICULE]]&lt;&gt;"",VLOOKUP($A64,DATA!$A:$T,5,FALSE),"")</f>
        <v>Aub.</v>
      </c>
      <c r="E64" s="224" t="str">
        <f>IF(Formations[[#This Row],[MATRICULE]]&lt;&gt;"",VLOOKUP(A64,DATA!A:T,4,FALSE),"")</f>
        <v>SENEPART</v>
      </c>
      <c r="F64" s="86" t="s">
        <v>1007</v>
      </c>
      <c r="G64" s="205" t="s">
        <v>967</v>
      </c>
      <c r="H64" s="86" t="s">
        <v>5</v>
      </c>
      <c r="I64" s="117" t="s">
        <v>868</v>
      </c>
      <c r="J64" s="147"/>
      <c r="K64" s="87"/>
      <c r="L64" s="180" t="str">
        <f>Formations[[#This Row],[NOM]]&amp;Formations[[#This Row],[INTITULE FORMATION]]</f>
        <v>CHABERTRecyclage SST</v>
      </c>
    </row>
    <row r="65" spans="1:12" ht="16.5" x14ac:dyDescent="0.45">
      <c r="A65" s="211">
        <v>102966</v>
      </c>
      <c r="B65" s="215" t="str">
        <f>IF(Formations[[#This Row],[MATRICULE]]&lt;&gt;"",VLOOKUP($A65,DATA!$A:$T,2,FALSE),"")</f>
        <v>CHAMBON</v>
      </c>
      <c r="C65" s="217" t="str">
        <f>IF(Formations[[#This Row],[MATRICULE]]&lt;&gt;"",VLOOKUP($A65,DATA!$A:$T,3,FALSE),"")</f>
        <v>Patrick</v>
      </c>
      <c r="D65" s="219" t="str">
        <f>IF(Formations[[#This Row],[MATRICULE]]&lt;&gt;"",VLOOKUP($A65,DATA!$A:$T,5,FALSE),"")</f>
        <v>Aub.</v>
      </c>
      <c r="E65" s="224" t="str">
        <f>IF(Formations[[#This Row],[MATRICULE]]&lt;&gt;"",VLOOKUP(A65,DATA!A:T,4,FALSE),"")</f>
        <v>ALIX</v>
      </c>
      <c r="F65" s="86" t="s">
        <v>1007</v>
      </c>
      <c r="G65" s="205" t="s">
        <v>967</v>
      </c>
      <c r="H65" s="86" t="s">
        <v>5</v>
      </c>
      <c r="I65" s="167" t="s">
        <v>978</v>
      </c>
      <c r="J65" s="147" t="s">
        <v>112</v>
      </c>
      <c r="K65" s="87"/>
      <c r="L65" s="178" t="str">
        <f>Formations[[#This Row],[NOM]]&amp;Formations[[#This Row],[INTITULE FORMATION]]</f>
        <v>CHAMBONGestes et Postures</v>
      </c>
    </row>
    <row r="66" spans="1:12" ht="16.5" x14ac:dyDescent="0.45">
      <c r="A66" s="211">
        <v>102966</v>
      </c>
      <c r="B66" s="215" t="str">
        <f>IF(Formations[[#This Row],[MATRICULE]]&lt;&gt;"",VLOOKUP($A66,DATA!$A:$T,2,FALSE),"")</f>
        <v>CHAMBON</v>
      </c>
      <c r="C66" s="217" t="str">
        <f>IF(Formations[[#This Row],[MATRICULE]]&lt;&gt;"",VLOOKUP($A66,DATA!$A:$T,3,FALSE),"")</f>
        <v>Patrick</v>
      </c>
      <c r="D66" s="219" t="str">
        <f>IF(Formations[[#This Row],[MATRICULE]]&lt;&gt;"",VLOOKUP($A66,DATA!$A:$T,5,FALSE),"")</f>
        <v>Aub.</v>
      </c>
      <c r="E66" s="224" t="str">
        <f>IF(Formations[[#This Row],[MATRICULE]]&lt;&gt;"",VLOOKUP(A66,DATA!A:T,4,FALSE),"")</f>
        <v>ALIX</v>
      </c>
      <c r="F66" s="86" t="s">
        <v>1007</v>
      </c>
      <c r="G66" s="205" t="s">
        <v>967</v>
      </c>
      <c r="H66" s="86" t="s">
        <v>5</v>
      </c>
      <c r="I66" s="167" t="s">
        <v>980</v>
      </c>
      <c r="J66" s="147" t="s">
        <v>115</v>
      </c>
      <c r="K66" s="87"/>
      <c r="L66" s="178" t="str">
        <f>Formations[[#This Row],[NOM]]&amp;Formations[[#This Row],[INTITULE FORMATION]]</f>
        <v>CHAMBONRisques Chimiques</v>
      </c>
    </row>
    <row r="67" spans="1:12" ht="16.5" x14ac:dyDescent="0.45">
      <c r="A67" s="211">
        <v>103062</v>
      </c>
      <c r="B67" s="215" t="str">
        <f>IF(Formations[[#This Row],[MATRICULE]]&lt;&gt;"",VLOOKUP($A67,DATA!$A:$T,2,FALSE),"")</f>
        <v>CHANIOL</v>
      </c>
      <c r="C67" s="217" t="str">
        <f>IF(Formations[[#This Row],[MATRICULE]]&lt;&gt;"",VLOOKUP($A67,DATA!$A:$T,3,FALSE),"")</f>
        <v>Serge</v>
      </c>
      <c r="D67" s="219" t="str">
        <f>IF(Formations[[#This Row],[MATRICULE]]&lt;&gt;"",VLOOKUP($A67,DATA!$A:$T,5,FALSE),"")</f>
        <v>Aub.</v>
      </c>
      <c r="E67" s="224" t="str">
        <f>IF(Formations[[#This Row],[MATRICULE]]&lt;&gt;"",VLOOKUP(A67,DATA!A:T,4,FALSE),"")</f>
        <v>SENEPART</v>
      </c>
      <c r="F67" s="86" t="s">
        <v>1007</v>
      </c>
      <c r="G67" s="205" t="s">
        <v>967</v>
      </c>
      <c r="H67" s="86" t="s">
        <v>5</v>
      </c>
      <c r="I67" s="167" t="s">
        <v>857</v>
      </c>
      <c r="J67" s="147" t="s">
        <v>113</v>
      </c>
      <c r="K67" s="87"/>
      <c r="L67" s="178" t="str">
        <f>Formations[[#This Row],[NOM]]&amp;Formations[[#This Row],[INTITULE FORMATION]]</f>
        <v>CHANIOLIncendie</v>
      </c>
    </row>
    <row r="68" spans="1:12" ht="16.5" x14ac:dyDescent="0.45">
      <c r="A68" s="211">
        <v>103026</v>
      </c>
      <c r="B68" s="215" t="str">
        <f>IF(Formations[[#This Row],[MATRICULE]]&lt;&gt;"",VLOOKUP($A68,DATA!$A:$T,2,FALSE),"")</f>
        <v>CHAREYRE</v>
      </c>
      <c r="C68" s="217" t="str">
        <f>IF(Formations[[#This Row],[MATRICULE]]&lt;&gt;"",VLOOKUP($A68,DATA!$A:$T,3,FALSE),"")</f>
        <v>Olivier</v>
      </c>
      <c r="D68" s="219" t="str">
        <f>IF(Formations[[#This Row],[MATRICULE]]&lt;&gt;"",VLOOKUP($A68,DATA!$A:$T,5,FALSE),"")</f>
        <v>Aub.</v>
      </c>
      <c r="E68" s="227" t="str">
        <f>IF(Formations[[#This Row],[MATRICULE]]&lt;&gt;"",VLOOKUP(A68,DATA!A:T,4,FALSE),"")</f>
        <v>FUENTES</v>
      </c>
      <c r="F68" s="86" t="s">
        <v>1007</v>
      </c>
      <c r="G68" s="205" t="s">
        <v>967</v>
      </c>
      <c r="H68" s="86" t="s">
        <v>5</v>
      </c>
      <c r="I68" s="167" t="s">
        <v>978</v>
      </c>
      <c r="J68" s="147" t="s">
        <v>112</v>
      </c>
      <c r="K68" s="87"/>
      <c r="L68" s="178" t="str">
        <f>Formations[[#This Row],[NOM]]&amp;Formations[[#This Row],[INTITULE FORMATION]]</f>
        <v>CHAREYREGestes et Postures</v>
      </c>
    </row>
    <row r="69" spans="1:12" ht="16.5" x14ac:dyDescent="0.45">
      <c r="A69" s="211">
        <v>103026</v>
      </c>
      <c r="B69" s="215" t="str">
        <f>IF(Formations[[#This Row],[MATRICULE]]&lt;&gt;"",VLOOKUP($A69,DATA!$A:$T,2,FALSE),"")</f>
        <v>CHAREYRE</v>
      </c>
      <c r="C69" s="217" t="str">
        <f>IF(Formations[[#This Row],[MATRICULE]]&lt;&gt;"",VLOOKUP($A69,DATA!$A:$T,3,FALSE),"")</f>
        <v>Olivier</v>
      </c>
      <c r="D69" s="219" t="str">
        <f>IF(Formations[[#This Row],[MATRICULE]]&lt;&gt;"",VLOOKUP($A69,DATA!$A:$T,5,FALSE),"")</f>
        <v>Aub.</v>
      </c>
      <c r="E69" s="227" t="str">
        <f>IF(Formations[[#This Row],[MATRICULE]]&lt;&gt;"",VLOOKUP(A69,DATA!A:T,4,FALSE),"")</f>
        <v>FUENTES</v>
      </c>
      <c r="F69" s="86" t="s">
        <v>1007</v>
      </c>
      <c r="G69" s="205" t="s">
        <v>967</v>
      </c>
      <c r="H69" s="86" t="s">
        <v>5</v>
      </c>
      <c r="I69" s="167" t="s">
        <v>857</v>
      </c>
      <c r="J69" s="147" t="s">
        <v>113</v>
      </c>
      <c r="K69" s="87"/>
      <c r="L69" s="178" t="str">
        <f>Formations[[#This Row],[NOM]]&amp;Formations[[#This Row],[INTITULE FORMATION]]</f>
        <v>CHAREYREIncendie</v>
      </c>
    </row>
    <row r="70" spans="1:12" ht="16.5" x14ac:dyDescent="0.45">
      <c r="A70" s="212">
        <v>103026</v>
      </c>
      <c r="B70" s="215" t="str">
        <f>IF(Formations[[#This Row],[MATRICULE]]&lt;&gt;"",VLOOKUP($A70,DATA!$A:$T,2,FALSE),"")</f>
        <v>CHAREYRE</v>
      </c>
      <c r="C70" s="217" t="str">
        <f>IF(Formations[[#This Row],[MATRICULE]]&lt;&gt;"",VLOOKUP($A70,DATA!$A:$T,3,FALSE),"")</f>
        <v>Olivier</v>
      </c>
      <c r="D70" s="219" t="str">
        <f>IF(Formations[[#This Row],[MATRICULE]]&lt;&gt;"",VLOOKUP($A70,DATA!$A:$T,5,FALSE),"")</f>
        <v>Aub.</v>
      </c>
      <c r="E70" s="228" t="str">
        <f>IF(Formations[[#This Row],[MATRICULE]]&lt;&gt;"",VLOOKUP(A70,DATA!A:T,4,FALSE),"")</f>
        <v>FUENTES</v>
      </c>
      <c r="F70" s="86" t="s">
        <v>1007</v>
      </c>
      <c r="G70" s="205" t="s">
        <v>967</v>
      </c>
      <c r="H70" s="86" t="s">
        <v>5</v>
      </c>
      <c r="I70" s="123" t="s">
        <v>868</v>
      </c>
      <c r="J70" s="147"/>
      <c r="K70" s="87"/>
      <c r="L70" s="179" t="str">
        <f>Formations[[#This Row],[NOM]]&amp;Formations[[#This Row],[INTITULE FORMATION]]</f>
        <v>CHAREYRERecyclage SST</v>
      </c>
    </row>
    <row r="71" spans="1:12" ht="16.5" x14ac:dyDescent="0.45">
      <c r="A71" s="211">
        <v>104625</v>
      </c>
      <c r="B71" s="215" t="str">
        <f>IF(Formations[[#This Row],[MATRICULE]]&lt;&gt;"",VLOOKUP($A71,DATA!$A:$T,2,FALSE),"")</f>
        <v>CHENAVAS</v>
      </c>
      <c r="C71" s="217" t="str">
        <f>IF(Formations[[#This Row],[MATRICULE]]&lt;&gt;"",VLOOKUP($A71,DATA!$A:$T,3,FALSE),"")</f>
        <v>Franck</v>
      </c>
      <c r="D71" s="219" t="str">
        <f>IF(Formations[[#This Row],[MATRICULE]]&lt;&gt;"",VLOOKUP($A71,DATA!$A:$T,5,FALSE),"")</f>
        <v>STG</v>
      </c>
      <c r="E71" s="225" t="str">
        <f>IF(Formations[[#This Row],[MATRICULE]]&lt;&gt;"",VLOOKUP(A71,DATA!A:T,4,FALSE),"")</f>
        <v>XUEREB</v>
      </c>
      <c r="F71" s="86" t="s">
        <v>1007</v>
      </c>
      <c r="G71" s="205" t="s">
        <v>967</v>
      </c>
      <c r="H71" s="86" t="s">
        <v>5</v>
      </c>
      <c r="I71" s="167" t="s">
        <v>857</v>
      </c>
      <c r="J71" s="147" t="s">
        <v>112</v>
      </c>
      <c r="K71" s="87"/>
      <c r="L71" s="178" t="str">
        <f>Formations[[#This Row],[NOM]]&amp;Formations[[#This Row],[INTITULE FORMATION]]</f>
        <v>CHENAVASIncendie</v>
      </c>
    </row>
    <row r="72" spans="1:12" ht="16.5" x14ac:dyDescent="0.45">
      <c r="A72" s="211">
        <v>104625</v>
      </c>
      <c r="B72" s="215" t="str">
        <f>IF(Formations[[#This Row],[MATRICULE]]&lt;&gt;"",VLOOKUP($A72,DATA!$A:$T,2,FALSE),"")</f>
        <v>CHENAVAS</v>
      </c>
      <c r="C72" s="217" t="str">
        <f>IF(Formations[[#This Row],[MATRICULE]]&lt;&gt;"",VLOOKUP($A72,DATA!$A:$T,3,FALSE),"")</f>
        <v>Franck</v>
      </c>
      <c r="D72" s="219" t="str">
        <f>IF(Formations[[#This Row],[MATRICULE]]&lt;&gt;"",VLOOKUP($A72,DATA!$A:$T,5,FALSE),"")</f>
        <v>STG</v>
      </c>
      <c r="E72" s="225" t="str">
        <f>IF(Formations[[#This Row],[MATRICULE]]&lt;&gt;"",VLOOKUP(A72,DATA!A:T,4,FALSE),"")</f>
        <v>XUEREB</v>
      </c>
      <c r="F72" s="86" t="s">
        <v>1007</v>
      </c>
      <c r="G72" s="205" t="s">
        <v>967</v>
      </c>
      <c r="H72" s="86" t="s">
        <v>5</v>
      </c>
      <c r="I72" s="167" t="s">
        <v>979</v>
      </c>
      <c r="J72" s="147" t="s">
        <v>115</v>
      </c>
      <c r="K72" s="87"/>
      <c r="L72" s="178" t="str">
        <f>Formations[[#This Row],[NOM]]&amp;Formations[[#This Row],[INTITULE FORMATION]]</f>
        <v>CHENAVASRecyclage Pont Roulant</v>
      </c>
    </row>
    <row r="73" spans="1:12" ht="16.5" x14ac:dyDescent="0.45">
      <c r="A73" s="212">
        <v>104625</v>
      </c>
      <c r="B73" s="215" t="str">
        <f>IF(Formations[[#This Row],[MATRICULE]]&lt;&gt;"",VLOOKUP($A73,DATA!$A:$T,2,FALSE),"")</f>
        <v>CHENAVAS</v>
      </c>
      <c r="C73" s="217" t="str">
        <f>IF(Formations[[#This Row],[MATRICULE]]&lt;&gt;"",VLOOKUP($A73,DATA!$A:$T,3,FALSE),"")</f>
        <v>Franck</v>
      </c>
      <c r="D73" s="219" t="str">
        <f>IF(Formations[[#This Row],[MATRICULE]]&lt;&gt;"",VLOOKUP($A73,DATA!$A:$T,5,FALSE),"")</f>
        <v>STG</v>
      </c>
      <c r="E73" s="228" t="str">
        <f>IF(Formations[[#This Row],[MATRICULE]]&lt;&gt;"",VLOOKUP(A73,DATA!A:T,4,FALSE),"")</f>
        <v>XUEREB</v>
      </c>
      <c r="F73" s="86" t="s">
        <v>1007</v>
      </c>
      <c r="G73" s="205" t="s">
        <v>967</v>
      </c>
      <c r="H73" s="86" t="s">
        <v>5</v>
      </c>
      <c r="I73" s="123" t="s">
        <v>981</v>
      </c>
      <c r="J73" s="147"/>
      <c r="K73" s="87"/>
      <c r="L73" s="179" t="str">
        <f>Formations[[#This Row],[NOM]]&amp;Formations[[#This Row],[INTITULE FORMATION]]</f>
        <v>CHENAVASHab Electricité</v>
      </c>
    </row>
    <row r="74" spans="1:12" ht="16.5" x14ac:dyDescent="0.45">
      <c r="A74" s="211">
        <v>104649</v>
      </c>
      <c r="B74" s="215" t="str">
        <f>IF(Formations[[#This Row],[MATRICULE]]&lt;&gt;"",VLOOKUP($A74,DATA!$A:$T,2,FALSE),"")</f>
        <v>CHENAVIER</v>
      </c>
      <c r="C74" s="217" t="str">
        <f>IF(Formations[[#This Row],[MATRICULE]]&lt;&gt;"",VLOOKUP($A74,DATA!$A:$T,3,FALSE),"")</f>
        <v>Patrick</v>
      </c>
      <c r="D74" s="219" t="str">
        <f>IF(Formations[[#This Row],[MATRICULE]]&lt;&gt;"",VLOOKUP($A74,DATA!$A:$T,5,FALSE),"")</f>
        <v>STG</v>
      </c>
      <c r="E74" s="225" t="str">
        <f>IF(Formations[[#This Row],[MATRICULE]]&lt;&gt;"",VLOOKUP(A74,DATA!A:T,4,FALSE),"")</f>
        <v>BUISSON</v>
      </c>
      <c r="F74" s="86" t="s">
        <v>1007</v>
      </c>
      <c r="G74" s="205" t="s">
        <v>967</v>
      </c>
      <c r="H74" s="86" t="s">
        <v>5</v>
      </c>
      <c r="I74" s="167" t="s">
        <v>857</v>
      </c>
      <c r="J74" s="147" t="s">
        <v>112</v>
      </c>
      <c r="K74" s="87"/>
      <c r="L74" s="178" t="str">
        <f>Formations[[#This Row],[NOM]]&amp;Formations[[#This Row],[INTITULE FORMATION]]</f>
        <v>CHENAVIERIncendie</v>
      </c>
    </row>
    <row r="75" spans="1:12" ht="16.5" x14ac:dyDescent="0.45">
      <c r="A75" s="212">
        <v>104649</v>
      </c>
      <c r="B75" s="215" t="str">
        <f>IF(Formations[[#This Row],[MATRICULE]]&lt;&gt;"",VLOOKUP($A75,DATA!$A:$T,2,FALSE),"")</f>
        <v>CHENAVIER</v>
      </c>
      <c r="C75" s="217" t="str">
        <f>IF(Formations[[#This Row],[MATRICULE]]&lt;&gt;"",VLOOKUP($A75,DATA!$A:$T,3,FALSE),"")</f>
        <v>Patrick</v>
      </c>
      <c r="D75" s="219" t="str">
        <f>IF(Formations[[#This Row],[MATRICULE]]&lt;&gt;"",VLOOKUP($A75,DATA!$A:$T,5,FALSE),"")</f>
        <v>STG</v>
      </c>
      <c r="E75" s="228" t="str">
        <f>IF(Formations[[#This Row],[MATRICULE]]&lt;&gt;"",VLOOKUP(A75,DATA!A:T,4,FALSE),"")</f>
        <v>BUISSON</v>
      </c>
      <c r="F75" s="86" t="s">
        <v>1007</v>
      </c>
      <c r="G75" s="205" t="s">
        <v>967</v>
      </c>
      <c r="H75" s="86" t="s">
        <v>5</v>
      </c>
      <c r="I75" s="123" t="s">
        <v>981</v>
      </c>
      <c r="J75" s="147"/>
      <c r="K75" s="87"/>
      <c r="L75" s="179" t="str">
        <f>Formations[[#This Row],[NOM]]&amp;Formations[[#This Row],[INTITULE FORMATION]]</f>
        <v>CHENAVIERHab Electricité</v>
      </c>
    </row>
    <row r="76" spans="1:12" ht="16.5" x14ac:dyDescent="0.45">
      <c r="A76" s="211">
        <v>102960</v>
      </c>
      <c r="B76" s="215" t="str">
        <f>IF(Formations[[#This Row],[MATRICULE]]&lt;&gt;"",VLOOKUP($A76,DATA!$A:$T,2,FALSE),"")</f>
        <v>CHOMBART</v>
      </c>
      <c r="C76" s="217" t="str">
        <f>IF(Formations[[#This Row],[MATRICULE]]&lt;&gt;"",VLOOKUP($A76,DATA!$A:$T,3,FALSE),"")</f>
        <v>Francois</v>
      </c>
      <c r="D76" s="219" t="str">
        <f>IF(Formations[[#This Row],[MATRICULE]]&lt;&gt;"",VLOOKUP($A76,DATA!$A:$T,5,FALSE),"")</f>
        <v>Aub.</v>
      </c>
      <c r="E76" s="224" t="str">
        <f>IF(Formations[[#This Row],[MATRICULE]]&lt;&gt;"",VLOOKUP(A76,DATA!A:T,4,FALSE),"")</f>
        <v>HAON</v>
      </c>
      <c r="F76" s="86" t="s">
        <v>1007</v>
      </c>
      <c r="G76" s="205" t="s">
        <v>967</v>
      </c>
      <c r="H76" s="86" t="s">
        <v>5</v>
      </c>
      <c r="I76" s="167" t="s">
        <v>857</v>
      </c>
      <c r="J76" s="147" t="s">
        <v>113</v>
      </c>
      <c r="K76" s="87"/>
      <c r="L76" s="178" t="str">
        <f>Formations[[#This Row],[NOM]]&amp;Formations[[#This Row],[INTITULE FORMATION]]</f>
        <v>CHOMBARTIncendie</v>
      </c>
    </row>
    <row r="77" spans="1:12" ht="16.5" x14ac:dyDescent="0.45">
      <c r="A77" s="211">
        <v>102960</v>
      </c>
      <c r="B77" s="215" t="str">
        <f>IF(Formations[[#This Row],[MATRICULE]]&lt;&gt;"",VLOOKUP($A77,DATA!$A:$T,2,FALSE),"")</f>
        <v>CHOMBART</v>
      </c>
      <c r="C77" s="217" t="str">
        <f>IF(Formations[[#This Row],[MATRICULE]]&lt;&gt;"",VLOOKUP($A77,DATA!$A:$T,3,FALSE),"")</f>
        <v>Francois</v>
      </c>
      <c r="D77" s="219" t="str">
        <f>IF(Formations[[#This Row],[MATRICULE]]&lt;&gt;"",VLOOKUP($A77,DATA!$A:$T,5,FALSE),"")</f>
        <v>Aub.</v>
      </c>
      <c r="E77" s="224" t="str">
        <f>IF(Formations[[#This Row],[MATRICULE]]&lt;&gt;"",VLOOKUP(A77,DATA!A:T,4,FALSE),"")</f>
        <v>HAON</v>
      </c>
      <c r="F77" s="86" t="s">
        <v>1007</v>
      </c>
      <c r="G77" s="205" t="s">
        <v>967</v>
      </c>
      <c r="H77" s="86" t="s">
        <v>5</v>
      </c>
      <c r="I77" s="167" t="s">
        <v>980</v>
      </c>
      <c r="J77" s="147" t="s">
        <v>115</v>
      </c>
      <c r="K77" s="87"/>
      <c r="L77" s="178" t="str">
        <f>Formations[[#This Row],[NOM]]&amp;Formations[[#This Row],[INTITULE FORMATION]]</f>
        <v>CHOMBARTRisques Chimiques</v>
      </c>
    </row>
    <row r="78" spans="1:12" ht="16.5" x14ac:dyDescent="0.45">
      <c r="A78" s="211">
        <v>191743</v>
      </c>
      <c r="B78" s="215" t="str">
        <f>IF(Formations[[#This Row],[MATRICULE]]&lt;&gt;"",VLOOKUP($A78,DATA!$A:$T,2,FALSE),"")</f>
        <v>CLAVEL</v>
      </c>
      <c r="C78" s="217" t="str">
        <f>IF(Formations[[#This Row],[MATRICULE]]&lt;&gt;"",VLOOKUP($A78,DATA!$A:$T,3,FALSE),"")</f>
        <v>Jerome</v>
      </c>
      <c r="D78" s="219" t="str">
        <f>IF(Formations[[#This Row],[MATRICULE]]&lt;&gt;"",VLOOKUP($A78,DATA!$A:$T,5,FALSE),"")</f>
        <v>Lattes</v>
      </c>
      <c r="E78" s="224" t="str">
        <f>IF(Formations[[#This Row],[MATRICULE]]&lt;&gt;"",VLOOKUP(A78,DATA!A:T,4,FALSE),"")</f>
        <v>VERNE</v>
      </c>
      <c r="F78" s="86" t="s">
        <v>1007</v>
      </c>
      <c r="G78" s="205" t="s">
        <v>967</v>
      </c>
      <c r="H78" s="86" t="s">
        <v>5</v>
      </c>
      <c r="I78" s="167" t="s">
        <v>978</v>
      </c>
      <c r="J78" s="147" t="s">
        <v>114</v>
      </c>
      <c r="K78" s="87"/>
      <c r="L78" s="178" t="str">
        <f>Formations[[#This Row],[NOM]]&amp;Formations[[#This Row],[INTITULE FORMATION]]</f>
        <v>CLAVELGestes et Postures</v>
      </c>
    </row>
    <row r="79" spans="1:12" ht="16.5" x14ac:dyDescent="0.45">
      <c r="A79" s="211">
        <v>104664</v>
      </c>
      <c r="B79" s="215" t="str">
        <f>IF(Formations[[#This Row],[MATRICULE]]&lt;&gt;"",VLOOKUP($A79,DATA!$A:$T,2,FALSE),"")</f>
        <v>COMBE</v>
      </c>
      <c r="C79" s="217" t="str">
        <f>IF(Formations[[#This Row],[MATRICULE]]&lt;&gt;"",VLOOKUP($A79,DATA!$A:$T,3,FALSE),"")</f>
        <v>Dominique</v>
      </c>
      <c r="D79" s="219" t="str">
        <f>IF(Formations[[#This Row],[MATRICULE]]&lt;&gt;"",VLOOKUP($A79,DATA!$A:$T,5,FALSE),"")</f>
        <v>STG</v>
      </c>
      <c r="E79" s="226" t="str">
        <f>IF(Formations[[#This Row],[MATRICULE]]&lt;&gt;"",VLOOKUP(A79,DATA!A:T,4,FALSE),"")</f>
        <v>XUEREB</v>
      </c>
      <c r="F79" s="86" t="s">
        <v>1007</v>
      </c>
      <c r="G79" s="205" t="s">
        <v>967</v>
      </c>
      <c r="H79" s="86" t="s">
        <v>5</v>
      </c>
      <c r="I79" s="167" t="s">
        <v>978</v>
      </c>
      <c r="J79" s="147" t="s">
        <v>112</v>
      </c>
      <c r="K79" s="87"/>
      <c r="L79" s="178" t="str">
        <f>Formations[[#This Row],[NOM]]&amp;Formations[[#This Row],[INTITULE FORMATION]]</f>
        <v>COMBEGestes et Postures</v>
      </c>
    </row>
    <row r="80" spans="1:12" ht="16.5" x14ac:dyDescent="0.45">
      <c r="A80" s="211">
        <v>104664</v>
      </c>
      <c r="B80" s="215" t="str">
        <f>IF(Formations[[#This Row],[MATRICULE]]&lt;&gt;"",VLOOKUP($A80,DATA!$A:$T,2,FALSE),"")</f>
        <v>COMBE</v>
      </c>
      <c r="C80" s="217" t="str">
        <f>IF(Formations[[#This Row],[MATRICULE]]&lt;&gt;"",VLOOKUP($A80,DATA!$A:$T,3,FALSE),"")</f>
        <v>Dominique</v>
      </c>
      <c r="D80" s="219" t="str">
        <f>IF(Formations[[#This Row],[MATRICULE]]&lt;&gt;"",VLOOKUP($A80,DATA!$A:$T,5,FALSE),"")</f>
        <v>STG</v>
      </c>
      <c r="E80" s="226" t="str">
        <f>IF(Formations[[#This Row],[MATRICULE]]&lt;&gt;"",VLOOKUP(A80,DATA!A:T,4,FALSE),"")</f>
        <v>XUEREB</v>
      </c>
      <c r="F80" s="86" t="s">
        <v>1007</v>
      </c>
      <c r="G80" s="205" t="s">
        <v>967</v>
      </c>
      <c r="H80" s="86" t="s">
        <v>5</v>
      </c>
      <c r="I80" s="167" t="s">
        <v>857</v>
      </c>
      <c r="J80" s="147" t="s">
        <v>112</v>
      </c>
      <c r="K80" s="87"/>
      <c r="L80" s="178" t="str">
        <f>Formations[[#This Row],[NOM]]&amp;Formations[[#This Row],[INTITULE FORMATION]]</f>
        <v>COMBEIncendie</v>
      </c>
    </row>
    <row r="81" spans="1:12" ht="16.5" x14ac:dyDescent="0.45">
      <c r="A81" s="211">
        <v>104664</v>
      </c>
      <c r="B81" s="215" t="str">
        <f>IF(Formations[[#This Row],[MATRICULE]]&lt;&gt;"",VLOOKUP($A81,DATA!$A:$T,2,FALSE),"")</f>
        <v>COMBE</v>
      </c>
      <c r="C81" s="217" t="str">
        <f>IF(Formations[[#This Row],[MATRICULE]]&lt;&gt;"",VLOOKUP($A81,DATA!$A:$T,3,FALSE),"")</f>
        <v>Dominique</v>
      </c>
      <c r="D81" s="219" t="str">
        <f>IF(Formations[[#This Row],[MATRICULE]]&lt;&gt;"",VLOOKUP($A81,DATA!$A:$T,5,FALSE),"")</f>
        <v>STG</v>
      </c>
      <c r="E81" s="226" t="str">
        <f>IF(Formations[[#This Row],[MATRICULE]]&lt;&gt;"",VLOOKUP(A81,DATA!A:T,4,FALSE),"")</f>
        <v>XUEREB</v>
      </c>
      <c r="F81" s="86" t="s">
        <v>1007</v>
      </c>
      <c r="G81" s="205" t="s">
        <v>967</v>
      </c>
      <c r="H81" s="86" t="s">
        <v>5</v>
      </c>
      <c r="I81" s="167" t="s">
        <v>980</v>
      </c>
      <c r="J81" s="147" t="s">
        <v>113</v>
      </c>
      <c r="K81" s="87"/>
      <c r="L81" s="178" t="str">
        <f>Formations[[#This Row],[NOM]]&amp;Formations[[#This Row],[INTITULE FORMATION]]</f>
        <v>COMBERisques Chimiques</v>
      </c>
    </row>
    <row r="82" spans="1:12" ht="16.5" x14ac:dyDescent="0.45">
      <c r="A82" s="211">
        <v>332168</v>
      </c>
      <c r="B82" s="215" t="str">
        <f>IF(Formations[[#This Row],[MATRICULE]]&lt;&gt;"",VLOOKUP($A82,DATA!$A:$T,2,FALSE),"")</f>
        <v>COPPOLA</v>
      </c>
      <c r="C82" s="217" t="str">
        <f>IF(Formations[[#This Row],[MATRICULE]]&lt;&gt;"",VLOOKUP($A82,DATA!$A:$T,3,FALSE),"")</f>
        <v>Sebastien</v>
      </c>
      <c r="D82" s="219" t="str">
        <f>IF(Formations[[#This Row],[MATRICULE]]&lt;&gt;"",VLOOKUP($A82,DATA!$A:$T,5,FALSE),"")</f>
        <v>STG</v>
      </c>
      <c r="E82" s="225" t="str">
        <f>IF(Formations[[#This Row],[MATRICULE]]&lt;&gt;"",VLOOKUP(A82,DATA!A:T,4,FALSE),"")</f>
        <v>BUISSON</v>
      </c>
      <c r="F82" s="86" t="s">
        <v>1007</v>
      </c>
      <c r="G82" s="205" t="s">
        <v>967</v>
      </c>
      <c r="H82" s="86" t="s">
        <v>5</v>
      </c>
      <c r="I82" s="167" t="s">
        <v>857</v>
      </c>
      <c r="J82" s="147" t="s">
        <v>112</v>
      </c>
      <c r="K82" s="87"/>
      <c r="L82" s="178" t="str">
        <f>Formations[[#This Row],[NOM]]&amp;Formations[[#This Row],[INTITULE FORMATION]]</f>
        <v>COPPOLAIncendie</v>
      </c>
    </row>
    <row r="83" spans="1:12" ht="16.5" x14ac:dyDescent="0.45">
      <c r="A83" s="211">
        <v>332168</v>
      </c>
      <c r="B83" s="215" t="str">
        <f>IF(Formations[[#This Row],[MATRICULE]]&lt;&gt;"",VLOOKUP($A83,DATA!$A:$T,2,FALSE),"")</f>
        <v>COPPOLA</v>
      </c>
      <c r="C83" s="217" t="str">
        <f>IF(Formations[[#This Row],[MATRICULE]]&lt;&gt;"",VLOOKUP($A83,DATA!$A:$T,3,FALSE),"")</f>
        <v>Sebastien</v>
      </c>
      <c r="D83" s="219" t="str">
        <f>IF(Formations[[#This Row],[MATRICULE]]&lt;&gt;"",VLOOKUP($A83,DATA!$A:$T,5,FALSE),"")</f>
        <v>STG</v>
      </c>
      <c r="E83" s="225" t="str">
        <f>IF(Formations[[#This Row],[MATRICULE]]&lt;&gt;"",VLOOKUP(A83,DATA!A:T,4,FALSE),"")</f>
        <v>BUISSON</v>
      </c>
      <c r="F83" s="86" t="s">
        <v>1007</v>
      </c>
      <c r="G83" s="205" t="s">
        <v>967</v>
      </c>
      <c r="H83" s="86" t="s">
        <v>5</v>
      </c>
      <c r="I83" s="167" t="s">
        <v>978</v>
      </c>
      <c r="J83" s="147" t="s">
        <v>112</v>
      </c>
      <c r="K83" s="87"/>
      <c r="L83" s="178" t="str">
        <f>Formations[[#This Row],[NOM]]&amp;Formations[[#This Row],[INTITULE FORMATION]]</f>
        <v>COPPOLAGestes et Postures</v>
      </c>
    </row>
    <row r="84" spans="1:12" ht="16.5" x14ac:dyDescent="0.45">
      <c r="A84" s="212">
        <v>332168</v>
      </c>
      <c r="B84" s="215" t="str">
        <f>IF(Formations[[#This Row],[MATRICULE]]&lt;&gt;"",VLOOKUP($A84,DATA!$A:$T,2,FALSE),"")</f>
        <v>COPPOLA</v>
      </c>
      <c r="C84" s="217" t="str">
        <f>IF(Formations[[#This Row],[MATRICULE]]&lt;&gt;"",VLOOKUP($A84,DATA!$A:$T,3,FALSE),"")</f>
        <v>Sebastien</v>
      </c>
      <c r="D84" s="219" t="str">
        <f>IF(Formations[[#This Row],[MATRICULE]]&lt;&gt;"",VLOOKUP($A84,DATA!$A:$T,5,FALSE),"")</f>
        <v>STG</v>
      </c>
      <c r="E84" s="228" t="str">
        <f>IF(Formations[[#This Row],[MATRICULE]]&lt;&gt;"",VLOOKUP(A84,DATA!A:T,4,FALSE),"")</f>
        <v>BUISSON</v>
      </c>
      <c r="F84" s="86" t="s">
        <v>1007</v>
      </c>
      <c r="G84" s="205" t="s">
        <v>967</v>
      </c>
      <c r="H84" s="86" t="s">
        <v>5</v>
      </c>
      <c r="I84" s="123" t="s">
        <v>981</v>
      </c>
      <c r="J84" s="147"/>
      <c r="K84" s="87"/>
      <c r="L84" s="179" t="str">
        <f>Formations[[#This Row],[NOM]]&amp;Formations[[#This Row],[INTITULE FORMATION]]</f>
        <v>COPPOLAHab Electricité</v>
      </c>
    </row>
    <row r="85" spans="1:12" ht="16.5" x14ac:dyDescent="0.45">
      <c r="A85" s="211">
        <v>103064</v>
      </c>
      <c r="B85" s="215" t="str">
        <f>IF(Formations[[#This Row],[MATRICULE]]&lt;&gt;"",VLOOKUP($A85,DATA!$A:$T,2,FALSE),"")</f>
        <v>COSTE</v>
      </c>
      <c r="C85" s="217" t="str">
        <f>IF(Formations[[#This Row],[MATRICULE]]&lt;&gt;"",VLOOKUP($A85,DATA!$A:$T,3,FALSE),"")</f>
        <v>Gisele</v>
      </c>
      <c r="D85" s="219" t="str">
        <f>IF(Formations[[#This Row],[MATRICULE]]&lt;&gt;"",VLOOKUP($A85,DATA!$A:$T,5,FALSE),"")</f>
        <v>Aub.</v>
      </c>
      <c r="E85" s="224" t="str">
        <f>IF(Formations[[#This Row],[MATRICULE]]&lt;&gt;"",VLOOKUP(A85,DATA!A:T,4,FALSE),"")</f>
        <v>SENEPART</v>
      </c>
      <c r="F85" s="86" t="s">
        <v>1007</v>
      </c>
      <c r="G85" s="205" t="s">
        <v>967</v>
      </c>
      <c r="H85" s="86" t="s">
        <v>5</v>
      </c>
      <c r="I85" s="167" t="s">
        <v>978</v>
      </c>
      <c r="J85" s="147" t="s">
        <v>112</v>
      </c>
      <c r="K85" s="87"/>
      <c r="L85" s="178" t="str">
        <f>Formations[[#This Row],[NOM]]&amp;Formations[[#This Row],[INTITULE FORMATION]]</f>
        <v>COSTEGestes et Postures</v>
      </c>
    </row>
    <row r="86" spans="1:12" ht="16.5" x14ac:dyDescent="0.45">
      <c r="A86" s="211">
        <v>103064</v>
      </c>
      <c r="B86" s="215" t="str">
        <f>IF(Formations[[#This Row],[MATRICULE]]&lt;&gt;"",VLOOKUP($A86,DATA!$A:$T,2,FALSE),"")</f>
        <v>COSTE</v>
      </c>
      <c r="C86" s="217" t="str">
        <f>IF(Formations[[#This Row],[MATRICULE]]&lt;&gt;"",VLOOKUP($A86,DATA!$A:$T,3,FALSE),"")</f>
        <v>Gisele</v>
      </c>
      <c r="D86" s="219" t="str">
        <f>IF(Formations[[#This Row],[MATRICULE]]&lt;&gt;"",VLOOKUP($A86,DATA!$A:$T,5,FALSE),"")</f>
        <v>Aub.</v>
      </c>
      <c r="E86" s="224" t="str">
        <f>IF(Formations[[#This Row],[MATRICULE]]&lt;&gt;"",VLOOKUP(A86,DATA!A:T,4,FALSE),"")</f>
        <v>SENEPART</v>
      </c>
      <c r="F86" s="86" t="s">
        <v>1007</v>
      </c>
      <c r="G86" s="205" t="s">
        <v>967</v>
      </c>
      <c r="H86" s="86" t="s">
        <v>5</v>
      </c>
      <c r="I86" s="167" t="s">
        <v>857</v>
      </c>
      <c r="J86" s="147" t="s">
        <v>113</v>
      </c>
      <c r="K86" s="87"/>
      <c r="L86" s="178" t="str">
        <f>Formations[[#This Row],[NOM]]&amp;Formations[[#This Row],[INTITULE FORMATION]]</f>
        <v>COSTEIncendie</v>
      </c>
    </row>
    <row r="87" spans="1:12" ht="16.5" x14ac:dyDescent="0.45">
      <c r="A87" s="211">
        <v>104710</v>
      </c>
      <c r="B87" s="215" t="str">
        <f>IF(Formations[[#This Row],[MATRICULE]]&lt;&gt;"",VLOOKUP($A87,DATA!$A:$T,2,FALSE),"")</f>
        <v>COUTO</v>
      </c>
      <c r="C87" s="217" t="str">
        <f>IF(Formations[[#This Row],[MATRICULE]]&lt;&gt;"",VLOOKUP($A87,DATA!$A:$T,3,FALSE),"")</f>
        <v>Adriano</v>
      </c>
      <c r="D87" s="219" t="str">
        <f>IF(Formations[[#This Row],[MATRICULE]]&lt;&gt;"",VLOOKUP($A87,DATA!$A:$T,5,FALSE),"")</f>
        <v>STG</v>
      </c>
      <c r="E87" s="225" t="str">
        <f>IF(Formations[[#This Row],[MATRICULE]]&lt;&gt;"",VLOOKUP(A87,DATA!A:T,4,FALSE),"")</f>
        <v>XUEREB</v>
      </c>
      <c r="F87" s="86" t="s">
        <v>1007</v>
      </c>
      <c r="G87" s="205" t="s">
        <v>967</v>
      </c>
      <c r="H87" s="86" t="s">
        <v>5</v>
      </c>
      <c r="I87" s="167" t="s">
        <v>978</v>
      </c>
      <c r="J87" s="147" t="s">
        <v>112</v>
      </c>
      <c r="K87" s="87"/>
      <c r="L87" s="178" t="str">
        <f>Formations[[#This Row],[NOM]]&amp;Formations[[#This Row],[INTITULE FORMATION]]</f>
        <v>COUTOGestes et Postures</v>
      </c>
    </row>
    <row r="88" spans="1:12" ht="16.5" x14ac:dyDescent="0.45">
      <c r="A88" s="211">
        <v>104710</v>
      </c>
      <c r="B88" s="215" t="str">
        <f>IF(Formations[[#This Row],[MATRICULE]]&lt;&gt;"",VLOOKUP($A88,DATA!$A:$T,2,FALSE),"")</f>
        <v>COUTO</v>
      </c>
      <c r="C88" s="217" t="str">
        <f>IF(Formations[[#This Row],[MATRICULE]]&lt;&gt;"",VLOOKUP($A88,DATA!$A:$T,3,FALSE),"")</f>
        <v>Adriano</v>
      </c>
      <c r="D88" s="219" t="str">
        <f>IF(Formations[[#This Row],[MATRICULE]]&lt;&gt;"",VLOOKUP($A88,DATA!$A:$T,5,FALSE),"")</f>
        <v>STG</v>
      </c>
      <c r="E88" s="225" t="str">
        <f>IF(Formations[[#This Row],[MATRICULE]]&lt;&gt;"",VLOOKUP(A88,DATA!A:T,4,FALSE),"")</f>
        <v>XUEREB</v>
      </c>
      <c r="F88" s="86" t="s">
        <v>1007</v>
      </c>
      <c r="G88" s="205" t="s">
        <v>967</v>
      </c>
      <c r="H88" s="86" t="s">
        <v>5</v>
      </c>
      <c r="I88" s="167" t="s">
        <v>979</v>
      </c>
      <c r="J88" s="147" t="s">
        <v>115</v>
      </c>
      <c r="K88" s="87"/>
      <c r="L88" s="178" t="str">
        <f>Formations[[#This Row],[NOM]]&amp;Formations[[#This Row],[INTITULE FORMATION]]</f>
        <v>COUTORecyclage Pont Roulant</v>
      </c>
    </row>
    <row r="89" spans="1:12" ht="16.5" x14ac:dyDescent="0.45">
      <c r="A89" s="211">
        <v>102972</v>
      </c>
      <c r="B89" s="215" t="str">
        <f>IF(Formations[[#This Row],[MATRICULE]]&lt;&gt;"",VLOOKUP($A89,DATA!$A:$T,2,FALSE),"")</f>
        <v>CRUS</v>
      </c>
      <c r="C89" s="217" t="str">
        <f>IF(Formations[[#This Row],[MATRICULE]]&lt;&gt;"",VLOOKUP($A89,DATA!$A:$T,3,FALSE),"")</f>
        <v>Jean-Louis</v>
      </c>
      <c r="D89" s="219" t="str">
        <f>IF(Formations[[#This Row],[MATRICULE]]&lt;&gt;"",VLOOKUP($A89,DATA!$A:$T,5,FALSE),"")</f>
        <v>Aub.</v>
      </c>
      <c r="E89" s="224" t="str">
        <f>IF(Formations[[#This Row],[MATRICULE]]&lt;&gt;"",VLOOKUP(A89,DATA!A:T,4,FALSE),"")</f>
        <v>ALIX</v>
      </c>
      <c r="F89" s="86" t="s">
        <v>1007</v>
      </c>
      <c r="G89" s="205" t="s">
        <v>967</v>
      </c>
      <c r="H89" s="86" t="s">
        <v>5</v>
      </c>
      <c r="I89" s="167" t="s">
        <v>978</v>
      </c>
      <c r="J89" s="147" t="s">
        <v>112</v>
      </c>
      <c r="K89" s="87"/>
      <c r="L89" s="178" t="str">
        <f>Formations[[#This Row],[NOM]]&amp;Formations[[#This Row],[INTITULE FORMATION]]</f>
        <v>CRUSGestes et Postures</v>
      </c>
    </row>
    <row r="90" spans="1:12" ht="16.5" x14ac:dyDescent="0.45">
      <c r="A90" s="212">
        <v>103034</v>
      </c>
      <c r="B90" s="215" t="str">
        <f>IF(Formations[[#This Row],[MATRICULE]]&lt;&gt;"",VLOOKUP($A90,DATA!$A:$T,2,FALSE),"")</f>
        <v>DALL ALBA</v>
      </c>
      <c r="C90" s="217" t="str">
        <f>IF(Formations[[#This Row],[MATRICULE]]&lt;&gt;"",VLOOKUP($A90,DATA!$A:$T,3,FALSE),"")</f>
        <v>Didier</v>
      </c>
      <c r="D90" s="219" t="str">
        <f>IF(Formations[[#This Row],[MATRICULE]]&lt;&gt;"",VLOOKUP($A90,DATA!$A:$T,5,FALSE),"")</f>
        <v>Aub.</v>
      </c>
      <c r="E90" s="228" t="str">
        <f>IF(Formations[[#This Row],[MATRICULE]]&lt;&gt;"",VLOOKUP(A90,DATA!A:T,4,FALSE),"")</f>
        <v>DARDARE</v>
      </c>
      <c r="F90" s="86" t="s">
        <v>1007</v>
      </c>
      <c r="G90" s="205" t="s">
        <v>967</v>
      </c>
      <c r="H90" s="86" t="s">
        <v>5</v>
      </c>
      <c r="I90" s="123" t="s">
        <v>868</v>
      </c>
      <c r="J90" s="147"/>
      <c r="K90" s="87"/>
      <c r="L90" s="179" t="str">
        <f>Formations[[#This Row],[NOM]]&amp;Formations[[#This Row],[INTITULE FORMATION]]</f>
        <v>DALL ALBARecyclage SST</v>
      </c>
    </row>
    <row r="91" spans="1:12" ht="16.5" x14ac:dyDescent="0.45">
      <c r="A91" s="211">
        <v>102894</v>
      </c>
      <c r="B91" s="215" t="str">
        <f>IF(Formations[[#This Row],[MATRICULE]]&lt;&gt;"",VLOOKUP($A91,DATA!$A:$T,2,FALSE),"")</f>
        <v>DALLANEGRA</v>
      </c>
      <c r="C91" s="217" t="str">
        <f>IF(Formations[[#This Row],[MATRICULE]]&lt;&gt;"",VLOOKUP($A91,DATA!$A:$T,3,FALSE),"")</f>
        <v>Gerald</v>
      </c>
      <c r="D91" s="219" t="str">
        <f>IF(Formations[[#This Row],[MATRICULE]]&lt;&gt;"",VLOOKUP($A91,DATA!$A:$T,5,FALSE),"")</f>
        <v>Aub.</v>
      </c>
      <c r="E91" s="224" t="str">
        <f>IF(Formations[[#This Row],[MATRICULE]]&lt;&gt;"",VLOOKUP(A91,DATA!A:T,4,FALSE),"")</f>
        <v>ALIX</v>
      </c>
      <c r="F91" s="86" t="s">
        <v>1007</v>
      </c>
      <c r="G91" s="205" t="s">
        <v>967</v>
      </c>
      <c r="H91" s="86" t="s">
        <v>5</v>
      </c>
      <c r="I91" s="167" t="s">
        <v>978</v>
      </c>
      <c r="J91" s="147" t="s">
        <v>112</v>
      </c>
      <c r="K91" s="87"/>
      <c r="L91" s="178" t="str">
        <f>Formations[[#This Row],[NOM]]&amp;Formations[[#This Row],[INTITULE FORMATION]]</f>
        <v>DALLANEGRAGestes et Postures</v>
      </c>
    </row>
    <row r="92" spans="1:12" ht="16.5" x14ac:dyDescent="0.45">
      <c r="A92" s="211">
        <v>102894</v>
      </c>
      <c r="B92" s="215" t="str">
        <f>IF(Formations[[#This Row],[MATRICULE]]&lt;&gt;"",VLOOKUP($A92,DATA!$A:$T,2,FALSE),"")</f>
        <v>DALLANEGRA</v>
      </c>
      <c r="C92" s="217" t="str">
        <f>IF(Formations[[#This Row],[MATRICULE]]&lt;&gt;"",VLOOKUP($A92,DATA!$A:$T,3,FALSE),"")</f>
        <v>Gerald</v>
      </c>
      <c r="D92" s="219" t="str">
        <f>IF(Formations[[#This Row],[MATRICULE]]&lt;&gt;"",VLOOKUP($A92,DATA!$A:$T,5,FALSE),"")</f>
        <v>Aub.</v>
      </c>
      <c r="E92" s="224" t="str">
        <f>IF(Formations[[#This Row],[MATRICULE]]&lt;&gt;"",VLOOKUP(A92,DATA!A:T,4,FALSE),"")</f>
        <v>ALIX</v>
      </c>
      <c r="F92" s="86" t="s">
        <v>1007</v>
      </c>
      <c r="G92" s="205" t="s">
        <v>967</v>
      </c>
      <c r="H92" s="86" t="s">
        <v>5</v>
      </c>
      <c r="I92" s="167" t="s">
        <v>857</v>
      </c>
      <c r="J92" s="147" t="s">
        <v>113</v>
      </c>
      <c r="K92" s="87"/>
      <c r="L92" s="178" t="str">
        <f>Formations[[#This Row],[NOM]]&amp;Formations[[#This Row],[INTITULE FORMATION]]</f>
        <v>DALLANEGRAIncendie</v>
      </c>
    </row>
    <row r="93" spans="1:12" ht="16.5" x14ac:dyDescent="0.45">
      <c r="A93" s="211">
        <v>11655</v>
      </c>
      <c r="B93" s="215" t="str">
        <f>IF(Formations[[#This Row],[MATRICULE]]&lt;&gt;"",VLOOKUP($A93,DATA!$A:$T,2,FALSE),"")</f>
        <v>DARDARE</v>
      </c>
      <c r="C93" s="217" t="str">
        <f>IF(Formations[[#This Row],[MATRICULE]]&lt;&gt;"",VLOOKUP($A93,DATA!$A:$T,3,FALSE),"")</f>
        <v>Olivier</v>
      </c>
      <c r="D93" s="219" t="str">
        <f>IF(Formations[[#This Row],[MATRICULE]]&lt;&gt;"",VLOOKUP($A93,DATA!$A:$T,5,FALSE),"")</f>
        <v>Aub.</v>
      </c>
      <c r="E93" s="227" t="str">
        <f>IF(Formations[[#This Row],[MATRICULE]]&lt;&gt;"",VLOOKUP(A93,DATA!A:T,4,FALSE),"")</f>
        <v>CHATAIGNER</v>
      </c>
      <c r="F93" s="86" t="s">
        <v>1007</v>
      </c>
      <c r="G93" s="205" t="s">
        <v>967</v>
      </c>
      <c r="H93" s="86" t="s">
        <v>5</v>
      </c>
      <c r="I93" s="167" t="s">
        <v>857</v>
      </c>
      <c r="J93" s="147" t="s">
        <v>113</v>
      </c>
      <c r="K93" s="87"/>
      <c r="L93" s="178" t="str">
        <f>Formations[[#This Row],[NOM]]&amp;Formations[[#This Row],[INTITULE FORMATION]]</f>
        <v>DARDAREIncendie</v>
      </c>
    </row>
    <row r="94" spans="1:12" ht="16.5" x14ac:dyDescent="0.45">
      <c r="A94" s="211">
        <v>10555317</v>
      </c>
      <c r="B94" s="215" t="str">
        <f>IF(Formations[[#This Row],[MATRICULE]]&lt;&gt;"",VLOOKUP($A94,DATA!$A:$T,2,FALSE),"")</f>
        <v>DJELLOULI</v>
      </c>
      <c r="C94" s="217" t="str">
        <f>IF(Formations[[#This Row],[MATRICULE]]&lt;&gt;"",VLOOKUP($A94,DATA!$A:$T,3,FALSE),"")</f>
        <v>Brahim</v>
      </c>
      <c r="D94" s="219" t="str">
        <f>IF(Formations[[#This Row],[MATRICULE]]&lt;&gt;"",VLOOKUP($A94,DATA!$A:$T,5,FALSE),"")</f>
        <v>STG</v>
      </c>
      <c r="E94" s="226" t="str">
        <f>IF(Formations[[#This Row],[MATRICULE]]&lt;&gt;"",VLOOKUP(A94,DATA!A:T,4,FALSE),"")</f>
        <v>XUEREB</v>
      </c>
      <c r="F94" s="86" t="s">
        <v>1007</v>
      </c>
      <c r="G94" s="205" t="s">
        <v>967</v>
      </c>
      <c r="H94" s="86" t="s">
        <v>5</v>
      </c>
      <c r="I94" s="167" t="s">
        <v>857</v>
      </c>
      <c r="J94" s="147" t="s">
        <v>112</v>
      </c>
      <c r="K94" s="87"/>
      <c r="L94" s="178" t="str">
        <f>Formations[[#This Row],[NOM]]&amp;Formations[[#This Row],[INTITULE FORMATION]]</f>
        <v>DJELLOULIIncendie</v>
      </c>
    </row>
    <row r="95" spans="1:12" ht="16.5" x14ac:dyDescent="0.45">
      <c r="A95" s="211">
        <v>68142</v>
      </c>
      <c r="B95" s="215" t="str">
        <f>IF(Formations[[#This Row],[MATRICULE]]&lt;&gt;"",VLOOKUP($A95,DATA!$A:$T,2,FALSE),"")</f>
        <v>DUBREUIL</v>
      </c>
      <c r="C95" s="217" t="str">
        <f>IF(Formations[[#This Row],[MATRICULE]]&lt;&gt;"",VLOOKUP($A95,DATA!$A:$T,3,FALSE),"")</f>
        <v>Nicolas</v>
      </c>
      <c r="D95" s="219" t="str">
        <f>IF(Formations[[#This Row],[MATRICULE]]&lt;&gt;"",VLOOKUP($A95,DATA!$A:$T,5,FALSE),"")</f>
        <v>Aub.</v>
      </c>
      <c r="E95" s="224" t="str">
        <f>IF(Formations[[#This Row],[MATRICULE]]&lt;&gt;"",VLOOKUP(A95,DATA!A:T,4,FALSE),"")</f>
        <v>DARDARE</v>
      </c>
      <c r="F95" s="86" t="s">
        <v>1007</v>
      </c>
      <c r="G95" s="205" t="s">
        <v>967</v>
      </c>
      <c r="H95" s="86" t="s">
        <v>5</v>
      </c>
      <c r="I95" s="167" t="s">
        <v>857</v>
      </c>
      <c r="J95" s="147" t="s">
        <v>113</v>
      </c>
      <c r="K95" s="87"/>
      <c r="L95" s="178" t="str">
        <f>Formations[[#This Row],[NOM]]&amp;Formations[[#This Row],[INTITULE FORMATION]]</f>
        <v>DUBREUILIncendie</v>
      </c>
    </row>
    <row r="96" spans="1:12" ht="16.5" x14ac:dyDescent="0.45">
      <c r="A96" s="212">
        <v>68142</v>
      </c>
      <c r="B96" s="215" t="str">
        <f>IF(Formations[[#This Row],[MATRICULE]]&lt;&gt;"",VLOOKUP($A96,DATA!$A:$T,2,FALSE),"")</f>
        <v>DUBREUIL</v>
      </c>
      <c r="C96" s="217" t="str">
        <f>IF(Formations[[#This Row],[MATRICULE]]&lt;&gt;"",VLOOKUP($A96,DATA!$A:$T,3,FALSE),"")</f>
        <v>Nicolas</v>
      </c>
      <c r="D96" s="219" t="str">
        <f>IF(Formations[[#This Row],[MATRICULE]]&lt;&gt;"",VLOOKUP($A96,DATA!$A:$T,5,FALSE),"")</f>
        <v>Aub.</v>
      </c>
      <c r="E96" s="228" t="str">
        <f>IF(Formations[[#This Row],[MATRICULE]]&lt;&gt;"",VLOOKUP(A96,DATA!A:T,4,FALSE),"")</f>
        <v>DARDARE</v>
      </c>
      <c r="F96" s="86" t="s">
        <v>1007</v>
      </c>
      <c r="G96" s="205" t="s">
        <v>967</v>
      </c>
      <c r="H96" s="86" t="s">
        <v>5</v>
      </c>
      <c r="I96" s="123" t="s">
        <v>868</v>
      </c>
      <c r="J96" s="147"/>
      <c r="K96" s="87"/>
      <c r="L96" s="179" t="str">
        <f>Formations[[#This Row],[NOM]]&amp;Formations[[#This Row],[INTITULE FORMATION]]</f>
        <v>DUBREUILRecyclage SST</v>
      </c>
    </row>
    <row r="97" spans="1:12" ht="16.5" x14ac:dyDescent="0.45">
      <c r="A97" s="211">
        <v>103003</v>
      </c>
      <c r="B97" s="215" t="str">
        <f>IF(Formations[[#This Row],[MATRICULE]]&lt;&gt;"",VLOOKUP($A97,DATA!$A:$T,2,FALSE),"")</f>
        <v>DUCROS</v>
      </c>
      <c r="C97" s="217" t="str">
        <f>IF(Formations[[#This Row],[MATRICULE]]&lt;&gt;"",VLOOKUP($A97,DATA!$A:$T,3,FALSE),"")</f>
        <v>Remi</v>
      </c>
      <c r="D97" s="219" t="str">
        <f>IF(Formations[[#This Row],[MATRICULE]]&lt;&gt;"",VLOOKUP($A97,DATA!$A:$T,5,FALSE),"")</f>
        <v>Aub.</v>
      </c>
      <c r="E97" s="224" t="str">
        <f>IF(Formations[[#This Row],[MATRICULE]]&lt;&gt;"",VLOOKUP(A97,DATA!A:T,4,FALSE),"")</f>
        <v>SAVY</v>
      </c>
      <c r="F97" s="86" t="s">
        <v>1007</v>
      </c>
      <c r="G97" s="205" t="s">
        <v>967</v>
      </c>
      <c r="H97" s="86" t="s">
        <v>5</v>
      </c>
      <c r="I97" s="167" t="s">
        <v>978</v>
      </c>
      <c r="J97" s="147" t="s">
        <v>112</v>
      </c>
      <c r="K97" s="87"/>
      <c r="L97" s="178" t="str">
        <f>Formations[[#This Row],[NOM]]&amp;Formations[[#This Row],[INTITULE FORMATION]]</f>
        <v>DUCROSGestes et Postures</v>
      </c>
    </row>
    <row r="98" spans="1:12" ht="16.5" x14ac:dyDescent="0.45">
      <c r="A98" s="211">
        <v>103003</v>
      </c>
      <c r="B98" s="215" t="str">
        <f>IF(Formations[[#This Row],[MATRICULE]]&lt;&gt;"",VLOOKUP($A98,DATA!$A:$T,2,FALSE),"")</f>
        <v>DUCROS</v>
      </c>
      <c r="C98" s="217" t="str">
        <f>IF(Formations[[#This Row],[MATRICULE]]&lt;&gt;"",VLOOKUP($A98,DATA!$A:$T,3,FALSE),"")</f>
        <v>Remi</v>
      </c>
      <c r="D98" s="219" t="str">
        <f>IF(Formations[[#This Row],[MATRICULE]]&lt;&gt;"",VLOOKUP($A98,DATA!$A:$T,5,FALSE),"")</f>
        <v>Aub.</v>
      </c>
      <c r="E98" s="224" t="str">
        <f>IF(Formations[[#This Row],[MATRICULE]]&lt;&gt;"",VLOOKUP(A98,DATA!A:T,4,FALSE),"")</f>
        <v>SAVY</v>
      </c>
      <c r="F98" s="86" t="s">
        <v>1007</v>
      </c>
      <c r="G98" s="205" t="s">
        <v>967</v>
      </c>
      <c r="H98" s="86" t="s">
        <v>5</v>
      </c>
      <c r="I98" s="167" t="s">
        <v>857</v>
      </c>
      <c r="J98" s="147" t="s">
        <v>113</v>
      </c>
      <c r="K98" s="87"/>
      <c r="L98" s="178" t="str">
        <f>Formations[[#This Row],[NOM]]&amp;Formations[[#This Row],[INTITULE FORMATION]]</f>
        <v>DUCROSIncendie</v>
      </c>
    </row>
    <row r="99" spans="1:12" ht="16.5" x14ac:dyDescent="0.45">
      <c r="A99" s="211">
        <v>103003</v>
      </c>
      <c r="B99" s="215" t="str">
        <f>IF(Formations[[#This Row],[MATRICULE]]&lt;&gt;"",VLOOKUP($A99,DATA!$A:$T,2,FALSE),"")</f>
        <v>DUCROS</v>
      </c>
      <c r="C99" s="217" t="str">
        <f>IF(Formations[[#This Row],[MATRICULE]]&lt;&gt;"",VLOOKUP($A99,DATA!$A:$T,3,FALSE),"")</f>
        <v>Remi</v>
      </c>
      <c r="D99" s="219" t="str">
        <f>IF(Formations[[#This Row],[MATRICULE]]&lt;&gt;"",VLOOKUP($A99,DATA!$A:$T,5,FALSE),"")</f>
        <v>Aub.</v>
      </c>
      <c r="E99" s="224" t="str">
        <f>IF(Formations[[#This Row],[MATRICULE]]&lt;&gt;"",VLOOKUP(A99,DATA!A:T,4,FALSE),"")</f>
        <v>SAVY</v>
      </c>
      <c r="F99" s="86" t="s">
        <v>1007</v>
      </c>
      <c r="G99" s="205" t="s">
        <v>967</v>
      </c>
      <c r="H99" s="86" t="s">
        <v>5</v>
      </c>
      <c r="I99" s="167" t="s">
        <v>867</v>
      </c>
      <c r="J99" s="147" t="s">
        <v>113</v>
      </c>
      <c r="K99" s="87"/>
      <c r="L99" s="178" t="str">
        <f>Formations[[#This Row],[NOM]]&amp;Formations[[#This Row],[INTITULE FORMATION]]</f>
        <v>DUCROSRecyclage CACES3 5</v>
      </c>
    </row>
    <row r="100" spans="1:12" ht="16.5" x14ac:dyDescent="0.45">
      <c r="A100" s="211">
        <v>103003</v>
      </c>
      <c r="B100" s="215" t="str">
        <f>IF(Formations[[#This Row],[MATRICULE]]&lt;&gt;"",VLOOKUP($A100,DATA!$A:$T,2,FALSE),"")</f>
        <v>DUCROS</v>
      </c>
      <c r="C100" s="217" t="str">
        <f>IF(Formations[[#This Row],[MATRICULE]]&lt;&gt;"",VLOOKUP($A100,DATA!$A:$T,3,FALSE),"")</f>
        <v>Remi</v>
      </c>
      <c r="D100" s="219" t="str">
        <f>IF(Formations[[#This Row],[MATRICULE]]&lt;&gt;"",VLOOKUP($A100,DATA!$A:$T,5,FALSE),"")</f>
        <v>Aub.</v>
      </c>
      <c r="E100" s="224" t="str">
        <f>IF(Formations[[#This Row],[MATRICULE]]&lt;&gt;"",VLOOKUP(A100,DATA!A:T,4,FALSE),"")</f>
        <v>SAVY</v>
      </c>
      <c r="F100" s="86" t="s">
        <v>1007</v>
      </c>
      <c r="G100" s="205" t="s">
        <v>967</v>
      </c>
      <c r="H100" s="86" t="s">
        <v>5</v>
      </c>
      <c r="I100" s="167" t="s">
        <v>980</v>
      </c>
      <c r="J100" s="147" t="s">
        <v>115</v>
      </c>
      <c r="K100" s="87"/>
      <c r="L100" s="178" t="str">
        <f>Formations[[#This Row],[NOM]]&amp;Formations[[#This Row],[INTITULE FORMATION]]</f>
        <v>DUCROSRisques Chimiques</v>
      </c>
    </row>
    <row r="101" spans="1:12" ht="16.5" x14ac:dyDescent="0.45">
      <c r="A101" s="211">
        <v>103074</v>
      </c>
      <c r="B101" s="215" t="str">
        <f>IF(Formations[[#This Row],[MATRICULE]]&lt;&gt;"",VLOOKUP($A101,DATA!$A:$T,2,FALSE),"")</f>
        <v>DUNY</v>
      </c>
      <c r="C101" s="217" t="str">
        <f>IF(Formations[[#This Row],[MATRICULE]]&lt;&gt;"",VLOOKUP($A101,DATA!$A:$T,3,FALSE),"")</f>
        <v>Gilles</v>
      </c>
      <c r="D101" s="219" t="str">
        <f>IF(Formations[[#This Row],[MATRICULE]]&lt;&gt;"",VLOOKUP($A101,DATA!$A:$T,5,FALSE),"")</f>
        <v>Aub.</v>
      </c>
      <c r="E101" s="224" t="str">
        <f>IF(Formations[[#This Row],[MATRICULE]]&lt;&gt;"",VLOOKUP(A101,DATA!A:T,4,FALSE),"")</f>
        <v>FELDER</v>
      </c>
      <c r="F101" s="86" t="s">
        <v>1007</v>
      </c>
      <c r="G101" s="205" t="s">
        <v>967</v>
      </c>
      <c r="H101" s="86" t="s">
        <v>5</v>
      </c>
      <c r="I101" s="167" t="s">
        <v>978</v>
      </c>
      <c r="J101" s="147" t="s">
        <v>112</v>
      </c>
      <c r="K101" s="87"/>
      <c r="L101" s="178" t="str">
        <f>Formations[[#This Row],[NOM]]&amp;Formations[[#This Row],[INTITULE FORMATION]]</f>
        <v>DUNYGestes et Postures</v>
      </c>
    </row>
    <row r="102" spans="1:12" ht="16.5" x14ac:dyDescent="0.45">
      <c r="A102" s="211">
        <v>102984</v>
      </c>
      <c r="B102" s="215" t="str">
        <f>IF(Formations[[#This Row],[MATRICULE]]&lt;&gt;"",VLOOKUP($A102,DATA!$A:$T,2,FALSE),"")</f>
        <v>DUPLAN</v>
      </c>
      <c r="C102" s="217" t="str">
        <f>IF(Formations[[#This Row],[MATRICULE]]&lt;&gt;"",VLOOKUP($A102,DATA!$A:$T,3,FALSE),"")</f>
        <v>Jerome</v>
      </c>
      <c r="D102" s="219" t="str">
        <f>IF(Formations[[#This Row],[MATRICULE]]&lt;&gt;"",VLOOKUP($A102,DATA!$A:$T,5,FALSE),"")</f>
        <v>Aub.</v>
      </c>
      <c r="E102" s="224" t="str">
        <f>IF(Formations[[#This Row],[MATRICULE]]&lt;&gt;"",VLOOKUP(A102,DATA!A:T,4,FALSE),"")</f>
        <v>SENEPART</v>
      </c>
      <c r="F102" s="86" t="s">
        <v>1007</v>
      </c>
      <c r="G102" s="205" t="s">
        <v>967</v>
      </c>
      <c r="H102" s="86" t="s">
        <v>5</v>
      </c>
      <c r="I102" s="167" t="s">
        <v>857</v>
      </c>
      <c r="J102" s="147" t="s">
        <v>113</v>
      </c>
      <c r="K102" s="87"/>
      <c r="L102" s="178" t="str">
        <f>Formations[[#This Row],[NOM]]&amp;Formations[[#This Row],[INTITULE FORMATION]]</f>
        <v>DUPLANIncendie</v>
      </c>
    </row>
    <row r="103" spans="1:12" ht="16.5" x14ac:dyDescent="0.45">
      <c r="A103" s="212">
        <v>102984</v>
      </c>
      <c r="B103" s="215" t="str">
        <f>IF(Formations[[#This Row],[MATRICULE]]&lt;&gt;"",VLOOKUP($A103,DATA!$A:$T,2,FALSE),"")</f>
        <v>DUPLAN</v>
      </c>
      <c r="C103" s="217" t="str">
        <f>IF(Formations[[#This Row],[MATRICULE]]&lt;&gt;"",VLOOKUP($A103,DATA!$A:$T,3,FALSE),"")</f>
        <v>Jerome</v>
      </c>
      <c r="D103" s="219" t="str">
        <f>IF(Formations[[#This Row],[MATRICULE]]&lt;&gt;"",VLOOKUP($A103,DATA!$A:$T,5,FALSE),"")</f>
        <v>Aub.</v>
      </c>
      <c r="E103" s="228" t="str">
        <f>IF(Formations[[#This Row],[MATRICULE]]&lt;&gt;"",VLOOKUP(A103,DATA!A:T,4,FALSE),"")</f>
        <v>SENEPART</v>
      </c>
      <c r="F103" s="86" t="s">
        <v>1007</v>
      </c>
      <c r="G103" s="205" t="s">
        <v>967</v>
      </c>
      <c r="H103" s="86" t="s">
        <v>5</v>
      </c>
      <c r="I103" s="123" t="s">
        <v>868</v>
      </c>
      <c r="J103" s="147"/>
      <c r="K103" s="87"/>
      <c r="L103" s="179" t="str">
        <f>Formations[[#This Row],[NOM]]&amp;Formations[[#This Row],[INTITULE FORMATION]]</f>
        <v>DUPLANRecyclage SST</v>
      </c>
    </row>
    <row r="104" spans="1:12" ht="16.5" x14ac:dyDescent="0.45">
      <c r="A104" s="213">
        <v>102981</v>
      </c>
      <c r="B104" s="215" t="str">
        <f>IF(Formations[[#This Row],[MATRICULE]]&lt;&gt;"",VLOOKUP($A104,DATA!$A:$T,2,FALSE),"")</f>
        <v>DURAND</v>
      </c>
      <c r="C104" s="217" t="str">
        <f>IF(Formations[[#This Row],[MATRICULE]]&lt;&gt;"",VLOOKUP($A104,DATA!$A:$T,3,FALSE),"")</f>
        <v>Guy</v>
      </c>
      <c r="D104" s="219" t="str">
        <f>IF(Formations[[#This Row],[MATRICULE]]&lt;&gt;"",VLOOKUP($A104,DATA!$A:$T,5,FALSE),"")</f>
        <v>Aub.</v>
      </c>
      <c r="E104" s="228" t="str">
        <f>IF(Formations[[#This Row],[MATRICULE]]&lt;&gt;"",VLOOKUP(A104,DATA!A:T,4,FALSE),"")</f>
        <v>ALIX</v>
      </c>
      <c r="F104" s="86" t="s">
        <v>1007</v>
      </c>
      <c r="G104" s="205" t="s">
        <v>967</v>
      </c>
      <c r="H104" s="86" t="s">
        <v>5</v>
      </c>
      <c r="I104" s="123" t="s">
        <v>868</v>
      </c>
      <c r="J104" s="147"/>
      <c r="K104" s="87"/>
      <c r="L104" s="179" t="str">
        <f>Formations[[#This Row],[NOM]]&amp;Formations[[#This Row],[INTITULE FORMATION]]</f>
        <v>DURANDRecyclage SST</v>
      </c>
    </row>
    <row r="105" spans="1:12" ht="16.5" x14ac:dyDescent="0.45">
      <c r="A105" s="213">
        <v>102981</v>
      </c>
      <c r="B105" s="215" t="str">
        <f>IF(Formations[[#This Row],[MATRICULE]]&lt;&gt;"",VLOOKUP($A105,DATA!$A:$T,2,FALSE),"")</f>
        <v>DURAND</v>
      </c>
      <c r="C105" s="217" t="str">
        <f>IF(Formations[[#This Row],[MATRICULE]]&lt;&gt;"",VLOOKUP($A105,DATA!$A:$T,3,FALSE),"")</f>
        <v>Guy</v>
      </c>
      <c r="D105" s="219" t="str">
        <f>IF(Formations[[#This Row],[MATRICULE]]&lt;&gt;"",VLOOKUP($A105,DATA!$A:$T,5,FALSE),"")</f>
        <v>Aub.</v>
      </c>
      <c r="E105" s="228" t="str">
        <f>IF(Formations[[#This Row],[MATRICULE]]&lt;&gt;"",VLOOKUP(A105,DATA!A:T,4,FALSE),"")</f>
        <v>ALIX</v>
      </c>
      <c r="F105" s="86" t="s">
        <v>1007</v>
      </c>
      <c r="G105" s="205" t="s">
        <v>967</v>
      </c>
      <c r="H105" s="86" t="s">
        <v>5</v>
      </c>
      <c r="I105" s="123" t="s">
        <v>981</v>
      </c>
      <c r="J105" s="147"/>
      <c r="K105" s="87"/>
      <c r="L105" s="179" t="str">
        <f>Formations[[#This Row],[NOM]]&amp;Formations[[#This Row],[INTITULE FORMATION]]</f>
        <v>DURANDHab Electricité</v>
      </c>
    </row>
    <row r="106" spans="1:12" ht="16.5" x14ac:dyDescent="0.45">
      <c r="A106" s="211">
        <v>288443</v>
      </c>
      <c r="B106" s="215" t="str">
        <f>IF(Formations[[#This Row],[MATRICULE]]&lt;&gt;"",VLOOKUP($A106,DATA!$A:$T,2,FALSE),"")</f>
        <v>DURAND</v>
      </c>
      <c r="C106" s="217" t="str">
        <f>IF(Formations[[#This Row],[MATRICULE]]&lt;&gt;"",VLOOKUP($A106,DATA!$A:$T,3,FALSE),"")</f>
        <v>David</v>
      </c>
      <c r="D106" s="219" t="str">
        <f>IF(Formations[[#This Row],[MATRICULE]]&lt;&gt;"",VLOOKUP($A106,DATA!$A:$T,5,FALSE),"")</f>
        <v>STG</v>
      </c>
      <c r="E106" s="225" t="str">
        <f>IF(Formations[[#This Row],[MATRICULE]]&lt;&gt;"",VLOOKUP(A106,DATA!A:T,4,FALSE),"")</f>
        <v>XUEREB</v>
      </c>
      <c r="F106" s="86" t="s">
        <v>1007</v>
      </c>
      <c r="G106" s="205" t="s">
        <v>967</v>
      </c>
      <c r="H106" s="86" t="s">
        <v>5</v>
      </c>
      <c r="I106" s="167" t="s">
        <v>857</v>
      </c>
      <c r="J106" s="147" t="s">
        <v>112</v>
      </c>
      <c r="K106" s="87"/>
      <c r="L106" s="178" t="str">
        <f>Formations[[#This Row],[NOM]]&amp;Formations[[#This Row],[INTITULE FORMATION]]</f>
        <v>DURANDIncendie</v>
      </c>
    </row>
    <row r="107" spans="1:12" ht="16.5" x14ac:dyDescent="0.45">
      <c r="A107" s="211">
        <v>102983</v>
      </c>
      <c r="B107" s="215" t="str">
        <f>IF(Formations[[#This Row],[MATRICULE]]&lt;&gt;"",VLOOKUP($A107,DATA!$A:$T,2,FALSE),"")</f>
        <v>DURIEU</v>
      </c>
      <c r="C107" s="217" t="str">
        <f>IF(Formations[[#This Row],[MATRICULE]]&lt;&gt;"",VLOOKUP($A107,DATA!$A:$T,3,FALSE),"")</f>
        <v>Michel</v>
      </c>
      <c r="D107" s="219" t="str">
        <f>IF(Formations[[#This Row],[MATRICULE]]&lt;&gt;"",VLOOKUP($A107,DATA!$A:$T,5,FALSE),"")</f>
        <v>Aub.</v>
      </c>
      <c r="E107" s="224" t="str">
        <f>IF(Formations[[#This Row],[MATRICULE]]&lt;&gt;"",VLOOKUP(A107,DATA!A:T,4,FALSE),"")</f>
        <v>DARDARE</v>
      </c>
      <c r="F107" s="86" t="s">
        <v>1007</v>
      </c>
      <c r="G107" s="205" t="s">
        <v>967</v>
      </c>
      <c r="H107" s="86" t="s">
        <v>5</v>
      </c>
      <c r="I107" s="167" t="s">
        <v>857</v>
      </c>
      <c r="J107" s="147" t="s">
        <v>113</v>
      </c>
      <c r="K107" s="87"/>
      <c r="L107" s="178" t="str">
        <f>Formations[[#This Row],[NOM]]&amp;Formations[[#This Row],[INTITULE FORMATION]]</f>
        <v>DURIEUIncendie</v>
      </c>
    </row>
    <row r="108" spans="1:12" ht="16.5" x14ac:dyDescent="0.45">
      <c r="A108" s="213">
        <v>102983</v>
      </c>
      <c r="B108" s="215" t="str">
        <f>IF(Formations[[#This Row],[MATRICULE]]&lt;&gt;"",VLOOKUP($A108,DATA!$A:$T,2,FALSE),"")</f>
        <v>DURIEU</v>
      </c>
      <c r="C108" s="217" t="str">
        <f>IF(Formations[[#This Row],[MATRICULE]]&lt;&gt;"",VLOOKUP($A108,DATA!$A:$T,3,FALSE),"")</f>
        <v>Michel</v>
      </c>
      <c r="D108" s="219" t="str">
        <f>IF(Formations[[#This Row],[MATRICULE]]&lt;&gt;"",VLOOKUP($A108,DATA!$A:$T,5,FALSE),"")</f>
        <v>Aub.</v>
      </c>
      <c r="E108" s="228" t="str">
        <f>IF(Formations[[#This Row],[MATRICULE]]&lt;&gt;"",VLOOKUP(A108,DATA!A:T,4,FALSE),"")</f>
        <v>DARDARE</v>
      </c>
      <c r="F108" s="86" t="s">
        <v>1007</v>
      </c>
      <c r="G108" s="205" t="s">
        <v>967</v>
      </c>
      <c r="H108" s="86" t="s">
        <v>5</v>
      </c>
      <c r="I108" s="123" t="s">
        <v>981</v>
      </c>
      <c r="J108" s="147"/>
      <c r="K108" s="87"/>
      <c r="L108" s="179" t="str">
        <f>Formations[[#This Row],[NOM]]&amp;Formations[[#This Row],[INTITULE FORMATION]]</f>
        <v>DURIEUHab Electricité</v>
      </c>
    </row>
    <row r="109" spans="1:12" ht="16.5" x14ac:dyDescent="0.45">
      <c r="A109" s="211">
        <v>191667</v>
      </c>
      <c r="B109" s="215" t="str">
        <f>IF(Formations[[#This Row],[MATRICULE]]&lt;&gt;"",VLOOKUP($A109,DATA!$A:$T,2,FALSE),"")</f>
        <v>ENNAOUI</v>
      </c>
      <c r="C109" s="217" t="str">
        <f>IF(Formations[[#This Row],[MATRICULE]]&lt;&gt;"",VLOOKUP($A109,DATA!$A:$T,3,FALSE),"")</f>
        <v>Mohamed</v>
      </c>
      <c r="D109" s="219" t="str">
        <f>IF(Formations[[#This Row],[MATRICULE]]&lt;&gt;"",VLOOKUP($A109,DATA!$A:$T,5,FALSE),"")</f>
        <v>Lattes</v>
      </c>
      <c r="E109" s="224" t="str">
        <f>IF(Formations[[#This Row],[MATRICULE]]&lt;&gt;"",VLOOKUP(A109,DATA!A:T,4,FALSE),"")</f>
        <v>VERNE</v>
      </c>
      <c r="F109" s="86" t="s">
        <v>1007</v>
      </c>
      <c r="G109" s="205" t="s">
        <v>967</v>
      </c>
      <c r="H109" s="86" t="s">
        <v>5</v>
      </c>
      <c r="I109" s="167" t="s">
        <v>980</v>
      </c>
      <c r="J109" s="147" t="s">
        <v>112</v>
      </c>
      <c r="K109" s="87"/>
      <c r="L109" s="178" t="str">
        <f>Formations[[#This Row],[NOM]]&amp;Formations[[#This Row],[INTITULE FORMATION]]</f>
        <v>ENNAOUIRisques Chimiques</v>
      </c>
    </row>
    <row r="110" spans="1:12" ht="16.5" x14ac:dyDescent="0.45">
      <c r="A110" s="211">
        <v>191667</v>
      </c>
      <c r="B110" s="215" t="str">
        <f>IF(Formations[[#This Row],[MATRICULE]]&lt;&gt;"",VLOOKUP($A110,DATA!$A:$T,2,FALSE),"")</f>
        <v>ENNAOUI</v>
      </c>
      <c r="C110" s="217" t="str">
        <f>IF(Formations[[#This Row],[MATRICULE]]&lt;&gt;"",VLOOKUP($A110,DATA!$A:$T,3,FALSE),"")</f>
        <v>Mohamed</v>
      </c>
      <c r="D110" s="219" t="str">
        <f>IF(Formations[[#This Row],[MATRICULE]]&lt;&gt;"",VLOOKUP($A110,DATA!$A:$T,5,FALSE),"")</f>
        <v>Lattes</v>
      </c>
      <c r="E110" s="224" t="str">
        <f>IF(Formations[[#This Row],[MATRICULE]]&lt;&gt;"",VLOOKUP(A110,DATA!A:T,4,FALSE),"")</f>
        <v>VERNE</v>
      </c>
      <c r="F110" s="86" t="s">
        <v>1007</v>
      </c>
      <c r="G110" s="205" t="s">
        <v>967</v>
      </c>
      <c r="H110" s="86" t="s">
        <v>5</v>
      </c>
      <c r="I110" s="167" t="s">
        <v>978</v>
      </c>
      <c r="J110" s="147" t="s">
        <v>114</v>
      </c>
      <c r="K110" s="87"/>
      <c r="L110" s="178" t="str">
        <f>Formations[[#This Row],[NOM]]&amp;Formations[[#This Row],[INTITULE FORMATION]]</f>
        <v>ENNAOUIGestes et Postures</v>
      </c>
    </row>
    <row r="111" spans="1:12" ht="16.5" x14ac:dyDescent="0.45">
      <c r="A111" s="211">
        <v>103061</v>
      </c>
      <c r="B111" s="215" t="str">
        <f>IF(Formations[[#This Row],[MATRICULE]]&lt;&gt;"",VLOOKUP($A111,DATA!$A:$T,2,FALSE),"")</f>
        <v>ESCLANGON</v>
      </c>
      <c r="C111" s="217" t="str">
        <f>IF(Formations[[#This Row],[MATRICULE]]&lt;&gt;"",VLOOKUP($A111,DATA!$A:$T,3,FALSE),"")</f>
        <v>Frederic</v>
      </c>
      <c r="D111" s="219" t="str">
        <f>IF(Formations[[#This Row],[MATRICULE]]&lt;&gt;"",VLOOKUP($A111,DATA!$A:$T,5,FALSE),"")</f>
        <v>Aub.</v>
      </c>
      <c r="E111" s="227" t="str">
        <f>IF(Formations[[#This Row],[MATRICULE]]&lt;&gt;"",VLOOKUP(A111,DATA!A:T,4,FALSE),"")</f>
        <v>SAVY</v>
      </c>
      <c r="F111" s="86" t="s">
        <v>1007</v>
      </c>
      <c r="G111" s="205" t="s">
        <v>967</v>
      </c>
      <c r="H111" s="86" t="s">
        <v>5</v>
      </c>
      <c r="I111" s="167" t="s">
        <v>978</v>
      </c>
      <c r="J111" s="147" t="s">
        <v>112</v>
      </c>
      <c r="K111" s="87"/>
      <c r="L111" s="178" t="str">
        <f>Formations[[#This Row],[NOM]]&amp;Formations[[#This Row],[INTITULE FORMATION]]</f>
        <v>ESCLANGONGestes et Postures</v>
      </c>
    </row>
    <row r="112" spans="1:12" ht="16.5" x14ac:dyDescent="0.45">
      <c r="A112" s="211">
        <v>103061</v>
      </c>
      <c r="B112" s="215" t="str">
        <f>IF(Formations[[#This Row],[MATRICULE]]&lt;&gt;"",VLOOKUP($A112,DATA!$A:$T,2,FALSE),"")</f>
        <v>ESCLANGON</v>
      </c>
      <c r="C112" s="217" t="str">
        <f>IF(Formations[[#This Row],[MATRICULE]]&lt;&gt;"",VLOOKUP($A112,DATA!$A:$T,3,FALSE),"")</f>
        <v>Frederic</v>
      </c>
      <c r="D112" s="219" t="str">
        <f>IF(Formations[[#This Row],[MATRICULE]]&lt;&gt;"",VLOOKUP($A112,DATA!$A:$T,5,FALSE),"")</f>
        <v>Aub.</v>
      </c>
      <c r="E112" s="227" t="str">
        <f>IF(Formations[[#This Row],[MATRICULE]]&lt;&gt;"",VLOOKUP(A112,DATA!A:T,4,FALSE),"")</f>
        <v>SAVY</v>
      </c>
      <c r="F112" s="86" t="s">
        <v>1007</v>
      </c>
      <c r="G112" s="205" t="s">
        <v>967</v>
      </c>
      <c r="H112" s="86" t="s">
        <v>5</v>
      </c>
      <c r="I112" s="167" t="s">
        <v>857</v>
      </c>
      <c r="J112" s="147" t="s">
        <v>113</v>
      </c>
      <c r="K112" s="87"/>
      <c r="L112" s="178" t="str">
        <f>Formations[[#This Row],[NOM]]&amp;Formations[[#This Row],[INTITULE FORMATION]]</f>
        <v>ESCLANGONIncendie</v>
      </c>
    </row>
    <row r="113" spans="1:12" ht="16.5" x14ac:dyDescent="0.45">
      <c r="A113" s="211">
        <v>103061</v>
      </c>
      <c r="B113" s="215" t="str">
        <f>IF(Formations[[#This Row],[MATRICULE]]&lt;&gt;"",VLOOKUP($A113,DATA!$A:$T,2,FALSE),"")</f>
        <v>ESCLANGON</v>
      </c>
      <c r="C113" s="217" t="str">
        <f>IF(Formations[[#This Row],[MATRICULE]]&lt;&gt;"",VLOOKUP($A113,DATA!$A:$T,3,FALSE),"")</f>
        <v>Frederic</v>
      </c>
      <c r="D113" s="219" t="str">
        <f>IF(Formations[[#This Row],[MATRICULE]]&lt;&gt;"",VLOOKUP($A113,DATA!$A:$T,5,FALSE),"")</f>
        <v>Aub.</v>
      </c>
      <c r="E113" s="227" t="str">
        <f>IF(Formations[[#This Row],[MATRICULE]]&lt;&gt;"",VLOOKUP(A113,DATA!A:T,4,FALSE),"")</f>
        <v>SAVY</v>
      </c>
      <c r="F113" s="86" t="s">
        <v>1007</v>
      </c>
      <c r="G113" s="205" t="s">
        <v>967</v>
      </c>
      <c r="H113" s="86" t="s">
        <v>5</v>
      </c>
      <c r="I113" s="167" t="s">
        <v>980</v>
      </c>
      <c r="J113" s="147" t="s">
        <v>115</v>
      </c>
      <c r="K113" s="87"/>
      <c r="L113" s="178" t="str">
        <f>Formations[[#This Row],[NOM]]&amp;Formations[[#This Row],[INTITULE FORMATION]]</f>
        <v>ESCLANGONRisques Chimiques</v>
      </c>
    </row>
    <row r="114" spans="1:12" ht="16.5" x14ac:dyDescent="0.45">
      <c r="A114" s="211">
        <v>102990</v>
      </c>
      <c r="B114" s="215" t="str">
        <f>IF(Formations[[#This Row],[MATRICULE]]&lt;&gt;"",VLOOKUP($A114,DATA!$A:$T,2,FALSE),"")</f>
        <v>ESTEBAN</v>
      </c>
      <c r="C114" s="217" t="str">
        <f>IF(Formations[[#This Row],[MATRICULE]]&lt;&gt;"",VLOOKUP($A114,DATA!$A:$T,3,FALSE),"")</f>
        <v>Manuel</v>
      </c>
      <c r="D114" s="219" t="str">
        <f>IF(Formations[[#This Row],[MATRICULE]]&lt;&gt;"",VLOOKUP($A114,DATA!$A:$T,5,FALSE),"")</f>
        <v>Aub.</v>
      </c>
      <c r="E114" s="224" t="str">
        <f>IF(Formations[[#This Row],[MATRICULE]]&lt;&gt;"",VLOOKUP(A114,DATA!A:T,4,FALSE),"")</f>
        <v>ALIX</v>
      </c>
      <c r="F114" s="86" t="s">
        <v>1007</v>
      </c>
      <c r="G114" s="205" t="s">
        <v>967</v>
      </c>
      <c r="H114" s="86" t="s">
        <v>5</v>
      </c>
      <c r="I114" s="167" t="s">
        <v>857</v>
      </c>
      <c r="J114" s="147" t="s">
        <v>113</v>
      </c>
      <c r="K114" s="87"/>
      <c r="L114" s="178" t="str">
        <f>Formations[[#This Row],[NOM]]&amp;Formations[[#This Row],[INTITULE FORMATION]]</f>
        <v>ESTEBANIncendie</v>
      </c>
    </row>
    <row r="115" spans="1:12" ht="16.5" x14ac:dyDescent="0.45">
      <c r="A115" s="211">
        <v>103056</v>
      </c>
      <c r="B115" s="215" t="str">
        <f>IF(Formations[[#This Row],[MATRICULE]]&lt;&gt;"",VLOOKUP($A115,DATA!$A:$T,2,FALSE),"")</f>
        <v>ETIENNE</v>
      </c>
      <c r="C115" s="217" t="str">
        <f>IF(Formations[[#This Row],[MATRICULE]]&lt;&gt;"",VLOOKUP($A115,DATA!$A:$T,3,FALSE),"")</f>
        <v>Patrick</v>
      </c>
      <c r="D115" s="219" t="str">
        <f>IF(Formations[[#This Row],[MATRICULE]]&lt;&gt;"",VLOOKUP($A115,DATA!$A:$T,5,FALSE),"")</f>
        <v>Aub.</v>
      </c>
      <c r="E115" s="224" t="str">
        <f>IF(Formations[[#This Row],[MATRICULE]]&lt;&gt;"",VLOOKUP(A115,DATA!A:T,4,FALSE),"")</f>
        <v>PIFFAUT</v>
      </c>
      <c r="F115" s="86" t="s">
        <v>1007</v>
      </c>
      <c r="G115" s="205" t="s">
        <v>967</v>
      </c>
      <c r="H115" s="86" t="s">
        <v>5</v>
      </c>
      <c r="I115" s="167" t="s">
        <v>857</v>
      </c>
      <c r="J115" s="147" t="s">
        <v>113</v>
      </c>
      <c r="K115" s="87"/>
      <c r="L115" s="178" t="str">
        <f>Formations[[#This Row],[NOM]]&amp;Formations[[#This Row],[INTITULE FORMATION]]</f>
        <v>ETIENNEIncendie</v>
      </c>
    </row>
    <row r="116" spans="1:12" ht="16.5" x14ac:dyDescent="0.45">
      <c r="A116" s="212">
        <v>103056</v>
      </c>
      <c r="B116" s="215" t="str">
        <f>IF(Formations[[#This Row],[MATRICULE]]&lt;&gt;"",VLOOKUP($A116,DATA!$A:$T,2,FALSE),"")</f>
        <v>ETIENNE</v>
      </c>
      <c r="C116" s="217" t="str">
        <f>IF(Formations[[#This Row],[MATRICULE]]&lt;&gt;"",VLOOKUP($A116,DATA!$A:$T,3,FALSE),"")</f>
        <v>Patrick</v>
      </c>
      <c r="D116" s="219" t="str">
        <f>IF(Formations[[#This Row],[MATRICULE]]&lt;&gt;"",VLOOKUP($A116,DATA!$A:$T,5,FALSE),"")</f>
        <v>Aub.</v>
      </c>
      <c r="E116" s="228" t="str">
        <f>IF(Formations[[#This Row],[MATRICULE]]&lt;&gt;"",VLOOKUP(A116,DATA!A:T,4,FALSE),"")</f>
        <v>PIFFAUT</v>
      </c>
      <c r="F116" s="86" t="s">
        <v>1007</v>
      </c>
      <c r="G116" s="205" t="s">
        <v>967</v>
      </c>
      <c r="H116" s="86" t="s">
        <v>5</v>
      </c>
      <c r="I116" s="123" t="s">
        <v>868</v>
      </c>
      <c r="J116" s="147"/>
      <c r="K116" s="87"/>
      <c r="L116" s="179" t="str">
        <f>Formations[[#This Row],[NOM]]&amp;Formations[[#This Row],[INTITULE FORMATION]]</f>
        <v>ETIENNERecyclage SST</v>
      </c>
    </row>
    <row r="117" spans="1:12" ht="16.5" x14ac:dyDescent="0.45">
      <c r="A117" s="211">
        <v>102895</v>
      </c>
      <c r="B117" s="215" t="str">
        <f>IF(Formations[[#This Row],[MATRICULE]]&lt;&gt;"",VLOOKUP($A117,DATA!$A:$T,2,FALSE),"")</f>
        <v>FAYOLLE</v>
      </c>
      <c r="C117" s="217" t="str">
        <f>IF(Formations[[#This Row],[MATRICULE]]&lt;&gt;"",VLOOKUP($A117,DATA!$A:$T,3,FALSE),"")</f>
        <v>Renaud</v>
      </c>
      <c r="D117" s="219" t="str">
        <f>IF(Formations[[#This Row],[MATRICULE]]&lt;&gt;"",VLOOKUP($A117,DATA!$A:$T,5,FALSE),"")</f>
        <v>Aub.</v>
      </c>
      <c r="E117" s="224" t="str">
        <f>IF(Formations[[#This Row],[MATRICULE]]&lt;&gt;"",VLOOKUP(A117,DATA!A:T,4,FALSE),"")</f>
        <v>ALIX</v>
      </c>
      <c r="F117" s="86" t="s">
        <v>1007</v>
      </c>
      <c r="G117" s="205" t="s">
        <v>967</v>
      </c>
      <c r="H117" s="86" t="s">
        <v>5</v>
      </c>
      <c r="I117" s="123" t="s">
        <v>867</v>
      </c>
      <c r="J117" s="147" t="s">
        <v>113</v>
      </c>
      <c r="K117" s="87"/>
      <c r="L117" s="179" t="str">
        <f>Formations[[#This Row],[NOM]]&amp;Formations[[#This Row],[INTITULE FORMATION]]</f>
        <v>FAYOLLERecyclage CACES3 5</v>
      </c>
    </row>
    <row r="118" spans="1:12" ht="16.5" x14ac:dyDescent="0.45">
      <c r="A118" s="211">
        <v>69432</v>
      </c>
      <c r="B118" s="215" t="str">
        <f>IF(Formations[[#This Row],[MATRICULE]]&lt;&gt;"",VLOOKUP($A118,DATA!$A:$T,2,FALSE),"")</f>
        <v>FELDER</v>
      </c>
      <c r="C118" s="217" t="str">
        <f>IF(Formations[[#This Row],[MATRICULE]]&lt;&gt;"",VLOOKUP($A118,DATA!$A:$T,3,FALSE),"")</f>
        <v>Martin</v>
      </c>
      <c r="D118" s="219" t="str">
        <f>IF(Formations[[#This Row],[MATRICULE]]&lt;&gt;"",VLOOKUP($A118,DATA!$A:$T,5,FALSE),"")</f>
        <v>Aub.</v>
      </c>
      <c r="E118" s="227" t="str">
        <f>IF(Formations[[#This Row],[MATRICULE]]&lt;&gt;"",VLOOKUP(A118,DATA!A:T,4,FALSE),"")</f>
        <v>CHATAIGNER</v>
      </c>
      <c r="F118" s="86" t="s">
        <v>1007</v>
      </c>
      <c r="G118" s="205" t="s">
        <v>967</v>
      </c>
      <c r="H118" s="86" t="s">
        <v>5</v>
      </c>
      <c r="I118" s="167" t="s">
        <v>978</v>
      </c>
      <c r="J118" s="147" t="s">
        <v>112</v>
      </c>
      <c r="K118" s="87"/>
      <c r="L118" s="178" t="str">
        <f>Formations[[#This Row],[NOM]]&amp;Formations[[#This Row],[INTITULE FORMATION]]</f>
        <v>FELDERGestes et Postures</v>
      </c>
    </row>
    <row r="119" spans="1:12" ht="16.5" x14ac:dyDescent="0.45">
      <c r="A119" s="211">
        <v>103092</v>
      </c>
      <c r="B119" s="215" t="str">
        <f>IF(Formations[[#This Row],[MATRICULE]]&lt;&gt;"",VLOOKUP($A119,DATA!$A:$T,2,FALSE),"")</f>
        <v>FERRERO</v>
      </c>
      <c r="C119" s="217" t="str">
        <f>IF(Formations[[#This Row],[MATRICULE]]&lt;&gt;"",VLOOKUP($A119,DATA!$A:$T,3,FALSE),"")</f>
        <v>Christian</v>
      </c>
      <c r="D119" s="219" t="str">
        <f>IF(Formations[[#This Row],[MATRICULE]]&lt;&gt;"",VLOOKUP($A119,DATA!$A:$T,5,FALSE),"")</f>
        <v>Aub.</v>
      </c>
      <c r="E119" s="224" t="str">
        <f>IF(Formations[[#This Row],[MATRICULE]]&lt;&gt;"",VLOOKUP(A119,DATA!A:T,4,FALSE),"")</f>
        <v>SAVY</v>
      </c>
      <c r="F119" s="86" t="s">
        <v>1007</v>
      </c>
      <c r="G119" s="205" t="s">
        <v>967</v>
      </c>
      <c r="H119" s="86" t="s">
        <v>5</v>
      </c>
      <c r="I119" s="167" t="s">
        <v>978</v>
      </c>
      <c r="J119" s="147" t="s">
        <v>112</v>
      </c>
      <c r="K119" s="87"/>
      <c r="L119" s="178" t="str">
        <f>Formations[[#This Row],[NOM]]&amp;Formations[[#This Row],[INTITULE FORMATION]]</f>
        <v>FERREROGestes et Postures</v>
      </c>
    </row>
    <row r="120" spans="1:12" ht="16.5" x14ac:dyDescent="0.45">
      <c r="A120" s="211">
        <v>103092</v>
      </c>
      <c r="B120" s="215" t="str">
        <f>IF(Formations[[#This Row],[MATRICULE]]&lt;&gt;"",VLOOKUP($A120,DATA!$A:$T,2,FALSE),"")</f>
        <v>FERRERO</v>
      </c>
      <c r="C120" s="217" t="str">
        <f>IF(Formations[[#This Row],[MATRICULE]]&lt;&gt;"",VLOOKUP($A120,DATA!$A:$T,3,FALSE),"")</f>
        <v>Christian</v>
      </c>
      <c r="D120" s="219" t="str">
        <f>IF(Formations[[#This Row],[MATRICULE]]&lt;&gt;"",VLOOKUP($A120,DATA!$A:$T,5,FALSE),"")</f>
        <v>Aub.</v>
      </c>
      <c r="E120" s="224" t="str">
        <f>IF(Formations[[#This Row],[MATRICULE]]&lt;&gt;"",VLOOKUP(A120,DATA!A:T,4,FALSE),"")</f>
        <v>SAVY</v>
      </c>
      <c r="F120" s="86" t="s">
        <v>1007</v>
      </c>
      <c r="G120" s="205" t="s">
        <v>967</v>
      </c>
      <c r="H120" s="86" t="s">
        <v>5</v>
      </c>
      <c r="I120" s="167" t="s">
        <v>866</v>
      </c>
      <c r="J120" s="147" t="s">
        <v>114</v>
      </c>
      <c r="K120" s="87"/>
      <c r="L120" s="178" t="str">
        <f>Formations[[#This Row],[NOM]]&amp;Formations[[#This Row],[INTITULE FORMATION]]</f>
        <v>FERRERORecyclage CACES2</v>
      </c>
    </row>
    <row r="121" spans="1:12" ht="16.5" x14ac:dyDescent="0.45">
      <c r="A121" s="211">
        <v>103092</v>
      </c>
      <c r="B121" s="215" t="str">
        <f>IF(Formations[[#This Row],[MATRICULE]]&lt;&gt;"",VLOOKUP($A121,DATA!$A:$T,2,FALSE),"")</f>
        <v>FERRERO</v>
      </c>
      <c r="C121" s="217" t="str">
        <f>IF(Formations[[#This Row],[MATRICULE]]&lt;&gt;"",VLOOKUP($A121,DATA!$A:$T,3,FALSE),"")</f>
        <v>Christian</v>
      </c>
      <c r="D121" s="219" t="str">
        <f>IF(Formations[[#This Row],[MATRICULE]]&lt;&gt;"",VLOOKUP($A121,DATA!$A:$T,5,FALSE),"")</f>
        <v>Aub.</v>
      </c>
      <c r="E121" s="224" t="str">
        <f>IF(Formations[[#This Row],[MATRICULE]]&lt;&gt;"",VLOOKUP(A121,DATA!A:T,4,FALSE),"")</f>
        <v>SAVY</v>
      </c>
      <c r="F121" s="86" t="s">
        <v>1007</v>
      </c>
      <c r="G121" s="205" t="s">
        <v>967</v>
      </c>
      <c r="H121" s="86" t="s">
        <v>5</v>
      </c>
      <c r="I121" s="167" t="s">
        <v>980</v>
      </c>
      <c r="J121" s="147" t="s">
        <v>115</v>
      </c>
      <c r="K121" s="87"/>
      <c r="L121" s="178" t="str">
        <f>Formations[[#This Row],[NOM]]&amp;Formations[[#This Row],[INTITULE FORMATION]]</f>
        <v>FERRERORisques Chimiques</v>
      </c>
    </row>
    <row r="122" spans="1:12" ht="16.5" x14ac:dyDescent="0.45">
      <c r="A122" s="211">
        <v>102896</v>
      </c>
      <c r="B122" s="215" t="str">
        <f>IF(Formations[[#This Row],[MATRICULE]]&lt;&gt;"",VLOOKUP($A122,DATA!$A:$T,2,FALSE),"")</f>
        <v>FONTAINE</v>
      </c>
      <c r="C122" s="217" t="str">
        <f>IF(Formations[[#This Row],[MATRICULE]]&lt;&gt;"",VLOOKUP($A122,DATA!$A:$T,3,FALSE),"")</f>
        <v>Gael</v>
      </c>
      <c r="D122" s="219" t="str">
        <f>IF(Formations[[#This Row],[MATRICULE]]&lt;&gt;"",VLOOKUP($A122,DATA!$A:$T,5,FALSE),"")</f>
        <v>Aub.</v>
      </c>
      <c r="E122" s="224" t="str">
        <f>IF(Formations[[#This Row],[MATRICULE]]&lt;&gt;"",VLOOKUP(A122,DATA!A:T,4,FALSE),"")</f>
        <v>SAVY</v>
      </c>
      <c r="F122" s="86" t="s">
        <v>1007</v>
      </c>
      <c r="G122" s="205" t="s">
        <v>967</v>
      </c>
      <c r="H122" s="86" t="s">
        <v>5</v>
      </c>
      <c r="I122" s="167" t="s">
        <v>978</v>
      </c>
      <c r="J122" s="147" t="s">
        <v>114</v>
      </c>
      <c r="K122" s="87"/>
      <c r="L122" s="178" t="str">
        <f>Formations[[#This Row],[NOM]]&amp;Formations[[#This Row],[INTITULE FORMATION]]</f>
        <v>FONTAINEGestes et Postures</v>
      </c>
    </row>
    <row r="123" spans="1:12" ht="16.5" x14ac:dyDescent="0.45">
      <c r="A123" s="211">
        <v>191504</v>
      </c>
      <c r="B123" s="215" t="str">
        <f>IF(Formations[[#This Row],[MATRICULE]]&lt;&gt;"",VLOOKUP($A123,DATA!$A:$T,2,FALSE),"")</f>
        <v>FONTAINE</v>
      </c>
      <c r="C123" s="217" t="str">
        <f>IF(Formations[[#This Row],[MATRICULE]]&lt;&gt;"",VLOOKUP($A123,DATA!$A:$T,3,FALSE),"")</f>
        <v>Christian</v>
      </c>
      <c r="D123" s="219" t="str">
        <f>IF(Formations[[#This Row],[MATRICULE]]&lt;&gt;"",VLOOKUP($A123,DATA!$A:$T,5,FALSE),"")</f>
        <v>Lattes</v>
      </c>
      <c r="E123" s="224" t="str">
        <f>IF(Formations[[#This Row],[MATRICULE]]&lt;&gt;"",VLOOKUP(A123,DATA!A:T,4,FALSE),"")</f>
        <v>VERNE</v>
      </c>
      <c r="F123" s="86" t="s">
        <v>1007</v>
      </c>
      <c r="G123" s="205" t="s">
        <v>967</v>
      </c>
      <c r="H123" s="86" t="s">
        <v>5</v>
      </c>
      <c r="I123" s="167" t="s">
        <v>980</v>
      </c>
      <c r="J123" s="147" t="s">
        <v>112</v>
      </c>
      <c r="K123" s="87"/>
      <c r="L123" s="178" t="str">
        <f>Formations[[#This Row],[NOM]]&amp;Formations[[#This Row],[INTITULE FORMATION]]</f>
        <v>FONTAINERisques Chimiques</v>
      </c>
    </row>
    <row r="124" spans="1:12" ht="16.5" x14ac:dyDescent="0.45">
      <c r="A124" s="211">
        <v>191504</v>
      </c>
      <c r="B124" s="215" t="str">
        <f>IF(Formations[[#This Row],[MATRICULE]]&lt;&gt;"",VLOOKUP($A124,DATA!$A:$T,2,FALSE),"")</f>
        <v>FONTAINE</v>
      </c>
      <c r="C124" s="217" t="str">
        <f>IF(Formations[[#This Row],[MATRICULE]]&lt;&gt;"",VLOOKUP($A124,DATA!$A:$T,3,FALSE),"")</f>
        <v>Christian</v>
      </c>
      <c r="D124" s="219" t="str">
        <f>IF(Formations[[#This Row],[MATRICULE]]&lt;&gt;"",VLOOKUP($A124,DATA!$A:$T,5,FALSE),"")</f>
        <v>Lattes</v>
      </c>
      <c r="E124" s="224" t="str">
        <f>IF(Formations[[#This Row],[MATRICULE]]&lt;&gt;"",VLOOKUP(A124,DATA!A:T,4,FALSE),"")</f>
        <v>VERNE</v>
      </c>
      <c r="F124" s="86" t="s">
        <v>1007</v>
      </c>
      <c r="G124" s="205" t="s">
        <v>967</v>
      </c>
      <c r="H124" s="86" t="s">
        <v>5</v>
      </c>
      <c r="I124" s="167" t="s">
        <v>978</v>
      </c>
      <c r="J124" s="147" t="s">
        <v>114</v>
      </c>
      <c r="K124" s="87"/>
      <c r="L124" s="178" t="str">
        <f>Formations[[#This Row],[NOM]]&amp;Formations[[#This Row],[INTITULE FORMATION]]</f>
        <v>FONTAINEGestes et Postures</v>
      </c>
    </row>
    <row r="125" spans="1:12" ht="16.5" x14ac:dyDescent="0.45">
      <c r="A125" s="211">
        <v>102897</v>
      </c>
      <c r="B125" s="215" t="str">
        <f>IF(Formations[[#This Row],[MATRICULE]]&lt;&gt;"",VLOOKUP($A125,DATA!$A:$T,2,FALSE),"")</f>
        <v>FONTIBUS</v>
      </c>
      <c r="C125" s="217" t="str">
        <f>IF(Formations[[#This Row],[MATRICULE]]&lt;&gt;"",VLOOKUP($A125,DATA!$A:$T,3,FALSE),"")</f>
        <v>Romuald</v>
      </c>
      <c r="D125" s="219" t="str">
        <f>IF(Formations[[#This Row],[MATRICULE]]&lt;&gt;"",VLOOKUP($A125,DATA!$A:$T,5,FALSE),"")</f>
        <v>Aub.</v>
      </c>
      <c r="E125" s="224" t="str">
        <f>IF(Formations[[#This Row],[MATRICULE]]&lt;&gt;"",VLOOKUP(A125,DATA!A:T,4,FALSE),"")</f>
        <v>ALIX</v>
      </c>
      <c r="F125" s="86" t="s">
        <v>1007</v>
      </c>
      <c r="G125" s="205" t="s">
        <v>967</v>
      </c>
      <c r="H125" s="86" t="s">
        <v>5</v>
      </c>
      <c r="I125" s="167" t="s">
        <v>857</v>
      </c>
      <c r="J125" s="147" t="s">
        <v>113</v>
      </c>
      <c r="K125" s="87"/>
      <c r="L125" s="178" t="str">
        <f>Formations[[#This Row],[NOM]]&amp;Formations[[#This Row],[INTITULE FORMATION]]</f>
        <v>FONTIBUSIncendie</v>
      </c>
    </row>
    <row r="126" spans="1:12" ht="16.5" x14ac:dyDescent="0.45">
      <c r="A126" s="212">
        <v>102897</v>
      </c>
      <c r="B126" s="215" t="str">
        <f>IF(Formations[[#This Row],[MATRICULE]]&lt;&gt;"",VLOOKUP($A126,DATA!$A:$T,2,FALSE),"")</f>
        <v>FONTIBUS</v>
      </c>
      <c r="C126" s="217" t="str">
        <f>IF(Formations[[#This Row],[MATRICULE]]&lt;&gt;"",VLOOKUP($A126,DATA!$A:$T,3,FALSE),"")</f>
        <v>Romuald</v>
      </c>
      <c r="D126" s="219" t="str">
        <f>IF(Formations[[#This Row],[MATRICULE]]&lt;&gt;"",VLOOKUP($A126,DATA!$A:$T,5,FALSE),"")</f>
        <v>Aub.</v>
      </c>
      <c r="E126" s="228" t="str">
        <f>IF(Formations[[#This Row],[MATRICULE]]&lt;&gt;"",VLOOKUP(A126,DATA!A:T,4,FALSE),"")</f>
        <v>ALIX</v>
      </c>
      <c r="F126" s="86" t="s">
        <v>1007</v>
      </c>
      <c r="G126" s="205" t="s">
        <v>967</v>
      </c>
      <c r="H126" s="86" t="s">
        <v>5</v>
      </c>
      <c r="I126" s="123" t="s">
        <v>868</v>
      </c>
      <c r="J126" s="147"/>
      <c r="K126" s="87"/>
      <c r="L126" s="179" t="str">
        <f>Formations[[#This Row],[NOM]]&amp;Formations[[#This Row],[INTITULE FORMATION]]</f>
        <v>FONTIBUSRecyclage SST</v>
      </c>
    </row>
    <row r="127" spans="1:12" ht="16.5" x14ac:dyDescent="0.45">
      <c r="A127" s="211">
        <v>12837</v>
      </c>
      <c r="B127" s="215" t="str">
        <f>IF(Formations[[#This Row],[MATRICULE]]&lt;&gt;"",VLOOKUP($A127,DATA!$A:$T,2,FALSE),"")</f>
        <v>FOUASSIER</v>
      </c>
      <c r="C127" s="217" t="str">
        <f>IF(Formations[[#This Row],[MATRICULE]]&lt;&gt;"",VLOOKUP($A127,DATA!$A:$T,3,FALSE),"")</f>
        <v>Cecile</v>
      </c>
      <c r="D127" s="219" t="str">
        <f>IF(Formations[[#This Row],[MATRICULE]]&lt;&gt;"",VLOOKUP($A127,DATA!$A:$T,5,FALSE),"")</f>
        <v>STG</v>
      </c>
      <c r="E127" s="226" t="str">
        <f>IF(Formations[[#This Row],[MATRICULE]]&lt;&gt;"",VLOOKUP(A127,DATA!A:T,4,FALSE),"")</f>
        <v>CHATAIGNER</v>
      </c>
      <c r="F127" s="86" t="s">
        <v>1007</v>
      </c>
      <c r="G127" s="205" t="s">
        <v>967</v>
      </c>
      <c r="H127" s="86" t="s">
        <v>5</v>
      </c>
      <c r="I127" s="167" t="s">
        <v>857</v>
      </c>
      <c r="J127" s="147" t="s">
        <v>112</v>
      </c>
      <c r="K127" s="87"/>
      <c r="L127" s="178" t="str">
        <f>Formations[[#This Row],[NOM]]&amp;Formations[[#This Row],[INTITULE FORMATION]]</f>
        <v>FOUASSIERIncendie</v>
      </c>
    </row>
    <row r="128" spans="1:12" ht="16.5" x14ac:dyDescent="0.45">
      <c r="A128" s="211">
        <v>103083</v>
      </c>
      <c r="B128" s="215" t="str">
        <f>IF(Formations[[#This Row],[MATRICULE]]&lt;&gt;"",VLOOKUP($A128,DATA!$A:$T,2,FALSE),"")</f>
        <v>FOUREL</v>
      </c>
      <c r="C128" s="217" t="str">
        <f>IF(Formations[[#This Row],[MATRICULE]]&lt;&gt;"",VLOOKUP($A128,DATA!$A:$T,3,FALSE),"")</f>
        <v>Catherine</v>
      </c>
      <c r="D128" s="219" t="str">
        <f>IF(Formations[[#This Row],[MATRICULE]]&lt;&gt;"",VLOOKUP($A128,DATA!$A:$T,5,FALSE),"")</f>
        <v>Aub.</v>
      </c>
      <c r="E128" s="224" t="str">
        <f>IF(Formations[[#This Row],[MATRICULE]]&lt;&gt;"",VLOOKUP(A128,DATA!A:T,4,FALSE),"")</f>
        <v>SENEPART</v>
      </c>
      <c r="F128" s="86" t="s">
        <v>1007</v>
      </c>
      <c r="G128" s="205" t="s">
        <v>967</v>
      </c>
      <c r="H128" s="86" t="s">
        <v>5</v>
      </c>
      <c r="I128" s="167" t="s">
        <v>857</v>
      </c>
      <c r="J128" s="147" t="s">
        <v>113</v>
      </c>
      <c r="K128" s="87"/>
      <c r="L128" s="178" t="str">
        <f>Formations[[#This Row],[NOM]]&amp;Formations[[#This Row],[INTITULE FORMATION]]</f>
        <v>FOURELIncendie</v>
      </c>
    </row>
    <row r="129" spans="1:12" ht="16.5" x14ac:dyDescent="0.45">
      <c r="A129" s="212">
        <v>103017</v>
      </c>
      <c r="B129" s="215" t="str">
        <f>IF(Formations[[#This Row],[MATRICULE]]&lt;&gt;"",VLOOKUP($A129,DATA!$A:$T,2,FALSE),"")</f>
        <v>FOURQUET</v>
      </c>
      <c r="C129" s="217" t="str">
        <f>IF(Formations[[#This Row],[MATRICULE]]&lt;&gt;"",VLOOKUP($A129,DATA!$A:$T,3,FALSE),"")</f>
        <v>Fabienne</v>
      </c>
      <c r="D129" s="219" t="str">
        <f>IF(Formations[[#This Row],[MATRICULE]]&lt;&gt;"",VLOOKUP($A129,DATA!$A:$T,5,FALSE),"")</f>
        <v>Aub.</v>
      </c>
      <c r="E129" s="228" t="str">
        <f>IF(Formations[[#This Row],[MATRICULE]]&lt;&gt;"",VLOOKUP(A129,DATA!A:T,4,FALSE),"")</f>
        <v>SAVY</v>
      </c>
      <c r="F129" s="86" t="s">
        <v>1007</v>
      </c>
      <c r="G129" s="205" t="s">
        <v>967</v>
      </c>
      <c r="H129" s="86" t="s">
        <v>5</v>
      </c>
      <c r="I129" s="123" t="s">
        <v>868</v>
      </c>
      <c r="J129" s="147"/>
      <c r="K129" s="87"/>
      <c r="L129" s="179" t="str">
        <f>Formations[[#This Row],[NOM]]&amp;Formations[[#This Row],[INTITULE FORMATION]]</f>
        <v>FOURQUETRecyclage SST</v>
      </c>
    </row>
    <row r="130" spans="1:12" ht="16.5" x14ac:dyDescent="0.45">
      <c r="A130" s="211">
        <v>10631106</v>
      </c>
      <c r="B130" s="215" t="str">
        <f>IF(Formations[[#This Row],[MATRICULE]]&lt;&gt;"",VLOOKUP($A130,DATA!$A:$T,2,FALSE),"")</f>
        <v>FROLOVA RIVASI</v>
      </c>
      <c r="C130" s="217" t="str">
        <f>IF(Formations[[#This Row],[MATRICULE]]&lt;&gt;"",VLOOKUP($A130,DATA!$A:$T,3,FALSE),"")</f>
        <v>Maria</v>
      </c>
      <c r="D130" s="219" t="str">
        <f>IF(Formations[[#This Row],[MATRICULE]]&lt;&gt;"",VLOOKUP($A130,DATA!$A:$T,5,FALSE),"")</f>
        <v>Aub.</v>
      </c>
      <c r="E130" s="224" t="str">
        <f>IF(Formations[[#This Row],[MATRICULE]]&lt;&gt;"",VLOOKUP(A130,DATA!A:T,4,FALSE),"")</f>
        <v>CHATAIGNER</v>
      </c>
      <c r="F130" s="86" t="s">
        <v>1007</v>
      </c>
      <c r="G130" s="205" t="s">
        <v>967</v>
      </c>
      <c r="H130" s="86" t="s">
        <v>5</v>
      </c>
      <c r="I130" s="167" t="s">
        <v>857</v>
      </c>
      <c r="J130" s="147" t="s">
        <v>113</v>
      </c>
      <c r="K130" s="87"/>
      <c r="L130" s="178" t="str">
        <f>Formations[[#This Row],[NOM]]&amp;Formations[[#This Row],[INTITULE FORMATION]]</f>
        <v>FROLOVA RIVASIIncendie</v>
      </c>
    </row>
    <row r="131" spans="1:12" ht="16.5" x14ac:dyDescent="0.45">
      <c r="A131" s="211">
        <v>103019</v>
      </c>
      <c r="B131" s="215" t="str">
        <f>IF(Formations[[#This Row],[MATRICULE]]&lt;&gt;"",VLOOKUP($A131,DATA!$A:$T,2,FALSE),"")</f>
        <v>FUENTES</v>
      </c>
      <c r="C131" s="217" t="str">
        <f>IF(Formations[[#This Row],[MATRICULE]]&lt;&gt;"",VLOOKUP($A131,DATA!$A:$T,3,FALSE),"")</f>
        <v>Teofilo</v>
      </c>
      <c r="D131" s="219" t="str">
        <f>IF(Formations[[#This Row],[MATRICULE]]&lt;&gt;"",VLOOKUP($A131,DATA!$A:$T,5,FALSE),"")</f>
        <v>Aub.</v>
      </c>
      <c r="E131" s="224" t="str">
        <f>IF(Formations[[#This Row],[MATRICULE]]&lt;&gt;"",VLOOKUP(A131,DATA!A:T,4,FALSE),"")</f>
        <v>DARDARE</v>
      </c>
      <c r="F131" s="86" t="s">
        <v>1007</v>
      </c>
      <c r="G131" s="205" t="s">
        <v>967</v>
      </c>
      <c r="H131" s="86" t="s">
        <v>5</v>
      </c>
      <c r="I131" s="167" t="s">
        <v>857</v>
      </c>
      <c r="J131" s="147" t="s">
        <v>113</v>
      </c>
      <c r="K131" s="87"/>
      <c r="L131" s="178" t="str">
        <f>Formations[[#This Row],[NOM]]&amp;Formations[[#This Row],[INTITULE FORMATION]]</f>
        <v>FUENTESIncendie</v>
      </c>
    </row>
    <row r="132" spans="1:12" ht="16.5" x14ac:dyDescent="0.45">
      <c r="A132" s="212">
        <v>103019</v>
      </c>
      <c r="B132" s="215" t="str">
        <f>IF(Formations[[#This Row],[MATRICULE]]&lt;&gt;"",VLOOKUP($A132,DATA!$A:$T,2,FALSE),"")</f>
        <v>FUENTES</v>
      </c>
      <c r="C132" s="217" t="str">
        <f>IF(Formations[[#This Row],[MATRICULE]]&lt;&gt;"",VLOOKUP($A132,DATA!$A:$T,3,FALSE),"")</f>
        <v>Teofilo</v>
      </c>
      <c r="D132" s="219" t="str">
        <f>IF(Formations[[#This Row],[MATRICULE]]&lt;&gt;"",VLOOKUP($A132,DATA!$A:$T,5,FALSE),"")</f>
        <v>Aub.</v>
      </c>
      <c r="E132" s="228" t="str">
        <f>IF(Formations[[#This Row],[MATRICULE]]&lt;&gt;"",VLOOKUP(A132,DATA!A:T,4,FALSE),"")</f>
        <v>DARDARE</v>
      </c>
      <c r="F132" s="86" t="s">
        <v>1007</v>
      </c>
      <c r="G132" s="205" t="s">
        <v>967</v>
      </c>
      <c r="H132" s="86" t="s">
        <v>5</v>
      </c>
      <c r="I132" s="123" t="s">
        <v>868</v>
      </c>
      <c r="J132" s="147"/>
      <c r="K132" s="87"/>
      <c r="L132" s="179" t="str">
        <f>Formations[[#This Row],[NOM]]&amp;Formations[[#This Row],[INTITULE FORMATION]]</f>
        <v>FUENTESRecyclage SST</v>
      </c>
    </row>
    <row r="133" spans="1:12" ht="16.5" x14ac:dyDescent="0.45">
      <c r="A133" s="211">
        <v>103057</v>
      </c>
      <c r="B133" s="215" t="str">
        <f>IF(Formations[[#This Row],[MATRICULE]]&lt;&gt;"",VLOOKUP($A133,DATA!$A:$T,2,FALSE),"")</f>
        <v>GAILLARD</v>
      </c>
      <c r="C133" s="217" t="str">
        <f>IF(Formations[[#This Row],[MATRICULE]]&lt;&gt;"",VLOOKUP($A133,DATA!$A:$T,3,FALSE),"")</f>
        <v>Alain</v>
      </c>
      <c r="D133" s="219" t="str">
        <f>IF(Formations[[#This Row],[MATRICULE]]&lt;&gt;"",VLOOKUP($A133,DATA!$A:$T,5,FALSE),"")</f>
        <v>Aub.</v>
      </c>
      <c r="E133" s="224" t="str">
        <f>IF(Formations[[#This Row],[MATRICULE]]&lt;&gt;"",VLOOKUP(A133,DATA!A:T,4,FALSE),"")</f>
        <v>RICCARDI</v>
      </c>
      <c r="F133" s="86" t="s">
        <v>1007</v>
      </c>
      <c r="G133" s="205" t="s">
        <v>967</v>
      </c>
      <c r="H133" s="86" t="s">
        <v>5</v>
      </c>
      <c r="I133" s="167" t="s">
        <v>857</v>
      </c>
      <c r="J133" s="147" t="s">
        <v>113</v>
      </c>
      <c r="K133" s="87"/>
      <c r="L133" s="178" t="str">
        <f>Formations[[#This Row],[NOM]]&amp;Formations[[#This Row],[INTITULE FORMATION]]</f>
        <v>GAILLARDIncendie</v>
      </c>
    </row>
    <row r="134" spans="1:12" ht="16.5" x14ac:dyDescent="0.45">
      <c r="A134" s="211">
        <v>102898</v>
      </c>
      <c r="B134" s="215" t="str">
        <f>IF(Formations[[#This Row],[MATRICULE]]&lt;&gt;"",VLOOKUP($A134,DATA!$A:$T,2,FALSE),"")</f>
        <v>GARCIA</v>
      </c>
      <c r="C134" s="217" t="str">
        <f>IF(Formations[[#This Row],[MATRICULE]]&lt;&gt;"",VLOOKUP($A134,DATA!$A:$T,3,FALSE),"")</f>
        <v>Mickael</v>
      </c>
      <c r="D134" s="219" t="str">
        <f>IF(Formations[[#This Row],[MATRICULE]]&lt;&gt;"",VLOOKUP($A134,DATA!$A:$T,5,FALSE),"")</f>
        <v>Aub.</v>
      </c>
      <c r="E134" s="224" t="str">
        <f>IF(Formations[[#This Row],[MATRICULE]]&lt;&gt;"",VLOOKUP(A134,DATA!A:T,4,FALSE),"")</f>
        <v>SENEPART</v>
      </c>
      <c r="F134" s="86" t="s">
        <v>1007</v>
      </c>
      <c r="G134" s="205" t="s">
        <v>967</v>
      </c>
      <c r="H134" s="86" t="s">
        <v>5</v>
      </c>
      <c r="I134" s="167" t="s">
        <v>857</v>
      </c>
      <c r="J134" s="147" t="s">
        <v>113</v>
      </c>
      <c r="K134" s="87"/>
      <c r="L134" s="178" t="str">
        <f>Formations[[#This Row],[NOM]]&amp;Formations[[#This Row],[INTITULE FORMATION]]</f>
        <v>GARCIAIncendie</v>
      </c>
    </row>
    <row r="135" spans="1:12" ht="16.5" x14ac:dyDescent="0.45">
      <c r="A135" s="212">
        <v>102898</v>
      </c>
      <c r="B135" s="215" t="str">
        <f>IF(Formations[[#This Row],[MATRICULE]]&lt;&gt;"",VLOOKUP($A135,DATA!$A:$T,2,FALSE),"")</f>
        <v>GARCIA</v>
      </c>
      <c r="C135" s="217" t="str">
        <f>IF(Formations[[#This Row],[MATRICULE]]&lt;&gt;"",VLOOKUP($A135,DATA!$A:$T,3,FALSE),"")</f>
        <v>Mickael</v>
      </c>
      <c r="D135" s="219" t="str">
        <f>IF(Formations[[#This Row],[MATRICULE]]&lt;&gt;"",VLOOKUP($A135,DATA!$A:$T,5,FALSE),"")</f>
        <v>Aub.</v>
      </c>
      <c r="E135" s="228" t="str">
        <f>IF(Formations[[#This Row],[MATRICULE]]&lt;&gt;"",VLOOKUP(A135,DATA!A:T,4,FALSE),"")</f>
        <v>SENEPART</v>
      </c>
      <c r="F135" s="86" t="s">
        <v>1007</v>
      </c>
      <c r="G135" s="205" t="s">
        <v>967</v>
      </c>
      <c r="H135" s="86" t="s">
        <v>5</v>
      </c>
      <c r="I135" s="123" t="s">
        <v>868</v>
      </c>
      <c r="J135" s="147"/>
      <c r="K135" s="87"/>
      <c r="L135" s="179" t="str">
        <f>Formations[[#This Row],[NOM]]&amp;Formations[[#This Row],[INTITULE FORMATION]]</f>
        <v>GARCIARecyclage SST</v>
      </c>
    </row>
    <row r="136" spans="1:12" ht="16.5" x14ac:dyDescent="0.45">
      <c r="A136" s="213">
        <v>190953</v>
      </c>
      <c r="B136" s="215" t="str">
        <f>IF(Formations[[#This Row],[MATRICULE]]&lt;&gt;"",VLOOKUP($A136,DATA!$A:$T,2,FALSE),"")</f>
        <v>GASCARD</v>
      </c>
      <c r="C136" s="217" t="str">
        <f>IF(Formations[[#This Row],[MATRICULE]]&lt;&gt;"",VLOOKUP($A136,DATA!$A:$T,3,FALSE),"")</f>
        <v>Olivier</v>
      </c>
      <c r="D136" s="219" t="str">
        <f>IF(Formations[[#This Row],[MATRICULE]]&lt;&gt;"",VLOOKUP($A136,DATA!$A:$T,5,FALSE),"")</f>
        <v>Lattes</v>
      </c>
      <c r="E136" s="228" t="str">
        <f>IF(Formations[[#This Row],[MATRICULE]]&lt;&gt;"",VLOOKUP(A136,DATA!A:T,4,FALSE),"")</f>
        <v>VERNE</v>
      </c>
      <c r="F136" s="86" t="s">
        <v>1007</v>
      </c>
      <c r="G136" s="205" t="s">
        <v>967</v>
      </c>
      <c r="H136" s="86" t="s">
        <v>5</v>
      </c>
      <c r="I136" s="168" t="s">
        <v>1001</v>
      </c>
      <c r="J136" s="147"/>
      <c r="K136" s="87"/>
      <c r="L136" s="179" t="str">
        <f>Formations[[#This Row],[NOM]]&amp;Formations[[#This Row],[INTITULE FORMATION]]</f>
        <v>GASCARDSENER</v>
      </c>
    </row>
    <row r="137" spans="1:12" ht="16.5" x14ac:dyDescent="0.45">
      <c r="A137" s="211">
        <v>103081</v>
      </c>
      <c r="B137" s="215" t="str">
        <f>IF(Formations[[#This Row],[MATRICULE]]&lt;&gt;"",VLOOKUP($A137,DATA!$A:$T,2,FALSE),"")</f>
        <v>GAUTHIER</v>
      </c>
      <c r="C137" s="217" t="str">
        <f>IF(Formations[[#This Row],[MATRICULE]]&lt;&gt;"",VLOOKUP($A137,DATA!$A:$T,3,FALSE),"")</f>
        <v>Laurent</v>
      </c>
      <c r="D137" s="219" t="str">
        <f>IF(Formations[[#This Row],[MATRICULE]]&lt;&gt;"",VLOOKUP($A137,DATA!$A:$T,5,FALSE),"")</f>
        <v>Aub.</v>
      </c>
      <c r="E137" s="224" t="str">
        <f>IF(Formations[[#This Row],[MATRICULE]]&lt;&gt;"",VLOOKUP(A137,DATA!A:T,4,FALSE),"")</f>
        <v>SENEPART</v>
      </c>
      <c r="F137" s="86" t="s">
        <v>1007</v>
      </c>
      <c r="G137" s="205" t="s">
        <v>967</v>
      </c>
      <c r="H137" s="86" t="s">
        <v>5</v>
      </c>
      <c r="I137" s="167" t="s">
        <v>857</v>
      </c>
      <c r="J137" s="147" t="s">
        <v>113</v>
      </c>
      <c r="K137" s="87"/>
      <c r="L137" s="178" t="str">
        <f>Formations[[#This Row],[NOM]]&amp;Formations[[#This Row],[INTITULE FORMATION]]</f>
        <v>GAUTHIERIncendie</v>
      </c>
    </row>
    <row r="138" spans="1:12" ht="16.5" x14ac:dyDescent="0.45">
      <c r="A138" s="212">
        <v>103081</v>
      </c>
      <c r="B138" s="215" t="str">
        <f>IF(Formations[[#This Row],[MATRICULE]]&lt;&gt;"",VLOOKUP($A138,DATA!$A:$T,2,FALSE),"")</f>
        <v>GAUTHIER</v>
      </c>
      <c r="C138" s="217" t="str">
        <f>IF(Formations[[#This Row],[MATRICULE]]&lt;&gt;"",VLOOKUP($A138,DATA!$A:$T,3,FALSE),"")</f>
        <v>Laurent</v>
      </c>
      <c r="D138" s="219" t="str">
        <f>IF(Formations[[#This Row],[MATRICULE]]&lt;&gt;"",VLOOKUP($A138,DATA!$A:$T,5,FALSE),"")</f>
        <v>Aub.</v>
      </c>
      <c r="E138" s="228" t="str">
        <f>IF(Formations[[#This Row],[MATRICULE]]&lt;&gt;"",VLOOKUP(A138,DATA!A:T,4,FALSE),"")</f>
        <v>SENEPART</v>
      </c>
      <c r="F138" s="86" t="s">
        <v>1007</v>
      </c>
      <c r="G138" s="205" t="s">
        <v>967</v>
      </c>
      <c r="H138" s="86" t="s">
        <v>5</v>
      </c>
      <c r="I138" s="123" t="s">
        <v>868</v>
      </c>
      <c r="J138" s="147"/>
      <c r="K138" s="87"/>
      <c r="L138" s="179" t="str">
        <f>Formations[[#This Row],[NOM]]&amp;Formations[[#This Row],[INTITULE FORMATION]]</f>
        <v>GAUTHIERRecyclage SST</v>
      </c>
    </row>
    <row r="139" spans="1:12" ht="16.5" x14ac:dyDescent="0.45">
      <c r="A139" s="211">
        <v>104638</v>
      </c>
      <c r="B139" s="215" t="str">
        <f>IF(Formations[[#This Row],[MATRICULE]]&lt;&gt;"",VLOOKUP($A139,DATA!$A:$T,2,FALSE),"")</f>
        <v>GAYAT</v>
      </c>
      <c r="C139" s="217" t="str">
        <f>IF(Formations[[#This Row],[MATRICULE]]&lt;&gt;"",VLOOKUP($A139,DATA!$A:$T,3,FALSE),"")</f>
        <v>Frederic</v>
      </c>
      <c r="D139" s="219" t="str">
        <f>IF(Formations[[#This Row],[MATRICULE]]&lt;&gt;"",VLOOKUP($A139,DATA!$A:$T,5,FALSE),"")</f>
        <v>STG</v>
      </c>
      <c r="E139" s="225" t="str">
        <f>IF(Formations[[#This Row],[MATRICULE]]&lt;&gt;"",VLOOKUP(A139,DATA!A:T,4,FALSE),"")</f>
        <v>XUEREB</v>
      </c>
      <c r="F139" s="86" t="s">
        <v>1007</v>
      </c>
      <c r="G139" s="205" t="s">
        <v>967</v>
      </c>
      <c r="H139" s="86" t="s">
        <v>5</v>
      </c>
      <c r="I139" s="167" t="s">
        <v>978</v>
      </c>
      <c r="J139" s="147" t="s">
        <v>112</v>
      </c>
      <c r="K139" s="87"/>
      <c r="L139" s="178" t="str">
        <f>Formations[[#This Row],[NOM]]&amp;Formations[[#This Row],[INTITULE FORMATION]]</f>
        <v>GAYATGestes et Postures</v>
      </c>
    </row>
    <row r="140" spans="1:12" ht="16.5" x14ac:dyDescent="0.45">
      <c r="A140" s="211">
        <v>104638</v>
      </c>
      <c r="B140" s="215" t="str">
        <f>IF(Formations[[#This Row],[MATRICULE]]&lt;&gt;"",VLOOKUP($A140,DATA!$A:$T,2,FALSE),"")</f>
        <v>GAYAT</v>
      </c>
      <c r="C140" s="217" t="str">
        <f>IF(Formations[[#This Row],[MATRICULE]]&lt;&gt;"",VLOOKUP($A140,DATA!$A:$T,3,FALSE),"")</f>
        <v>Frederic</v>
      </c>
      <c r="D140" s="219" t="str">
        <f>IF(Formations[[#This Row],[MATRICULE]]&lt;&gt;"",VLOOKUP($A140,DATA!$A:$T,5,FALSE),"")</f>
        <v>STG</v>
      </c>
      <c r="E140" s="225" t="str">
        <f>IF(Formations[[#This Row],[MATRICULE]]&lt;&gt;"",VLOOKUP(A140,DATA!A:T,4,FALSE),"")</f>
        <v>XUEREB</v>
      </c>
      <c r="F140" s="86" t="s">
        <v>1007</v>
      </c>
      <c r="G140" s="205" t="s">
        <v>967</v>
      </c>
      <c r="H140" s="86" t="s">
        <v>5</v>
      </c>
      <c r="I140" s="167" t="s">
        <v>857</v>
      </c>
      <c r="J140" s="147" t="s">
        <v>112</v>
      </c>
      <c r="K140" s="87"/>
      <c r="L140" s="178" t="str">
        <f>Formations[[#This Row],[NOM]]&amp;Formations[[#This Row],[INTITULE FORMATION]]</f>
        <v>GAYATIncendie</v>
      </c>
    </row>
    <row r="141" spans="1:12" ht="16.5" x14ac:dyDescent="0.45">
      <c r="A141" s="211">
        <v>104638</v>
      </c>
      <c r="B141" s="215" t="str">
        <f>IF(Formations[[#This Row],[MATRICULE]]&lt;&gt;"",VLOOKUP($A141,DATA!$A:$T,2,FALSE),"")</f>
        <v>GAYAT</v>
      </c>
      <c r="C141" s="217" t="str">
        <f>IF(Formations[[#This Row],[MATRICULE]]&lt;&gt;"",VLOOKUP($A141,DATA!$A:$T,3,FALSE),"")</f>
        <v>Frederic</v>
      </c>
      <c r="D141" s="219" t="str">
        <f>IF(Formations[[#This Row],[MATRICULE]]&lt;&gt;"",VLOOKUP($A141,DATA!$A:$T,5,FALSE),"")</f>
        <v>STG</v>
      </c>
      <c r="E141" s="225" t="str">
        <f>IF(Formations[[#This Row],[MATRICULE]]&lt;&gt;"",VLOOKUP(A141,DATA!A:T,4,FALSE),"")</f>
        <v>XUEREB</v>
      </c>
      <c r="F141" s="86" t="s">
        <v>1007</v>
      </c>
      <c r="G141" s="205" t="s">
        <v>967</v>
      </c>
      <c r="H141" s="86" t="s">
        <v>5</v>
      </c>
      <c r="I141" s="167" t="s">
        <v>979</v>
      </c>
      <c r="J141" s="147" t="s">
        <v>115</v>
      </c>
      <c r="K141" s="87"/>
      <c r="L141" s="178" t="str">
        <f>Formations[[#This Row],[NOM]]&amp;Formations[[#This Row],[INTITULE FORMATION]]</f>
        <v>GAYATRecyclage Pont Roulant</v>
      </c>
    </row>
    <row r="142" spans="1:12" ht="16.5" x14ac:dyDescent="0.45">
      <c r="A142" s="212">
        <v>104638</v>
      </c>
      <c r="B142" s="215" t="str">
        <f>IF(Formations[[#This Row],[MATRICULE]]&lt;&gt;"",VLOOKUP($A142,DATA!$A:$T,2,FALSE),"")</f>
        <v>GAYAT</v>
      </c>
      <c r="C142" s="217" t="str">
        <f>IF(Formations[[#This Row],[MATRICULE]]&lt;&gt;"",VLOOKUP($A142,DATA!$A:$T,3,FALSE),"")</f>
        <v>Frederic</v>
      </c>
      <c r="D142" s="219" t="str">
        <f>IF(Formations[[#This Row],[MATRICULE]]&lt;&gt;"",VLOOKUP($A142,DATA!$A:$T,5,FALSE),"")</f>
        <v>STG</v>
      </c>
      <c r="E142" s="228" t="str">
        <f>IF(Formations[[#This Row],[MATRICULE]]&lt;&gt;"",VLOOKUP(A142,DATA!A:T,4,FALSE),"")</f>
        <v>XUEREB</v>
      </c>
      <c r="F142" s="86" t="s">
        <v>1007</v>
      </c>
      <c r="G142" s="205" t="s">
        <v>967</v>
      </c>
      <c r="H142" s="86" t="s">
        <v>5</v>
      </c>
      <c r="I142" s="123" t="s">
        <v>868</v>
      </c>
      <c r="J142" s="147"/>
      <c r="K142" s="87"/>
      <c r="L142" s="179" t="str">
        <f>Formations[[#This Row],[NOM]]&amp;Formations[[#This Row],[INTITULE FORMATION]]</f>
        <v>GAYATRecyclage SST</v>
      </c>
    </row>
    <row r="143" spans="1:12" ht="16.5" x14ac:dyDescent="0.45">
      <c r="A143" s="213">
        <v>104638</v>
      </c>
      <c r="B143" s="215" t="str">
        <f>IF(Formations[[#This Row],[MATRICULE]]&lt;&gt;"",VLOOKUP($A143,DATA!$A:$T,2,FALSE),"")</f>
        <v>GAYAT</v>
      </c>
      <c r="C143" s="217" t="str">
        <f>IF(Formations[[#This Row],[MATRICULE]]&lt;&gt;"",VLOOKUP($A143,DATA!$A:$T,3,FALSE),"")</f>
        <v>Frederic</v>
      </c>
      <c r="D143" s="219" t="str">
        <f>IF(Formations[[#This Row],[MATRICULE]]&lt;&gt;"",VLOOKUP($A143,DATA!$A:$T,5,FALSE),"")</f>
        <v>STG</v>
      </c>
      <c r="E143" s="228" t="str">
        <f>IF(Formations[[#This Row],[MATRICULE]]&lt;&gt;"",VLOOKUP(A143,DATA!A:T,4,FALSE),"")</f>
        <v>XUEREB</v>
      </c>
      <c r="F143" s="86" t="s">
        <v>1007</v>
      </c>
      <c r="G143" s="205" t="s">
        <v>967</v>
      </c>
      <c r="H143" s="86" t="s">
        <v>5</v>
      </c>
      <c r="I143" s="123" t="s">
        <v>981</v>
      </c>
      <c r="J143" s="147"/>
      <c r="K143" s="87"/>
      <c r="L143" s="179" t="str">
        <f>Formations[[#This Row],[NOM]]&amp;Formations[[#This Row],[INTITULE FORMATION]]</f>
        <v>GAYATHab Electricité</v>
      </c>
    </row>
    <row r="144" spans="1:12" ht="16.5" x14ac:dyDescent="0.45">
      <c r="A144" s="207">
        <v>76818</v>
      </c>
      <c r="B144" s="224" t="str">
        <f>IF(Formations[[#This Row],[MATRICULE]]&lt;&gt;"",VLOOKUP($A144,DATA!$A:$T,2,FALSE),"")</f>
        <v>GENNARO</v>
      </c>
      <c r="C144" s="217" t="str">
        <f>IF(Formations[[#This Row],[MATRICULE]]&lt;&gt;"",VLOOKUP($A144,DATA!$A:$T,3,FALSE),"")</f>
        <v>Serge</v>
      </c>
      <c r="D144" s="219" t="str">
        <f>IF(Formations[[#This Row],[MATRICULE]]&lt;&gt;"",VLOOKUP($A144,DATA!$A:$T,5,FALSE),"")</f>
        <v>STG</v>
      </c>
      <c r="E144" s="232" t="str">
        <f>IF(Formations[[#This Row],[MATRICULE]]&lt;&gt;"",VLOOKUP(A144,DATA!A:T,4,FALSE),"")</f>
        <v>FOUASSIER</v>
      </c>
      <c r="F144" s="205" t="s">
        <v>1007</v>
      </c>
      <c r="G144" s="86" t="s">
        <v>967</v>
      </c>
      <c r="H144" s="86" t="s">
        <v>5</v>
      </c>
      <c r="I144" s="117" t="s">
        <v>1003</v>
      </c>
      <c r="J144" s="147"/>
      <c r="K144" s="87"/>
      <c r="L144" s="180" t="str">
        <f>Formations[[#This Row],[NOM]]&amp;Formations[[#This Row],[INTITULE FORMATION]]</f>
        <v>GENNARORecyclage CACES3</v>
      </c>
    </row>
    <row r="145" spans="1:12" ht="16.5" x14ac:dyDescent="0.45">
      <c r="A145" s="211">
        <v>103004</v>
      </c>
      <c r="B145" s="215" t="str">
        <f>IF(Formations[[#This Row],[MATRICULE]]&lt;&gt;"",VLOOKUP($A145,DATA!$A:$T,2,FALSE),"")</f>
        <v>GHERSA</v>
      </c>
      <c r="C145" s="217" t="str">
        <f>IF(Formations[[#This Row],[MATRICULE]]&lt;&gt;"",VLOOKUP($A145,DATA!$A:$T,3,FALSE),"")</f>
        <v>Ouali</v>
      </c>
      <c r="D145" s="219" t="str">
        <f>IF(Formations[[#This Row],[MATRICULE]]&lt;&gt;"",VLOOKUP($A145,DATA!$A:$T,5,FALSE),"")</f>
        <v>Aub.</v>
      </c>
      <c r="E145" s="224" t="str">
        <f>IF(Formations[[#This Row],[MATRICULE]]&lt;&gt;"",VLOOKUP(A145,DATA!A:T,4,FALSE),"")</f>
        <v>DARDARE</v>
      </c>
      <c r="F145" s="86" t="s">
        <v>1007</v>
      </c>
      <c r="G145" s="205" t="s">
        <v>967</v>
      </c>
      <c r="H145" s="86" t="s">
        <v>5</v>
      </c>
      <c r="I145" s="167" t="s">
        <v>857</v>
      </c>
      <c r="J145" s="147" t="s">
        <v>113</v>
      </c>
      <c r="K145" s="87"/>
      <c r="L145" s="178" t="str">
        <f>Formations[[#This Row],[NOM]]&amp;Formations[[#This Row],[INTITULE FORMATION]]</f>
        <v>GHERSAIncendie</v>
      </c>
    </row>
    <row r="146" spans="1:12" ht="16.5" x14ac:dyDescent="0.45">
      <c r="A146" s="212">
        <v>103004</v>
      </c>
      <c r="B146" s="215" t="str">
        <f>IF(Formations[[#This Row],[MATRICULE]]&lt;&gt;"",VLOOKUP($A146,DATA!$A:$T,2,FALSE),"")</f>
        <v>GHERSA</v>
      </c>
      <c r="C146" s="217" t="str">
        <f>IF(Formations[[#This Row],[MATRICULE]]&lt;&gt;"",VLOOKUP($A146,DATA!$A:$T,3,FALSE),"")</f>
        <v>Ouali</v>
      </c>
      <c r="D146" s="219" t="str">
        <f>IF(Formations[[#This Row],[MATRICULE]]&lt;&gt;"",VLOOKUP($A146,DATA!$A:$T,5,FALSE),"")</f>
        <v>Aub.</v>
      </c>
      <c r="E146" s="228" t="str">
        <f>IF(Formations[[#This Row],[MATRICULE]]&lt;&gt;"",VLOOKUP(A146,DATA!A:T,4,FALSE),"")</f>
        <v>DARDARE</v>
      </c>
      <c r="F146" s="86" t="s">
        <v>1007</v>
      </c>
      <c r="G146" s="205" t="s">
        <v>967</v>
      </c>
      <c r="H146" s="86" t="s">
        <v>5</v>
      </c>
      <c r="I146" s="123" t="s">
        <v>868</v>
      </c>
      <c r="J146" s="147"/>
      <c r="K146" s="87"/>
      <c r="L146" s="179" t="str">
        <f>Formations[[#This Row],[NOM]]&amp;Formations[[#This Row],[INTITULE FORMATION]]</f>
        <v>GHERSARecyclage SST</v>
      </c>
    </row>
    <row r="147" spans="1:12" ht="16.5" x14ac:dyDescent="0.45">
      <c r="A147" s="211">
        <v>103046</v>
      </c>
      <c r="B147" s="215" t="str">
        <f>IF(Formations[[#This Row],[MATRICULE]]&lt;&gt;"",VLOOKUP($A147,DATA!$A:$T,2,FALSE),"")</f>
        <v>GINESTE</v>
      </c>
      <c r="C147" s="217" t="str">
        <f>IF(Formations[[#This Row],[MATRICULE]]&lt;&gt;"",VLOOKUP($A147,DATA!$A:$T,3,FALSE),"")</f>
        <v>Thierry</v>
      </c>
      <c r="D147" s="219" t="str">
        <f>IF(Formations[[#This Row],[MATRICULE]]&lt;&gt;"",VLOOKUP($A147,DATA!$A:$T,5,FALSE),"")</f>
        <v>Aub.</v>
      </c>
      <c r="E147" s="224" t="str">
        <f>IF(Formations[[#This Row],[MATRICULE]]&lt;&gt;"",VLOOKUP(A147,DATA!A:T,4,FALSE),"")</f>
        <v>PIFFAUT</v>
      </c>
      <c r="F147" s="86" t="s">
        <v>1007</v>
      </c>
      <c r="G147" s="205" t="s">
        <v>967</v>
      </c>
      <c r="H147" s="86" t="s">
        <v>5</v>
      </c>
      <c r="I147" s="167" t="s">
        <v>857</v>
      </c>
      <c r="J147" s="147" t="s">
        <v>113</v>
      </c>
      <c r="K147" s="87"/>
      <c r="L147" s="178" t="str">
        <f>Formations[[#This Row],[NOM]]&amp;Formations[[#This Row],[INTITULE FORMATION]]</f>
        <v>GINESTEIncendie</v>
      </c>
    </row>
    <row r="148" spans="1:12" ht="16.5" x14ac:dyDescent="0.45">
      <c r="A148" s="213">
        <v>103046</v>
      </c>
      <c r="B148" s="215" t="str">
        <f>IF(Formations[[#This Row],[MATRICULE]]&lt;&gt;"",VLOOKUP($A148,DATA!$A:$T,2,FALSE),"")</f>
        <v>GINESTE</v>
      </c>
      <c r="C148" s="217" t="str">
        <f>IF(Formations[[#This Row],[MATRICULE]]&lt;&gt;"",VLOOKUP($A148,DATA!$A:$T,3,FALSE),"")</f>
        <v>Thierry</v>
      </c>
      <c r="D148" s="219" t="str">
        <f>IF(Formations[[#This Row],[MATRICULE]]&lt;&gt;"",VLOOKUP($A148,DATA!$A:$T,5,FALSE),"")</f>
        <v>Aub.</v>
      </c>
      <c r="E148" s="228" t="str">
        <f>IF(Formations[[#This Row],[MATRICULE]]&lt;&gt;"",VLOOKUP(A148,DATA!A:T,4,FALSE),"")</f>
        <v>PIFFAUT</v>
      </c>
      <c r="F148" s="86" t="s">
        <v>1007</v>
      </c>
      <c r="G148" s="205" t="s">
        <v>967</v>
      </c>
      <c r="H148" s="86" t="s">
        <v>5</v>
      </c>
      <c r="I148" s="123" t="s">
        <v>981</v>
      </c>
      <c r="J148" s="147"/>
      <c r="K148" s="87"/>
      <c r="L148" s="179" t="str">
        <f>Formations[[#This Row],[NOM]]&amp;Formations[[#This Row],[INTITULE FORMATION]]</f>
        <v>GINESTEHab Electricité</v>
      </c>
    </row>
    <row r="149" spans="1:12" ht="16.5" x14ac:dyDescent="0.45">
      <c r="A149" s="211">
        <v>104656</v>
      </c>
      <c r="B149" s="215" t="str">
        <f>IF(Formations[[#This Row],[MATRICULE]]&lt;&gt;"",VLOOKUP($A149,DATA!$A:$T,2,FALSE),"")</f>
        <v>GOURBAT</v>
      </c>
      <c r="C149" s="217" t="str">
        <f>IF(Formations[[#This Row],[MATRICULE]]&lt;&gt;"",VLOOKUP($A149,DATA!$A:$T,3,FALSE),"")</f>
        <v>Thierry</v>
      </c>
      <c r="D149" s="219" t="str">
        <f>IF(Formations[[#This Row],[MATRICULE]]&lt;&gt;"",VLOOKUP($A149,DATA!$A:$T,5,FALSE),"")</f>
        <v>STG</v>
      </c>
      <c r="E149" s="225" t="str">
        <f>IF(Formations[[#This Row],[MATRICULE]]&lt;&gt;"",VLOOKUP(A149,DATA!A:T,4,FALSE),"")</f>
        <v>BUISSON</v>
      </c>
      <c r="F149" s="86" t="s">
        <v>1007</v>
      </c>
      <c r="G149" s="205" t="s">
        <v>967</v>
      </c>
      <c r="H149" s="86" t="s">
        <v>5</v>
      </c>
      <c r="I149" s="167" t="s">
        <v>978</v>
      </c>
      <c r="J149" s="147" t="s">
        <v>112</v>
      </c>
      <c r="K149" s="87"/>
      <c r="L149" s="178" t="str">
        <f>Formations[[#This Row],[NOM]]&amp;Formations[[#This Row],[INTITULE FORMATION]]</f>
        <v>GOURBATGestes et Postures</v>
      </c>
    </row>
    <row r="150" spans="1:12" ht="16.5" x14ac:dyDescent="0.45">
      <c r="A150" s="213">
        <v>104656</v>
      </c>
      <c r="B150" s="215" t="str">
        <f>IF(Formations[[#This Row],[MATRICULE]]&lt;&gt;"",VLOOKUP($A150,DATA!$A:$T,2,FALSE),"")</f>
        <v>GOURBAT</v>
      </c>
      <c r="C150" s="217" t="str">
        <f>IF(Formations[[#This Row],[MATRICULE]]&lt;&gt;"",VLOOKUP($A150,DATA!$A:$T,3,FALSE),"")</f>
        <v>Thierry</v>
      </c>
      <c r="D150" s="219" t="str">
        <f>IF(Formations[[#This Row],[MATRICULE]]&lt;&gt;"",VLOOKUP($A150,DATA!$A:$T,5,FALSE),"")</f>
        <v>STG</v>
      </c>
      <c r="E150" s="228" t="str">
        <f>IF(Formations[[#This Row],[MATRICULE]]&lt;&gt;"",VLOOKUP(A150,DATA!A:T,4,FALSE),"")</f>
        <v>BUISSON</v>
      </c>
      <c r="F150" s="86" t="s">
        <v>1007</v>
      </c>
      <c r="G150" s="205" t="s">
        <v>967</v>
      </c>
      <c r="H150" s="86" t="s">
        <v>5</v>
      </c>
      <c r="I150" s="123" t="s">
        <v>981</v>
      </c>
      <c r="J150" s="147"/>
      <c r="K150" s="87"/>
      <c r="L150" s="179" t="str">
        <f>Formations[[#This Row],[NOM]]&amp;Formations[[#This Row],[INTITULE FORMATION]]</f>
        <v>GOURBATHab Electricité</v>
      </c>
    </row>
    <row r="151" spans="1:12" ht="16.5" x14ac:dyDescent="0.45">
      <c r="A151" s="211">
        <v>103093</v>
      </c>
      <c r="B151" s="215" t="str">
        <f>IF(Formations[[#This Row],[MATRICULE]]&lt;&gt;"",VLOOKUP($A151,DATA!$A:$T,2,FALSE),"")</f>
        <v>GRABARZ</v>
      </c>
      <c r="C151" s="217" t="str">
        <f>IF(Formations[[#This Row],[MATRICULE]]&lt;&gt;"",VLOOKUP($A151,DATA!$A:$T,3,FALSE),"")</f>
        <v>Pierre</v>
      </c>
      <c r="D151" s="219" t="str">
        <f>IF(Formations[[#This Row],[MATRICULE]]&lt;&gt;"",VLOOKUP($A151,DATA!$A:$T,5,FALSE),"")</f>
        <v>Aub.</v>
      </c>
      <c r="E151" s="224" t="str">
        <f>IF(Formations[[#This Row],[MATRICULE]]&lt;&gt;"",VLOOKUP(A151,DATA!A:T,4,FALSE),"")</f>
        <v>SAVY</v>
      </c>
      <c r="F151" s="86" t="s">
        <v>1007</v>
      </c>
      <c r="G151" s="205" t="s">
        <v>967</v>
      </c>
      <c r="H151" s="86" t="s">
        <v>5</v>
      </c>
      <c r="I151" s="167" t="s">
        <v>980</v>
      </c>
      <c r="J151" s="147" t="s">
        <v>115</v>
      </c>
      <c r="K151" s="87"/>
      <c r="L151" s="178" t="str">
        <f>Formations[[#This Row],[NOM]]&amp;Formations[[#This Row],[INTITULE FORMATION]]</f>
        <v>GRABARZRisques Chimiques</v>
      </c>
    </row>
    <row r="152" spans="1:12" ht="16.5" x14ac:dyDescent="0.45">
      <c r="A152" s="211">
        <v>104655</v>
      </c>
      <c r="B152" s="215" t="str">
        <f>IF(Formations[[#This Row],[MATRICULE]]&lt;&gt;"",VLOOKUP($A152,DATA!$A:$T,2,FALSE),"")</f>
        <v>GRANGIER</v>
      </c>
      <c r="C152" s="217" t="str">
        <f>IF(Formations[[#This Row],[MATRICULE]]&lt;&gt;"",VLOOKUP($A152,DATA!$A:$T,3,FALSE),"")</f>
        <v>Eric</v>
      </c>
      <c r="D152" s="219" t="str">
        <f>IF(Formations[[#This Row],[MATRICULE]]&lt;&gt;"",VLOOKUP($A152,DATA!$A:$T,5,FALSE),"")</f>
        <v>STG</v>
      </c>
      <c r="E152" s="225" t="str">
        <f>IF(Formations[[#This Row],[MATRICULE]]&lt;&gt;"",VLOOKUP(A152,DATA!A:T,4,FALSE),"")</f>
        <v>XUEREB</v>
      </c>
      <c r="F152" s="86" t="s">
        <v>1007</v>
      </c>
      <c r="G152" s="205" t="s">
        <v>967</v>
      </c>
      <c r="H152" s="86" t="s">
        <v>5</v>
      </c>
      <c r="I152" s="167" t="s">
        <v>978</v>
      </c>
      <c r="J152" s="147" t="s">
        <v>112</v>
      </c>
      <c r="K152" s="87"/>
      <c r="L152" s="178" t="str">
        <f>Formations[[#This Row],[NOM]]&amp;Formations[[#This Row],[INTITULE FORMATION]]</f>
        <v>GRANGIERGestes et Postures</v>
      </c>
    </row>
    <row r="153" spans="1:12" ht="16.5" x14ac:dyDescent="0.45">
      <c r="A153" s="211">
        <v>104655</v>
      </c>
      <c r="B153" s="215" t="str">
        <f>IF(Formations[[#This Row],[MATRICULE]]&lt;&gt;"",VLOOKUP($A153,DATA!$A:$T,2,FALSE),"")</f>
        <v>GRANGIER</v>
      </c>
      <c r="C153" s="217" t="str">
        <f>IF(Formations[[#This Row],[MATRICULE]]&lt;&gt;"",VLOOKUP($A153,DATA!$A:$T,3,FALSE),"")</f>
        <v>Eric</v>
      </c>
      <c r="D153" s="219" t="str">
        <f>IF(Formations[[#This Row],[MATRICULE]]&lt;&gt;"",VLOOKUP($A153,DATA!$A:$T,5,FALSE),"")</f>
        <v>STG</v>
      </c>
      <c r="E153" s="225" t="str">
        <f>IF(Formations[[#This Row],[MATRICULE]]&lt;&gt;"",VLOOKUP(A153,DATA!A:T,4,FALSE),"")</f>
        <v>XUEREB</v>
      </c>
      <c r="F153" s="86" t="s">
        <v>1007</v>
      </c>
      <c r="G153" s="205" t="s">
        <v>967</v>
      </c>
      <c r="H153" s="86" t="s">
        <v>5</v>
      </c>
      <c r="I153" s="167" t="s">
        <v>980</v>
      </c>
      <c r="J153" s="147" t="s">
        <v>113</v>
      </c>
      <c r="K153" s="87"/>
      <c r="L153" s="178" t="str">
        <f>Formations[[#This Row],[NOM]]&amp;Formations[[#This Row],[INTITULE FORMATION]]</f>
        <v>GRANGIERRisques Chimiques</v>
      </c>
    </row>
    <row r="154" spans="1:12" ht="16.5" x14ac:dyDescent="0.45">
      <c r="A154" s="212">
        <v>104655</v>
      </c>
      <c r="B154" s="215" t="str">
        <f>IF(Formations[[#This Row],[MATRICULE]]&lt;&gt;"",VLOOKUP($A154,DATA!$A:$T,2,FALSE),"")</f>
        <v>GRANGIER</v>
      </c>
      <c r="C154" s="217" t="str">
        <f>IF(Formations[[#This Row],[MATRICULE]]&lt;&gt;"",VLOOKUP($A154,DATA!$A:$T,3,FALSE),"")</f>
        <v>Eric</v>
      </c>
      <c r="D154" s="219" t="str">
        <f>IF(Formations[[#This Row],[MATRICULE]]&lt;&gt;"",VLOOKUP($A154,DATA!$A:$T,5,FALSE),"")</f>
        <v>STG</v>
      </c>
      <c r="E154" s="228" t="str">
        <f>IF(Formations[[#This Row],[MATRICULE]]&lt;&gt;"",VLOOKUP(A154,DATA!A:T,4,FALSE),"")</f>
        <v>XUEREB</v>
      </c>
      <c r="F154" s="86" t="s">
        <v>1007</v>
      </c>
      <c r="G154" s="205" t="s">
        <v>967</v>
      </c>
      <c r="H154" s="86" t="s">
        <v>5</v>
      </c>
      <c r="I154" s="123" t="s">
        <v>868</v>
      </c>
      <c r="J154" s="147"/>
      <c r="K154" s="87"/>
      <c r="L154" s="179" t="str">
        <f>Formations[[#This Row],[NOM]]&amp;Formations[[#This Row],[INTITULE FORMATION]]</f>
        <v>GRANGIERRecyclage SST</v>
      </c>
    </row>
    <row r="155" spans="1:12" ht="16.5" x14ac:dyDescent="0.45">
      <c r="A155" s="212">
        <v>103063</v>
      </c>
      <c r="B155" s="215" t="str">
        <f>IF(Formations[[#This Row],[MATRICULE]]&lt;&gt;"",VLOOKUP($A155,DATA!$A:$T,2,FALSE),"")</f>
        <v>GRASSET</v>
      </c>
      <c r="C155" s="217" t="str">
        <f>IF(Formations[[#This Row],[MATRICULE]]&lt;&gt;"",VLOOKUP($A155,DATA!$A:$T,3,FALSE),"")</f>
        <v>Alain</v>
      </c>
      <c r="D155" s="219" t="str">
        <f>IF(Formations[[#This Row],[MATRICULE]]&lt;&gt;"",VLOOKUP($A155,DATA!$A:$T,5,FALSE),"")</f>
        <v>Aub.</v>
      </c>
      <c r="E155" s="228" t="str">
        <f>IF(Formations[[#This Row],[MATRICULE]]&lt;&gt;"",VLOOKUP(A155,DATA!A:T,4,FALSE),"")</f>
        <v>ALIX</v>
      </c>
      <c r="F155" s="86" t="s">
        <v>1007</v>
      </c>
      <c r="G155" s="205" t="s">
        <v>967</v>
      </c>
      <c r="H155" s="86" t="s">
        <v>5</v>
      </c>
      <c r="I155" s="123" t="s">
        <v>868</v>
      </c>
      <c r="J155" s="147"/>
      <c r="K155" s="87"/>
      <c r="L155" s="179" t="str">
        <f>Formations[[#This Row],[NOM]]&amp;Formations[[#This Row],[INTITULE FORMATION]]</f>
        <v>GRASSETRecyclage SST</v>
      </c>
    </row>
    <row r="156" spans="1:12" ht="16.5" x14ac:dyDescent="0.45">
      <c r="A156" s="211">
        <v>10555049</v>
      </c>
      <c r="B156" s="215" t="str">
        <f>IF(Formations[[#This Row],[MATRICULE]]&lt;&gt;"",VLOOKUP($A156,DATA!$A:$T,2,FALSE),"")</f>
        <v>GREPPAT</v>
      </c>
      <c r="C156" s="217" t="str">
        <f>IF(Formations[[#This Row],[MATRICULE]]&lt;&gt;"",VLOOKUP($A156,DATA!$A:$T,3,FALSE),"")</f>
        <v>Christophe</v>
      </c>
      <c r="D156" s="219" t="str">
        <f>IF(Formations[[#This Row],[MATRICULE]]&lt;&gt;"",VLOOKUP($A156,DATA!$A:$T,5,FALSE),"")</f>
        <v>STG</v>
      </c>
      <c r="E156" s="226" t="str">
        <f>IF(Formations[[#This Row],[MATRICULE]]&lt;&gt;"",VLOOKUP(A156,DATA!A:T,4,FALSE),"")</f>
        <v>XUEREB</v>
      </c>
      <c r="F156" s="86" t="s">
        <v>1007</v>
      </c>
      <c r="G156" s="205" t="s">
        <v>967</v>
      </c>
      <c r="H156" s="86" t="s">
        <v>5</v>
      </c>
      <c r="I156" s="167" t="s">
        <v>978</v>
      </c>
      <c r="J156" s="147" t="s">
        <v>113</v>
      </c>
      <c r="K156" s="87"/>
      <c r="L156" s="178" t="str">
        <f>Formations[[#This Row],[NOM]]&amp;Formations[[#This Row],[INTITULE FORMATION]]</f>
        <v>GREPPATGestes et Postures</v>
      </c>
    </row>
    <row r="157" spans="1:12" ht="16.5" x14ac:dyDescent="0.45">
      <c r="A157" s="213">
        <v>102985</v>
      </c>
      <c r="B157" s="215" t="str">
        <f>IF(Formations[[#This Row],[MATRICULE]]&lt;&gt;"",VLOOKUP($A157,DATA!$A:$T,2,FALSE),"")</f>
        <v>GROUPIERRE</v>
      </c>
      <c r="C157" s="217" t="str">
        <f>IF(Formations[[#This Row],[MATRICULE]]&lt;&gt;"",VLOOKUP($A157,DATA!$A:$T,3,FALSE),"")</f>
        <v>Eric</v>
      </c>
      <c r="D157" s="219" t="str">
        <f>IF(Formations[[#This Row],[MATRICULE]]&lt;&gt;"",VLOOKUP($A157,DATA!$A:$T,5,FALSE),"")</f>
        <v>Aub.</v>
      </c>
      <c r="E157" s="228" t="str">
        <f>IF(Formations[[#This Row],[MATRICULE]]&lt;&gt;"",VLOOKUP(A157,DATA!A:T,4,FALSE),"")</f>
        <v>ALIX</v>
      </c>
      <c r="F157" s="86" t="s">
        <v>1007</v>
      </c>
      <c r="G157" s="205" t="s">
        <v>967</v>
      </c>
      <c r="H157" s="86" t="s">
        <v>5</v>
      </c>
      <c r="I157" s="123" t="s">
        <v>981</v>
      </c>
      <c r="J157" s="147"/>
      <c r="K157" s="87"/>
      <c r="L157" s="179" t="str">
        <f>Formations[[#This Row],[NOM]]&amp;Formations[[#This Row],[INTITULE FORMATION]]</f>
        <v>GROUPIERREHab Electricité</v>
      </c>
    </row>
    <row r="158" spans="1:12" ht="16.5" x14ac:dyDescent="0.45">
      <c r="A158" s="211">
        <v>103035</v>
      </c>
      <c r="B158" s="215" t="str">
        <f>IF(Formations[[#This Row],[MATRICULE]]&lt;&gt;"",VLOOKUP($A158,DATA!$A:$T,2,FALSE),"")</f>
        <v>GUILHON</v>
      </c>
      <c r="C158" s="217" t="str">
        <f>IF(Formations[[#This Row],[MATRICULE]]&lt;&gt;"",VLOOKUP($A158,DATA!$A:$T,3,FALSE),"")</f>
        <v>Bernard</v>
      </c>
      <c r="D158" s="219" t="str">
        <f>IF(Formations[[#This Row],[MATRICULE]]&lt;&gt;"",VLOOKUP($A158,DATA!$A:$T,5,FALSE),"")</f>
        <v>Aub.</v>
      </c>
      <c r="E158" s="227" t="str">
        <f>IF(Formations[[#This Row],[MATRICULE]]&lt;&gt;"",VLOOKUP(A158,DATA!A:T,4,FALSE),"")</f>
        <v>FUENTES</v>
      </c>
      <c r="F158" s="86" t="s">
        <v>1007</v>
      </c>
      <c r="G158" s="205" t="s">
        <v>967</v>
      </c>
      <c r="H158" s="86" t="s">
        <v>5</v>
      </c>
      <c r="I158" s="167" t="s">
        <v>857</v>
      </c>
      <c r="J158" s="147" t="s">
        <v>113</v>
      </c>
      <c r="K158" s="87"/>
      <c r="L158" s="178" t="str">
        <f>Formations[[#This Row],[NOM]]&amp;Formations[[#This Row],[INTITULE FORMATION]]</f>
        <v>GUILHONIncendie</v>
      </c>
    </row>
    <row r="159" spans="1:12" ht="16.5" x14ac:dyDescent="0.45">
      <c r="A159" s="211">
        <v>103035</v>
      </c>
      <c r="B159" s="215" t="str">
        <f>IF(Formations[[#This Row],[MATRICULE]]&lt;&gt;"",VLOOKUP($A159,DATA!$A:$T,2,FALSE),"")</f>
        <v>GUILHON</v>
      </c>
      <c r="C159" s="217" t="str">
        <f>IF(Formations[[#This Row],[MATRICULE]]&lt;&gt;"",VLOOKUP($A159,DATA!$A:$T,3,FALSE),"")</f>
        <v>Bernard</v>
      </c>
      <c r="D159" s="219" t="str">
        <f>IF(Formations[[#This Row],[MATRICULE]]&lt;&gt;"",VLOOKUP($A159,DATA!$A:$T,5,FALSE),"")</f>
        <v>Aub.</v>
      </c>
      <c r="E159" s="227" t="str">
        <f>IF(Formations[[#This Row],[MATRICULE]]&lt;&gt;"",VLOOKUP(A159,DATA!A:T,4,FALSE),"")</f>
        <v>FUENTES</v>
      </c>
      <c r="F159" s="86" t="s">
        <v>1007</v>
      </c>
      <c r="G159" s="205" t="s">
        <v>967</v>
      </c>
      <c r="H159" s="86" t="s">
        <v>5</v>
      </c>
      <c r="I159" s="167" t="s">
        <v>980</v>
      </c>
      <c r="J159" s="147" t="s">
        <v>115</v>
      </c>
      <c r="K159" s="87"/>
      <c r="L159" s="178" t="str">
        <f>Formations[[#This Row],[NOM]]&amp;Formations[[#This Row],[INTITULE FORMATION]]</f>
        <v>GUILHONRisques Chimiques</v>
      </c>
    </row>
    <row r="160" spans="1:12" ht="16.5" x14ac:dyDescent="0.45">
      <c r="A160" s="211">
        <v>104685</v>
      </c>
      <c r="B160" s="215" t="str">
        <f>IF(Formations[[#This Row],[MATRICULE]]&lt;&gt;"",VLOOKUP($A160,DATA!$A:$T,2,FALSE),"")</f>
        <v>GUILLAUD</v>
      </c>
      <c r="C160" s="217" t="str">
        <f>IF(Formations[[#This Row],[MATRICULE]]&lt;&gt;"",VLOOKUP($A160,DATA!$A:$T,3,FALSE),"")</f>
        <v>Michel</v>
      </c>
      <c r="D160" s="219" t="str">
        <f>IF(Formations[[#This Row],[MATRICULE]]&lt;&gt;"",VLOOKUP($A160,DATA!$A:$T,5,FALSE),"")</f>
        <v>STG</v>
      </c>
      <c r="E160" s="225" t="str">
        <f>IF(Formations[[#This Row],[MATRICULE]]&lt;&gt;"",VLOOKUP(A160,DATA!A:T,4,FALSE),"")</f>
        <v>XUEREB</v>
      </c>
      <c r="F160" s="86" t="s">
        <v>1007</v>
      </c>
      <c r="G160" s="205" t="s">
        <v>967</v>
      </c>
      <c r="H160" s="86" t="s">
        <v>5</v>
      </c>
      <c r="I160" s="167" t="s">
        <v>978</v>
      </c>
      <c r="J160" s="147" t="s">
        <v>113</v>
      </c>
      <c r="K160" s="87"/>
      <c r="L160" s="178" t="str">
        <f>Formations[[#This Row],[NOM]]&amp;Formations[[#This Row],[INTITULE FORMATION]]</f>
        <v>GUILLAUDGestes et Postures</v>
      </c>
    </row>
    <row r="161" spans="1:12" ht="16.5" x14ac:dyDescent="0.45">
      <c r="A161" s="211">
        <v>104685</v>
      </c>
      <c r="B161" s="215" t="str">
        <f>IF(Formations[[#This Row],[MATRICULE]]&lt;&gt;"",VLOOKUP($A161,DATA!$A:$T,2,FALSE),"")</f>
        <v>GUILLAUD</v>
      </c>
      <c r="C161" s="217" t="str">
        <f>IF(Formations[[#This Row],[MATRICULE]]&lt;&gt;"",VLOOKUP($A161,DATA!$A:$T,3,FALSE),"")</f>
        <v>Michel</v>
      </c>
      <c r="D161" s="219" t="str">
        <f>IF(Formations[[#This Row],[MATRICULE]]&lt;&gt;"",VLOOKUP($A161,DATA!$A:$T,5,FALSE),"")</f>
        <v>STG</v>
      </c>
      <c r="E161" s="225" t="str">
        <f>IF(Formations[[#This Row],[MATRICULE]]&lt;&gt;"",VLOOKUP(A161,DATA!A:T,4,FALSE),"")</f>
        <v>XUEREB</v>
      </c>
      <c r="F161" s="86" t="s">
        <v>1007</v>
      </c>
      <c r="G161" s="205" t="s">
        <v>967</v>
      </c>
      <c r="H161" s="86" t="s">
        <v>5</v>
      </c>
      <c r="I161" s="167" t="s">
        <v>857</v>
      </c>
      <c r="J161" s="147" t="s">
        <v>112</v>
      </c>
      <c r="K161" s="87"/>
      <c r="L161" s="178" t="str">
        <f>Formations[[#This Row],[NOM]]&amp;Formations[[#This Row],[INTITULE FORMATION]]</f>
        <v>GUILLAUDIncendie</v>
      </c>
    </row>
    <row r="162" spans="1:12" ht="16.5" x14ac:dyDescent="0.45">
      <c r="A162" s="212">
        <v>103114</v>
      </c>
      <c r="B162" s="215" t="str">
        <f>IF(Formations[[#This Row],[MATRICULE]]&lt;&gt;"",VLOOKUP($A162,DATA!$A:$T,2,FALSE),"")</f>
        <v>HAON</v>
      </c>
      <c r="C162" s="217" t="str">
        <f>IF(Formations[[#This Row],[MATRICULE]]&lt;&gt;"",VLOOKUP($A162,DATA!$A:$T,3,FALSE),"")</f>
        <v>Patrick</v>
      </c>
      <c r="D162" s="219" t="str">
        <f>IF(Formations[[#This Row],[MATRICULE]]&lt;&gt;"",VLOOKUP($A162,DATA!$A:$T,5,FALSE),"")</f>
        <v>Aub.</v>
      </c>
      <c r="E162" s="228" t="str">
        <f>IF(Formations[[#This Row],[MATRICULE]]&lt;&gt;"",VLOOKUP(A162,DATA!A:T,4,FALSE),"")</f>
        <v>PIFFAUT</v>
      </c>
      <c r="F162" s="86" t="s">
        <v>1007</v>
      </c>
      <c r="G162" s="205" t="s">
        <v>967</v>
      </c>
      <c r="H162" s="86" t="s">
        <v>5</v>
      </c>
      <c r="I162" s="123" t="s">
        <v>868</v>
      </c>
      <c r="J162" s="147"/>
      <c r="K162" s="87"/>
      <c r="L162" s="179" t="str">
        <f>Formations[[#This Row],[NOM]]&amp;Formations[[#This Row],[INTITULE FORMATION]]</f>
        <v>HAONRecyclage SST</v>
      </c>
    </row>
    <row r="163" spans="1:12" ht="16.5" x14ac:dyDescent="0.45">
      <c r="A163" s="211">
        <v>191520</v>
      </c>
      <c r="B163" s="215" t="str">
        <f>IF(Formations[[#This Row],[MATRICULE]]&lt;&gt;"",VLOOKUP($A163,DATA!$A:$T,2,FALSE),"")</f>
        <v>HAUTOT</v>
      </c>
      <c r="C163" s="217" t="str">
        <f>IF(Formations[[#This Row],[MATRICULE]]&lt;&gt;"",VLOOKUP($A163,DATA!$A:$T,3,FALSE),"")</f>
        <v>Pascal</v>
      </c>
      <c r="D163" s="219" t="str">
        <f>IF(Formations[[#This Row],[MATRICULE]]&lt;&gt;"",VLOOKUP($A163,DATA!$A:$T,5,FALSE),"")</f>
        <v>Lattes</v>
      </c>
      <c r="E163" s="224" t="str">
        <f>IF(Formations[[#This Row],[MATRICULE]]&lt;&gt;"",VLOOKUP(A163,DATA!A:T,4,FALSE),"")</f>
        <v>VERNE</v>
      </c>
      <c r="F163" s="86" t="s">
        <v>1007</v>
      </c>
      <c r="G163" s="205" t="s">
        <v>967</v>
      </c>
      <c r="H163" s="86" t="s">
        <v>5</v>
      </c>
      <c r="I163" s="167" t="s">
        <v>978</v>
      </c>
      <c r="J163" s="147" t="s">
        <v>114</v>
      </c>
      <c r="K163" s="87"/>
      <c r="L163" s="178" t="str">
        <f>Formations[[#This Row],[NOM]]&amp;Formations[[#This Row],[INTITULE FORMATION]]</f>
        <v>HAUTOTGestes et Postures</v>
      </c>
    </row>
    <row r="164" spans="1:12" ht="16.5" x14ac:dyDescent="0.45">
      <c r="A164" s="211">
        <v>102926</v>
      </c>
      <c r="B164" s="215" t="str">
        <f>IF(Formations[[#This Row],[MATRICULE]]&lt;&gt;"",VLOOKUP($A164,DATA!$A:$T,2,FALSE),"")</f>
        <v>HERITIER</v>
      </c>
      <c r="C164" s="217" t="str">
        <f>IF(Formations[[#This Row],[MATRICULE]]&lt;&gt;"",VLOOKUP($A164,DATA!$A:$T,3,FALSE),"")</f>
        <v>Marjorie</v>
      </c>
      <c r="D164" s="219" t="str">
        <f>IF(Formations[[#This Row],[MATRICULE]]&lt;&gt;"",VLOOKUP($A164,DATA!$A:$T,5,FALSE),"")</f>
        <v>Aub.</v>
      </c>
      <c r="E164" s="224" t="str">
        <f>IF(Formations[[#This Row],[MATRICULE]]&lt;&gt;"",VLOOKUP(A164,DATA!A:T,4,FALSE),"")</f>
        <v>ALIX</v>
      </c>
      <c r="F164" s="86" t="s">
        <v>1007</v>
      </c>
      <c r="G164" s="205" t="s">
        <v>967</v>
      </c>
      <c r="H164" s="86" t="s">
        <v>5</v>
      </c>
      <c r="I164" s="167" t="s">
        <v>857</v>
      </c>
      <c r="J164" s="147" t="s">
        <v>113</v>
      </c>
      <c r="K164" s="87"/>
      <c r="L164" s="178" t="str">
        <f>Formations[[#This Row],[NOM]]&amp;Formations[[#This Row],[INTITULE FORMATION]]</f>
        <v>HERITIERIncendie</v>
      </c>
    </row>
    <row r="165" spans="1:12" ht="16.5" x14ac:dyDescent="0.45">
      <c r="A165" s="211">
        <v>104647</v>
      </c>
      <c r="B165" s="215" t="str">
        <f>IF(Formations[[#This Row],[MATRICULE]]&lt;&gt;"",VLOOKUP($A165,DATA!$A:$T,2,FALSE),"")</f>
        <v>HERNANDEZ</v>
      </c>
      <c r="C165" s="217" t="str">
        <f>IF(Formations[[#This Row],[MATRICULE]]&lt;&gt;"",VLOOKUP($A165,DATA!$A:$T,3,FALSE),"")</f>
        <v>Pierre</v>
      </c>
      <c r="D165" s="219" t="str">
        <f>IF(Formations[[#This Row],[MATRICULE]]&lt;&gt;"",VLOOKUP($A165,DATA!$A:$T,5,FALSE),"")</f>
        <v>STG</v>
      </c>
      <c r="E165" s="225" t="str">
        <f>IF(Formations[[#This Row],[MATRICULE]]&lt;&gt;"",VLOOKUP(A165,DATA!A:T,4,FALSE),"")</f>
        <v>XUEREB</v>
      </c>
      <c r="F165" s="86" t="s">
        <v>1007</v>
      </c>
      <c r="G165" s="205" t="s">
        <v>967</v>
      </c>
      <c r="H165" s="86" t="s">
        <v>5</v>
      </c>
      <c r="I165" s="167" t="s">
        <v>857</v>
      </c>
      <c r="J165" s="147" t="s">
        <v>112</v>
      </c>
      <c r="K165" s="87"/>
      <c r="L165" s="178" t="str">
        <f>Formations[[#This Row],[NOM]]&amp;Formations[[#This Row],[INTITULE FORMATION]]</f>
        <v>HERNANDEZIncendie</v>
      </c>
    </row>
    <row r="166" spans="1:12" ht="16.5" x14ac:dyDescent="0.45">
      <c r="A166" s="213">
        <v>10507194</v>
      </c>
      <c r="B166" s="215" t="str">
        <f>IF(Formations[[#This Row],[MATRICULE]]&lt;&gt;"",VLOOKUP($A166,DATA!$A:$T,2,FALSE),"")</f>
        <v>HIERAMENTE</v>
      </c>
      <c r="C166" s="217" t="str">
        <f>IF(Formations[[#This Row],[MATRICULE]]&lt;&gt;"",VLOOKUP($A166,DATA!$A:$T,3,FALSE),"")</f>
        <v>Julien</v>
      </c>
      <c r="D166" s="219" t="str">
        <f>IF(Formations[[#This Row],[MATRICULE]]&lt;&gt;"",VLOOKUP($A166,DATA!$A:$T,5,FALSE),"")</f>
        <v>STG</v>
      </c>
      <c r="E166" s="228" t="str">
        <f>IF(Formations[[#This Row],[MATRICULE]]&lt;&gt;"",VLOOKUP(A166,DATA!A:T,4,FALSE),"")</f>
        <v>BUISSON</v>
      </c>
      <c r="F166" s="86" t="s">
        <v>1007</v>
      </c>
      <c r="G166" s="205" t="s">
        <v>967</v>
      </c>
      <c r="H166" s="86" t="s">
        <v>5</v>
      </c>
      <c r="I166" s="123" t="s">
        <v>981</v>
      </c>
      <c r="J166" s="147"/>
      <c r="K166" s="87"/>
      <c r="L166" s="179" t="str">
        <f>Formations[[#This Row],[NOM]]&amp;Formations[[#This Row],[INTITULE FORMATION]]</f>
        <v>HIERAMENTEHab Electricité</v>
      </c>
    </row>
    <row r="167" spans="1:12" ht="16.5" x14ac:dyDescent="0.45">
      <c r="A167" s="211">
        <v>191229</v>
      </c>
      <c r="B167" s="215" t="str">
        <f>IF(Formations[[#This Row],[MATRICULE]]&lt;&gt;"",VLOOKUP($A167,DATA!$A:$T,2,FALSE),"")</f>
        <v>HIPPOLITE</v>
      </c>
      <c r="C167" s="217" t="str">
        <f>IF(Formations[[#This Row],[MATRICULE]]&lt;&gt;"",VLOOKUP($A167,DATA!$A:$T,3,FALSE),"")</f>
        <v>Ludovic</v>
      </c>
      <c r="D167" s="219" t="str">
        <f>IF(Formations[[#This Row],[MATRICULE]]&lt;&gt;"",VLOOKUP($A167,DATA!$A:$T,5,FALSE),"")</f>
        <v>Lattes</v>
      </c>
      <c r="E167" s="224" t="str">
        <f>IF(Formations[[#This Row],[MATRICULE]]&lt;&gt;"",VLOOKUP(A167,DATA!A:T,4,FALSE),"")</f>
        <v>VERNE</v>
      </c>
      <c r="F167" s="86" t="s">
        <v>1007</v>
      </c>
      <c r="G167" s="205" t="s">
        <v>967</v>
      </c>
      <c r="H167" s="86" t="s">
        <v>5</v>
      </c>
      <c r="I167" s="123" t="s">
        <v>980</v>
      </c>
      <c r="J167" s="147" t="s">
        <v>112</v>
      </c>
      <c r="K167" s="87"/>
      <c r="L167" s="179" t="str">
        <f>Formations[[#This Row],[NOM]]&amp;Formations[[#This Row],[INTITULE FORMATION]]</f>
        <v>HIPPOLITERisques Chimiques</v>
      </c>
    </row>
    <row r="168" spans="1:12" ht="16.5" x14ac:dyDescent="0.45">
      <c r="A168" s="213">
        <v>69157</v>
      </c>
      <c r="B168" s="215" t="str">
        <f>IF(Formations[[#This Row],[MATRICULE]]&lt;&gt;"",VLOOKUP($A168,DATA!$A:$T,2,FALSE),"")</f>
        <v>JACKEL</v>
      </c>
      <c r="C168" s="217" t="str">
        <f>IF(Formations[[#This Row],[MATRICULE]]&lt;&gt;"",VLOOKUP($A168,DATA!$A:$T,3,FALSE),"")</f>
        <v>Ludovic</v>
      </c>
      <c r="D168" s="219" t="str">
        <f>IF(Formations[[#This Row],[MATRICULE]]&lt;&gt;"",VLOOKUP($A168,DATA!$A:$T,5,FALSE),"")</f>
        <v>Lattes</v>
      </c>
      <c r="E168" s="228" t="str">
        <f>IF(Formations[[#This Row],[MATRICULE]]&lt;&gt;"",VLOOKUP(A168,DATA!A:T,4,FALSE),"")</f>
        <v>VERNE</v>
      </c>
      <c r="F168" s="86" t="s">
        <v>1007</v>
      </c>
      <c r="G168" s="205" t="s">
        <v>967</v>
      </c>
      <c r="H168" s="86" t="s">
        <v>5</v>
      </c>
      <c r="I168" s="168" t="s">
        <v>1002</v>
      </c>
      <c r="J168" s="147"/>
      <c r="K168" s="87"/>
      <c r="L168" s="179" t="str">
        <f>Formations[[#This Row],[NOM]]&amp;Formations[[#This Row],[INTITULE FORMATION]]</f>
        <v>JACKELSEEDH</v>
      </c>
    </row>
    <row r="169" spans="1:12" ht="16.5" x14ac:dyDescent="0.45">
      <c r="A169" s="212">
        <v>102910</v>
      </c>
      <c r="B169" s="215" t="str">
        <f>IF(Formations[[#This Row],[MATRICULE]]&lt;&gt;"",VLOOKUP($A169,DATA!$A:$T,2,FALSE),"")</f>
        <v>JOANNY</v>
      </c>
      <c r="C169" s="217" t="str">
        <f>IF(Formations[[#This Row],[MATRICULE]]&lt;&gt;"",VLOOKUP($A169,DATA!$A:$T,3,FALSE),"")</f>
        <v>Patrick</v>
      </c>
      <c r="D169" s="219" t="str">
        <f>IF(Formations[[#This Row],[MATRICULE]]&lt;&gt;"",VLOOKUP($A169,DATA!$A:$T,5,FALSE),"")</f>
        <v>Aub.</v>
      </c>
      <c r="E169" s="228" t="str">
        <f>IF(Formations[[#This Row],[MATRICULE]]&lt;&gt;"",VLOOKUP(A169,DATA!A:T,4,FALSE),"")</f>
        <v>PIFFAUT</v>
      </c>
      <c r="F169" s="86" t="s">
        <v>1007</v>
      </c>
      <c r="G169" s="205" t="s">
        <v>967</v>
      </c>
      <c r="H169" s="86" t="s">
        <v>5</v>
      </c>
      <c r="I169" s="123" t="s">
        <v>868</v>
      </c>
      <c r="J169" s="147"/>
      <c r="K169" s="87"/>
      <c r="L169" s="179" t="str">
        <f>Formations[[#This Row],[NOM]]&amp;Formations[[#This Row],[INTITULE FORMATION]]</f>
        <v>JOANNYRecyclage SST</v>
      </c>
    </row>
    <row r="170" spans="1:12" ht="16.5" x14ac:dyDescent="0.45">
      <c r="A170" s="213">
        <v>102910</v>
      </c>
      <c r="B170" s="215" t="str">
        <f>IF(Formations[[#This Row],[MATRICULE]]&lt;&gt;"",VLOOKUP($A170,DATA!$A:$T,2,FALSE),"")</f>
        <v>JOANNY</v>
      </c>
      <c r="C170" s="217" t="str">
        <f>IF(Formations[[#This Row],[MATRICULE]]&lt;&gt;"",VLOOKUP($A170,DATA!$A:$T,3,FALSE),"")</f>
        <v>Patrick</v>
      </c>
      <c r="D170" s="219" t="str">
        <f>IF(Formations[[#This Row],[MATRICULE]]&lt;&gt;"",VLOOKUP($A170,DATA!$A:$T,5,FALSE),"")</f>
        <v>Aub.</v>
      </c>
      <c r="E170" s="228" t="str">
        <f>IF(Formations[[#This Row],[MATRICULE]]&lt;&gt;"",VLOOKUP(A170,DATA!A:T,4,FALSE),"")</f>
        <v>PIFFAUT</v>
      </c>
      <c r="F170" s="86" t="s">
        <v>1007</v>
      </c>
      <c r="G170" s="205" t="s">
        <v>967</v>
      </c>
      <c r="H170" s="86" t="s">
        <v>5</v>
      </c>
      <c r="I170" s="123" t="s">
        <v>981</v>
      </c>
      <c r="J170" s="147"/>
      <c r="K170" s="87"/>
      <c r="L170" s="179" t="str">
        <f>Formations[[#This Row],[NOM]]&amp;Formations[[#This Row],[INTITULE FORMATION]]</f>
        <v>JOANNYHab Electricité</v>
      </c>
    </row>
    <row r="171" spans="1:12" ht="16.5" x14ac:dyDescent="0.45">
      <c r="A171" s="211">
        <v>103029</v>
      </c>
      <c r="B171" s="215" t="str">
        <f>IF(Formations[[#This Row],[MATRICULE]]&lt;&gt;"",VLOOKUP($A171,DATA!$A:$T,2,FALSE),"")</f>
        <v>KRASOUSKY</v>
      </c>
      <c r="C171" s="217" t="str">
        <f>IF(Formations[[#This Row],[MATRICULE]]&lt;&gt;"",VLOOKUP($A171,DATA!$A:$T,3,FALSE),"")</f>
        <v>Jean-Claude</v>
      </c>
      <c r="D171" s="219" t="str">
        <f>IF(Formations[[#This Row],[MATRICULE]]&lt;&gt;"",VLOOKUP($A171,DATA!$A:$T,5,FALSE),"")</f>
        <v>Aub.</v>
      </c>
      <c r="E171" s="224" t="str">
        <f>IF(Formations[[#This Row],[MATRICULE]]&lt;&gt;"",VLOOKUP(A171,DATA!A:T,4,FALSE),"")</f>
        <v>ALIX</v>
      </c>
      <c r="F171" s="86" t="s">
        <v>1007</v>
      </c>
      <c r="G171" s="205" t="s">
        <v>967</v>
      </c>
      <c r="H171" s="86" t="s">
        <v>5</v>
      </c>
      <c r="I171" s="167" t="s">
        <v>857</v>
      </c>
      <c r="J171" s="147" t="s">
        <v>113</v>
      </c>
      <c r="K171" s="87"/>
      <c r="L171" s="178" t="str">
        <f>Formations[[#This Row],[NOM]]&amp;Formations[[#This Row],[INTITULE FORMATION]]</f>
        <v>KRASOUSKYIncendie</v>
      </c>
    </row>
    <row r="172" spans="1:12" ht="16.5" x14ac:dyDescent="0.45">
      <c r="A172" s="213">
        <v>103029</v>
      </c>
      <c r="B172" s="215" t="str">
        <f>IF(Formations[[#This Row],[MATRICULE]]&lt;&gt;"",VLOOKUP($A172,DATA!$A:$T,2,FALSE),"")</f>
        <v>KRASOUSKY</v>
      </c>
      <c r="C172" s="217" t="str">
        <f>IF(Formations[[#This Row],[MATRICULE]]&lt;&gt;"",VLOOKUP($A172,DATA!$A:$T,3,FALSE),"")</f>
        <v>Jean-Claude</v>
      </c>
      <c r="D172" s="219" t="str">
        <f>IF(Formations[[#This Row],[MATRICULE]]&lt;&gt;"",VLOOKUP($A172,DATA!$A:$T,5,FALSE),"")</f>
        <v>Aub.</v>
      </c>
      <c r="E172" s="228" t="str">
        <f>IF(Formations[[#This Row],[MATRICULE]]&lt;&gt;"",VLOOKUP(A172,DATA!A:T,4,FALSE),"")</f>
        <v>ALIX</v>
      </c>
      <c r="F172" s="86" t="s">
        <v>1007</v>
      </c>
      <c r="G172" s="205" t="s">
        <v>967</v>
      </c>
      <c r="H172" s="86" t="s">
        <v>5</v>
      </c>
      <c r="I172" s="123" t="s">
        <v>868</v>
      </c>
      <c r="J172" s="147"/>
      <c r="K172" s="87"/>
      <c r="L172" s="179" t="str">
        <f>Formations[[#This Row],[NOM]]&amp;Formations[[#This Row],[INTITULE FORMATION]]</f>
        <v>KRASOUSKYRecyclage SST</v>
      </c>
    </row>
    <row r="173" spans="1:12" ht="16.5" x14ac:dyDescent="0.45">
      <c r="A173" s="211">
        <v>102899</v>
      </c>
      <c r="B173" s="215" t="str">
        <f>IF(Formations[[#This Row],[MATRICULE]]&lt;&gt;"",VLOOKUP($A173,DATA!$A:$T,2,FALSE),"")</f>
        <v>LACLAVERE</v>
      </c>
      <c r="C173" s="217" t="str">
        <f>IF(Formations[[#This Row],[MATRICULE]]&lt;&gt;"",VLOOKUP($A173,DATA!$A:$T,3,FALSE),"")</f>
        <v>Aurelie</v>
      </c>
      <c r="D173" s="219" t="str">
        <f>IF(Formations[[#This Row],[MATRICULE]]&lt;&gt;"",VLOOKUP($A173,DATA!$A:$T,5,FALSE),"")</f>
        <v>Aub.</v>
      </c>
      <c r="E173" s="224" t="str">
        <f>IF(Formations[[#This Row],[MATRICULE]]&lt;&gt;"",VLOOKUP(A173,DATA!A:T,4,FALSE),"")</f>
        <v>SENEPART</v>
      </c>
      <c r="F173" s="86" t="s">
        <v>1007</v>
      </c>
      <c r="G173" s="205" t="s">
        <v>967</v>
      </c>
      <c r="H173" s="86" t="s">
        <v>5</v>
      </c>
      <c r="I173" s="167" t="s">
        <v>857</v>
      </c>
      <c r="J173" s="147" t="s">
        <v>113</v>
      </c>
      <c r="K173" s="87"/>
      <c r="L173" s="178" t="str">
        <f>Formations[[#This Row],[NOM]]&amp;Formations[[#This Row],[INTITULE FORMATION]]</f>
        <v>LACLAVEREIncendie</v>
      </c>
    </row>
    <row r="174" spans="1:12" ht="16.5" x14ac:dyDescent="0.45">
      <c r="A174" s="211">
        <v>103001</v>
      </c>
      <c r="B174" s="215" t="str">
        <f>IF(Formations[[#This Row],[MATRICULE]]&lt;&gt;"",VLOOKUP($A174,DATA!$A:$T,2,FALSE),"")</f>
        <v>LACOMBE</v>
      </c>
      <c r="C174" s="217" t="str">
        <f>IF(Formations[[#This Row],[MATRICULE]]&lt;&gt;"",VLOOKUP($A174,DATA!$A:$T,3,FALSE),"")</f>
        <v>Thierry</v>
      </c>
      <c r="D174" s="219" t="str">
        <f>IF(Formations[[#This Row],[MATRICULE]]&lt;&gt;"",VLOOKUP($A174,DATA!$A:$T,5,FALSE),"")</f>
        <v>Aub.</v>
      </c>
      <c r="E174" s="224" t="str">
        <f>IF(Formations[[#This Row],[MATRICULE]]&lt;&gt;"",VLOOKUP(A174,DATA!A:T,4,FALSE),"")</f>
        <v>SENEPART</v>
      </c>
      <c r="F174" s="86" t="s">
        <v>1007</v>
      </c>
      <c r="G174" s="205" t="s">
        <v>967</v>
      </c>
      <c r="H174" s="86" t="s">
        <v>5</v>
      </c>
      <c r="I174" s="167" t="s">
        <v>857</v>
      </c>
      <c r="J174" s="147" t="s">
        <v>113</v>
      </c>
      <c r="K174" s="87"/>
      <c r="L174" s="178" t="str">
        <f>Formations[[#This Row],[NOM]]&amp;Formations[[#This Row],[INTITULE FORMATION]]</f>
        <v>LACOMBEIncendie</v>
      </c>
    </row>
    <row r="175" spans="1:12" ht="16.5" x14ac:dyDescent="0.45">
      <c r="A175" s="211">
        <v>103101</v>
      </c>
      <c r="B175" s="215" t="str">
        <f>IF(Formations[[#This Row],[MATRICULE]]&lt;&gt;"",VLOOKUP($A175,DATA!$A:$T,2,FALSE),"")</f>
        <v>LACOURB</v>
      </c>
      <c r="C175" s="217" t="str">
        <f>IF(Formations[[#This Row],[MATRICULE]]&lt;&gt;"",VLOOKUP($A175,DATA!$A:$T,3,FALSE),"")</f>
        <v>Bernard</v>
      </c>
      <c r="D175" s="219" t="str">
        <f>IF(Formations[[#This Row],[MATRICULE]]&lt;&gt;"",VLOOKUP($A175,DATA!$A:$T,5,FALSE),"")</f>
        <v>Aub.</v>
      </c>
      <c r="E175" s="224" t="str">
        <f>IF(Formations[[#This Row],[MATRICULE]]&lt;&gt;"",VLOOKUP(A175,DATA!A:T,4,FALSE),"")</f>
        <v>SAVY</v>
      </c>
      <c r="F175" s="86" t="s">
        <v>1007</v>
      </c>
      <c r="G175" s="205" t="s">
        <v>967</v>
      </c>
      <c r="H175" s="86" t="s">
        <v>5</v>
      </c>
      <c r="I175" s="167" t="s">
        <v>980</v>
      </c>
      <c r="J175" s="147" t="s">
        <v>115</v>
      </c>
      <c r="K175" s="87"/>
      <c r="L175" s="178" t="str">
        <f>Formations[[#This Row],[NOM]]&amp;Formations[[#This Row],[INTITULE FORMATION]]</f>
        <v>LACOURBRisques Chimiques</v>
      </c>
    </row>
    <row r="176" spans="1:12" ht="16.5" x14ac:dyDescent="0.45">
      <c r="A176" s="211">
        <v>103101</v>
      </c>
      <c r="B176" s="215" t="str">
        <f>IF(Formations[[#This Row],[MATRICULE]]&lt;&gt;"",VLOOKUP($A176,DATA!$A:$T,2,FALSE),"")</f>
        <v>LACOURB</v>
      </c>
      <c r="C176" s="217" t="str">
        <f>IF(Formations[[#This Row],[MATRICULE]]&lt;&gt;"",VLOOKUP($A176,DATA!$A:$T,3,FALSE),"")</f>
        <v>Bernard</v>
      </c>
      <c r="D176" s="219" t="str">
        <f>IF(Formations[[#This Row],[MATRICULE]]&lt;&gt;"",VLOOKUP($A176,DATA!$A:$T,5,FALSE),"")</f>
        <v>Aub.</v>
      </c>
      <c r="E176" s="224" t="str">
        <f>IF(Formations[[#This Row],[MATRICULE]]&lt;&gt;"",VLOOKUP(A176,DATA!A:T,4,FALSE),"")</f>
        <v>SAVY</v>
      </c>
      <c r="F176" s="86" t="s">
        <v>1007</v>
      </c>
      <c r="G176" s="205" t="s">
        <v>967</v>
      </c>
      <c r="H176" s="86" t="s">
        <v>5</v>
      </c>
      <c r="I176" s="167" t="s">
        <v>978</v>
      </c>
      <c r="J176" s="147" t="s">
        <v>112</v>
      </c>
      <c r="K176" s="87"/>
      <c r="L176" s="178" t="str">
        <f>Formations[[#This Row],[NOM]]&amp;Formations[[#This Row],[INTITULE FORMATION]]</f>
        <v>LACOURBGestes et Postures</v>
      </c>
    </row>
    <row r="177" spans="1:12" ht="16.5" x14ac:dyDescent="0.45">
      <c r="A177" s="211">
        <v>103101</v>
      </c>
      <c r="B177" s="215" t="str">
        <f>IF(Formations[[#This Row],[MATRICULE]]&lt;&gt;"",VLOOKUP($A177,DATA!$A:$T,2,FALSE),"")</f>
        <v>LACOURB</v>
      </c>
      <c r="C177" s="217" t="str">
        <f>IF(Formations[[#This Row],[MATRICULE]]&lt;&gt;"",VLOOKUP($A177,DATA!$A:$T,3,FALSE),"")</f>
        <v>Bernard</v>
      </c>
      <c r="D177" s="219" t="str">
        <f>IF(Formations[[#This Row],[MATRICULE]]&lt;&gt;"",VLOOKUP($A177,DATA!$A:$T,5,FALSE),"")</f>
        <v>Aub.</v>
      </c>
      <c r="E177" s="224" t="str">
        <f>IF(Formations[[#This Row],[MATRICULE]]&lt;&gt;"",VLOOKUP(A177,DATA!A:T,4,FALSE),"")</f>
        <v>SAVY</v>
      </c>
      <c r="F177" s="86" t="s">
        <v>1007</v>
      </c>
      <c r="G177" s="205" t="s">
        <v>967</v>
      </c>
      <c r="H177" s="86" t="s">
        <v>5</v>
      </c>
      <c r="I177" s="167" t="s">
        <v>866</v>
      </c>
      <c r="J177" s="147" t="s">
        <v>114</v>
      </c>
      <c r="K177" s="87"/>
      <c r="L177" s="178" t="str">
        <f>Formations[[#This Row],[NOM]]&amp;Formations[[#This Row],[INTITULE FORMATION]]</f>
        <v>LACOURBRecyclage CACES2</v>
      </c>
    </row>
    <row r="178" spans="1:12" ht="16.5" x14ac:dyDescent="0.45">
      <c r="A178" s="211">
        <v>102992</v>
      </c>
      <c r="B178" s="215" t="str">
        <f>IF(Formations[[#This Row],[MATRICULE]]&lt;&gt;"",VLOOKUP($A178,DATA!$A:$T,2,FALSE),"")</f>
        <v>LACOURR</v>
      </c>
      <c r="C178" s="217" t="str">
        <f>IF(Formations[[#This Row],[MATRICULE]]&lt;&gt;"",VLOOKUP($A178,DATA!$A:$T,3,FALSE),"")</f>
        <v>Raphael</v>
      </c>
      <c r="D178" s="219" t="str">
        <f>IF(Formations[[#This Row],[MATRICULE]]&lt;&gt;"",VLOOKUP($A178,DATA!$A:$T,5,FALSE),"")</f>
        <v>Aub.</v>
      </c>
      <c r="E178" s="224" t="str">
        <f>IF(Formations[[#This Row],[MATRICULE]]&lt;&gt;"",VLOOKUP(A178,DATA!A:T,4,FALSE),"")</f>
        <v>RICCARDI</v>
      </c>
      <c r="F178" s="86" t="s">
        <v>1007</v>
      </c>
      <c r="G178" s="205" t="s">
        <v>967</v>
      </c>
      <c r="H178" s="86" t="s">
        <v>5</v>
      </c>
      <c r="I178" s="167" t="s">
        <v>857</v>
      </c>
      <c r="J178" s="147" t="s">
        <v>113</v>
      </c>
      <c r="K178" s="87"/>
      <c r="L178" s="178" t="str">
        <f>Formations[[#This Row],[NOM]]&amp;Formations[[#This Row],[INTITULE FORMATION]]</f>
        <v>LACOURRIncendie</v>
      </c>
    </row>
    <row r="179" spans="1:12" ht="16.5" x14ac:dyDescent="0.45">
      <c r="A179" s="211">
        <v>102992</v>
      </c>
      <c r="B179" s="215" t="str">
        <f>IF(Formations[[#This Row],[MATRICULE]]&lt;&gt;"",VLOOKUP($A179,DATA!$A:$T,2,FALSE),"")</f>
        <v>LACOURR</v>
      </c>
      <c r="C179" s="217" t="str">
        <f>IF(Formations[[#This Row],[MATRICULE]]&lt;&gt;"",VLOOKUP($A179,DATA!$A:$T,3,FALSE),"")</f>
        <v>Raphael</v>
      </c>
      <c r="D179" s="219" t="str">
        <f>IF(Formations[[#This Row],[MATRICULE]]&lt;&gt;"",VLOOKUP($A179,DATA!$A:$T,5,FALSE),"")</f>
        <v>Aub.</v>
      </c>
      <c r="E179" s="224" t="str">
        <f>IF(Formations[[#This Row],[MATRICULE]]&lt;&gt;"",VLOOKUP(A179,DATA!A:T,4,FALSE),"")</f>
        <v>RICCARDI</v>
      </c>
      <c r="F179" s="86" t="s">
        <v>1007</v>
      </c>
      <c r="G179" s="205" t="s">
        <v>967</v>
      </c>
      <c r="H179" s="86" t="s">
        <v>5</v>
      </c>
      <c r="I179" s="167" t="s">
        <v>866</v>
      </c>
      <c r="J179" s="147" t="s">
        <v>114</v>
      </c>
      <c r="K179" s="87"/>
      <c r="L179" s="178" t="str">
        <f>Formations[[#This Row],[NOM]]&amp;Formations[[#This Row],[INTITULE FORMATION]]</f>
        <v>LACOURRRecyclage CACES2</v>
      </c>
    </row>
    <row r="180" spans="1:12" ht="16.5" x14ac:dyDescent="0.45">
      <c r="A180" s="213">
        <v>102992</v>
      </c>
      <c r="B180" s="215" t="str">
        <f>IF(Formations[[#This Row],[MATRICULE]]&lt;&gt;"",VLOOKUP($A180,DATA!$A:$T,2,FALSE),"")</f>
        <v>LACOURR</v>
      </c>
      <c r="C180" s="217" t="str">
        <f>IF(Formations[[#This Row],[MATRICULE]]&lt;&gt;"",VLOOKUP($A180,DATA!$A:$T,3,FALSE),"")</f>
        <v>Raphael</v>
      </c>
      <c r="D180" s="219" t="str">
        <f>IF(Formations[[#This Row],[MATRICULE]]&lt;&gt;"",VLOOKUP($A180,DATA!$A:$T,5,FALSE),"")</f>
        <v>Aub.</v>
      </c>
      <c r="E180" s="228" t="str">
        <f>IF(Formations[[#This Row],[MATRICULE]]&lt;&gt;"",VLOOKUP(A180,DATA!A:T,4,FALSE),"")</f>
        <v>RICCARDI</v>
      </c>
      <c r="F180" s="86" t="s">
        <v>1007</v>
      </c>
      <c r="G180" s="205" t="s">
        <v>967</v>
      </c>
      <c r="H180" s="86" t="s">
        <v>5</v>
      </c>
      <c r="I180" s="123" t="s">
        <v>868</v>
      </c>
      <c r="J180" s="147"/>
      <c r="K180" s="87"/>
      <c r="L180" s="179" t="str">
        <f>Formations[[#This Row],[NOM]]&amp;Formations[[#This Row],[INTITULE FORMATION]]</f>
        <v>LACOURRRecyclage SST</v>
      </c>
    </row>
    <row r="181" spans="1:12" ht="16.5" x14ac:dyDescent="0.45">
      <c r="A181" s="213">
        <v>102996</v>
      </c>
      <c r="B181" s="215" t="str">
        <f>IF(Formations[[#This Row],[MATRICULE]]&lt;&gt;"",VLOOKUP($A181,DATA!$A:$T,2,FALSE),"")</f>
        <v>LADET</v>
      </c>
      <c r="C181" s="217" t="str">
        <f>IF(Formations[[#This Row],[MATRICULE]]&lt;&gt;"",VLOOKUP($A181,DATA!$A:$T,3,FALSE),"")</f>
        <v>Bruno</v>
      </c>
      <c r="D181" s="219" t="str">
        <f>IF(Formations[[#This Row],[MATRICULE]]&lt;&gt;"",VLOOKUP($A181,DATA!$A:$T,5,FALSE),"")</f>
        <v>Aub.</v>
      </c>
      <c r="E181" s="228" t="str">
        <f>IF(Formations[[#This Row],[MATRICULE]]&lt;&gt;"",VLOOKUP(A181,DATA!A:T,4,FALSE),"")</f>
        <v>PIFFAUT</v>
      </c>
      <c r="F181" s="86" t="s">
        <v>1007</v>
      </c>
      <c r="G181" s="205" t="s">
        <v>967</v>
      </c>
      <c r="H181" s="86" t="s">
        <v>5</v>
      </c>
      <c r="I181" s="123" t="s">
        <v>868</v>
      </c>
      <c r="J181" s="147"/>
      <c r="K181" s="87"/>
      <c r="L181" s="179" t="str">
        <f>Formations[[#This Row],[NOM]]&amp;Formations[[#This Row],[INTITULE FORMATION]]</f>
        <v>LADETRecyclage SST</v>
      </c>
    </row>
    <row r="182" spans="1:12" ht="16.5" x14ac:dyDescent="0.45">
      <c r="A182" s="211">
        <v>103025</v>
      </c>
      <c r="B182" s="215" t="str">
        <f>IF(Formations[[#This Row],[MATRICULE]]&lt;&gt;"",VLOOKUP($A182,DATA!$A:$T,2,FALSE),"")</f>
        <v>LANDRAUD</v>
      </c>
      <c r="C182" s="217" t="str">
        <f>IF(Formations[[#This Row],[MATRICULE]]&lt;&gt;"",VLOOKUP($A182,DATA!$A:$T,3,FALSE),"")</f>
        <v>Fabienne</v>
      </c>
      <c r="D182" s="219" t="str">
        <f>IF(Formations[[#This Row],[MATRICULE]]&lt;&gt;"",VLOOKUP($A182,DATA!$A:$T,5,FALSE),"")</f>
        <v>Aub.</v>
      </c>
      <c r="E182" s="227" t="str">
        <f>IF(Formations[[#This Row],[MATRICULE]]&lt;&gt;"",VLOOKUP(A182,DATA!A:T,4,FALSE),"")</f>
        <v>DARDARE</v>
      </c>
      <c r="F182" s="86" t="s">
        <v>1007</v>
      </c>
      <c r="G182" s="205" t="s">
        <v>967</v>
      </c>
      <c r="H182" s="86" t="s">
        <v>5</v>
      </c>
      <c r="I182" s="167" t="s">
        <v>857</v>
      </c>
      <c r="J182" s="147" t="s">
        <v>113</v>
      </c>
      <c r="K182" s="87"/>
      <c r="L182" s="178" t="str">
        <f>Formations[[#This Row],[NOM]]&amp;Formations[[#This Row],[INTITULE FORMATION]]</f>
        <v>LANDRAUDIncendie</v>
      </c>
    </row>
    <row r="183" spans="1:12" ht="16.5" x14ac:dyDescent="0.45">
      <c r="A183" s="211">
        <v>103025</v>
      </c>
      <c r="B183" s="215" t="str">
        <f>IF(Formations[[#This Row],[MATRICULE]]&lt;&gt;"",VLOOKUP($A183,DATA!$A:$T,2,FALSE),"")</f>
        <v>LANDRAUD</v>
      </c>
      <c r="C183" s="217" t="str">
        <f>IF(Formations[[#This Row],[MATRICULE]]&lt;&gt;"",VLOOKUP($A183,DATA!$A:$T,3,FALSE),"")</f>
        <v>Fabienne</v>
      </c>
      <c r="D183" s="219" t="str">
        <f>IF(Formations[[#This Row],[MATRICULE]]&lt;&gt;"",VLOOKUP($A183,DATA!$A:$T,5,FALSE),"")</f>
        <v>Aub.</v>
      </c>
      <c r="E183" s="227" t="str">
        <f>IF(Formations[[#This Row],[MATRICULE]]&lt;&gt;"",VLOOKUP(A183,DATA!A:T,4,FALSE),"")</f>
        <v>DARDARE</v>
      </c>
      <c r="F183" s="86" t="s">
        <v>1007</v>
      </c>
      <c r="G183" s="205" t="s">
        <v>967</v>
      </c>
      <c r="H183" s="86" t="s">
        <v>5</v>
      </c>
      <c r="I183" s="167" t="s">
        <v>980</v>
      </c>
      <c r="J183" s="147" t="s">
        <v>115</v>
      </c>
      <c r="K183" s="87"/>
      <c r="L183" s="178" t="str">
        <f>Formations[[#This Row],[NOM]]&amp;Formations[[#This Row],[INTITULE FORMATION]]</f>
        <v>LANDRAUDRisques Chimiques</v>
      </c>
    </row>
    <row r="184" spans="1:12" ht="16.5" x14ac:dyDescent="0.45">
      <c r="A184" s="213">
        <v>103025</v>
      </c>
      <c r="B184" s="215" t="str">
        <f>IF(Formations[[#This Row],[MATRICULE]]&lt;&gt;"",VLOOKUP($A184,DATA!$A:$T,2,FALSE),"")</f>
        <v>LANDRAUD</v>
      </c>
      <c r="C184" s="217" t="str">
        <f>IF(Formations[[#This Row],[MATRICULE]]&lt;&gt;"",VLOOKUP($A184,DATA!$A:$T,3,FALSE),"")</f>
        <v>Fabienne</v>
      </c>
      <c r="D184" s="219" t="str">
        <f>IF(Formations[[#This Row],[MATRICULE]]&lt;&gt;"",VLOOKUP($A184,DATA!$A:$T,5,FALSE),"")</f>
        <v>Aub.</v>
      </c>
      <c r="E184" s="228" t="str">
        <f>IF(Formations[[#This Row],[MATRICULE]]&lt;&gt;"",VLOOKUP(A184,DATA!A:T,4,FALSE),"")</f>
        <v>DARDARE</v>
      </c>
      <c r="F184" s="86" t="s">
        <v>1007</v>
      </c>
      <c r="G184" s="205" t="s">
        <v>967</v>
      </c>
      <c r="H184" s="86" t="s">
        <v>5</v>
      </c>
      <c r="I184" s="123" t="s">
        <v>868</v>
      </c>
      <c r="J184" s="147"/>
      <c r="K184" s="87"/>
      <c r="L184" s="179" t="str">
        <f>Formations[[#This Row],[NOM]]&amp;Formations[[#This Row],[INTITULE FORMATION]]</f>
        <v>LANDRAUDRecyclage SST</v>
      </c>
    </row>
    <row r="185" spans="1:12" ht="16.5" x14ac:dyDescent="0.45">
      <c r="A185" s="211">
        <v>102986</v>
      </c>
      <c r="B185" s="215" t="str">
        <f>IF(Formations[[#This Row],[MATRICULE]]&lt;&gt;"",VLOOKUP($A185,DATA!$A:$T,2,FALSE),"")</f>
        <v>LARCHEVEQUE</v>
      </c>
      <c r="C185" s="217" t="str">
        <f>IF(Formations[[#This Row],[MATRICULE]]&lt;&gt;"",VLOOKUP($A185,DATA!$A:$T,3,FALSE),"")</f>
        <v>Frederic</v>
      </c>
      <c r="D185" s="219" t="str">
        <f>IF(Formations[[#This Row],[MATRICULE]]&lt;&gt;"",VLOOKUP($A185,DATA!$A:$T,5,FALSE),"")</f>
        <v>Aub.</v>
      </c>
      <c r="E185" s="224" t="str">
        <f>IF(Formations[[#This Row],[MATRICULE]]&lt;&gt;"",VLOOKUP(A185,DATA!A:T,4,FALSE),"")</f>
        <v>SENEPART</v>
      </c>
      <c r="F185" s="86" t="s">
        <v>1007</v>
      </c>
      <c r="G185" s="205" t="s">
        <v>967</v>
      </c>
      <c r="H185" s="86" t="s">
        <v>5</v>
      </c>
      <c r="I185" s="167" t="s">
        <v>978</v>
      </c>
      <c r="J185" s="147" t="s">
        <v>112</v>
      </c>
      <c r="K185" s="87"/>
      <c r="L185" s="178" t="str">
        <f>Formations[[#This Row],[NOM]]&amp;Formations[[#This Row],[INTITULE FORMATION]]</f>
        <v>LARCHEVEQUEGestes et Postures</v>
      </c>
    </row>
    <row r="186" spans="1:12" ht="16.5" x14ac:dyDescent="0.45">
      <c r="A186" s="211">
        <v>102986</v>
      </c>
      <c r="B186" s="215" t="str">
        <f>IF(Formations[[#This Row],[MATRICULE]]&lt;&gt;"",VLOOKUP($A186,DATA!$A:$T,2,FALSE),"")</f>
        <v>LARCHEVEQUE</v>
      </c>
      <c r="C186" s="217" t="str">
        <f>IF(Formations[[#This Row],[MATRICULE]]&lt;&gt;"",VLOOKUP($A186,DATA!$A:$T,3,FALSE),"")</f>
        <v>Frederic</v>
      </c>
      <c r="D186" s="219" t="str">
        <f>IF(Formations[[#This Row],[MATRICULE]]&lt;&gt;"",VLOOKUP($A186,DATA!$A:$T,5,FALSE),"")</f>
        <v>Aub.</v>
      </c>
      <c r="E186" s="224" t="str">
        <f>IF(Formations[[#This Row],[MATRICULE]]&lt;&gt;"",VLOOKUP(A186,DATA!A:T,4,FALSE),"")</f>
        <v>SENEPART</v>
      </c>
      <c r="F186" s="86" t="s">
        <v>1007</v>
      </c>
      <c r="G186" s="205" t="s">
        <v>967</v>
      </c>
      <c r="H186" s="86" t="s">
        <v>5</v>
      </c>
      <c r="I186" s="167" t="s">
        <v>857</v>
      </c>
      <c r="J186" s="147" t="s">
        <v>113</v>
      </c>
      <c r="K186" s="87"/>
      <c r="L186" s="178" t="str">
        <f>Formations[[#This Row],[NOM]]&amp;Formations[[#This Row],[INTITULE FORMATION]]</f>
        <v>LARCHEVEQUEIncendie</v>
      </c>
    </row>
    <row r="187" spans="1:12" ht="16.5" x14ac:dyDescent="0.45">
      <c r="A187" s="211">
        <v>104417</v>
      </c>
      <c r="B187" s="215" t="str">
        <f>IF(Formations[[#This Row],[MATRICULE]]&lt;&gt;"",VLOOKUP($A187,DATA!$A:$T,2,FALSE),"")</f>
        <v>LATOURRE</v>
      </c>
      <c r="C187" s="217" t="str">
        <f>IF(Formations[[#This Row],[MATRICULE]]&lt;&gt;"",VLOOKUP($A187,DATA!$A:$T,3,FALSE),"")</f>
        <v>Xavier</v>
      </c>
      <c r="D187" s="219" t="str">
        <f>IF(Formations[[#This Row],[MATRICULE]]&lt;&gt;"",VLOOKUP($A187,DATA!$A:$T,5,FALSE),"")</f>
        <v>STG</v>
      </c>
      <c r="E187" s="224" t="str">
        <f>IF(Formations[[#This Row],[MATRICULE]]&lt;&gt;"",VLOOKUP(A187,DATA!A:T,4,FALSE),"")</f>
        <v>FOUASSIER</v>
      </c>
      <c r="F187" s="86" t="s">
        <v>1007</v>
      </c>
      <c r="G187" s="205" t="s">
        <v>967</v>
      </c>
      <c r="H187" s="86" t="s">
        <v>5</v>
      </c>
      <c r="I187" s="167" t="s">
        <v>857</v>
      </c>
      <c r="J187" s="147" t="s">
        <v>112</v>
      </c>
      <c r="K187" s="87"/>
      <c r="L187" s="178" t="str">
        <f>Formations[[#This Row],[NOM]]&amp;Formations[[#This Row],[INTITULE FORMATION]]</f>
        <v>LATOURREIncendie</v>
      </c>
    </row>
    <row r="188" spans="1:12" ht="16.5" x14ac:dyDescent="0.45">
      <c r="A188" s="211">
        <v>104645</v>
      </c>
      <c r="B188" s="215" t="str">
        <f>IF(Formations[[#This Row],[MATRICULE]]&lt;&gt;"",VLOOKUP($A188,DATA!$A:$T,2,FALSE),"")</f>
        <v>LAURENT</v>
      </c>
      <c r="C188" s="217" t="str">
        <f>IF(Formations[[#This Row],[MATRICULE]]&lt;&gt;"",VLOOKUP($A188,DATA!$A:$T,3,FALSE),"")</f>
        <v>Jean-Pierre</v>
      </c>
      <c r="D188" s="219" t="str">
        <f>IF(Formations[[#This Row],[MATRICULE]]&lt;&gt;"",VLOOKUP($A188,DATA!$A:$T,5,FALSE),"")</f>
        <v>Lattes</v>
      </c>
      <c r="E188" s="224" t="str">
        <f>IF(Formations[[#This Row],[MATRICULE]]&lt;&gt;"",VLOOKUP(A188,DATA!A:T,4,FALSE),"")</f>
        <v>JACKEL</v>
      </c>
      <c r="F188" s="86" t="s">
        <v>1007</v>
      </c>
      <c r="G188" s="205" t="s">
        <v>967</v>
      </c>
      <c r="H188" s="86" t="s">
        <v>5</v>
      </c>
      <c r="I188" s="167" t="s">
        <v>978</v>
      </c>
      <c r="J188" s="147" t="s">
        <v>114</v>
      </c>
      <c r="K188" s="87"/>
      <c r="L188" s="178" t="str">
        <f>Formations[[#This Row],[NOM]]&amp;Formations[[#This Row],[INTITULE FORMATION]]</f>
        <v>LAURENTGestes et Postures</v>
      </c>
    </row>
    <row r="189" spans="1:12" ht="16.5" x14ac:dyDescent="0.45">
      <c r="A189" s="211">
        <v>104645</v>
      </c>
      <c r="B189" s="215" t="str">
        <f>IF(Formations[[#This Row],[MATRICULE]]&lt;&gt;"",VLOOKUP($A189,DATA!$A:$T,2,FALSE),"")</f>
        <v>LAURENT</v>
      </c>
      <c r="C189" s="217" t="str">
        <f>IF(Formations[[#This Row],[MATRICULE]]&lt;&gt;"",VLOOKUP($A189,DATA!$A:$T,3,FALSE),"")</f>
        <v>Jean-Pierre</v>
      </c>
      <c r="D189" s="219" t="str">
        <f>IF(Formations[[#This Row],[MATRICULE]]&lt;&gt;"",VLOOKUP($A189,DATA!$A:$T,5,FALSE),"")</f>
        <v>Lattes</v>
      </c>
      <c r="E189" s="224" t="str">
        <f>IF(Formations[[#This Row],[MATRICULE]]&lt;&gt;"",VLOOKUP(A189,DATA!A:T,4,FALSE),"")</f>
        <v>JACKEL</v>
      </c>
      <c r="F189" s="86" t="s">
        <v>1007</v>
      </c>
      <c r="G189" s="205" t="s">
        <v>967</v>
      </c>
      <c r="H189" s="86" t="s">
        <v>5</v>
      </c>
      <c r="I189" s="167" t="s">
        <v>979</v>
      </c>
      <c r="J189" s="147" t="s">
        <v>115</v>
      </c>
      <c r="K189" s="87"/>
      <c r="L189" s="178" t="str">
        <f>Formations[[#This Row],[NOM]]&amp;Formations[[#This Row],[INTITULE FORMATION]]</f>
        <v>LAURENTRecyclage Pont Roulant</v>
      </c>
    </row>
    <row r="190" spans="1:12" ht="16.5" x14ac:dyDescent="0.45">
      <c r="A190" s="213">
        <v>104645</v>
      </c>
      <c r="B190" s="215" t="str">
        <f>IF(Formations[[#This Row],[MATRICULE]]&lt;&gt;"",VLOOKUP($A190,DATA!$A:$T,2,FALSE),"")</f>
        <v>LAURENT</v>
      </c>
      <c r="C190" s="217" t="str">
        <f>IF(Formations[[#This Row],[MATRICULE]]&lt;&gt;"",VLOOKUP($A190,DATA!$A:$T,3,FALSE),"")</f>
        <v>Jean-Pierre</v>
      </c>
      <c r="D190" s="219" t="str">
        <f>IF(Formations[[#This Row],[MATRICULE]]&lt;&gt;"",VLOOKUP($A190,DATA!$A:$T,5,FALSE),"")</f>
        <v>Lattes</v>
      </c>
      <c r="E190" s="228" t="str">
        <f>IF(Formations[[#This Row],[MATRICULE]]&lt;&gt;"",VLOOKUP(A190,DATA!A:T,4,FALSE),"")</f>
        <v>JACKEL</v>
      </c>
      <c r="F190" s="86" t="s">
        <v>1007</v>
      </c>
      <c r="G190" s="205" t="s">
        <v>967</v>
      </c>
      <c r="H190" s="86" t="s">
        <v>5</v>
      </c>
      <c r="I190" s="117" t="s">
        <v>1000</v>
      </c>
      <c r="J190" s="147"/>
      <c r="K190" s="87"/>
      <c r="L190" s="179" t="str">
        <f>Formations[[#This Row],[NOM]]&amp;Formations[[#This Row],[INTITULE FORMATION]]</f>
        <v>LAURENTSEBTR</v>
      </c>
    </row>
    <row r="191" spans="1:12" ht="16.5" x14ac:dyDescent="0.45">
      <c r="A191" s="211">
        <v>32976</v>
      </c>
      <c r="B191" s="215" t="str">
        <f>IF(Formations[[#This Row],[MATRICULE]]&lt;&gt;"",VLOOKUP($A191,DATA!$A:$T,2,FALSE),"")</f>
        <v>LAUWERS</v>
      </c>
      <c r="C191" s="217" t="str">
        <f>IF(Formations[[#This Row],[MATRICULE]]&lt;&gt;"",VLOOKUP($A191,DATA!$A:$T,3,FALSE),"")</f>
        <v>Didier</v>
      </c>
      <c r="D191" s="219" t="str">
        <f>IF(Formations[[#This Row],[MATRICULE]]&lt;&gt;"",VLOOKUP($A191,DATA!$A:$T,5,FALSE),"")</f>
        <v>STG</v>
      </c>
      <c r="E191" s="225" t="str">
        <f>IF(Formations[[#This Row],[MATRICULE]]&lt;&gt;"",VLOOKUP(A191,DATA!A:T,4,FALSE),"")</f>
        <v>FOUASSIER</v>
      </c>
      <c r="F191" s="86" t="s">
        <v>1007</v>
      </c>
      <c r="G191" s="205" t="s">
        <v>967</v>
      </c>
      <c r="H191" s="86" t="s">
        <v>5</v>
      </c>
      <c r="I191" s="167" t="s">
        <v>857</v>
      </c>
      <c r="J191" s="147" t="s">
        <v>112</v>
      </c>
      <c r="K191" s="87"/>
      <c r="L191" s="178" t="str">
        <f>Formations[[#This Row],[NOM]]&amp;Formations[[#This Row],[INTITULE FORMATION]]</f>
        <v>LAUWERSIncendie</v>
      </c>
    </row>
    <row r="192" spans="1:12" ht="16.5" x14ac:dyDescent="0.45">
      <c r="A192" s="213">
        <v>32976</v>
      </c>
      <c r="B192" s="215" t="str">
        <f>IF(Formations[[#This Row],[MATRICULE]]&lt;&gt;"",VLOOKUP($A192,DATA!$A:$T,2,FALSE),"")</f>
        <v>LAUWERS</v>
      </c>
      <c r="C192" s="217" t="str">
        <f>IF(Formations[[#This Row],[MATRICULE]]&lt;&gt;"",VLOOKUP($A192,DATA!$A:$T,3,FALSE),"")</f>
        <v>Didier</v>
      </c>
      <c r="D192" s="219" t="str">
        <f>IF(Formations[[#This Row],[MATRICULE]]&lt;&gt;"",VLOOKUP($A192,DATA!$A:$T,5,FALSE),"")</f>
        <v>STG</v>
      </c>
      <c r="E192" s="228" t="str">
        <f>IF(Formations[[#This Row],[MATRICULE]]&lt;&gt;"",VLOOKUP(A192,DATA!A:T,4,FALSE),"")</f>
        <v>FOUASSIER</v>
      </c>
      <c r="F192" s="86" t="s">
        <v>1007</v>
      </c>
      <c r="G192" s="205" t="s">
        <v>967</v>
      </c>
      <c r="H192" s="86" t="s">
        <v>5</v>
      </c>
      <c r="I192" s="123" t="s">
        <v>981</v>
      </c>
      <c r="J192" s="147"/>
      <c r="K192" s="87"/>
      <c r="L192" s="179" t="str">
        <f>Formations[[#This Row],[NOM]]&amp;Formations[[#This Row],[INTITULE FORMATION]]</f>
        <v>LAUWERSHab Electricité</v>
      </c>
    </row>
    <row r="193" spans="1:12" ht="16.5" x14ac:dyDescent="0.45">
      <c r="A193" s="211">
        <v>332591</v>
      </c>
      <c r="B193" s="215" t="str">
        <f>IF(Formations[[#This Row],[MATRICULE]]&lt;&gt;"",VLOOKUP($A193,DATA!$A:$T,2,FALSE),"")</f>
        <v>LAVALLEE</v>
      </c>
      <c r="C193" s="217" t="str">
        <f>IF(Formations[[#This Row],[MATRICULE]]&lt;&gt;"",VLOOKUP($A193,DATA!$A:$T,3,FALSE),"")</f>
        <v xml:space="preserve">Julie </v>
      </c>
      <c r="D193" s="219" t="str">
        <f>IF(Formations[[#This Row],[MATRICULE]]&lt;&gt;"",VLOOKUP($A193,DATA!$A:$T,5,FALSE),"")</f>
        <v>STG</v>
      </c>
      <c r="E193" s="226" t="str">
        <f>IF(Formations[[#This Row],[MATRICULE]]&lt;&gt;"",VLOOKUP(A193,DATA!A:T,4,FALSE),"")</f>
        <v>XUEREB</v>
      </c>
      <c r="F193" s="86" t="s">
        <v>1007</v>
      </c>
      <c r="G193" s="205" t="s">
        <v>967</v>
      </c>
      <c r="H193" s="86" t="s">
        <v>5</v>
      </c>
      <c r="I193" s="167" t="s">
        <v>857</v>
      </c>
      <c r="J193" s="147" t="s">
        <v>112</v>
      </c>
      <c r="K193" s="87"/>
      <c r="L193" s="178" t="str">
        <f>Formations[[#This Row],[NOM]]&amp;Formations[[#This Row],[INTITULE FORMATION]]</f>
        <v>LAVALLEEIncendie</v>
      </c>
    </row>
    <row r="194" spans="1:12" ht="16.5" x14ac:dyDescent="0.45">
      <c r="A194" s="213">
        <v>103054</v>
      </c>
      <c r="B194" s="215" t="str">
        <f>IF(Formations[[#This Row],[MATRICULE]]&lt;&gt;"",VLOOKUP($A194,DATA!$A:$T,2,FALSE),"")</f>
        <v>LAVASTRE</v>
      </c>
      <c r="C194" s="217" t="str">
        <f>IF(Formations[[#This Row],[MATRICULE]]&lt;&gt;"",VLOOKUP($A194,DATA!$A:$T,3,FALSE),"")</f>
        <v>Roland</v>
      </c>
      <c r="D194" s="219" t="str">
        <f>IF(Formations[[#This Row],[MATRICULE]]&lt;&gt;"",VLOOKUP($A194,DATA!$A:$T,5,FALSE),"")</f>
        <v>Aub.</v>
      </c>
      <c r="E194" s="228" t="str">
        <f>IF(Formations[[#This Row],[MATRICULE]]&lt;&gt;"",VLOOKUP(A194,DATA!A:T,4,FALSE),"")</f>
        <v>PIFFAUT</v>
      </c>
      <c r="F194" s="86" t="s">
        <v>1007</v>
      </c>
      <c r="G194" s="205" t="s">
        <v>967</v>
      </c>
      <c r="H194" s="86" t="s">
        <v>5</v>
      </c>
      <c r="I194" s="123" t="s">
        <v>981</v>
      </c>
      <c r="J194" s="147"/>
      <c r="K194" s="87"/>
      <c r="L194" s="179" t="str">
        <f>Formations[[#This Row],[NOM]]&amp;Formations[[#This Row],[INTITULE FORMATION]]</f>
        <v>LAVASTREHab Electricité</v>
      </c>
    </row>
    <row r="195" spans="1:12" ht="16.5" x14ac:dyDescent="0.45">
      <c r="A195" s="211">
        <v>10555045</v>
      </c>
      <c r="B195" s="215" t="str">
        <f>IF(Formations[[#This Row],[MATRICULE]]&lt;&gt;"",VLOOKUP($A195,DATA!$A:$T,2,FALSE),"")</f>
        <v>LEBLANC</v>
      </c>
      <c r="C195" s="217" t="str">
        <f>IF(Formations[[#This Row],[MATRICULE]]&lt;&gt;"",VLOOKUP($A195,DATA!$A:$T,3,FALSE),"")</f>
        <v>Stephane</v>
      </c>
      <c r="D195" s="219" t="str">
        <f>IF(Formations[[#This Row],[MATRICULE]]&lt;&gt;"",VLOOKUP($A195,DATA!$A:$T,5,FALSE),"")</f>
        <v>STG</v>
      </c>
      <c r="E195" s="226" t="str">
        <f>IF(Formations[[#This Row],[MATRICULE]]&lt;&gt;"",VLOOKUP(A195,DATA!A:T,4,FALSE),"")</f>
        <v>XUEREB</v>
      </c>
      <c r="F195" s="86" t="s">
        <v>1007</v>
      </c>
      <c r="G195" s="205" t="s">
        <v>967</v>
      </c>
      <c r="H195" s="86" t="s">
        <v>5</v>
      </c>
      <c r="I195" s="167" t="s">
        <v>978</v>
      </c>
      <c r="J195" s="147" t="s">
        <v>113</v>
      </c>
      <c r="K195" s="87"/>
      <c r="L195" s="178" t="str">
        <f>Formations[[#This Row],[NOM]]&amp;Formations[[#This Row],[INTITULE FORMATION]]</f>
        <v>LEBLANCGestes et Postures</v>
      </c>
    </row>
    <row r="196" spans="1:12" ht="16.5" x14ac:dyDescent="0.45">
      <c r="A196" s="211">
        <v>103094</v>
      </c>
      <c r="B196" s="215" t="str">
        <f>IF(Formations[[#This Row],[MATRICULE]]&lt;&gt;"",VLOOKUP($A196,DATA!$A:$T,2,FALSE),"")</f>
        <v>LEBRE</v>
      </c>
      <c r="C196" s="217" t="str">
        <f>IF(Formations[[#This Row],[MATRICULE]]&lt;&gt;"",VLOOKUP($A196,DATA!$A:$T,3,FALSE),"")</f>
        <v>Patricia</v>
      </c>
      <c r="D196" s="219" t="str">
        <f>IF(Formations[[#This Row],[MATRICULE]]&lt;&gt;"",VLOOKUP($A196,DATA!$A:$T,5,FALSE),"")</f>
        <v>Aub.</v>
      </c>
      <c r="E196" s="224" t="str">
        <f>IF(Formations[[#This Row],[MATRICULE]]&lt;&gt;"",VLOOKUP(A196,DATA!A:T,4,FALSE),"")</f>
        <v>SENEPART</v>
      </c>
      <c r="F196" s="86" t="s">
        <v>1007</v>
      </c>
      <c r="G196" s="205" t="s">
        <v>967</v>
      </c>
      <c r="H196" s="86" t="s">
        <v>5</v>
      </c>
      <c r="I196" s="167" t="s">
        <v>857</v>
      </c>
      <c r="J196" s="147" t="s">
        <v>113</v>
      </c>
      <c r="K196" s="87"/>
      <c r="L196" s="178" t="str">
        <f>Formations[[#This Row],[NOM]]&amp;Formations[[#This Row],[INTITULE FORMATION]]</f>
        <v>LEBREIncendie</v>
      </c>
    </row>
    <row r="197" spans="1:12" ht="16.5" x14ac:dyDescent="0.45">
      <c r="A197" s="211">
        <v>103013</v>
      </c>
      <c r="B197" s="215" t="str">
        <f>IF(Formations[[#This Row],[MATRICULE]]&lt;&gt;"",VLOOKUP($A197,DATA!$A:$T,2,FALSE),"")</f>
        <v>LEFEBVRE</v>
      </c>
      <c r="C197" s="217" t="str">
        <f>IF(Formations[[#This Row],[MATRICULE]]&lt;&gt;"",VLOOKUP($A197,DATA!$A:$T,3,FALSE),"")</f>
        <v>Bastien</v>
      </c>
      <c r="D197" s="219" t="str">
        <f>IF(Formations[[#This Row],[MATRICULE]]&lt;&gt;"",VLOOKUP($A197,DATA!$A:$T,5,FALSE),"")</f>
        <v>Aub.</v>
      </c>
      <c r="E197" s="227" t="str">
        <f>IF(Formations[[#This Row],[MATRICULE]]&lt;&gt;"",VLOOKUP(A197,DATA!A:T,4,FALSE),"")</f>
        <v>SENEPART</v>
      </c>
      <c r="F197" s="86" t="s">
        <v>1007</v>
      </c>
      <c r="G197" s="205" t="s">
        <v>967</v>
      </c>
      <c r="H197" s="86" t="s">
        <v>5</v>
      </c>
      <c r="I197" s="167" t="s">
        <v>857</v>
      </c>
      <c r="J197" s="147" t="s">
        <v>113</v>
      </c>
      <c r="K197" s="87"/>
      <c r="L197" s="178" t="str">
        <f>Formations[[#This Row],[NOM]]&amp;Formations[[#This Row],[INTITULE FORMATION]]</f>
        <v>LEFEBVREIncendie</v>
      </c>
    </row>
    <row r="198" spans="1:12" ht="16.5" x14ac:dyDescent="0.45">
      <c r="A198" s="213">
        <v>103013</v>
      </c>
      <c r="B198" s="215" t="str">
        <f>IF(Formations[[#This Row],[MATRICULE]]&lt;&gt;"",VLOOKUP($A198,DATA!$A:$T,2,FALSE),"")</f>
        <v>LEFEBVRE</v>
      </c>
      <c r="C198" s="217" t="str">
        <f>IF(Formations[[#This Row],[MATRICULE]]&lt;&gt;"",VLOOKUP($A198,DATA!$A:$T,3,FALSE),"")</f>
        <v>Bastien</v>
      </c>
      <c r="D198" s="219" t="str">
        <f>IF(Formations[[#This Row],[MATRICULE]]&lt;&gt;"",VLOOKUP($A198,DATA!$A:$T,5,FALSE),"")</f>
        <v>Aub.</v>
      </c>
      <c r="E198" s="228" t="str">
        <f>IF(Formations[[#This Row],[MATRICULE]]&lt;&gt;"",VLOOKUP(A198,DATA!A:T,4,FALSE),"")</f>
        <v>SENEPART</v>
      </c>
      <c r="F198" s="86" t="s">
        <v>1007</v>
      </c>
      <c r="G198" s="205" t="s">
        <v>967</v>
      </c>
      <c r="H198" s="86" t="s">
        <v>5</v>
      </c>
      <c r="I198" s="123" t="s">
        <v>868</v>
      </c>
      <c r="J198" s="147"/>
      <c r="K198" s="87"/>
      <c r="L198" s="179" t="str">
        <f>Formations[[#This Row],[NOM]]&amp;Formations[[#This Row],[INTITULE FORMATION]]</f>
        <v>LEFEBVRERecyclage SST</v>
      </c>
    </row>
    <row r="199" spans="1:12" ht="16.5" x14ac:dyDescent="0.45">
      <c r="A199" s="211">
        <v>102963</v>
      </c>
      <c r="B199" s="215" t="str">
        <f>IF(Formations[[#This Row],[MATRICULE]]&lt;&gt;"",VLOOKUP($A199,DATA!$A:$T,2,FALSE),"")</f>
        <v>LEFRONT</v>
      </c>
      <c r="C199" s="217" t="str">
        <f>IF(Formations[[#This Row],[MATRICULE]]&lt;&gt;"",VLOOKUP($A199,DATA!$A:$T,3,FALSE),"")</f>
        <v>Harold</v>
      </c>
      <c r="D199" s="219" t="str">
        <f>IF(Formations[[#This Row],[MATRICULE]]&lt;&gt;"",VLOOKUP($A199,DATA!$A:$T,5,FALSE),"")</f>
        <v>Aub.</v>
      </c>
      <c r="E199" s="227" t="str">
        <f>IF(Formations[[#This Row],[MATRICULE]]&lt;&gt;"",VLOOKUP(A199,DATA!A:T,4,FALSE),"")</f>
        <v>FUENTES</v>
      </c>
      <c r="F199" s="86" t="s">
        <v>1007</v>
      </c>
      <c r="G199" s="205" t="s">
        <v>967</v>
      </c>
      <c r="H199" s="86" t="s">
        <v>5</v>
      </c>
      <c r="I199" s="167" t="s">
        <v>857</v>
      </c>
      <c r="J199" s="147" t="s">
        <v>113</v>
      </c>
      <c r="K199" s="87"/>
      <c r="L199" s="178" t="str">
        <f>Formations[[#This Row],[NOM]]&amp;Formations[[#This Row],[INTITULE FORMATION]]</f>
        <v>LEFRONTIncendie</v>
      </c>
    </row>
    <row r="200" spans="1:12" ht="16.5" x14ac:dyDescent="0.45">
      <c r="A200" s="213">
        <v>102963</v>
      </c>
      <c r="B200" s="215" t="str">
        <f>IF(Formations[[#This Row],[MATRICULE]]&lt;&gt;"",VLOOKUP($A200,DATA!$A:$T,2,FALSE),"")</f>
        <v>LEFRONT</v>
      </c>
      <c r="C200" s="217" t="str">
        <f>IF(Formations[[#This Row],[MATRICULE]]&lt;&gt;"",VLOOKUP($A200,DATA!$A:$T,3,FALSE),"")</f>
        <v>Harold</v>
      </c>
      <c r="D200" s="219" t="str">
        <f>IF(Formations[[#This Row],[MATRICULE]]&lt;&gt;"",VLOOKUP($A200,DATA!$A:$T,5,FALSE),"")</f>
        <v>Aub.</v>
      </c>
      <c r="E200" s="228" t="str">
        <f>IF(Formations[[#This Row],[MATRICULE]]&lt;&gt;"",VLOOKUP(A200,DATA!A:T,4,FALSE),"")</f>
        <v>FUENTES</v>
      </c>
      <c r="F200" s="86" t="s">
        <v>1007</v>
      </c>
      <c r="G200" s="205" t="s">
        <v>967</v>
      </c>
      <c r="H200" s="86" t="s">
        <v>5</v>
      </c>
      <c r="I200" s="123" t="s">
        <v>868</v>
      </c>
      <c r="J200" s="147"/>
      <c r="K200" s="87"/>
      <c r="L200" s="179" t="str">
        <f>Formations[[#This Row],[NOM]]&amp;Formations[[#This Row],[INTITULE FORMATION]]</f>
        <v>LEFRONTRecyclage SST</v>
      </c>
    </row>
    <row r="201" spans="1:12" ht="16.5" x14ac:dyDescent="0.45">
      <c r="A201" s="213">
        <v>102963</v>
      </c>
      <c r="B201" s="215" t="str">
        <f>IF(Formations[[#This Row],[MATRICULE]]&lt;&gt;"",VLOOKUP($A201,DATA!$A:$T,2,FALSE),"")</f>
        <v>LEFRONT</v>
      </c>
      <c r="C201" s="217" t="str">
        <f>IF(Formations[[#This Row],[MATRICULE]]&lt;&gt;"",VLOOKUP($A201,DATA!$A:$T,3,FALSE),"")</f>
        <v>Harold</v>
      </c>
      <c r="D201" s="219" t="str">
        <f>IF(Formations[[#This Row],[MATRICULE]]&lt;&gt;"",VLOOKUP($A201,DATA!$A:$T,5,FALSE),"")</f>
        <v>Aub.</v>
      </c>
      <c r="E201" s="228" t="str">
        <f>IF(Formations[[#This Row],[MATRICULE]]&lt;&gt;"",VLOOKUP(A201,DATA!A:T,4,FALSE),"")</f>
        <v>FUENTES</v>
      </c>
      <c r="F201" s="86" t="s">
        <v>1007</v>
      </c>
      <c r="G201" s="205" t="s">
        <v>967</v>
      </c>
      <c r="H201" s="86" t="s">
        <v>5</v>
      </c>
      <c r="I201" s="123" t="s">
        <v>981</v>
      </c>
      <c r="J201" s="147"/>
      <c r="K201" s="87"/>
      <c r="L201" s="179" t="str">
        <f>Formations[[#This Row],[NOM]]&amp;Formations[[#This Row],[INTITULE FORMATION]]</f>
        <v>LEFRONTHab Electricité</v>
      </c>
    </row>
    <row r="202" spans="1:12" ht="16.5" x14ac:dyDescent="0.45">
      <c r="A202" s="211">
        <v>191733</v>
      </c>
      <c r="B202" s="215" t="str">
        <f>IF(Formations[[#This Row],[MATRICULE]]&lt;&gt;"",VLOOKUP($A202,DATA!$A:$T,2,FALSE),"")</f>
        <v>LEGAGNEUX</v>
      </c>
      <c r="C202" s="217" t="str">
        <f>IF(Formations[[#This Row],[MATRICULE]]&lt;&gt;"",VLOOKUP($A202,DATA!$A:$T,3,FALSE),"")</f>
        <v>Roxane</v>
      </c>
      <c r="D202" s="219" t="str">
        <f>IF(Formations[[#This Row],[MATRICULE]]&lt;&gt;"",VLOOKUP($A202,DATA!$A:$T,5,FALSE),"")</f>
        <v>Lattes</v>
      </c>
      <c r="E202" s="224" t="str">
        <f>IF(Formations[[#This Row],[MATRICULE]]&lt;&gt;"",VLOOKUP(A202,DATA!A:T,4,FALSE),"")</f>
        <v>VERNE</v>
      </c>
      <c r="F202" s="86" t="s">
        <v>1007</v>
      </c>
      <c r="G202" s="205" t="s">
        <v>967</v>
      </c>
      <c r="H202" s="86" t="s">
        <v>5</v>
      </c>
      <c r="I202" s="167" t="s">
        <v>978</v>
      </c>
      <c r="J202" s="147" t="s">
        <v>114</v>
      </c>
      <c r="K202" s="87"/>
      <c r="L202" s="178" t="str">
        <f>Formations[[#This Row],[NOM]]&amp;Formations[[#This Row],[INTITULE FORMATION]]</f>
        <v>LEGAGNEUXGestes et Postures</v>
      </c>
    </row>
    <row r="203" spans="1:12" ht="16.5" x14ac:dyDescent="0.45">
      <c r="A203" s="213">
        <v>102978</v>
      </c>
      <c r="B203" s="215" t="str">
        <f>IF(Formations[[#This Row],[MATRICULE]]&lt;&gt;"",VLOOKUP($A203,DATA!$A:$T,2,FALSE),"")</f>
        <v>LHORENS</v>
      </c>
      <c r="C203" s="217" t="str">
        <f>IF(Formations[[#This Row],[MATRICULE]]&lt;&gt;"",VLOOKUP($A203,DATA!$A:$T,3,FALSE),"")</f>
        <v>Jean-Yves</v>
      </c>
      <c r="D203" s="219" t="str">
        <f>IF(Formations[[#This Row],[MATRICULE]]&lt;&gt;"",VLOOKUP($A203,DATA!$A:$T,5,FALSE),"")</f>
        <v>Aub.</v>
      </c>
      <c r="E203" s="228" t="str">
        <f>IF(Formations[[#This Row],[MATRICULE]]&lt;&gt;"",VLOOKUP(A203,DATA!A:T,4,FALSE),"")</f>
        <v>PIFFAUT</v>
      </c>
      <c r="F203" s="86" t="s">
        <v>1007</v>
      </c>
      <c r="G203" s="205" t="s">
        <v>967</v>
      </c>
      <c r="H203" s="86" t="s">
        <v>5</v>
      </c>
      <c r="I203" s="123" t="s">
        <v>981</v>
      </c>
      <c r="J203" s="147"/>
      <c r="K203" s="87"/>
      <c r="L203" s="179" t="str">
        <f>Formations[[#This Row],[NOM]]&amp;Formations[[#This Row],[INTITULE FORMATION]]</f>
        <v>LHORENSHab Electricité</v>
      </c>
    </row>
    <row r="204" spans="1:12" ht="16.5" x14ac:dyDescent="0.45">
      <c r="A204" s="211">
        <v>102997</v>
      </c>
      <c r="B204" s="215" t="str">
        <f>IF(Formations[[#This Row],[MATRICULE]]&lt;&gt;"",VLOOKUP($A204,DATA!$A:$T,2,FALSE),"")</f>
        <v>LOYRION</v>
      </c>
      <c r="C204" s="217" t="str">
        <f>IF(Formations[[#This Row],[MATRICULE]]&lt;&gt;"",VLOOKUP($A204,DATA!$A:$T,3,FALSE),"")</f>
        <v>Philippe</v>
      </c>
      <c r="D204" s="219" t="str">
        <f>IF(Formations[[#This Row],[MATRICULE]]&lt;&gt;"",VLOOKUP($A204,DATA!$A:$T,5,FALSE),"")</f>
        <v>Aub.</v>
      </c>
      <c r="E204" s="224" t="str">
        <f>IF(Formations[[#This Row],[MATRICULE]]&lt;&gt;"",VLOOKUP(A204,DATA!A:T,4,FALSE),"")</f>
        <v>SENEPART</v>
      </c>
      <c r="F204" s="86" t="s">
        <v>1007</v>
      </c>
      <c r="G204" s="205" t="s">
        <v>967</v>
      </c>
      <c r="H204" s="86" t="s">
        <v>5</v>
      </c>
      <c r="I204" s="123" t="s">
        <v>980</v>
      </c>
      <c r="J204" s="147" t="s">
        <v>115</v>
      </c>
      <c r="K204" s="87"/>
      <c r="L204" s="179" t="str">
        <f>Formations[[#This Row],[NOM]]&amp;Formations[[#This Row],[INTITULE FORMATION]]</f>
        <v>LOYRIONRisques Chimiques</v>
      </c>
    </row>
    <row r="205" spans="1:12" ht="16.5" x14ac:dyDescent="0.45">
      <c r="A205" s="211">
        <v>102997</v>
      </c>
      <c r="B205" s="215" t="str">
        <f>IF(Formations[[#This Row],[MATRICULE]]&lt;&gt;"",VLOOKUP($A205,DATA!$A:$T,2,FALSE),"")</f>
        <v>LOYRION</v>
      </c>
      <c r="C205" s="217" t="str">
        <f>IF(Formations[[#This Row],[MATRICULE]]&lt;&gt;"",VLOOKUP($A205,DATA!$A:$T,3,FALSE),"")</f>
        <v>Philippe</v>
      </c>
      <c r="D205" s="219" t="str">
        <f>IF(Formations[[#This Row],[MATRICULE]]&lt;&gt;"",VLOOKUP($A205,DATA!$A:$T,5,FALSE),"")</f>
        <v>Aub.</v>
      </c>
      <c r="E205" s="224" t="str">
        <f>IF(Formations[[#This Row],[MATRICULE]]&lt;&gt;"",VLOOKUP(A205,DATA!A:T,4,FALSE),"")</f>
        <v>SENEPART</v>
      </c>
      <c r="F205" s="86" t="s">
        <v>1007</v>
      </c>
      <c r="G205" s="205" t="s">
        <v>967</v>
      </c>
      <c r="H205" s="86" t="s">
        <v>5</v>
      </c>
      <c r="I205" s="167" t="s">
        <v>857</v>
      </c>
      <c r="J205" s="147" t="s">
        <v>113</v>
      </c>
      <c r="K205" s="87"/>
      <c r="L205" s="178" t="str">
        <f>Formations[[#This Row],[NOM]]&amp;Formations[[#This Row],[INTITULE FORMATION]]</f>
        <v>LOYRIONIncendie</v>
      </c>
    </row>
    <row r="206" spans="1:12" ht="16.5" x14ac:dyDescent="0.45">
      <c r="A206" s="213">
        <v>102997</v>
      </c>
      <c r="B206" s="215" t="str">
        <f>IF(Formations[[#This Row],[MATRICULE]]&lt;&gt;"",VLOOKUP($A206,DATA!$A:$T,2,FALSE),"")</f>
        <v>LOYRION</v>
      </c>
      <c r="C206" s="217" t="str">
        <f>IF(Formations[[#This Row],[MATRICULE]]&lt;&gt;"",VLOOKUP($A206,DATA!$A:$T,3,FALSE),"")</f>
        <v>Philippe</v>
      </c>
      <c r="D206" s="219" t="str">
        <f>IF(Formations[[#This Row],[MATRICULE]]&lt;&gt;"",VLOOKUP($A206,DATA!$A:$T,5,FALSE),"")</f>
        <v>Aub.</v>
      </c>
      <c r="E206" s="228" t="str">
        <f>IF(Formations[[#This Row],[MATRICULE]]&lt;&gt;"",VLOOKUP(A206,DATA!A:T,4,FALSE),"")</f>
        <v>SENEPART</v>
      </c>
      <c r="F206" s="86" t="s">
        <v>1007</v>
      </c>
      <c r="G206" s="205" t="s">
        <v>967</v>
      </c>
      <c r="H206" s="86" t="s">
        <v>5</v>
      </c>
      <c r="I206" s="123" t="s">
        <v>981</v>
      </c>
      <c r="J206" s="147"/>
      <c r="K206" s="87"/>
      <c r="L206" s="179" t="str">
        <f>Formations[[#This Row],[NOM]]&amp;Formations[[#This Row],[INTITULE FORMATION]]</f>
        <v>LOYRIONHab Electricité</v>
      </c>
    </row>
    <row r="207" spans="1:12" ht="16.5" x14ac:dyDescent="0.45">
      <c r="A207" s="211">
        <v>103090</v>
      </c>
      <c r="B207" s="215" t="str">
        <f>IF(Formations[[#This Row],[MATRICULE]]&lt;&gt;"",VLOOKUP($A207,DATA!$A:$T,2,FALSE),"")</f>
        <v>LURIE</v>
      </c>
      <c r="C207" s="217" t="str">
        <f>IF(Formations[[#This Row],[MATRICULE]]&lt;&gt;"",VLOOKUP($A207,DATA!$A:$T,3,FALSE),"")</f>
        <v>Stephane</v>
      </c>
      <c r="D207" s="219" t="str">
        <f>IF(Formations[[#This Row],[MATRICULE]]&lt;&gt;"",VLOOKUP($A207,DATA!$A:$T,5,FALSE),"")</f>
        <v>Aub.</v>
      </c>
      <c r="E207" s="224" t="str">
        <f>IF(Formations[[#This Row],[MATRICULE]]&lt;&gt;"",VLOOKUP(A207,DATA!A:T,4,FALSE),"")</f>
        <v>SENEPART</v>
      </c>
      <c r="F207" s="86" t="s">
        <v>1007</v>
      </c>
      <c r="G207" s="205" t="s">
        <v>967</v>
      </c>
      <c r="H207" s="86" t="s">
        <v>5</v>
      </c>
      <c r="I207" s="167" t="s">
        <v>978</v>
      </c>
      <c r="J207" s="147" t="s">
        <v>112</v>
      </c>
      <c r="K207" s="87"/>
      <c r="L207" s="178" t="str">
        <f>Formations[[#This Row],[NOM]]&amp;Formations[[#This Row],[INTITULE FORMATION]]</f>
        <v>LURIEGestes et Postures</v>
      </c>
    </row>
    <row r="208" spans="1:12" ht="16.5" x14ac:dyDescent="0.45">
      <c r="A208" s="211">
        <v>103090</v>
      </c>
      <c r="B208" s="215" t="str">
        <f>IF(Formations[[#This Row],[MATRICULE]]&lt;&gt;"",VLOOKUP($A208,DATA!$A:$T,2,FALSE),"")</f>
        <v>LURIE</v>
      </c>
      <c r="C208" s="217" t="str">
        <f>IF(Formations[[#This Row],[MATRICULE]]&lt;&gt;"",VLOOKUP($A208,DATA!$A:$T,3,FALSE),"")</f>
        <v>Stephane</v>
      </c>
      <c r="D208" s="219" t="str">
        <f>IF(Formations[[#This Row],[MATRICULE]]&lt;&gt;"",VLOOKUP($A208,DATA!$A:$T,5,FALSE),"")</f>
        <v>Aub.</v>
      </c>
      <c r="E208" s="224" t="str">
        <f>IF(Formations[[#This Row],[MATRICULE]]&lt;&gt;"",VLOOKUP(A208,DATA!A:T,4,FALSE),"")</f>
        <v>SENEPART</v>
      </c>
      <c r="F208" s="86" t="s">
        <v>1007</v>
      </c>
      <c r="G208" s="205" t="s">
        <v>967</v>
      </c>
      <c r="H208" s="86" t="s">
        <v>5</v>
      </c>
      <c r="I208" s="167" t="s">
        <v>857</v>
      </c>
      <c r="J208" s="147" t="s">
        <v>113</v>
      </c>
      <c r="K208" s="87"/>
      <c r="L208" s="178" t="str">
        <f>Formations[[#This Row],[NOM]]&amp;Formations[[#This Row],[INTITULE FORMATION]]</f>
        <v>LURIEIncendie</v>
      </c>
    </row>
    <row r="209" spans="1:12" ht="16.5" x14ac:dyDescent="0.45">
      <c r="A209" s="213">
        <v>103090</v>
      </c>
      <c r="B209" s="215" t="str">
        <f>IF(Formations[[#This Row],[MATRICULE]]&lt;&gt;"",VLOOKUP($A209,DATA!$A:$T,2,FALSE),"")</f>
        <v>LURIE</v>
      </c>
      <c r="C209" s="217" t="str">
        <f>IF(Formations[[#This Row],[MATRICULE]]&lt;&gt;"",VLOOKUP($A209,DATA!$A:$T,3,FALSE),"")</f>
        <v>Stephane</v>
      </c>
      <c r="D209" s="219" t="str">
        <f>IF(Formations[[#This Row],[MATRICULE]]&lt;&gt;"",VLOOKUP($A209,DATA!$A:$T,5,FALSE),"")</f>
        <v>Aub.</v>
      </c>
      <c r="E209" s="228" t="str">
        <f>IF(Formations[[#This Row],[MATRICULE]]&lt;&gt;"",VLOOKUP(A209,DATA!A:T,4,FALSE),"")</f>
        <v>SENEPART</v>
      </c>
      <c r="F209" s="86" t="s">
        <v>1007</v>
      </c>
      <c r="G209" s="205" t="s">
        <v>967</v>
      </c>
      <c r="H209" s="86" t="s">
        <v>5</v>
      </c>
      <c r="I209" s="123" t="s">
        <v>868</v>
      </c>
      <c r="J209" s="147"/>
      <c r="K209" s="87"/>
      <c r="L209" s="179" t="str">
        <f>Formations[[#This Row],[NOM]]&amp;Formations[[#This Row],[INTITULE FORMATION]]</f>
        <v>LURIERecyclage SST</v>
      </c>
    </row>
    <row r="210" spans="1:12" ht="16.5" x14ac:dyDescent="0.45">
      <c r="A210" s="211">
        <v>191714</v>
      </c>
      <c r="B210" s="215" t="str">
        <f>IF(Formations[[#This Row],[MATRICULE]]&lt;&gt;"",VLOOKUP($A210,DATA!$A:$T,2,FALSE),"")</f>
        <v>MANGEOLLE</v>
      </c>
      <c r="C210" s="217" t="str">
        <f>IF(Formations[[#This Row],[MATRICULE]]&lt;&gt;"",VLOOKUP($A210,DATA!$A:$T,3,FALSE),"")</f>
        <v>Francis</v>
      </c>
      <c r="D210" s="219" t="str">
        <f>IF(Formations[[#This Row],[MATRICULE]]&lt;&gt;"",VLOOKUP($A210,DATA!$A:$T,5,FALSE),"")</f>
        <v>Lattes</v>
      </c>
      <c r="E210" s="224" t="str">
        <f>IF(Formations[[#This Row],[MATRICULE]]&lt;&gt;"",VLOOKUP(A210,DATA!A:T,4,FALSE),"")</f>
        <v>VERNE</v>
      </c>
      <c r="F210" s="86" t="s">
        <v>1007</v>
      </c>
      <c r="G210" s="205" t="s">
        <v>967</v>
      </c>
      <c r="H210" s="86" t="s">
        <v>5</v>
      </c>
      <c r="I210" s="167" t="s">
        <v>978</v>
      </c>
      <c r="J210" s="147" t="s">
        <v>115</v>
      </c>
      <c r="K210" s="87"/>
      <c r="L210" s="178" t="str">
        <f>Formations[[#This Row],[NOM]]&amp;Formations[[#This Row],[INTITULE FORMATION]]</f>
        <v>MANGEOLLEGestes et Postures</v>
      </c>
    </row>
    <row r="211" spans="1:12" ht="16.5" x14ac:dyDescent="0.45">
      <c r="A211" s="211">
        <v>102902</v>
      </c>
      <c r="B211" s="215" t="str">
        <f>IF(Formations[[#This Row],[MATRICULE]]&lt;&gt;"",VLOOKUP($A211,DATA!$A:$T,2,FALSE),"")</f>
        <v>MARTIN</v>
      </c>
      <c r="C211" s="217" t="str">
        <f>IF(Formations[[#This Row],[MATRICULE]]&lt;&gt;"",VLOOKUP($A211,DATA!$A:$T,3,FALSE),"")</f>
        <v>Dominique</v>
      </c>
      <c r="D211" s="219" t="str">
        <f>IF(Formations[[#This Row],[MATRICULE]]&lt;&gt;"",VLOOKUP($A211,DATA!$A:$T,5,FALSE),"")</f>
        <v>Aub.</v>
      </c>
      <c r="E211" s="224" t="str">
        <f>IF(Formations[[#This Row],[MATRICULE]]&lt;&gt;"",VLOOKUP(A211,DATA!A:T,4,FALSE),"")</f>
        <v>ALIX</v>
      </c>
      <c r="F211" s="86" t="s">
        <v>1007</v>
      </c>
      <c r="G211" s="205" t="s">
        <v>967</v>
      </c>
      <c r="H211" s="86" t="s">
        <v>5</v>
      </c>
      <c r="I211" s="167" t="s">
        <v>978</v>
      </c>
      <c r="J211" s="147" t="s">
        <v>112</v>
      </c>
      <c r="K211" s="87"/>
      <c r="L211" s="178" t="str">
        <f>Formations[[#This Row],[NOM]]&amp;Formations[[#This Row],[INTITULE FORMATION]]</f>
        <v>MARTINGestes et Postures</v>
      </c>
    </row>
    <row r="212" spans="1:12" ht="16.5" x14ac:dyDescent="0.45">
      <c r="A212" s="211">
        <v>103023</v>
      </c>
      <c r="B212" s="215" t="str">
        <f>IF(Formations[[#This Row],[MATRICULE]]&lt;&gt;"",VLOOKUP($A212,DATA!$A:$T,2,FALSE),"")</f>
        <v>MARTIN</v>
      </c>
      <c r="C212" s="217" t="str">
        <f>IF(Formations[[#This Row],[MATRICULE]]&lt;&gt;"",VLOOKUP($A212,DATA!$A:$T,3,FALSE),"")</f>
        <v>Bernard</v>
      </c>
      <c r="D212" s="219" t="str">
        <f>IF(Formations[[#This Row],[MATRICULE]]&lt;&gt;"",VLOOKUP($A212,DATA!$A:$T,5,FALSE),"")</f>
        <v>Aub.</v>
      </c>
      <c r="E212" s="224" t="str">
        <f>IF(Formations[[#This Row],[MATRICULE]]&lt;&gt;"",VLOOKUP(A212,DATA!A:T,4,FALSE),"")</f>
        <v>RICCARDI</v>
      </c>
      <c r="F212" s="86" t="s">
        <v>1007</v>
      </c>
      <c r="G212" s="205" t="s">
        <v>967</v>
      </c>
      <c r="H212" s="86" t="s">
        <v>5</v>
      </c>
      <c r="I212" s="167" t="s">
        <v>857</v>
      </c>
      <c r="J212" s="147" t="s">
        <v>113</v>
      </c>
      <c r="K212" s="87"/>
      <c r="L212" s="178" t="str">
        <f>Formations[[#This Row],[NOM]]&amp;Formations[[#This Row],[INTITULE FORMATION]]</f>
        <v>MARTINIncendie</v>
      </c>
    </row>
    <row r="213" spans="1:12" ht="16.5" x14ac:dyDescent="0.45">
      <c r="A213" s="211">
        <v>102903</v>
      </c>
      <c r="B213" s="215" t="str">
        <f>IF(Formations[[#This Row],[MATRICULE]]&lt;&gt;"",VLOOKUP($A213,DATA!$A:$T,2,FALSE),"")</f>
        <v>MASMEJEAN</v>
      </c>
      <c r="C213" s="217" t="str">
        <f>IF(Formations[[#This Row],[MATRICULE]]&lt;&gt;"",VLOOKUP($A213,DATA!$A:$T,3,FALSE),"")</f>
        <v>Jacky</v>
      </c>
      <c r="D213" s="219" t="str">
        <f>IF(Formations[[#This Row],[MATRICULE]]&lt;&gt;"",VLOOKUP($A213,DATA!$A:$T,5,FALSE),"")</f>
        <v>Aub.</v>
      </c>
      <c r="E213" s="224" t="str">
        <f>IF(Formations[[#This Row],[MATRICULE]]&lt;&gt;"",VLOOKUP(A213,DATA!A:T,4,FALSE),"")</f>
        <v>ALIX</v>
      </c>
      <c r="F213" s="86" t="s">
        <v>1007</v>
      </c>
      <c r="G213" s="205" t="s">
        <v>967</v>
      </c>
      <c r="H213" s="86" t="s">
        <v>5</v>
      </c>
      <c r="I213" s="167" t="s">
        <v>857</v>
      </c>
      <c r="J213" s="147" t="s">
        <v>113</v>
      </c>
      <c r="K213" s="87"/>
      <c r="L213" s="178" t="str">
        <f>Formations[[#This Row],[NOM]]&amp;Formations[[#This Row],[INTITULE FORMATION]]</f>
        <v>MASMEJEANIncendie</v>
      </c>
    </row>
    <row r="214" spans="1:12" ht="16.5" x14ac:dyDescent="0.45">
      <c r="A214" s="213">
        <v>102993</v>
      </c>
      <c r="B214" s="215" t="str">
        <f>IF(Formations[[#This Row],[MATRICULE]]&lt;&gt;"",VLOOKUP($A214,DATA!$A:$T,2,FALSE),"")</f>
        <v>MAZE</v>
      </c>
      <c r="C214" s="217" t="str">
        <f>IF(Formations[[#This Row],[MATRICULE]]&lt;&gt;"",VLOOKUP($A214,DATA!$A:$T,3,FALSE),"")</f>
        <v>Christophe</v>
      </c>
      <c r="D214" s="219" t="str">
        <f>IF(Formations[[#This Row],[MATRICULE]]&lt;&gt;"",VLOOKUP($A214,DATA!$A:$T,5,FALSE),"")</f>
        <v>Aub.</v>
      </c>
      <c r="E214" s="228" t="str">
        <f>IF(Formations[[#This Row],[MATRICULE]]&lt;&gt;"",VLOOKUP(A214,DATA!A:T,4,FALSE),"")</f>
        <v>SENEPART</v>
      </c>
      <c r="F214" s="86" t="s">
        <v>1007</v>
      </c>
      <c r="G214" s="205" t="s">
        <v>967</v>
      </c>
      <c r="H214" s="86" t="s">
        <v>5</v>
      </c>
      <c r="I214" s="123" t="s">
        <v>868</v>
      </c>
      <c r="J214" s="147"/>
      <c r="K214" s="87"/>
      <c r="L214" s="179" t="str">
        <f>Formations[[#This Row],[NOM]]&amp;Formations[[#This Row],[INTITULE FORMATION]]</f>
        <v>MAZERecyclage SST</v>
      </c>
    </row>
    <row r="215" spans="1:12" ht="16.5" x14ac:dyDescent="0.45">
      <c r="A215" s="211">
        <v>10550783</v>
      </c>
      <c r="B215" s="215" t="str">
        <f>IF(Formations[[#This Row],[MATRICULE]]&lt;&gt;"",VLOOKUP($A215,DATA!$A:$T,2,FALSE),"")</f>
        <v>MENANTEAU</v>
      </c>
      <c r="C215" s="217" t="str">
        <f>IF(Formations[[#This Row],[MATRICULE]]&lt;&gt;"",VLOOKUP($A215,DATA!$A:$T,3,FALSE),"")</f>
        <v>Romain</v>
      </c>
      <c r="D215" s="219" t="str">
        <f>IF(Formations[[#This Row],[MATRICULE]]&lt;&gt;"",VLOOKUP($A215,DATA!$A:$T,5,FALSE),"")</f>
        <v>STG</v>
      </c>
      <c r="E215" s="225" t="str">
        <f>IF(Formations[[#This Row],[MATRICULE]]&lt;&gt;"",VLOOKUP(A215,DATA!A:T,4,FALSE),"")</f>
        <v>FOUASSIER</v>
      </c>
      <c r="F215" s="86" t="s">
        <v>1007</v>
      </c>
      <c r="G215" s="205" t="s">
        <v>967</v>
      </c>
      <c r="H215" s="86" t="s">
        <v>5</v>
      </c>
      <c r="I215" s="167" t="s">
        <v>857</v>
      </c>
      <c r="J215" s="147" t="s">
        <v>112</v>
      </c>
      <c r="K215" s="87"/>
      <c r="L215" s="178" t="str">
        <f>Formations[[#This Row],[NOM]]&amp;Formations[[#This Row],[INTITULE FORMATION]]</f>
        <v>MENANTEAUIncendie</v>
      </c>
    </row>
    <row r="216" spans="1:12" ht="16.5" x14ac:dyDescent="0.45">
      <c r="A216" s="211">
        <v>10515630</v>
      </c>
      <c r="B216" s="215" t="str">
        <f>IF(Formations[[#This Row],[MATRICULE]]&lt;&gt;"",VLOOKUP($A216,DATA!$A:$T,2,FALSE),"")</f>
        <v>MICHEL</v>
      </c>
      <c r="C216" s="217" t="str">
        <f>IF(Formations[[#This Row],[MATRICULE]]&lt;&gt;"",VLOOKUP($A216,DATA!$A:$T,3,FALSE),"")</f>
        <v>Clement</v>
      </c>
      <c r="D216" s="219" t="str">
        <f>IF(Formations[[#This Row],[MATRICULE]]&lt;&gt;"",VLOOKUP($A216,DATA!$A:$T,5,FALSE),"")</f>
        <v>STG</v>
      </c>
      <c r="E216" s="225" t="str">
        <f>IF(Formations[[#This Row],[MATRICULE]]&lt;&gt;"",VLOOKUP(A216,DATA!A:T,4,FALSE),"")</f>
        <v>FOUASSIER</v>
      </c>
      <c r="F216" s="86" t="s">
        <v>1007</v>
      </c>
      <c r="G216" s="205" t="s">
        <v>967</v>
      </c>
      <c r="H216" s="86" t="s">
        <v>5</v>
      </c>
      <c r="I216" s="167" t="s">
        <v>857</v>
      </c>
      <c r="J216" s="147" t="s">
        <v>112</v>
      </c>
      <c r="K216" s="87"/>
      <c r="L216" s="178" t="str">
        <f>Formations[[#This Row],[NOM]]&amp;Formations[[#This Row],[INTITULE FORMATION]]</f>
        <v>MICHELIncendie</v>
      </c>
    </row>
    <row r="217" spans="1:12" ht="16.5" x14ac:dyDescent="0.45">
      <c r="A217" s="211">
        <v>330997</v>
      </c>
      <c r="B217" s="215" t="str">
        <f>IF(Formations[[#This Row],[MATRICULE]]&lt;&gt;"",VLOOKUP($A217,DATA!$A:$T,2,FALSE),"")</f>
        <v>MOLLIER</v>
      </c>
      <c r="C217" s="217" t="str">
        <f>IF(Formations[[#This Row],[MATRICULE]]&lt;&gt;"",VLOOKUP($A217,DATA!$A:$T,3,FALSE),"")</f>
        <v>Jonathan</v>
      </c>
      <c r="D217" s="219" t="str">
        <f>IF(Formations[[#This Row],[MATRICULE]]&lt;&gt;"",VLOOKUP($A217,DATA!$A:$T,5,FALSE),"")</f>
        <v>STG</v>
      </c>
      <c r="E217" s="226" t="str">
        <f>IF(Formations[[#This Row],[MATRICULE]]&lt;&gt;"",VLOOKUP(A217,DATA!A:T,4,FALSE),"")</f>
        <v>XUEREB</v>
      </c>
      <c r="F217" s="86" t="s">
        <v>1007</v>
      </c>
      <c r="G217" s="205" t="s">
        <v>967</v>
      </c>
      <c r="H217" s="86" t="s">
        <v>5</v>
      </c>
      <c r="I217" s="167" t="s">
        <v>857</v>
      </c>
      <c r="J217" s="147" t="s">
        <v>112</v>
      </c>
      <c r="K217" s="87"/>
      <c r="L217" s="178" t="str">
        <f>Formations[[#This Row],[NOM]]&amp;Formations[[#This Row],[INTITULE FORMATION]]</f>
        <v>MOLLIERIncendie</v>
      </c>
    </row>
    <row r="218" spans="1:12" ht="16.5" x14ac:dyDescent="0.45">
      <c r="A218" s="213">
        <v>330997</v>
      </c>
      <c r="B218" s="215" t="str">
        <f>IF(Formations[[#This Row],[MATRICULE]]&lt;&gt;"",VLOOKUP($A218,DATA!$A:$T,2,FALSE),"")</f>
        <v>MOLLIER</v>
      </c>
      <c r="C218" s="217" t="str">
        <f>IF(Formations[[#This Row],[MATRICULE]]&lt;&gt;"",VLOOKUP($A218,DATA!$A:$T,3,FALSE),"")</f>
        <v>Jonathan</v>
      </c>
      <c r="D218" s="219" t="str">
        <f>IF(Formations[[#This Row],[MATRICULE]]&lt;&gt;"",VLOOKUP($A218,DATA!$A:$T,5,FALSE),"")</f>
        <v>STG</v>
      </c>
      <c r="E218" s="228" t="str">
        <f>IF(Formations[[#This Row],[MATRICULE]]&lt;&gt;"",VLOOKUP(A218,DATA!A:T,4,FALSE),"")</f>
        <v>XUEREB</v>
      </c>
      <c r="F218" s="86" t="s">
        <v>1007</v>
      </c>
      <c r="G218" s="205" t="s">
        <v>967</v>
      </c>
      <c r="H218" s="86" t="s">
        <v>5</v>
      </c>
      <c r="I218" s="123" t="s">
        <v>868</v>
      </c>
      <c r="J218" s="147"/>
      <c r="K218" s="87"/>
      <c r="L218" s="179" t="str">
        <f>Formations[[#This Row],[NOM]]&amp;Formations[[#This Row],[INTITULE FORMATION]]</f>
        <v>MOLLIERRecyclage SST</v>
      </c>
    </row>
    <row r="219" spans="1:12" ht="16.5" x14ac:dyDescent="0.45">
      <c r="A219" s="211">
        <v>103043</v>
      </c>
      <c r="B219" s="215" t="str">
        <f>IF(Formations[[#This Row],[MATRICULE]]&lt;&gt;"",VLOOKUP($A219,DATA!$A:$T,2,FALSE),"")</f>
        <v>MOULIN</v>
      </c>
      <c r="C219" s="217" t="str">
        <f>IF(Formations[[#This Row],[MATRICULE]]&lt;&gt;"",VLOOKUP($A219,DATA!$A:$T,3,FALSE),"")</f>
        <v>Christophe</v>
      </c>
      <c r="D219" s="219" t="str">
        <f>IF(Formations[[#This Row],[MATRICULE]]&lt;&gt;"",VLOOKUP($A219,DATA!$A:$T,5,FALSE),"")</f>
        <v>Aub.</v>
      </c>
      <c r="E219" s="224" t="str">
        <f>IF(Formations[[#This Row],[MATRICULE]]&lt;&gt;"",VLOOKUP(A219,DATA!A:T,4,FALSE),"")</f>
        <v>RICCARDI</v>
      </c>
      <c r="F219" s="86" t="s">
        <v>1007</v>
      </c>
      <c r="G219" s="205" t="s">
        <v>967</v>
      </c>
      <c r="H219" s="86" t="s">
        <v>5</v>
      </c>
      <c r="I219" s="167" t="s">
        <v>857</v>
      </c>
      <c r="J219" s="147" t="s">
        <v>113</v>
      </c>
      <c r="K219" s="87"/>
      <c r="L219" s="178" t="str">
        <f>Formations[[#This Row],[NOM]]&amp;Formations[[#This Row],[INTITULE FORMATION]]</f>
        <v>MOULINIncendie</v>
      </c>
    </row>
    <row r="220" spans="1:12" ht="16.5" x14ac:dyDescent="0.45">
      <c r="A220" s="211">
        <v>228757</v>
      </c>
      <c r="B220" s="215" t="str">
        <f>IF(Formations[[#This Row],[MATRICULE]]&lt;&gt;"",VLOOKUP($A220,DATA!$A:$T,2,FALSE),"")</f>
        <v>NAVIZET</v>
      </c>
      <c r="C220" s="217" t="str">
        <f>IF(Formations[[#This Row],[MATRICULE]]&lt;&gt;"",VLOOKUP($A220,DATA!$A:$T,3,FALSE),"")</f>
        <v>Johnattan</v>
      </c>
      <c r="D220" s="219" t="str">
        <f>IF(Formations[[#This Row],[MATRICULE]]&lt;&gt;"",VLOOKUP($A220,DATA!$A:$T,5,FALSE),"")</f>
        <v>STG</v>
      </c>
      <c r="E220" s="226" t="str">
        <f>IF(Formations[[#This Row],[MATRICULE]]&lt;&gt;"",VLOOKUP(A220,DATA!A:T,4,FALSE),"")</f>
        <v>XUEREB</v>
      </c>
      <c r="F220" s="86" t="s">
        <v>1007</v>
      </c>
      <c r="G220" s="205" t="s">
        <v>967</v>
      </c>
      <c r="H220" s="86" t="s">
        <v>5</v>
      </c>
      <c r="I220" s="167" t="s">
        <v>857</v>
      </c>
      <c r="J220" s="147" t="s">
        <v>112</v>
      </c>
      <c r="K220" s="87"/>
      <c r="L220" s="178" t="str">
        <f>Formations[[#This Row],[NOM]]&amp;Formations[[#This Row],[INTITULE FORMATION]]</f>
        <v>NAVIZETIncendie</v>
      </c>
    </row>
    <row r="221" spans="1:12" ht="16.5" x14ac:dyDescent="0.45">
      <c r="A221" s="211">
        <v>228757</v>
      </c>
      <c r="B221" s="215" t="str">
        <f>IF(Formations[[#This Row],[MATRICULE]]&lt;&gt;"",VLOOKUP($A221,DATA!$A:$T,2,FALSE),"")</f>
        <v>NAVIZET</v>
      </c>
      <c r="C221" s="217" t="str">
        <f>IF(Formations[[#This Row],[MATRICULE]]&lt;&gt;"",VLOOKUP($A221,DATA!$A:$T,3,FALSE),"")</f>
        <v>Johnattan</v>
      </c>
      <c r="D221" s="219" t="str">
        <f>IF(Formations[[#This Row],[MATRICULE]]&lt;&gt;"",VLOOKUP($A221,DATA!$A:$T,5,FALSE),"")</f>
        <v>STG</v>
      </c>
      <c r="E221" s="226" t="str">
        <f>IF(Formations[[#This Row],[MATRICULE]]&lt;&gt;"",VLOOKUP(A221,DATA!A:T,4,FALSE),"")</f>
        <v>XUEREB</v>
      </c>
      <c r="F221" s="86" t="s">
        <v>1007</v>
      </c>
      <c r="G221" s="205" t="s">
        <v>967</v>
      </c>
      <c r="H221" s="86" t="s">
        <v>5</v>
      </c>
      <c r="I221" s="167" t="s">
        <v>980</v>
      </c>
      <c r="J221" s="147" t="s">
        <v>113</v>
      </c>
      <c r="K221" s="87"/>
      <c r="L221" s="178" t="str">
        <f>Formations[[#This Row],[NOM]]&amp;Formations[[#This Row],[INTITULE FORMATION]]</f>
        <v>NAVIZETRisques Chimiques</v>
      </c>
    </row>
    <row r="222" spans="1:12" ht="16.5" x14ac:dyDescent="0.45">
      <c r="A222" s="211">
        <v>10630739</v>
      </c>
      <c r="B222" s="215" t="str">
        <f>IF(Formations[[#This Row],[MATRICULE]]&lt;&gt;"",VLOOKUP($A222,DATA!$A:$T,2,FALSE),"")</f>
        <v>NEGRE</v>
      </c>
      <c r="C222" s="217" t="str">
        <f>IF(Formations[[#This Row],[MATRICULE]]&lt;&gt;"",VLOOKUP($A222,DATA!$A:$T,3,FALSE),"")</f>
        <v>Gregory</v>
      </c>
      <c r="D222" s="219" t="str">
        <f>IF(Formations[[#This Row],[MATRICULE]]&lt;&gt;"",VLOOKUP($A222,DATA!$A:$T,5,FALSE),"")</f>
        <v>Aub.</v>
      </c>
      <c r="E222" s="224" t="str">
        <f>IF(Formations[[#This Row],[MATRICULE]]&lt;&gt;"",VLOOKUP(A222,DATA!A:T,4,FALSE),"")</f>
        <v>PIFFAUT</v>
      </c>
      <c r="F222" s="86" t="s">
        <v>1007</v>
      </c>
      <c r="G222" s="205" t="s">
        <v>967</v>
      </c>
      <c r="H222" s="86" t="s">
        <v>5</v>
      </c>
      <c r="I222" s="167" t="s">
        <v>978</v>
      </c>
      <c r="J222" s="147" t="s">
        <v>112</v>
      </c>
      <c r="K222" s="87"/>
      <c r="L222" s="178" t="str">
        <f>Formations[[#This Row],[NOM]]&amp;Formations[[#This Row],[INTITULE FORMATION]]</f>
        <v>NEGREGestes et Postures</v>
      </c>
    </row>
    <row r="223" spans="1:12" ht="16.5" x14ac:dyDescent="0.45">
      <c r="A223" s="211">
        <v>10630739</v>
      </c>
      <c r="B223" s="215" t="str">
        <f>IF(Formations[[#This Row],[MATRICULE]]&lt;&gt;"",VLOOKUP($A223,DATA!$A:$T,2,FALSE),"")</f>
        <v>NEGRE</v>
      </c>
      <c r="C223" s="217" t="str">
        <f>IF(Formations[[#This Row],[MATRICULE]]&lt;&gt;"",VLOOKUP($A223,DATA!$A:$T,3,FALSE),"")</f>
        <v>Gregory</v>
      </c>
      <c r="D223" s="219" t="str">
        <f>IF(Formations[[#This Row],[MATRICULE]]&lt;&gt;"",VLOOKUP($A223,DATA!$A:$T,5,FALSE),"")</f>
        <v>Aub.</v>
      </c>
      <c r="E223" s="224" t="str">
        <f>IF(Formations[[#This Row],[MATRICULE]]&lt;&gt;"",VLOOKUP(A223,DATA!A:T,4,FALSE),"")</f>
        <v>PIFFAUT</v>
      </c>
      <c r="F223" s="86" t="s">
        <v>1007</v>
      </c>
      <c r="G223" s="205" t="s">
        <v>967</v>
      </c>
      <c r="H223" s="86" t="s">
        <v>5</v>
      </c>
      <c r="I223" s="167" t="s">
        <v>857</v>
      </c>
      <c r="J223" s="147" t="s">
        <v>113</v>
      </c>
      <c r="K223" s="87"/>
      <c r="L223" s="178" t="str">
        <f>Formations[[#This Row],[NOM]]&amp;Formations[[#This Row],[INTITULE FORMATION]]</f>
        <v>NEGREIncendie</v>
      </c>
    </row>
    <row r="224" spans="1:12" ht="16.5" x14ac:dyDescent="0.45">
      <c r="A224" s="211">
        <v>331029</v>
      </c>
      <c r="B224" s="215" t="str">
        <f>IF(Formations[[#This Row],[MATRICULE]]&lt;&gt;"",VLOOKUP($A224,DATA!$A:$T,2,FALSE),"")</f>
        <v>NICOLAS</v>
      </c>
      <c r="C224" s="217" t="str">
        <f>IF(Formations[[#This Row],[MATRICULE]]&lt;&gt;"",VLOOKUP($A224,DATA!$A:$T,3,FALSE),"")</f>
        <v>Gregory</v>
      </c>
      <c r="D224" s="219" t="str">
        <f>IF(Formations[[#This Row],[MATRICULE]]&lt;&gt;"",VLOOKUP($A224,DATA!$A:$T,5,FALSE),"")</f>
        <v>STG</v>
      </c>
      <c r="E224" s="226" t="str">
        <f>IF(Formations[[#This Row],[MATRICULE]]&lt;&gt;"",VLOOKUP(A224,DATA!A:T,4,FALSE),"")</f>
        <v>XUEREB</v>
      </c>
      <c r="F224" s="86" t="s">
        <v>1007</v>
      </c>
      <c r="G224" s="205" t="s">
        <v>967</v>
      </c>
      <c r="H224" s="86" t="s">
        <v>5</v>
      </c>
      <c r="I224" s="167" t="s">
        <v>857</v>
      </c>
      <c r="J224" s="147" t="s">
        <v>112</v>
      </c>
      <c r="K224" s="87"/>
      <c r="L224" s="178" t="str">
        <f>Formations[[#This Row],[NOM]]&amp;Formations[[#This Row],[INTITULE FORMATION]]</f>
        <v>NICOLASIncendie</v>
      </c>
    </row>
    <row r="225" spans="1:12" ht="16.5" x14ac:dyDescent="0.45">
      <c r="A225" s="213">
        <v>331029</v>
      </c>
      <c r="B225" s="215" t="str">
        <f>IF(Formations[[#This Row],[MATRICULE]]&lt;&gt;"",VLOOKUP($A225,DATA!$A:$T,2,FALSE),"")</f>
        <v>NICOLAS</v>
      </c>
      <c r="C225" s="217" t="str">
        <f>IF(Formations[[#This Row],[MATRICULE]]&lt;&gt;"",VLOOKUP($A225,DATA!$A:$T,3,FALSE),"")</f>
        <v>Gregory</v>
      </c>
      <c r="D225" s="219" t="str">
        <f>IF(Formations[[#This Row],[MATRICULE]]&lt;&gt;"",VLOOKUP($A225,DATA!$A:$T,5,FALSE),"")</f>
        <v>STG</v>
      </c>
      <c r="E225" s="228" t="str">
        <f>IF(Formations[[#This Row],[MATRICULE]]&lt;&gt;"",VLOOKUP(A225,DATA!A:T,4,FALSE),"")</f>
        <v>XUEREB</v>
      </c>
      <c r="F225" s="86" t="s">
        <v>1007</v>
      </c>
      <c r="G225" s="205" t="s">
        <v>967</v>
      </c>
      <c r="H225" s="86" t="s">
        <v>5</v>
      </c>
      <c r="I225" s="123" t="s">
        <v>981</v>
      </c>
      <c r="J225" s="147"/>
      <c r="K225" s="87"/>
      <c r="L225" s="179" t="str">
        <f>Formations[[#This Row],[NOM]]&amp;Formations[[#This Row],[INTITULE FORMATION]]</f>
        <v>NICOLASHab Electricité</v>
      </c>
    </row>
    <row r="226" spans="1:12" ht="16.5" x14ac:dyDescent="0.45">
      <c r="A226" s="213">
        <v>103047</v>
      </c>
      <c r="B226" s="215" t="str">
        <f>IF(Formations[[#This Row],[MATRICULE]]&lt;&gt;"",VLOOKUP($A226,DATA!$A:$T,2,FALSE),"")</f>
        <v>NOBLESSE</v>
      </c>
      <c r="C226" s="217" t="str">
        <f>IF(Formations[[#This Row],[MATRICULE]]&lt;&gt;"",VLOOKUP($A226,DATA!$A:$T,3,FALSE),"")</f>
        <v>Christophe</v>
      </c>
      <c r="D226" s="219" t="str">
        <f>IF(Formations[[#This Row],[MATRICULE]]&lt;&gt;"",VLOOKUP($A226,DATA!$A:$T,5,FALSE),"")</f>
        <v>Aub.</v>
      </c>
      <c r="E226" s="228" t="str">
        <f>IF(Formations[[#This Row],[MATRICULE]]&lt;&gt;"",VLOOKUP(A226,DATA!A:T,4,FALSE),"")</f>
        <v>HAON</v>
      </c>
      <c r="F226" s="86" t="s">
        <v>1007</v>
      </c>
      <c r="G226" s="205" t="s">
        <v>967</v>
      </c>
      <c r="H226" s="86" t="s">
        <v>5</v>
      </c>
      <c r="I226" s="123" t="s">
        <v>981</v>
      </c>
      <c r="J226" s="147"/>
      <c r="K226" s="87"/>
      <c r="L226" s="179" t="str">
        <f>Formations[[#This Row],[NOM]]&amp;Formations[[#This Row],[INTITULE FORMATION]]</f>
        <v>NOBLESSEHab Electricité</v>
      </c>
    </row>
    <row r="227" spans="1:12" ht="16.5" x14ac:dyDescent="0.45">
      <c r="A227" s="211">
        <v>102932</v>
      </c>
      <c r="B227" s="215" t="str">
        <f>IF(Formations[[#This Row],[MATRICULE]]&lt;&gt;"",VLOOKUP($A227,DATA!$A:$T,2,FALSE),"")</f>
        <v>NOUIS</v>
      </c>
      <c r="C227" s="217" t="str">
        <f>IF(Formations[[#This Row],[MATRICULE]]&lt;&gt;"",VLOOKUP($A227,DATA!$A:$T,3,FALSE),"")</f>
        <v>Richard</v>
      </c>
      <c r="D227" s="219" t="str">
        <f>IF(Formations[[#This Row],[MATRICULE]]&lt;&gt;"",VLOOKUP($A227,DATA!$A:$T,5,FALSE),"")</f>
        <v>Aub.</v>
      </c>
      <c r="E227" s="224" t="str">
        <f>IF(Formations[[#This Row],[MATRICULE]]&lt;&gt;"",VLOOKUP(A227,DATA!A:T,4,FALSE),"")</f>
        <v>ALIX</v>
      </c>
      <c r="F227" s="86" t="s">
        <v>1007</v>
      </c>
      <c r="G227" s="205" t="s">
        <v>967</v>
      </c>
      <c r="H227" s="86" t="s">
        <v>5</v>
      </c>
      <c r="I227" s="167" t="s">
        <v>978</v>
      </c>
      <c r="J227" s="147" t="s">
        <v>112</v>
      </c>
      <c r="K227" s="87"/>
      <c r="L227" s="178" t="str">
        <f>Formations[[#This Row],[NOM]]&amp;Formations[[#This Row],[INTITULE FORMATION]]</f>
        <v>NOUISGestes et Postures</v>
      </c>
    </row>
    <row r="228" spans="1:12" ht="16.5" x14ac:dyDescent="0.45">
      <c r="A228" s="211">
        <v>104709</v>
      </c>
      <c r="B228" s="215" t="str">
        <f>IF(Formations[[#This Row],[MATRICULE]]&lt;&gt;"",VLOOKUP($A228,DATA!$A:$T,2,FALSE),"")</f>
        <v>NURY</v>
      </c>
      <c r="C228" s="217" t="str">
        <f>IF(Formations[[#This Row],[MATRICULE]]&lt;&gt;"",VLOOKUP($A228,DATA!$A:$T,3,FALSE),"")</f>
        <v>Ghislaine</v>
      </c>
      <c r="D228" s="219" t="str">
        <f>IF(Formations[[#This Row],[MATRICULE]]&lt;&gt;"",VLOOKUP($A228,DATA!$A:$T,5,FALSE),"")</f>
        <v>STG</v>
      </c>
      <c r="E228" s="226" t="str">
        <f>IF(Formations[[#This Row],[MATRICULE]]&lt;&gt;"",VLOOKUP(A228,DATA!A:T,4,FALSE),"")</f>
        <v>FOUASSIER</v>
      </c>
      <c r="F228" s="86" t="s">
        <v>1007</v>
      </c>
      <c r="G228" s="205" t="s">
        <v>967</v>
      </c>
      <c r="H228" s="86" t="s">
        <v>5</v>
      </c>
      <c r="I228" s="167" t="s">
        <v>857</v>
      </c>
      <c r="J228" s="147" t="s">
        <v>112</v>
      </c>
      <c r="K228" s="87"/>
      <c r="L228" s="178" t="str">
        <f>Formations[[#This Row],[NOM]]&amp;Formations[[#This Row],[INTITULE FORMATION]]</f>
        <v>NURYIncendie</v>
      </c>
    </row>
    <row r="229" spans="1:12" ht="16.5" x14ac:dyDescent="0.45">
      <c r="A229" s="211">
        <v>104709</v>
      </c>
      <c r="B229" s="215" t="str">
        <f>IF(Formations[[#This Row],[MATRICULE]]&lt;&gt;"",VLOOKUP($A229,DATA!$A:$T,2,FALSE),"")</f>
        <v>NURY</v>
      </c>
      <c r="C229" s="217" t="str">
        <f>IF(Formations[[#This Row],[MATRICULE]]&lt;&gt;"",VLOOKUP($A229,DATA!$A:$T,3,FALSE),"")</f>
        <v>Ghislaine</v>
      </c>
      <c r="D229" s="219" t="str">
        <f>IF(Formations[[#This Row],[MATRICULE]]&lt;&gt;"",VLOOKUP($A229,DATA!$A:$T,5,FALSE),"")</f>
        <v>STG</v>
      </c>
      <c r="E229" s="226" t="str">
        <f>IF(Formations[[#This Row],[MATRICULE]]&lt;&gt;"",VLOOKUP(A229,DATA!A:T,4,FALSE),"")</f>
        <v>FOUASSIER</v>
      </c>
      <c r="F229" s="86" t="s">
        <v>1007</v>
      </c>
      <c r="G229" s="205" t="s">
        <v>967</v>
      </c>
      <c r="H229" s="86" t="s">
        <v>5</v>
      </c>
      <c r="I229" s="167" t="s">
        <v>980</v>
      </c>
      <c r="J229" s="147" t="s">
        <v>113</v>
      </c>
      <c r="K229" s="87"/>
      <c r="L229" s="178" t="str">
        <f>Formations[[#This Row],[NOM]]&amp;Formations[[#This Row],[INTITULE FORMATION]]</f>
        <v>NURYRisques Chimiques</v>
      </c>
    </row>
    <row r="230" spans="1:12" ht="16.5" x14ac:dyDescent="0.45">
      <c r="A230" s="211">
        <v>10555327</v>
      </c>
      <c r="B230" s="215" t="str">
        <f>IF(Formations[[#This Row],[MATRICULE]]&lt;&gt;"",VLOOKUP($A230,DATA!$A:$T,2,FALSE),"")</f>
        <v>ORTUNO</v>
      </c>
      <c r="C230" s="217" t="str">
        <f>IF(Formations[[#This Row],[MATRICULE]]&lt;&gt;"",VLOOKUP($A230,DATA!$A:$T,3,FALSE),"")</f>
        <v>Thomas</v>
      </c>
      <c r="D230" s="219" t="str">
        <f>IF(Formations[[#This Row],[MATRICULE]]&lt;&gt;"",VLOOKUP($A230,DATA!$A:$T,5,FALSE),"")</f>
        <v>STG</v>
      </c>
      <c r="E230" s="226" t="str">
        <f>IF(Formations[[#This Row],[MATRICULE]]&lt;&gt;"",VLOOKUP(A230,DATA!A:T,4,FALSE),"")</f>
        <v>XUEREB</v>
      </c>
      <c r="F230" s="86" t="s">
        <v>1007</v>
      </c>
      <c r="G230" s="205" t="s">
        <v>967</v>
      </c>
      <c r="H230" s="86" t="s">
        <v>5</v>
      </c>
      <c r="I230" s="167" t="s">
        <v>978</v>
      </c>
      <c r="J230" s="147" t="s">
        <v>113</v>
      </c>
      <c r="K230" s="87"/>
      <c r="L230" s="178" t="str">
        <f>Formations[[#This Row],[NOM]]&amp;Formations[[#This Row],[INTITULE FORMATION]]</f>
        <v>ORTUNOGestes et Postures</v>
      </c>
    </row>
    <row r="231" spans="1:12" ht="16.5" x14ac:dyDescent="0.45">
      <c r="A231" s="211">
        <v>288949</v>
      </c>
      <c r="B231" s="215" t="str">
        <f>IF(Formations[[#This Row],[MATRICULE]]&lt;&gt;"",VLOOKUP($A231,DATA!$A:$T,2,FALSE),"")</f>
        <v>PATRAS</v>
      </c>
      <c r="C231" s="217" t="str">
        <f>IF(Formations[[#This Row],[MATRICULE]]&lt;&gt;"",VLOOKUP($A231,DATA!$A:$T,3,FALSE),"")</f>
        <v>Lionel</v>
      </c>
      <c r="D231" s="219" t="str">
        <f>IF(Formations[[#This Row],[MATRICULE]]&lt;&gt;"",VLOOKUP($A231,DATA!$A:$T,5,FALSE),"")</f>
        <v>STG</v>
      </c>
      <c r="E231" s="226" t="str">
        <f>IF(Formations[[#This Row],[MATRICULE]]&lt;&gt;"",VLOOKUP(A231,DATA!A:T,4,FALSE),"")</f>
        <v>XUEREB</v>
      </c>
      <c r="F231" s="86" t="s">
        <v>1007</v>
      </c>
      <c r="G231" s="205" t="s">
        <v>967</v>
      </c>
      <c r="H231" s="86" t="s">
        <v>5</v>
      </c>
      <c r="I231" s="167" t="s">
        <v>857</v>
      </c>
      <c r="J231" s="147" t="s">
        <v>112</v>
      </c>
      <c r="K231" s="87"/>
      <c r="L231" s="178" t="str">
        <f>Formations[[#This Row],[NOM]]&amp;Formations[[#This Row],[INTITULE FORMATION]]</f>
        <v>PATRASIncendie</v>
      </c>
    </row>
    <row r="232" spans="1:12" ht="16.5" x14ac:dyDescent="0.45">
      <c r="A232" s="213">
        <v>288949</v>
      </c>
      <c r="B232" s="215" t="str">
        <f>IF(Formations[[#This Row],[MATRICULE]]&lt;&gt;"",VLOOKUP($A232,DATA!$A:$T,2,FALSE),"")</f>
        <v>PATRAS</v>
      </c>
      <c r="C232" s="217" t="str">
        <f>IF(Formations[[#This Row],[MATRICULE]]&lt;&gt;"",VLOOKUP($A232,DATA!$A:$T,3,FALSE),"")</f>
        <v>Lionel</v>
      </c>
      <c r="D232" s="219" t="str">
        <f>IF(Formations[[#This Row],[MATRICULE]]&lt;&gt;"",VLOOKUP($A232,DATA!$A:$T,5,FALSE),"")</f>
        <v>STG</v>
      </c>
      <c r="E232" s="228" t="str">
        <f>IF(Formations[[#This Row],[MATRICULE]]&lt;&gt;"",VLOOKUP(A232,DATA!A:T,4,FALSE),"")</f>
        <v>XUEREB</v>
      </c>
      <c r="F232" s="86" t="s">
        <v>1007</v>
      </c>
      <c r="G232" s="205" t="s">
        <v>967</v>
      </c>
      <c r="H232" s="86" t="s">
        <v>5</v>
      </c>
      <c r="I232" s="123" t="s">
        <v>868</v>
      </c>
      <c r="J232" s="147"/>
      <c r="K232" s="87"/>
      <c r="L232" s="179" t="str">
        <f>Formations[[#This Row],[NOM]]&amp;Formations[[#This Row],[INTITULE FORMATION]]</f>
        <v>PATRASRecyclage SST</v>
      </c>
    </row>
    <row r="233" spans="1:12" ht="16.5" x14ac:dyDescent="0.45">
      <c r="A233" s="213">
        <v>288949</v>
      </c>
      <c r="B233" s="215" t="str">
        <f>IF(Formations[[#This Row],[MATRICULE]]&lt;&gt;"",VLOOKUP($A233,DATA!$A:$T,2,FALSE),"")</f>
        <v>PATRAS</v>
      </c>
      <c r="C233" s="217" t="str">
        <f>IF(Formations[[#This Row],[MATRICULE]]&lt;&gt;"",VLOOKUP($A233,DATA!$A:$T,3,FALSE),"")</f>
        <v>Lionel</v>
      </c>
      <c r="D233" s="219" t="str">
        <f>IF(Formations[[#This Row],[MATRICULE]]&lt;&gt;"",VLOOKUP($A233,DATA!$A:$T,5,FALSE),"")</f>
        <v>STG</v>
      </c>
      <c r="E233" s="228" t="str">
        <f>IF(Formations[[#This Row],[MATRICULE]]&lt;&gt;"",VLOOKUP(A233,DATA!A:T,4,FALSE),"")</f>
        <v>XUEREB</v>
      </c>
      <c r="F233" s="86" t="s">
        <v>1007</v>
      </c>
      <c r="G233" s="205" t="s">
        <v>967</v>
      </c>
      <c r="H233" s="86" t="s">
        <v>5</v>
      </c>
      <c r="I233" s="123" t="s">
        <v>981</v>
      </c>
      <c r="J233" s="147"/>
      <c r="K233" s="87"/>
      <c r="L233" s="179" t="str">
        <f>Formations[[#This Row],[NOM]]&amp;Formations[[#This Row],[INTITULE FORMATION]]</f>
        <v>PATRASHab Electricité</v>
      </c>
    </row>
    <row r="234" spans="1:12" ht="16.5" x14ac:dyDescent="0.45">
      <c r="A234" s="211">
        <v>102905</v>
      </c>
      <c r="B234" s="215" t="str">
        <f>IF(Formations[[#This Row],[MATRICULE]]&lt;&gt;"",VLOOKUP($A234,DATA!$A:$T,2,FALSE),"")</f>
        <v>PEREIRA</v>
      </c>
      <c r="C234" s="217" t="str">
        <f>IF(Formations[[#This Row],[MATRICULE]]&lt;&gt;"",VLOOKUP($A234,DATA!$A:$T,3,FALSE),"")</f>
        <v>Eliseu</v>
      </c>
      <c r="D234" s="219" t="str">
        <f>IF(Formations[[#This Row],[MATRICULE]]&lt;&gt;"",VLOOKUP($A234,DATA!$A:$T,5,FALSE),"")</f>
        <v>Aub.</v>
      </c>
      <c r="E234" s="224" t="str">
        <f>IF(Formations[[#This Row],[MATRICULE]]&lt;&gt;"",VLOOKUP(A234,DATA!A:T,4,FALSE),"")</f>
        <v>ALIX</v>
      </c>
      <c r="F234" s="86" t="s">
        <v>1007</v>
      </c>
      <c r="G234" s="205" t="s">
        <v>967</v>
      </c>
      <c r="H234" s="86" t="s">
        <v>5</v>
      </c>
      <c r="I234" s="167" t="s">
        <v>857</v>
      </c>
      <c r="J234" s="147" t="s">
        <v>113</v>
      </c>
      <c r="K234" s="87"/>
      <c r="L234" s="178" t="str">
        <f>Formations[[#This Row],[NOM]]&amp;Formations[[#This Row],[INTITULE FORMATION]]</f>
        <v>PEREIRAIncendie</v>
      </c>
    </row>
    <row r="235" spans="1:12" ht="16.5" x14ac:dyDescent="0.45">
      <c r="A235" s="211">
        <v>103111</v>
      </c>
      <c r="B235" s="215" t="str">
        <f>IF(Formations[[#This Row],[MATRICULE]]&lt;&gt;"",VLOOKUP($A235,DATA!$A:$T,2,FALSE),"")</f>
        <v>PEYTIER</v>
      </c>
      <c r="C235" s="217" t="str">
        <f>IF(Formations[[#This Row],[MATRICULE]]&lt;&gt;"",VLOOKUP($A235,DATA!$A:$T,3,FALSE),"")</f>
        <v>Nicolas</v>
      </c>
      <c r="D235" s="219" t="str">
        <f>IF(Formations[[#This Row],[MATRICULE]]&lt;&gt;"",VLOOKUP($A235,DATA!$A:$T,5,FALSE),"")</f>
        <v>Aub.</v>
      </c>
      <c r="E235" s="224" t="str">
        <f>IF(Formations[[#This Row],[MATRICULE]]&lt;&gt;"",VLOOKUP(A235,DATA!A:T,4,FALSE),"")</f>
        <v>SENEPART</v>
      </c>
      <c r="F235" s="86" t="s">
        <v>1007</v>
      </c>
      <c r="G235" s="205" t="s">
        <v>967</v>
      </c>
      <c r="H235" s="86" t="s">
        <v>5</v>
      </c>
      <c r="I235" s="167" t="s">
        <v>857</v>
      </c>
      <c r="J235" s="147" t="s">
        <v>113</v>
      </c>
      <c r="K235" s="87"/>
      <c r="L235" s="178" t="str">
        <f>Formations[[#This Row],[NOM]]&amp;Formations[[#This Row],[INTITULE FORMATION]]</f>
        <v>PEYTIERIncendie</v>
      </c>
    </row>
    <row r="236" spans="1:12" ht="16.5" x14ac:dyDescent="0.45">
      <c r="A236" s="211">
        <v>103111</v>
      </c>
      <c r="B236" s="215" t="str">
        <f>IF(Formations[[#This Row],[MATRICULE]]&lt;&gt;"",VLOOKUP($A236,DATA!$A:$T,2,FALSE),"")</f>
        <v>PEYTIER</v>
      </c>
      <c r="C236" s="217" t="str">
        <f>IF(Formations[[#This Row],[MATRICULE]]&lt;&gt;"",VLOOKUP($A236,DATA!$A:$T,3,FALSE),"")</f>
        <v>Nicolas</v>
      </c>
      <c r="D236" s="219" t="str">
        <f>IF(Formations[[#This Row],[MATRICULE]]&lt;&gt;"",VLOOKUP($A236,DATA!$A:$T,5,FALSE),"")</f>
        <v>Aub.</v>
      </c>
      <c r="E236" s="224" t="str">
        <f>IF(Formations[[#This Row],[MATRICULE]]&lt;&gt;"",VLOOKUP(A236,DATA!A:T,4,FALSE),"")</f>
        <v>SENEPART</v>
      </c>
      <c r="F236" s="86" t="s">
        <v>1007</v>
      </c>
      <c r="G236" s="205" t="s">
        <v>967</v>
      </c>
      <c r="H236" s="86" t="s">
        <v>5</v>
      </c>
      <c r="I236" s="167" t="s">
        <v>980</v>
      </c>
      <c r="J236" s="147" t="s">
        <v>115</v>
      </c>
      <c r="K236" s="87"/>
      <c r="L236" s="178" t="str">
        <f>Formations[[#This Row],[NOM]]&amp;Formations[[#This Row],[INTITULE FORMATION]]</f>
        <v>PEYTIERRisques Chimiques</v>
      </c>
    </row>
    <row r="237" spans="1:12" ht="16.5" x14ac:dyDescent="0.45">
      <c r="A237" s="211">
        <v>103076</v>
      </c>
      <c r="B237" s="215" t="str">
        <f>IF(Formations[[#This Row],[MATRICULE]]&lt;&gt;"",VLOOKUP($A237,DATA!$A:$T,2,FALSE),"")</f>
        <v>PICOLLET</v>
      </c>
      <c r="C237" s="217" t="str">
        <f>IF(Formations[[#This Row],[MATRICULE]]&lt;&gt;"",VLOOKUP($A237,DATA!$A:$T,3,FALSE),"")</f>
        <v>Thierry</v>
      </c>
      <c r="D237" s="219" t="str">
        <f>IF(Formations[[#This Row],[MATRICULE]]&lt;&gt;"",VLOOKUP($A237,DATA!$A:$T,5,FALSE),"")</f>
        <v>Aub.</v>
      </c>
      <c r="E237" s="227" t="str">
        <f>IF(Formations[[#This Row],[MATRICULE]]&lt;&gt;"",VLOOKUP(A237,DATA!A:T,4,FALSE),"")</f>
        <v>DARDARE</v>
      </c>
      <c r="F237" s="86" t="s">
        <v>1007</v>
      </c>
      <c r="G237" s="205" t="s">
        <v>967</v>
      </c>
      <c r="H237" s="86" t="s">
        <v>5</v>
      </c>
      <c r="I237" s="167" t="s">
        <v>857</v>
      </c>
      <c r="J237" s="147" t="s">
        <v>113</v>
      </c>
      <c r="K237" s="87"/>
      <c r="L237" s="178" t="str">
        <f>Formations[[#This Row],[NOM]]&amp;Formations[[#This Row],[INTITULE FORMATION]]</f>
        <v>PICOLLETIncendie</v>
      </c>
    </row>
    <row r="238" spans="1:12" ht="16.5" x14ac:dyDescent="0.45">
      <c r="A238" s="211">
        <v>103076</v>
      </c>
      <c r="B238" s="215" t="str">
        <f>IF(Formations[[#This Row],[MATRICULE]]&lt;&gt;"",VLOOKUP($A238,DATA!$A:$T,2,FALSE),"")</f>
        <v>PICOLLET</v>
      </c>
      <c r="C238" s="217" t="str">
        <f>IF(Formations[[#This Row],[MATRICULE]]&lt;&gt;"",VLOOKUP($A238,DATA!$A:$T,3,FALSE),"")</f>
        <v>Thierry</v>
      </c>
      <c r="D238" s="219" t="str">
        <f>IF(Formations[[#This Row],[MATRICULE]]&lt;&gt;"",VLOOKUP($A238,DATA!$A:$T,5,FALSE),"")</f>
        <v>Aub.</v>
      </c>
      <c r="E238" s="227" t="str">
        <f>IF(Formations[[#This Row],[MATRICULE]]&lt;&gt;"",VLOOKUP(A238,DATA!A:T,4,FALSE),"")</f>
        <v>DARDARE</v>
      </c>
      <c r="F238" s="86" t="s">
        <v>1007</v>
      </c>
      <c r="G238" s="205" t="s">
        <v>967</v>
      </c>
      <c r="H238" s="86" t="s">
        <v>5</v>
      </c>
      <c r="I238" s="167" t="s">
        <v>980</v>
      </c>
      <c r="J238" s="147" t="s">
        <v>115</v>
      </c>
      <c r="K238" s="87"/>
      <c r="L238" s="178" t="str">
        <f>Formations[[#This Row],[NOM]]&amp;Formations[[#This Row],[INTITULE FORMATION]]</f>
        <v>PICOLLETRisques Chimiques</v>
      </c>
    </row>
    <row r="239" spans="1:12" ht="16.5" x14ac:dyDescent="0.45">
      <c r="A239" s="213">
        <v>103076</v>
      </c>
      <c r="B239" s="215" t="str">
        <f>IF(Formations[[#This Row],[MATRICULE]]&lt;&gt;"",VLOOKUP($A239,DATA!$A:$T,2,FALSE),"")</f>
        <v>PICOLLET</v>
      </c>
      <c r="C239" s="217" t="str">
        <f>IF(Formations[[#This Row],[MATRICULE]]&lt;&gt;"",VLOOKUP($A239,DATA!$A:$T,3,FALSE),"")</f>
        <v>Thierry</v>
      </c>
      <c r="D239" s="219" t="str">
        <f>IF(Formations[[#This Row],[MATRICULE]]&lt;&gt;"",VLOOKUP($A239,DATA!$A:$T,5,FALSE),"")</f>
        <v>Aub.</v>
      </c>
      <c r="E239" s="228" t="str">
        <f>IF(Formations[[#This Row],[MATRICULE]]&lt;&gt;"",VLOOKUP(A239,DATA!A:T,4,FALSE),"")</f>
        <v>DARDARE</v>
      </c>
      <c r="F239" s="86" t="s">
        <v>1007</v>
      </c>
      <c r="G239" s="205" t="s">
        <v>967</v>
      </c>
      <c r="H239" s="86" t="s">
        <v>5</v>
      </c>
      <c r="I239" s="123" t="s">
        <v>868</v>
      </c>
      <c r="J239" s="147"/>
      <c r="K239" s="87"/>
      <c r="L239" s="179" t="str">
        <f>Formations[[#This Row],[NOM]]&amp;Formations[[#This Row],[INTITULE FORMATION]]</f>
        <v>PICOLLETRecyclage SST</v>
      </c>
    </row>
    <row r="240" spans="1:12" ht="16.5" x14ac:dyDescent="0.45">
      <c r="A240" s="211">
        <v>103030</v>
      </c>
      <c r="B240" s="215" t="str">
        <f>IF(Formations[[#This Row],[MATRICULE]]&lt;&gt;"",VLOOKUP($A240,DATA!$A:$T,2,FALSE),"")</f>
        <v>PIQ</v>
      </c>
      <c r="C240" s="217" t="str">
        <f>IF(Formations[[#This Row],[MATRICULE]]&lt;&gt;"",VLOOKUP($A240,DATA!$A:$T,3,FALSE),"")</f>
        <v>Stephane</v>
      </c>
      <c r="D240" s="219" t="str">
        <f>IF(Formations[[#This Row],[MATRICULE]]&lt;&gt;"",VLOOKUP($A240,DATA!$A:$T,5,FALSE),"")</f>
        <v>Aub.</v>
      </c>
      <c r="E240" s="224" t="str">
        <f>IF(Formations[[#This Row],[MATRICULE]]&lt;&gt;"",VLOOKUP(A240,DATA!A:T,4,FALSE),"")</f>
        <v>ALIX</v>
      </c>
      <c r="F240" s="86" t="s">
        <v>1007</v>
      </c>
      <c r="G240" s="205" t="s">
        <v>967</v>
      </c>
      <c r="H240" s="86" t="s">
        <v>5</v>
      </c>
      <c r="I240" s="167" t="s">
        <v>857</v>
      </c>
      <c r="J240" s="147" t="s">
        <v>113</v>
      </c>
      <c r="K240" s="87"/>
      <c r="L240" s="178" t="str">
        <f>Formations[[#This Row],[NOM]]&amp;Formations[[#This Row],[INTITULE FORMATION]]</f>
        <v>PIQIncendie</v>
      </c>
    </row>
    <row r="241" spans="1:12" ht="16.5" x14ac:dyDescent="0.45">
      <c r="A241" s="211">
        <v>68323</v>
      </c>
      <c r="B241" s="215" t="str">
        <f>IF(Formations[[#This Row],[MATRICULE]]&lt;&gt;"",VLOOKUP($A241,DATA!$A:$T,2,FALSE),"")</f>
        <v>POINT</v>
      </c>
      <c r="C241" s="217" t="str">
        <f>IF(Formations[[#This Row],[MATRICULE]]&lt;&gt;"",VLOOKUP($A241,DATA!$A:$T,3,FALSE),"")</f>
        <v>Laurence</v>
      </c>
      <c r="D241" s="219" t="str">
        <f>IF(Formations[[#This Row],[MATRICULE]]&lt;&gt;"",VLOOKUP($A241,DATA!$A:$T,5,FALSE),"")</f>
        <v>Lattes</v>
      </c>
      <c r="E241" s="224" t="str">
        <f>IF(Formations[[#This Row],[MATRICULE]]&lt;&gt;"",VLOOKUP(A241,DATA!A:T,4,FALSE),"")</f>
        <v>VERNE</v>
      </c>
      <c r="F241" s="86" t="s">
        <v>1007</v>
      </c>
      <c r="G241" s="205" t="s">
        <v>967</v>
      </c>
      <c r="H241" s="86" t="s">
        <v>5</v>
      </c>
      <c r="I241" s="167" t="s">
        <v>978</v>
      </c>
      <c r="J241" s="147" t="s">
        <v>114</v>
      </c>
      <c r="K241" s="87"/>
      <c r="L241" s="178" t="str">
        <f>Formations[[#This Row],[NOM]]&amp;Formations[[#This Row],[INTITULE FORMATION]]</f>
        <v>POINTGestes et Postures</v>
      </c>
    </row>
    <row r="242" spans="1:12" ht="16.5" x14ac:dyDescent="0.45">
      <c r="A242" s="211">
        <v>103116</v>
      </c>
      <c r="B242" s="215" t="str">
        <f>IF(Formations[[#This Row],[MATRICULE]]&lt;&gt;"",VLOOKUP($A242,DATA!$A:$T,2,FALSE),"")</f>
        <v>PONTAL</v>
      </c>
      <c r="C242" s="217" t="str">
        <f>IF(Formations[[#This Row],[MATRICULE]]&lt;&gt;"",VLOOKUP($A242,DATA!$A:$T,3,FALSE),"")</f>
        <v>Claude</v>
      </c>
      <c r="D242" s="219" t="str">
        <f>IF(Formations[[#This Row],[MATRICULE]]&lt;&gt;"",VLOOKUP($A242,DATA!$A:$T,5,FALSE),"")</f>
        <v>Aub.</v>
      </c>
      <c r="E242" s="224" t="str">
        <f>IF(Formations[[#This Row],[MATRICULE]]&lt;&gt;"",VLOOKUP(A242,DATA!A:T,4,FALSE),"")</f>
        <v>HAON</v>
      </c>
      <c r="F242" s="86" t="s">
        <v>1007</v>
      </c>
      <c r="G242" s="205" t="s">
        <v>967</v>
      </c>
      <c r="H242" s="86" t="s">
        <v>5</v>
      </c>
      <c r="I242" s="167" t="s">
        <v>857</v>
      </c>
      <c r="J242" s="147" t="s">
        <v>113</v>
      </c>
      <c r="K242" s="87"/>
      <c r="L242" s="178" t="str">
        <f>Formations[[#This Row],[NOM]]&amp;Formations[[#This Row],[INTITULE FORMATION]]</f>
        <v>PONTALIncendie</v>
      </c>
    </row>
    <row r="243" spans="1:12" ht="16.5" x14ac:dyDescent="0.45">
      <c r="A243" s="211">
        <v>102930</v>
      </c>
      <c r="B243" s="215" t="str">
        <f>IF(Formations[[#This Row],[MATRICULE]]&lt;&gt;"",VLOOKUP($A243,DATA!$A:$T,2,FALSE),"")</f>
        <v>POUGET</v>
      </c>
      <c r="C243" s="217" t="str">
        <f>IF(Formations[[#This Row],[MATRICULE]]&lt;&gt;"",VLOOKUP($A243,DATA!$A:$T,3,FALSE),"")</f>
        <v>Laurent</v>
      </c>
      <c r="D243" s="219" t="str">
        <f>IF(Formations[[#This Row],[MATRICULE]]&lt;&gt;"",VLOOKUP($A243,DATA!$A:$T,5,FALSE),"")</f>
        <v>Aub.</v>
      </c>
      <c r="E243" s="224" t="str">
        <f>IF(Formations[[#This Row],[MATRICULE]]&lt;&gt;"",VLOOKUP(A243,DATA!A:T,4,FALSE),"")</f>
        <v>SENEPART</v>
      </c>
      <c r="F243" s="86" t="s">
        <v>1007</v>
      </c>
      <c r="G243" s="205" t="s">
        <v>967</v>
      </c>
      <c r="H243" s="86" t="s">
        <v>5</v>
      </c>
      <c r="I243" s="167" t="s">
        <v>857</v>
      </c>
      <c r="J243" s="147" t="s">
        <v>113</v>
      </c>
      <c r="K243" s="87"/>
      <c r="L243" s="178" t="str">
        <f>Formations[[#This Row],[NOM]]&amp;Formations[[#This Row],[INTITULE FORMATION]]</f>
        <v>POUGETIncendie</v>
      </c>
    </row>
    <row r="244" spans="1:12" ht="16.5" x14ac:dyDescent="0.45">
      <c r="A244" s="211">
        <v>104668</v>
      </c>
      <c r="B244" s="215" t="str">
        <f>IF(Formations[[#This Row],[MATRICULE]]&lt;&gt;"",VLOOKUP($A244,DATA!$A:$T,2,FALSE),"")</f>
        <v>PRALONG</v>
      </c>
      <c r="C244" s="217" t="str">
        <f>IF(Formations[[#This Row],[MATRICULE]]&lt;&gt;"",VLOOKUP($A244,DATA!$A:$T,3,FALSE),"")</f>
        <v>Nicolas</v>
      </c>
      <c r="D244" s="219" t="str">
        <f>IF(Formations[[#This Row],[MATRICULE]]&lt;&gt;"",VLOOKUP($A244,DATA!$A:$T,5,FALSE),"")</f>
        <v>STG</v>
      </c>
      <c r="E244" s="225" t="str">
        <f>IF(Formations[[#This Row],[MATRICULE]]&lt;&gt;"",VLOOKUP(A244,DATA!A:T,4,FALSE),"")</f>
        <v>FOUASSIER</v>
      </c>
      <c r="F244" s="86" t="s">
        <v>1007</v>
      </c>
      <c r="G244" s="205" t="s">
        <v>967</v>
      </c>
      <c r="H244" s="86" t="s">
        <v>5</v>
      </c>
      <c r="I244" s="167" t="s">
        <v>857</v>
      </c>
      <c r="J244" s="147" t="s">
        <v>112</v>
      </c>
      <c r="K244" s="87"/>
      <c r="L244" s="178" t="str">
        <f>Formations[[#This Row],[NOM]]&amp;Formations[[#This Row],[INTITULE FORMATION]]</f>
        <v>PRALONGIncendie</v>
      </c>
    </row>
    <row r="245" spans="1:12" ht="16.5" x14ac:dyDescent="0.45">
      <c r="A245" s="211">
        <v>104668</v>
      </c>
      <c r="B245" s="224" t="str">
        <f>IF(Formations[[#This Row],[MATRICULE]]&lt;&gt;"",VLOOKUP($A245,DATA!$A:$T,2,FALSE),"")</f>
        <v>PRALONG</v>
      </c>
      <c r="C245" s="217" t="str">
        <f>IF(Formations[[#This Row],[MATRICULE]]&lt;&gt;"",VLOOKUP($A245,DATA!$A:$T,3,FALSE),"")</f>
        <v>Nicolas</v>
      </c>
      <c r="D245" s="219" t="str">
        <f>IF(Formations[[#This Row],[MATRICULE]]&lt;&gt;"",VLOOKUP($A245,DATA!$A:$T,5,FALSE),"")</f>
        <v>STG</v>
      </c>
      <c r="E245" s="231" t="str">
        <f>IF(Formations[[#This Row],[MATRICULE]]&lt;&gt;"",VLOOKUP(A245,DATA!A:T,4,FALSE),"")</f>
        <v>FOUASSIER</v>
      </c>
      <c r="F245" s="205" t="s">
        <v>1007</v>
      </c>
      <c r="G245" s="86" t="s">
        <v>967</v>
      </c>
      <c r="H245" s="86" t="s">
        <v>5</v>
      </c>
      <c r="I245" s="117" t="s">
        <v>1003</v>
      </c>
      <c r="J245" s="147"/>
      <c r="K245" s="87"/>
      <c r="L245" s="180" t="str">
        <f>Formations[[#This Row],[NOM]]&amp;Formations[[#This Row],[INTITULE FORMATION]]</f>
        <v>PRALONGRecyclage CACES3</v>
      </c>
    </row>
    <row r="246" spans="1:12" ht="16.5" x14ac:dyDescent="0.45">
      <c r="A246" s="211">
        <v>191549</v>
      </c>
      <c r="B246" s="215" t="str">
        <f>IF(Formations[[#This Row],[MATRICULE]]&lt;&gt;"",VLOOKUP($A246,DATA!$A:$T,2,FALSE),"")</f>
        <v>PRIEUR</v>
      </c>
      <c r="C246" s="217" t="str">
        <f>IF(Formations[[#This Row],[MATRICULE]]&lt;&gt;"",VLOOKUP($A246,DATA!$A:$T,3,FALSE),"")</f>
        <v>Jean-Marc</v>
      </c>
      <c r="D246" s="219" t="str">
        <f>IF(Formations[[#This Row],[MATRICULE]]&lt;&gt;"",VLOOKUP($A246,DATA!$A:$T,5,FALSE),"")</f>
        <v>Lattes</v>
      </c>
      <c r="E246" s="224" t="str">
        <f>IF(Formations[[#This Row],[MATRICULE]]&lt;&gt;"",VLOOKUP(A246,DATA!A:T,4,FALSE),"")</f>
        <v>VERNE</v>
      </c>
      <c r="F246" s="86" t="s">
        <v>1007</v>
      </c>
      <c r="G246" s="205" t="s">
        <v>967</v>
      </c>
      <c r="H246" s="86" t="s">
        <v>5</v>
      </c>
      <c r="I246" s="167" t="s">
        <v>978</v>
      </c>
      <c r="J246" s="147" t="s">
        <v>115</v>
      </c>
      <c r="K246" s="87"/>
      <c r="L246" s="178" t="str">
        <f>Formations[[#This Row],[NOM]]&amp;Formations[[#This Row],[INTITULE FORMATION]]</f>
        <v>PRIEURGestes et Postures</v>
      </c>
    </row>
    <row r="247" spans="1:12" ht="16.5" x14ac:dyDescent="0.45">
      <c r="A247" s="211">
        <v>103007</v>
      </c>
      <c r="B247" s="215" t="str">
        <f>IF(Formations[[#This Row],[MATRICULE]]&lt;&gt;"",VLOOKUP($A247,DATA!$A:$T,2,FALSE),"")</f>
        <v>PRONIER</v>
      </c>
      <c r="C247" s="217" t="str">
        <f>IF(Formations[[#This Row],[MATRICULE]]&lt;&gt;"",VLOOKUP($A247,DATA!$A:$T,3,FALSE),"")</f>
        <v>Stephane</v>
      </c>
      <c r="D247" s="219" t="str">
        <f>IF(Formations[[#This Row],[MATRICULE]]&lt;&gt;"",VLOOKUP($A247,DATA!$A:$T,5,FALSE),"")</f>
        <v>Aub.</v>
      </c>
      <c r="E247" s="224" t="str">
        <f>IF(Formations[[#This Row],[MATRICULE]]&lt;&gt;"",VLOOKUP(A247,DATA!A:T,4,FALSE),"")</f>
        <v>SAVY</v>
      </c>
      <c r="F247" s="86" t="s">
        <v>1007</v>
      </c>
      <c r="G247" s="205" t="s">
        <v>967</v>
      </c>
      <c r="H247" s="86" t="s">
        <v>5</v>
      </c>
      <c r="I247" s="167" t="s">
        <v>866</v>
      </c>
      <c r="J247" s="147" t="s">
        <v>114</v>
      </c>
      <c r="K247" s="87"/>
      <c r="L247" s="178" t="str">
        <f>Formations[[#This Row],[NOM]]&amp;Formations[[#This Row],[INTITULE FORMATION]]</f>
        <v>PRONIERRecyclage CACES2</v>
      </c>
    </row>
    <row r="248" spans="1:12" ht="16.5" x14ac:dyDescent="0.45">
      <c r="A248" s="213">
        <v>103007</v>
      </c>
      <c r="B248" s="215" t="str">
        <f>IF(Formations[[#This Row],[MATRICULE]]&lt;&gt;"",VLOOKUP($A248,DATA!$A:$T,2,FALSE),"")</f>
        <v>PRONIER</v>
      </c>
      <c r="C248" s="217" t="str">
        <f>IF(Formations[[#This Row],[MATRICULE]]&lt;&gt;"",VLOOKUP($A248,DATA!$A:$T,3,FALSE),"")</f>
        <v>Stephane</v>
      </c>
      <c r="D248" s="219" t="str">
        <f>IF(Formations[[#This Row],[MATRICULE]]&lt;&gt;"",VLOOKUP($A248,DATA!$A:$T,5,FALSE),"")</f>
        <v>Aub.</v>
      </c>
      <c r="E248" s="228" t="str">
        <f>IF(Formations[[#This Row],[MATRICULE]]&lt;&gt;"",VLOOKUP(A248,DATA!A:T,4,FALSE),"")</f>
        <v>SAVY</v>
      </c>
      <c r="F248" s="86" t="s">
        <v>1007</v>
      </c>
      <c r="G248" s="205" t="s">
        <v>967</v>
      </c>
      <c r="H248" s="86" t="s">
        <v>5</v>
      </c>
      <c r="I248" s="123" t="s">
        <v>868</v>
      </c>
      <c r="J248" s="147"/>
      <c r="K248" s="87"/>
      <c r="L248" s="179" t="str">
        <f>Formations[[#This Row],[NOM]]&amp;Formations[[#This Row],[INTITULE FORMATION]]</f>
        <v>PRONIERRecyclage SST</v>
      </c>
    </row>
    <row r="249" spans="1:12" ht="16.5" x14ac:dyDescent="0.45">
      <c r="A249" s="213">
        <v>103024</v>
      </c>
      <c r="B249" s="215" t="str">
        <f>IF(Formations[[#This Row],[MATRICULE]]&lt;&gt;"",VLOOKUP($A249,DATA!$A:$T,2,FALSE),"")</f>
        <v>RAOUX</v>
      </c>
      <c r="C249" s="217" t="str">
        <f>IF(Formations[[#This Row],[MATRICULE]]&lt;&gt;"",VLOOKUP($A249,DATA!$A:$T,3,FALSE),"")</f>
        <v>Beatrice</v>
      </c>
      <c r="D249" s="219" t="str">
        <f>IF(Formations[[#This Row],[MATRICULE]]&lt;&gt;"",VLOOKUP($A249,DATA!$A:$T,5,FALSE),"")</f>
        <v>Aub.</v>
      </c>
      <c r="E249" s="228" t="str">
        <f>IF(Formations[[#This Row],[MATRICULE]]&lt;&gt;"",VLOOKUP(A249,DATA!A:T,4,FALSE),"")</f>
        <v>RICCARDI</v>
      </c>
      <c r="F249" s="86" t="s">
        <v>1007</v>
      </c>
      <c r="G249" s="205" t="s">
        <v>967</v>
      </c>
      <c r="H249" s="86" t="s">
        <v>5</v>
      </c>
      <c r="I249" s="123" t="s">
        <v>868</v>
      </c>
      <c r="J249" s="147"/>
      <c r="K249" s="87"/>
      <c r="L249" s="179" t="str">
        <f>Formations[[#This Row],[NOM]]&amp;Formations[[#This Row],[INTITULE FORMATION]]</f>
        <v>RAOUXRecyclage SST</v>
      </c>
    </row>
    <row r="250" spans="1:12" ht="16.5" x14ac:dyDescent="0.45">
      <c r="A250" s="211">
        <v>103044</v>
      </c>
      <c r="B250" s="215" t="str">
        <f>IF(Formations[[#This Row],[MATRICULE]]&lt;&gt;"",VLOOKUP($A250,DATA!$A:$T,2,FALSE),"")</f>
        <v>RAVINET</v>
      </c>
      <c r="C250" s="217" t="str">
        <f>IF(Formations[[#This Row],[MATRICULE]]&lt;&gt;"",VLOOKUP($A250,DATA!$A:$T,3,FALSE),"")</f>
        <v>Jean-Marie</v>
      </c>
      <c r="D250" s="219" t="str">
        <f>IF(Formations[[#This Row],[MATRICULE]]&lt;&gt;"",VLOOKUP($A250,DATA!$A:$T,5,FALSE),"")</f>
        <v>Aub.</v>
      </c>
      <c r="E250" s="227" t="str">
        <f>IF(Formations[[#This Row],[MATRICULE]]&lt;&gt;"",VLOOKUP(A250,DATA!A:T,4,FALSE),"")</f>
        <v>FUENTES</v>
      </c>
      <c r="F250" s="86" t="s">
        <v>1007</v>
      </c>
      <c r="G250" s="205" t="s">
        <v>967</v>
      </c>
      <c r="H250" s="86" t="s">
        <v>5</v>
      </c>
      <c r="I250" s="167" t="s">
        <v>978</v>
      </c>
      <c r="J250" s="147" t="s">
        <v>112</v>
      </c>
      <c r="K250" s="87"/>
      <c r="L250" s="178" t="str">
        <f>Formations[[#This Row],[NOM]]&amp;Formations[[#This Row],[INTITULE FORMATION]]</f>
        <v>RAVINETGestes et Postures</v>
      </c>
    </row>
    <row r="251" spans="1:12" ht="16.5" x14ac:dyDescent="0.45">
      <c r="A251" s="211">
        <v>103044</v>
      </c>
      <c r="B251" s="215" t="str">
        <f>IF(Formations[[#This Row],[MATRICULE]]&lt;&gt;"",VLOOKUP($A251,DATA!$A:$T,2,FALSE),"")</f>
        <v>RAVINET</v>
      </c>
      <c r="C251" s="217" t="str">
        <f>IF(Formations[[#This Row],[MATRICULE]]&lt;&gt;"",VLOOKUP($A251,DATA!$A:$T,3,FALSE),"")</f>
        <v>Jean-Marie</v>
      </c>
      <c r="D251" s="219" t="str">
        <f>IF(Formations[[#This Row],[MATRICULE]]&lt;&gt;"",VLOOKUP($A251,DATA!$A:$T,5,FALSE),"")</f>
        <v>Aub.</v>
      </c>
      <c r="E251" s="227" t="str">
        <f>IF(Formations[[#This Row],[MATRICULE]]&lt;&gt;"",VLOOKUP(A251,DATA!A:T,4,FALSE),"")</f>
        <v>FUENTES</v>
      </c>
      <c r="F251" s="86" t="s">
        <v>1007</v>
      </c>
      <c r="G251" s="205" t="s">
        <v>967</v>
      </c>
      <c r="H251" s="86" t="s">
        <v>5</v>
      </c>
      <c r="I251" s="167" t="s">
        <v>857</v>
      </c>
      <c r="J251" s="147" t="s">
        <v>113</v>
      </c>
      <c r="K251" s="87"/>
      <c r="L251" s="178" t="str">
        <f>Formations[[#This Row],[NOM]]&amp;Formations[[#This Row],[INTITULE FORMATION]]</f>
        <v>RAVINETIncendie</v>
      </c>
    </row>
    <row r="252" spans="1:12" ht="16.5" x14ac:dyDescent="0.45">
      <c r="A252" s="211">
        <v>191664</v>
      </c>
      <c r="B252" s="215" t="str">
        <f>IF(Formations[[#This Row],[MATRICULE]]&lt;&gt;"",VLOOKUP($A252,DATA!$A:$T,2,FALSE),"")</f>
        <v>REVERTE</v>
      </c>
      <c r="C252" s="217" t="str">
        <f>IF(Formations[[#This Row],[MATRICULE]]&lt;&gt;"",VLOOKUP($A252,DATA!$A:$T,3,FALSE),"")</f>
        <v>Laurent</v>
      </c>
      <c r="D252" s="219" t="str">
        <f>IF(Formations[[#This Row],[MATRICULE]]&lt;&gt;"",VLOOKUP($A252,DATA!$A:$T,5,FALSE),"")</f>
        <v>Lattes</v>
      </c>
      <c r="E252" s="224" t="str">
        <f>IF(Formations[[#This Row],[MATRICULE]]&lt;&gt;"",VLOOKUP(A252,DATA!A:T,4,FALSE),"")</f>
        <v>VERNE</v>
      </c>
      <c r="F252" s="86" t="s">
        <v>1007</v>
      </c>
      <c r="G252" s="205" t="s">
        <v>967</v>
      </c>
      <c r="H252" s="86" t="s">
        <v>5</v>
      </c>
      <c r="I252" s="167" t="s">
        <v>978</v>
      </c>
      <c r="J252" s="147" t="s">
        <v>115</v>
      </c>
      <c r="K252" s="87"/>
      <c r="L252" s="178" t="str">
        <f>Formations[[#This Row],[NOM]]&amp;Formations[[#This Row],[INTITULE FORMATION]]</f>
        <v>REVERTEGestes et Postures</v>
      </c>
    </row>
    <row r="253" spans="1:12" ht="16.5" x14ac:dyDescent="0.45">
      <c r="A253" s="211">
        <v>191040</v>
      </c>
      <c r="B253" s="215" t="str">
        <f>IF(Formations[[#This Row],[MATRICULE]]&lt;&gt;"",VLOOKUP($A253,DATA!$A:$T,2,FALSE),"")</f>
        <v>RGOUAI</v>
      </c>
      <c r="C253" s="217" t="str">
        <f>IF(Formations[[#This Row],[MATRICULE]]&lt;&gt;"",VLOOKUP($A253,DATA!$A:$T,3,FALSE),"")</f>
        <v>Mohamed</v>
      </c>
      <c r="D253" s="219" t="str">
        <f>IF(Formations[[#This Row],[MATRICULE]]&lt;&gt;"",VLOOKUP($A253,DATA!$A:$T,5,FALSE),"")</f>
        <v>Lattes</v>
      </c>
      <c r="E253" s="224" t="str">
        <f>IF(Formations[[#This Row],[MATRICULE]]&lt;&gt;"",VLOOKUP(A253,DATA!A:T,4,FALSE),"")</f>
        <v>VERNE</v>
      </c>
      <c r="F253" s="86" t="s">
        <v>1007</v>
      </c>
      <c r="G253" s="205" t="s">
        <v>967</v>
      </c>
      <c r="H253" s="86" t="s">
        <v>5</v>
      </c>
      <c r="I253" s="123" t="s">
        <v>980</v>
      </c>
      <c r="J253" s="147" t="s">
        <v>112</v>
      </c>
      <c r="K253" s="87"/>
      <c r="L253" s="179" t="str">
        <f>Formations[[#This Row],[NOM]]&amp;Formations[[#This Row],[INTITULE FORMATION]]</f>
        <v>RGOUAIRisques Chimiques</v>
      </c>
    </row>
    <row r="254" spans="1:12" ht="16.5" x14ac:dyDescent="0.45">
      <c r="A254" s="211">
        <v>191040</v>
      </c>
      <c r="B254" s="215" t="str">
        <f>IF(Formations[[#This Row],[MATRICULE]]&lt;&gt;"",VLOOKUP($A254,DATA!$A:$T,2,FALSE),"")</f>
        <v>RGOUAI</v>
      </c>
      <c r="C254" s="217" t="str">
        <f>IF(Formations[[#This Row],[MATRICULE]]&lt;&gt;"",VLOOKUP($A254,DATA!$A:$T,3,FALSE),"")</f>
        <v>Mohamed</v>
      </c>
      <c r="D254" s="219" t="str">
        <f>IF(Formations[[#This Row],[MATRICULE]]&lt;&gt;"",VLOOKUP($A254,DATA!$A:$T,5,FALSE),"")</f>
        <v>Lattes</v>
      </c>
      <c r="E254" s="224" t="str">
        <f>IF(Formations[[#This Row],[MATRICULE]]&lt;&gt;"",VLOOKUP(A254,DATA!A:T,4,FALSE),"")</f>
        <v>VERNE</v>
      </c>
      <c r="F254" s="86" t="s">
        <v>1007</v>
      </c>
      <c r="G254" s="205" t="s">
        <v>967</v>
      </c>
      <c r="H254" s="86" t="s">
        <v>5</v>
      </c>
      <c r="I254" s="167" t="s">
        <v>978</v>
      </c>
      <c r="J254" s="147" t="s">
        <v>115</v>
      </c>
      <c r="K254" s="87"/>
      <c r="L254" s="178" t="str">
        <f>Formations[[#This Row],[NOM]]&amp;Formations[[#This Row],[INTITULE FORMATION]]</f>
        <v>RGOUAIGestes et Postures</v>
      </c>
    </row>
    <row r="255" spans="1:12" ht="16.5" x14ac:dyDescent="0.45">
      <c r="A255" s="211">
        <v>191711</v>
      </c>
      <c r="B255" s="215" t="str">
        <f>IF(Formations[[#This Row],[MATRICULE]]&lt;&gt;"",VLOOKUP($A255,DATA!$A:$T,2,FALSE),"")</f>
        <v>RISUENO</v>
      </c>
      <c r="C255" s="217" t="str">
        <f>IF(Formations[[#This Row],[MATRICULE]]&lt;&gt;"",VLOOKUP($A255,DATA!$A:$T,3,FALSE),"")</f>
        <v>Michel</v>
      </c>
      <c r="D255" s="219" t="str">
        <f>IF(Formations[[#This Row],[MATRICULE]]&lt;&gt;"",VLOOKUP($A255,DATA!$A:$T,5,FALSE),"")</f>
        <v>Lattes</v>
      </c>
      <c r="E255" s="224" t="str">
        <f>IF(Formations[[#This Row],[MATRICULE]]&lt;&gt;"",VLOOKUP(A255,DATA!A:T,4,FALSE),"")</f>
        <v>VERNE</v>
      </c>
      <c r="F255" s="86" t="s">
        <v>1007</v>
      </c>
      <c r="G255" s="205" t="s">
        <v>967</v>
      </c>
      <c r="H255" s="86" t="s">
        <v>5</v>
      </c>
      <c r="I255" s="167" t="s">
        <v>978</v>
      </c>
      <c r="J255" s="147" t="s">
        <v>115</v>
      </c>
      <c r="K255" s="87"/>
      <c r="L255" s="178" t="str">
        <f>Formations[[#This Row],[NOM]]&amp;Formations[[#This Row],[INTITULE FORMATION]]</f>
        <v>RISUENOGestes et Postures</v>
      </c>
    </row>
    <row r="256" spans="1:12" ht="16.5" x14ac:dyDescent="0.45">
      <c r="A256" s="211">
        <v>102907</v>
      </c>
      <c r="B256" s="215" t="str">
        <f>IF(Formations[[#This Row],[MATRICULE]]&lt;&gt;"",VLOOKUP($A256,DATA!$A:$T,2,FALSE),"")</f>
        <v>ROMAN</v>
      </c>
      <c r="C256" s="217" t="str">
        <f>IF(Formations[[#This Row],[MATRICULE]]&lt;&gt;"",VLOOKUP($A256,DATA!$A:$T,3,FALSE),"")</f>
        <v>Thierry</v>
      </c>
      <c r="D256" s="219" t="str">
        <f>IF(Formations[[#This Row],[MATRICULE]]&lt;&gt;"",VLOOKUP($A256,DATA!$A:$T,5,FALSE),"")</f>
        <v>Aub.</v>
      </c>
      <c r="E256" s="224" t="str">
        <f>IF(Formations[[#This Row],[MATRICULE]]&lt;&gt;"",VLOOKUP(A256,DATA!A:T,4,FALSE),"")</f>
        <v>ALIX</v>
      </c>
      <c r="F256" s="86" t="s">
        <v>1007</v>
      </c>
      <c r="G256" s="205" t="s">
        <v>967</v>
      </c>
      <c r="H256" s="86" t="s">
        <v>5</v>
      </c>
      <c r="I256" s="167" t="s">
        <v>857</v>
      </c>
      <c r="J256" s="147" t="s">
        <v>114</v>
      </c>
      <c r="K256" s="87"/>
      <c r="L256" s="178" t="str">
        <f>Formations[[#This Row],[NOM]]&amp;Formations[[#This Row],[INTITULE FORMATION]]</f>
        <v>ROMANIncendie</v>
      </c>
    </row>
    <row r="257" spans="1:12" ht="16.5" x14ac:dyDescent="0.45">
      <c r="A257" s="213">
        <v>102907</v>
      </c>
      <c r="B257" s="215" t="str">
        <f>IF(Formations[[#This Row],[MATRICULE]]&lt;&gt;"",VLOOKUP($A257,DATA!$A:$T,2,FALSE),"")</f>
        <v>ROMAN</v>
      </c>
      <c r="C257" s="217" t="str">
        <f>IF(Formations[[#This Row],[MATRICULE]]&lt;&gt;"",VLOOKUP($A257,DATA!$A:$T,3,FALSE),"")</f>
        <v>Thierry</v>
      </c>
      <c r="D257" s="219" t="str">
        <f>IF(Formations[[#This Row],[MATRICULE]]&lt;&gt;"",VLOOKUP($A257,DATA!$A:$T,5,FALSE),"")</f>
        <v>Aub.</v>
      </c>
      <c r="E257" s="228" t="str">
        <f>IF(Formations[[#This Row],[MATRICULE]]&lt;&gt;"",VLOOKUP(A257,DATA!A:T,4,FALSE),"")</f>
        <v>ALIX</v>
      </c>
      <c r="F257" s="86" t="s">
        <v>1007</v>
      </c>
      <c r="G257" s="205" t="s">
        <v>967</v>
      </c>
      <c r="H257" s="86" t="s">
        <v>5</v>
      </c>
      <c r="I257" s="123" t="s">
        <v>868</v>
      </c>
      <c r="J257" s="147"/>
      <c r="K257" s="87"/>
      <c r="L257" s="179" t="str">
        <f>Formations[[#This Row],[NOM]]&amp;Formations[[#This Row],[INTITULE FORMATION]]</f>
        <v>ROMANRecyclage SST</v>
      </c>
    </row>
    <row r="258" spans="1:12" ht="16.5" x14ac:dyDescent="0.45">
      <c r="A258" s="213">
        <v>102907</v>
      </c>
      <c r="B258" s="215" t="str">
        <f>IF(Formations[[#This Row],[MATRICULE]]&lt;&gt;"",VLOOKUP($A258,DATA!$A:$T,2,FALSE),"")</f>
        <v>ROMAN</v>
      </c>
      <c r="C258" s="217" t="str">
        <f>IF(Formations[[#This Row],[MATRICULE]]&lt;&gt;"",VLOOKUP($A258,DATA!$A:$T,3,FALSE),"")</f>
        <v>Thierry</v>
      </c>
      <c r="D258" s="219" t="str">
        <f>IF(Formations[[#This Row],[MATRICULE]]&lt;&gt;"",VLOOKUP($A258,DATA!$A:$T,5,FALSE),"")</f>
        <v>Aub.</v>
      </c>
      <c r="E258" s="228" t="str">
        <f>IF(Formations[[#This Row],[MATRICULE]]&lt;&gt;"",VLOOKUP(A258,DATA!A:T,4,FALSE),"")</f>
        <v>ALIX</v>
      </c>
      <c r="F258" s="86" t="s">
        <v>1007</v>
      </c>
      <c r="G258" s="205" t="s">
        <v>967</v>
      </c>
      <c r="H258" s="86" t="s">
        <v>5</v>
      </c>
      <c r="I258" s="123" t="s">
        <v>981</v>
      </c>
      <c r="J258" s="147"/>
      <c r="K258" s="87"/>
      <c r="L258" s="179" t="str">
        <f>Formations[[#This Row],[NOM]]&amp;Formations[[#This Row],[INTITULE FORMATION]]</f>
        <v>ROMANHab Electricité</v>
      </c>
    </row>
    <row r="259" spans="1:12" ht="16.5" x14ac:dyDescent="0.45">
      <c r="A259" s="211">
        <v>191295</v>
      </c>
      <c r="B259" s="215" t="str">
        <f>IF(Formations[[#This Row],[MATRICULE]]&lt;&gt;"",VLOOKUP($A259,DATA!$A:$T,2,FALSE),"")</f>
        <v>ROUCHE</v>
      </c>
      <c r="C259" s="217" t="str">
        <f>IF(Formations[[#This Row],[MATRICULE]]&lt;&gt;"",VLOOKUP($A259,DATA!$A:$T,3,FALSE),"")</f>
        <v>Alain</v>
      </c>
      <c r="D259" s="219" t="str">
        <f>IF(Formations[[#This Row],[MATRICULE]]&lt;&gt;"",VLOOKUP($A259,DATA!$A:$T,5,FALSE),"")</f>
        <v>Lattes</v>
      </c>
      <c r="E259" s="224" t="str">
        <f>IF(Formations[[#This Row],[MATRICULE]]&lt;&gt;"",VLOOKUP(A259,DATA!A:T,4,FALSE),"")</f>
        <v>VERNE</v>
      </c>
      <c r="F259" s="86" t="s">
        <v>1007</v>
      </c>
      <c r="G259" s="205" t="s">
        <v>967</v>
      </c>
      <c r="H259" s="86" t="s">
        <v>5</v>
      </c>
      <c r="I259" s="167" t="s">
        <v>978</v>
      </c>
      <c r="J259" s="147" t="s">
        <v>115</v>
      </c>
      <c r="K259" s="87"/>
      <c r="L259" s="178" t="str">
        <f>Formations[[#This Row],[NOM]]&amp;Formations[[#This Row],[INTITULE FORMATION]]</f>
        <v>ROUCHEGestes et Postures</v>
      </c>
    </row>
    <row r="260" spans="1:12" ht="16.5" x14ac:dyDescent="0.45">
      <c r="A260" s="213">
        <v>102982</v>
      </c>
      <c r="B260" s="215" t="str">
        <f>IF(Formations[[#This Row],[MATRICULE]]&lt;&gt;"",VLOOKUP($A260,DATA!$A:$T,2,FALSE),"")</f>
        <v>ROUME</v>
      </c>
      <c r="C260" s="217" t="str">
        <f>IF(Formations[[#This Row],[MATRICULE]]&lt;&gt;"",VLOOKUP($A260,DATA!$A:$T,3,FALSE),"")</f>
        <v>Richard</v>
      </c>
      <c r="D260" s="219" t="str">
        <f>IF(Formations[[#This Row],[MATRICULE]]&lt;&gt;"",VLOOKUP($A260,DATA!$A:$T,5,FALSE),"")</f>
        <v>Aub.</v>
      </c>
      <c r="E260" s="228" t="str">
        <f>IF(Formations[[#This Row],[MATRICULE]]&lt;&gt;"",VLOOKUP(A260,DATA!A:T,4,FALSE),"")</f>
        <v>SENEPART</v>
      </c>
      <c r="F260" s="86" t="s">
        <v>1007</v>
      </c>
      <c r="G260" s="205" t="s">
        <v>967</v>
      </c>
      <c r="H260" s="86" t="s">
        <v>5</v>
      </c>
      <c r="I260" s="123" t="s">
        <v>868</v>
      </c>
      <c r="J260" s="147"/>
      <c r="K260" s="87"/>
      <c r="L260" s="179" t="str">
        <f>Formations[[#This Row],[NOM]]&amp;Formations[[#This Row],[INTITULE FORMATION]]</f>
        <v>ROUMERecyclage SST</v>
      </c>
    </row>
    <row r="261" spans="1:12" ht="16.5" x14ac:dyDescent="0.45">
      <c r="A261" s="211">
        <v>191202</v>
      </c>
      <c r="B261" s="215" t="str">
        <f>IF(Formations[[#This Row],[MATRICULE]]&lt;&gt;"",VLOOKUP($A261,DATA!$A:$T,2,FALSE),"")</f>
        <v>RUGGIERO</v>
      </c>
      <c r="C261" s="217" t="str">
        <f>IF(Formations[[#This Row],[MATRICULE]]&lt;&gt;"",VLOOKUP($A261,DATA!$A:$T,3,FALSE),"")</f>
        <v>Christian</v>
      </c>
      <c r="D261" s="219" t="str">
        <f>IF(Formations[[#This Row],[MATRICULE]]&lt;&gt;"",VLOOKUP($A261,DATA!$A:$T,5,FALSE),"")</f>
        <v>Lattes</v>
      </c>
      <c r="E261" s="224" t="str">
        <f>IF(Formations[[#This Row],[MATRICULE]]&lt;&gt;"",VLOOKUP(A261,DATA!A:T,4,FALSE),"")</f>
        <v>JACKEL</v>
      </c>
      <c r="F261" s="86" t="s">
        <v>1007</v>
      </c>
      <c r="G261" s="205" t="s">
        <v>967</v>
      </c>
      <c r="H261" s="86" t="s">
        <v>5</v>
      </c>
      <c r="I261" s="167" t="s">
        <v>979</v>
      </c>
      <c r="J261" s="147" t="s">
        <v>115</v>
      </c>
      <c r="K261" s="87"/>
      <c r="L261" s="178" t="str">
        <f>Formations[[#This Row],[NOM]]&amp;Formations[[#This Row],[INTITULE FORMATION]]</f>
        <v>RUGGIERORecyclage Pont Roulant</v>
      </c>
    </row>
    <row r="262" spans="1:12" ht="16.5" x14ac:dyDescent="0.45">
      <c r="A262" s="213">
        <v>191202</v>
      </c>
      <c r="B262" s="215" t="str">
        <f>IF(Formations[[#This Row],[MATRICULE]]&lt;&gt;"",VLOOKUP($A262,DATA!$A:$T,2,FALSE),"")</f>
        <v>RUGGIERO</v>
      </c>
      <c r="C262" s="217" t="str">
        <f>IF(Formations[[#This Row],[MATRICULE]]&lt;&gt;"",VLOOKUP($A262,DATA!$A:$T,3,FALSE),"")</f>
        <v>Christian</v>
      </c>
      <c r="D262" s="219" t="str">
        <f>IF(Formations[[#This Row],[MATRICULE]]&lt;&gt;"",VLOOKUP($A262,DATA!$A:$T,5,FALSE),"")</f>
        <v>Lattes</v>
      </c>
      <c r="E262" s="228" t="str">
        <f>IF(Formations[[#This Row],[MATRICULE]]&lt;&gt;"",VLOOKUP(A262,DATA!A:T,4,FALSE),"")</f>
        <v>JACKEL</v>
      </c>
      <c r="F262" s="86" t="s">
        <v>1007</v>
      </c>
      <c r="G262" s="205" t="s">
        <v>967</v>
      </c>
      <c r="H262" s="86" t="s">
        <v>5</v>
      </c>
      <c r="I262" s="117" t="s">
        <v>1000</v>
      </c>
      <c r="J262" s="147"/>
      <c r="K262" s="87"/>
      <c r="L262" s="179" t="str">
        <f>Formations[[#This Row],[NOM]]&amp;Formations[[#This Row],[INTITULE FORMATION]]</f>
        <v>RUGGIEROSEBTR</v>
      </c>
    </row>
    <row r="263" spans="1:12" ht="16.5" x14ac:dyDescent="0.45">
      <c r="A263" s="211">
        <v>191712</v>
      </c>
      <c r="B263" s="215" t="str">
        <f>IF(Formations[[#This Row],[MATRICULE]]&lt;&gt;"",VLOOKUP($A263,DATA!$A:$T,2,FALSE),"")</f>
        <v>SALA</v>
      </c>
      <c r="C263" s="217" t="str">
        <f>IF(Formations[[#This Row],[MATRICULE]]&lt;&gt;"",VLOOKUP($A263,DATA!$A:$T,3,FALSE),"")</f>
        <v>Albert</v>
      </c>
      <c r="D263" s="219" t="str">
        <f>IF(Formations[[#This Row],[MATRICULE]]&lt;&gt;"",VLOOKUP($A263,DATA!$A:$T,5,FALSE),"")</f>
        <v>Lattes</v>
      </c>
      <c r="E263" s="224" t="str">
        <f>IF(Formations[[#This Row],[MATRICULE]]&lt;&gt;"",VLOOKUP(A263,DATA!A:T,4,FALSE),"")</f>
        <v>VERNE</v>
      </c>
      <c r="F263" s="86" t="s">
        <v>1007</v>
      </c>
      <c r="G263" s="205" t="s">
        <v>967</v>
      </c>
      <c r="H263" s="86" t="s">
        <v>5</v>
      </c>
      <c r="I263" s="167" t="s">
        <v>978</v>
      </c>
      <c r="J263" s="147" t="s">
        <v>115</v>
      </c>
      <c r="K263" s="87"/>
      <c r="L263" s="178" t="str">
        <f>Formations[[#This Row],[NOM]]&amp;Formations[[#This Row],[INTITULE FORMATION]]</f>
        <v>SALAGestes et Postures</v>
      </c>
    </row>
    <row r="264" spans="1:12" ht="16.5" x14ac:dyDescent="0.45">
      <c r="A264" s="213">
        <v>103036</v>
      </c>
      <c r="B264" s="215" t="str">
        <f>IF(Formations[[#This Row],[MATRICULE]]&lt;&gt;"",VLOOKUP($A264,DATA!$A:$T,2,FALSE),"")</f>
        <v>SANIAL</v>
      </c>
      <c r="C264" s="217" t="str">
        <f>IF(Formations[[#This Row],[MATRICULE]]&lt;&gt;"",VLOOKUP($A264,DATA!$A:$T,3,FALSE),"")</f>
        <v>Patricia</v>
      </c>
      <c r="D264" s="219" t="str">
        <f>IF(Formations[[#This Row],[MATRICULE]]&lt;&gt;"",VLOOKUP($A264,DATA!$A:$T,5,FALSE),"")</f>
        <v>Aub.</v>
      </c>
      <c r="E264" s="228" t="str">
        <f>IF(Formations[[#This Row],[MATRICULE]]&lt;&gt;"",VLOOKUP(A264,DATA!A:T,4,FALSE),"")</f>
        <v>RICCARDI</v>
      </c>
      <c r="F264" s="86" t="s">
        <v>1007</v>
      </c>
      <c r="G264" s="205" t="s">
        <v>967</v>
      </c>
      <c r="H264" s="86" t="s">
        <v>5</v>
      </c>
      <c r="I264" s="123" t="s">
        <v>868</v>
      </c>
      <c r="J264" s="147"/>
      <c r="K264" s="87"/>
      <c r="L264" s="179" t="str">
        <f>Formations[[#This Row],[NOM]]&amp;Formations[[#This Row],[INTITULE FORMATION]]</f>
        <v>SANIALRecyclage SST</v>
      </c>
    </row>
    <row r="265" spans="1:12" ht="16.5" x14ac:dyDescent="0.45">
      <c r="A265" s="211">
        <v>109499</v>
      </c>
      <c r="B265" s="215" t="str">
        <f>IF(Formations[[#This Row],[MATRICULE]]&lt;&gt;"",VLOOKUP($A265,DATA!$A:$T,2,FALSE),"")</f>
        <v>SAVARRE</v>
      </c>
      <c r="C265" s="217" t="str">
        <f>IF(Formations[[#This Row],[MATRICULE]]&lt;&gt;"",VLOOKUP($A265,DATA!$A:$T,3,FALSE),"")</f>
        <v>Jean-Christophe</v>
      </c>
      <c r="D265" s="219" t="str">
        <f>IF(Formations[[#This Row],[MATRICULE]]&lt;&gt;"",VLOOKUP($A265,DATA!$A:$T,5,FALSE),"")</f>
        <v>STG</v>
      </c>
      <c r="E265" s="225" t="str">
        <f>IF(Formations[[#This Row],[MATRICULE]]&lt;&gt;"",VLOOKUP(A265,DATA!A:T,4,FALSE),"")</f>
        <v>FOUASSIER</v>
      </c>
      <c r="F265" s="86" t="s">
        <v>1007</v>
      </c>
      <c r="G265" s="205" t="s">
        <v>967</v>
      </c>
      <c r="H265" s="86" t="s">
        <v>5</v>
      </c>
      <c r="I265" s="167" t="s">
        <v>857</v>
      </c>
      <c r="J265" s="147" t="s">
        <v>112</v>
      </c>
      <c r="K265" s="87"/>
      <c r="L265" s="178" t="str">
        <f>Formations[[#This Row],[NOM]]&amp;Formations[[#This Row],[INTITULE FORMATION]]</f>
        <v>SAVARREIncendie</v>
      </c>
    </row>
    <row r="266" spans="1:12" ht="16.5" x14ac:dyDescent="0.45">
      <c r="A266" s="211">
        <v>109499</v>
      </c>
      <c r="B266" s="215" t="str">
        <f>IF(Formations[[#This Row],[MATRICULE]]&lt;&gt;"",VLOOKUP($A266,DATA!$A:$T,2,FALSE),"")</f>
        <v>SAVARRE</v>
      </c>
      <c r="C266" s="217" t="str">
        <f>IF(Formations[[#This Row],[MATRICULE]]&lt;&gt;"",VLOOKUP($A266,DATA!$A:$T,3,FALSE),"")</f>
        <v>Jean-Christophe</v>
      </c>
      <c r="D266" s="219" t="str">
        <f>IF(Formations[[#This Row],[MATRICULE]]&lt;&gt;"",VLOOKUP($A266,DATA!$A:$T,5,FALSE),"")</f>
        <v>STG</v>
      </c>
      <c r="E266" s="225" t="str">
        <f>IF(Formations[[#This Row],[MATRICULE]]&lt;&gt;"",VLOOKUP(A266,DATA!A:T,4,FALSE),"")</f>
        <v>FOUASSIER</v>
      </c>
      <c r="F266" s="86" t="s">
        <v>1007</v>
      </c>
      <c r="G266" s="205" t="s">
        <v>967</v>
      </c>
      <c r="H266" s="86" t="s">
        <v>5</v>
      </c>
      <c r="I266" s="167" t="s">
        <v>978</v>
      </c>
      <c r="J266" s="147" t="s">
        <v>113</v>
      </c>
      <c r="K266" s="87"/>
      <c r="L266" s="178" t="str">
        <f>Formations[[#This Row],[NOM]]&amp;Formations[[#This Row],[INTITULE FORMATION]]</f>
        <v>SAVARREGestes et Postures</v>
      </c>
    </row>
    <row r="267" spans="1:12" ht="16.5" x14ac:dyDescent="0.45">
      <c r="A267" s="211">
        <v>102909</v>
      </c>
      <c r="B267" s="215" t="str">
        <f>IF(Formations[[#This Row],[MATRICULE]]&lt;&gt;"",VLOOKUP($A267,DATA!$A:$T,2,FALSE),"")</f>
        <v>SCHILLINGER</v>
      </c>
      <c r="C267" s="217" t="str">
        <f>IF(Formations[[#This Row],[MATRICULE]]&lt;&gt;"",VLOOKUP($A267,DATA!$A:$T,3,FALSE),"")</f>
        <v>Eric</v>
      </c>
      <c r="D267" s="219" t="str">
        <f>IF(Formations[[#This Row],[MATRICULE]]&lt;&gt;"",VLOOKUP($A267,DATA!$A:$T,5,FALSE),"")</f>
        <v>Aub.</v>
      </c>
      <c r="E267" s="224" t="str">
        <f>IF(Formations[[#This Row],[MATRICULE]]&lt;&gt;"",VLOOKUP(A267,DATA!A:T,4,FALSE),"")</f>
        <v>DARDARE</v>
      </c>
      <c r="F267" s="86" t="s">
        <v>1007</v>
      </c>
      <c r="G267" s="205" t="s">
        <v>967</v>
      </c>
      <c r="H267" s="86" t="s">
        <v>5</v>
      </c>
      <c r="I267" s="167" t="s">
        <v>857</v>
      </c>
      <c r="J267" s="147" t="s">
        <v>113</v>
      </c>
      <c r="K267" s="87"/>
      <c r="L267" s="178" t="str">
        <f>Formations[[#This Row],[NOM]]&amp;Formations[[#This Row],[INTITULE FORMATION]]</f>
        <v>SCHILLINGERIncendie</v>
      </c>
    </row>
    <row r="268" spans="1:12" ht="16.5" x14ac:dyDescent="0.45">
      <c r="A268" s="211">
        <v>244824</v>
      </c>
      <c r="B268" s="215" t="str">
        <f>IF(Formations[[#This Row],[MATRICULE]]&lt;&gt;"",VLOOKUP($A268,DATA!$A:$T,2,FALSE),"")</f>
        <v>SCOLASTICA</v>
      </c>
      <c r="C268" s="217" t="str">
        <f>IF(Formations[[#This Row],[MATRICULE]]&lt;&gt;"",VLOOKUP($A268,DATA!$A:$T,3,FALSE),"")</f>
        <v>Sylvain</v>
      </c>
      <c r="D268" s="219" t="str">
        <f>IF(Formations[[#This Row],[MATRICULE]]&lt;&gt;"",VLOOKUP($A268,DATA!$A:$T,5,FALSE),"")</f>
        <v>STG</v>
      </c>
      <c r="E268" s="225" t="str">
        <f>IF(Formations[[#This Row],[MATRICULE]]&lt;&gt;"",VLOOKUP(A268,DATA!A:T,4,FALSE),"")</f>
        <v>BUISSON</v>
      </c>
      <c r="F268" s="86" t="s">
        <v>1007</v>
      </c>
      <c r="G268" s="205" t="s">
        <v>967</v>
      </c>
      <c r="H268" s="86" t="s">
        <v>5</v>
      </c>
      <c r="I268" s="167" t="s">
        <v>857</v>
      </c>
      <c r="J268" s="147" t="s">
        <v>112</v>
      </c>
      <c r="K268" s="87"/>
      <c r="L268" s="178" t="str">
        <f>Formations[[#This Row],[NOM]]&amp;Formations[[#This Row],[INTITULE FORMATION]]</f>
        <v>SCOLASTICAIncendie</v>
      </c>
    </row>
    <row r="269" spans="1:12" ht="16.5" x14ac:dyDescent="0.45">
      <c r="A269" s="213">
        <v>244824</v>
      </c>
      <c r="B269" s="215" t="str">
        <f>IF(Formations[[#This Row],[MATRICULE]]&lt;&gt;"",VLOOKUP($A269,DATA!$A:$T,2,FALSE),"")</f>
        <v>SCOLASTICA</v>
      </c>
      <c r="C269" s="217" t="str">
        <f>IF(Formations[[#This Row],[MATRICULE]]&lt;&gt;"",VLOOKUP($A269,DATA!$A:$T,3,FALSE),"")</f>
        <v>Sylvain</v>
      </c>
      <c r="D269" s="219" t="str">
        <f>IF(Formations[[#This Row],[MATRICULE]]&lt;&gt;"",VLOOKUP($A269,DATA!$A:$T,5,FALSE),"")</f>
        <v>STG</v>
      </c>
      <c r="E269" s="228" t="str">
        <f>IF(Formations[[#This Row],[MATRICULE]]&lt;&gt;"",VLOOKUP(A269,DATA!A:T,4,FALSE),"")</f>
        <v>BUISSON</v>
      </c>
      <c r="F269" s="86" t="s">
        <v>1007</v>
      </c>
      <c r="G269" s="205" t="s">
        <v>967</v>
      </c>
      <c r="H269" s="86" t="s">
        <v>5</v>
      </c>
      <c r="I269" s="123" t="s">
        <v>981</v>
      </c>
      <c r="J269" s="147"/>
      <c r="K269" s="87"/>
      <c r="L269" s="179" t="str">
        <f>Formations[[#This Row],[NOM]]&amp;Formations[[#This Row],[INTITULE FORMATION]]</f>
        <v>SCOLASTICAHab Electricité</v>
      </c>
    </row>
    <row r="270" spans="1:12" ht="16.5" x14ac:dyDescent="0.45">
      <c r="A270" s="211">
        <v>102954</v>
      </c>
      <c r="B270" s="215" t="str">
        <f>IF(Formations[[#This Row],[MATRICULE]]&lt;&gt;"",VLOOKUP($A270,DATA!$A:$T,2,FALSE),"")</f>
        <v>SENEPART</v>
      </c>
      <c r="C270" s="217" t="str">
        <f>IF(Formations[[#This Row],[MATRICULE]]&lt;&gt;"",VLOOKUP($A270,DATA!$A:$T,3,FALSE),"")</f>
        <v>Laurence</v>
      </c>
      <c r="D270" s="219" t="str">
        <f>IF(Formations[[#This Row],[MATRICULE]]&lt;&gt;"",VLOOKUP($A270,DATA!$A:$T,5,FALSE),"")</f>
        <v>Aub.</v>
      </c>
      <c r="E270" s="224" t="str">
        <f>IF(Formations[[#This Row],[MATRICULE]]&lt;&gt;"",VLOOKUP(A270,DATA!A:T,4,FALSE),"")</f>
        <v>CHATAIGNER</v>
      </c>
      <c r="F270" s="86" t="s">
        <v>1007</v>
      </c>
      <c r="G270" s="205" t="s">
        <v>967</v>
      </c>
      <c r="H270" s="86" t="s">
        <v>5</v>
      </c>
      <c r="I270" s="167" t="s">
        <v>857</v>
      </c>
      <c r="J270" s="147" t="s">
        <v>113</v>
      </c>
      <c r="K270" s="87"/>
      <c r="L270" s="178" t="str">
        <f>Formations[[#This Row],[NOM]]&amp;Formations[[#This Row],[INTITULE FORMATION]]</f>
        <v>SENEPARTIncendie</v>
      </c>
    </row>
    <row r="271" spans="1:12" ht="16.5" x14ac:dyDescent="0.45">
      <c r="A271" s="213">
        <v>102954</v>
      </c>
      <c r="B271" s="215" t="str">
        <f>IF(Formations[[#This Row],[MATRICULE]]&lt;&gt;"",VLOOKUP($A271,DATA!$A:$T,2,FALSE),"")</f>
        <v>SENEPART</v>
      </c>
      <c r="C271" s="217" t="str">
        <f>IF(Formations[[#This Row],[MATRICULE]]&lt;&gt;"",VLOOKUP($A271,DATA!$A:$T,3,FALSE),"")</f>
        <v>Laurence</v>
      </c>
      <c r="D271" s="219" t="str">
        <f>IF(Formations[[#This Row],[MATRICULE]]&lt;&gt;"",VLOOKUP($A271,DATA!$A:$T,5,FALSE),"")</f>
        <v>Aub.</v>
      </c>
      <c r="E271" s="228" t="str">
        <f>IF(Formations[[#This Row],[MATRICULE]]&lt;&gt;"",VLOOKUP(A271,DATA!A:T,4,FALSE),"")</f>
        <v>CHATAIGNER</v>
      </c>
      <c r="F271" s="86" t="s">
        <v>1007</v>
      </c>
      <c r="G271" s="205" t="s">
        <v>967</v>
      </c>
      <c r="H271" s="86" t="s">
        <v>5</v>
      </c>
      <c r="I271" s="123" t="s">
        <v>868</v>
      </c>
      <c r="J271" s="147"/>
      <c r="K271" s="87"/>
      <c r="L271" s="179" t="str">
        <f>Formations[[#This Row],[NOM]]&amp;Formations[[#This Row],[INTITULE FORMATION]]</f>
        <v>SENEPARTRecyclage SST</v>
      </c>
    </row>
    <row r="272" spans="1:12" ht="16.5" x14ac:dyDescent="0.45">
      <c r="A272" s="211">
        <v>102911</v>
      </c>
      <c r="B272" s="215" t="str">
        <f>IF(Formations[[#This Row],[MATRICULE]]&lt;&gt;"",VLOOKUP($A272,DATA!$A:$T,2,FALSE),"")</f>
        <v>SERRE</v>
      </c>
      <c r="C272" s="217" t="str">
        <f>IF(Formations[[#This Row],[MATRICULE]]&lt;&gt;"",VLOOKUP($A272,DATA!$A:$T,3,FALSE),"")</f>
        <v>Christian</v>
      </c>
      <c r="D272" s="219" t="str">
        <f>IF(Formations[[#This Row],[MATRICULE]]&lt;&gt;"",VLOOKUP($A272,DATA!$A:$T,5,FALSE),"")</f>
        <v>Aub.</v>
      </c>
      <c r="E272" s="224" t="str">
        <f>IF(Formations[[#This Row],[MATRICULE]]&lt;&gt;"",VLOOKUP(A272,DATA!A:T,4,FALSE),"")</f>
        <v>SAVY</v>
      </c>
      <c r="F272" s="86" t="s">
        <v>1007</v>
      </c>
      <c r="G272" s="205" t="s">
        <v>967</v>
      </c>
      <c r="H272" s="86" t="s">
        <v>5</v>
      </c>
      <c r="I272" s="167" t="s">
        <v>978</v>
      </c>
      <c r="J272" s="147" t="s">
        <v>112</v>
      </c>
      <c r="K272" s="87"/>
      <c r="L272" s="178" t="str">
        <f>Formations[[#This Row],[NOM]]&amp;Formations[[#This Row],[INTITULE FORMATION]]</f>
        <v>SERREGestes et Postures</v>
      </c>
    </row>
    <row r="273" spans="1:12" ht="16.5" x14ac:dyDescent="0.45">
      <c r="A273" s="211">
        <v>102911</v>
      </c>
      <c r="B273" s="215" t="str">
        <f>IF(Formations[[#This Row],[MATRICULE]]&lt;&gt;"",VLOOKUP($A273,DATA!$A:$T,2,FALSE),"")</f>
        <v>SERRE</v>
      </c>
      <c r="C273" s="217" t="str">
        <f>IF(Formations[[#This Row],[MATRICULE]]&lt;&gt;"",VLOOKUP($A273,DATA!$A:$T,3,FALSE),"")</f>
        <v>Christian</v>
      </c>
      <c r="D273" s="219" t="str">
        <f>IF(Formations[[#This Row],[MATRICULE]]&lt;&gt;"",VLOOKUP($A273,DATA!$A:$T,5,FALSE),"")</f>
        <v>Aub.</v>
      </c>
      <c r="E273" s="224" t="str">
        <f>IF(Formations[[#This Row],[MATRICULE]]&lt;&gt;"",VLOOKUP(A273,DATA!A:T,4,FALSE),"")</f>
        <v>SAVY</v>
      </c>
      <c r="F273" s="86" t="s">
        <v>1007</v>
      </c>
      <c r="G273" s="205" t="s">
        <v>967</v>
      </c>
      <c r="H273" s="86" t="s">
        <v>5</v>
      </c>
      <c r="I273" s="167" t="s">
        <v>980</v>
      </c>
      <c r="J273" s="147" t="s">
        <v>115</v>
      </c>
      <c r="K273" s="87"/>
      <c r="L273" s="178" t="str">
        <f>Formations[[#This Row],[NOM]]&amp;Formations[[#This Row],[INTITULE FORMATION]]</f>
        <v>SERRERisques Chimiques</v>
      </c>
    </row>
    <row r="274" spans="1:12" ht="16.5" x14ac:dyDescent="0.45">
      <c r="A274" s="211">
        <v>102911</v>
      </c>
      <c r="B274" s="215" t="str">
        <f>IF(Formations[[#This Row],[MATRICULE]]&lt;&gt;"",VLOOKUP($A274,DATA!$A:$T,2,FALSE),"")</f>
        <v>SERRE</v>
      </c>
      <c r="C274" s="217" t="str">
        <f>IF(Formations[[#This Row],[MATRICULE]]&lt;&gt;"",VLOOKUP($A274,DATA!$A:$T,3,FALSE),"")</f>
        <v>Christian</v>
      </c>
      <c r="D274" s="219" t="str">
        <f>IF(Formations[[#This Row],[MATRICULE]]&lt;&gt;"",VLOOKUP($A274,DATA!$A:$T,5,FALSE),"")</f>
        <v>Aub.</v>
      </c>
      <c r="E274" s="224" t="str">
        <f>IF(Formations[[#This Row],[MATRICULE]]&lt;&gt;"",VLOOKUP(A274,DATA!A:T,4,FALSE),"")</f>
        <v>SAVY</v>
      </c>
      <c r="F274" s="86" t="s">
        <v>1007</v>
      </c>
      <c r="G274" s="205" t="s">
        <v>967</v>
      </c>
      <c r="H274" s="86" t="s">
        <v>5</v>
      </c>
      <c r="I274" s="167" t="s">
        <v>857</v>
      </c>
      <c r="J274" s="147" t="s">
        <v>113</v>
      </c>
      <c r="K274" s="87"/>
      <c r="L274" s="178" t="str">
        <f>Formations[[#This Row],[NOM]]&amp;Formations[[#This Row],[INTITULE FORMATION]]</f>
        <v>SERREIncendie</v>
      </c>
    </row>
    <row r="275" spans="1:12" ht="16.5" x14ac:dyDescent="0.45">
      <c r="A275" s="211">
        <v>102911</v>
      </c>
      <c r="B275" s="215" t="str">
        <f>IF(Formations[[#This Row],[MATRICULE]]&lt;&gt;"",VLOOKUP($A275,DATA!$A:$T,2,FALSE),"")</f>
        <v>SERRE</v>
      </c>
      <c r="C275" s="217" t="str">
        <f>IF(Formations[[#This Row],[MATRICULE]]&lt;&gt;"",VLOOKUP($A275,DATA!$A:$T,3,FALSE),"")</f>
        <v>Christian</v>
      </c>
      <c r="D275" s="219" t="str">
        <f>IF(Formations[[#This Row],[MATRICULE]]&lt;&gt;"",VLOOKUP($A275,DATA!$A:$T,5,FALSE),"")</f>
        <v>Aub.</v>
      </c>
      <c r="E275" s="224" t="str">
        <f>IF(Formations[[#This Row],[MATRICULE]]&lt;&gt;"",VLOOKUP(A275,DATA!A:T,4,FALSE),"")</f>
        <v>SAVY</v>
      </c>
      <c r="F275" s="86" t="s">
        <v>1007</v>
      </c>
      <c r="G275" s="205" t="s">
        <v>967</v>
      </c>
      <c r="H275" s="86" t="s">
        <v>5</v>
      </c>
      <c r="I275" s="167" t="s">
        <v>867</v>
      </c>
      <c r="J275" s="147" t="s">
        <v>113</v>
      </c>
      <c r="K275" s="87"/>
      <c r="L275" s="178" t="str">
        <f>Formations[[#This Row],[NOM]]&amp;Formations[[#This Row],[INTITULE FORMATION]]</f>
        <v>SERRERecyclage CACES3 5</v>
      </c>
    </row>
    <row r="276" spans="1:12" ht="16.5" x14ac:dyDescent="0.45">
      <c r="A276" s="211">
        <v>109706</v>
      </c>
      <c r="B276" s="215" t="str">
        <f>IF(Formations[[#This Row],[MATRICULE]]&lt;&gt;"",VLOOKUP($A276,DATA!$A:$T,2,FALSE),"")</f>
        <v>SIMIAN-MERMIER</v>
      </c>
      <c r="C276" s="217" t="str">
        <f>IF(Formations[[#This Row],[MATRICULE]]&lt;&gt;"",VLOOKUP($A276,DATA!$A:$T,3,FALSE),"")</f>
        <v>Steeve</v>
      </c>
      <c r="D276" s="219" t="str">
        <f>IF(Formations[[#This Row],[MATRICULE]]&lt;&gt;"",VLOOKUP($A276,DATA!$A:$T,5,FALSE),"")</f>
        <v>STG</v>
      </c>
      <c r="E276" s="225" t="str">
        <f>IF(Formations[[#This Row],[MATRICULE]]&lt;&gt;"",VLOOKUP(A276,DATA!A:T,4,FALSE),"")</f>
        <v>XUEREB</v>
      </c>
      <c r="F276" s="86" t="s">
        <v>1007</v>
      </c>
      <c r="G276" s="205" t="s">
        <v>967</v>
      </c>
      <c r="H276" s="86" t="s">
        <v>5</v>
      </c>
      <c r="I276" s="167" t="s">
        <v>857</v>
      </c>
      <c r="J276" s="147" t="s">
        <v>112</v>
      </c>
      <c r="K276" s="87"/>
      <c r="L276" s="178" t="str">
        <f>Formations[[#This Row],[NOM]]&amp;Formations[[#This Row],[INTITULE FORMATION]]</f>
        <v>SIMIAN-MERMIERIncendie</v>
      </c>
    </row>
    <row r="277" spans="1:12" ht="16.5" x14ac:dyDescent="0.45">
      <c r="A277" s="211">
        <v>109706</v>
      </c>
      <c r="B277" s="215" t="str">
        <f>IF(Formations[[#This Row],[MATRICULE]]&lt;&gt;"",VLOOKUP($A277,DATA!$A:$T,2,FALSE),"")</f>
        <v>SIMIAN-MERMIER</v>
      </c>
      <c r="C277" s="217" t="str">
        <f>IF(Formations[[#This Row],[MATRICULE]]&lt;&gt;"",VLOOKUP($A277,DATA!$A:$T,3,FALSE),"")</f>
        <v>Steeve</v>
      </c>
      <c r="D277" s="219" t="str">
        <f>IF(Formations[[#This Row],[MATRICULE]]&lt;&gt;"",VLOOKUP($A277,DATA!$A:$T,5,FALSE),"")</f>
        <v>STG</v>
      </c>
      <c r="E277" s="225" t="str">
        <f>IF(Formations[[#This Row],[MATRICULE]]&lt;&gt;"",VLOOKUP(A277,DATA!A:T,4,FALSE),"")</f>
        <v>XUEREB</v>
      </c>
      <c r="F277" s="86" t="s">
        <v>1007</v>
      </c>
      <c r="G277" s="205" t="s">
        <v>967</v>
      </c>
      <c r="H277" s="86" t="s">
        <v>5</v>
      </c>
      <c r="I277" s="167" t="s">
        <v>980</v>
      </c>
      <c r="J277" s="147" t="s">
        <v>113</v>
      </c>
      <c r="K277" s="87"/>
      <c r="L277" s="178" t="str">
        <f>Formations[[#This Row],[NOM]]&amp;Formations[[#This Row],[INTITULE FORMATION]]</f>
        <v>SIMIAN-MERMIERRisques Chimiques</v>
      </c>
    </row>
    <row r="278" spans="1:12" ht="16.5" x14ac:dyDescent="0.45">
      <c r="A278" s="211">
        <v>109706</v>
      </c>
      <c r="B278" s="215" t="str">
        <f>IF(Formations[[#This Row],[MATRICULE]]&lt;&gt;"",VLOOKUP($A278,DATA!$A:$T,2,FALSE),"")</f>
        <v>SIMIAN-MERMIER</v>
      </c>
      <c r="C278" s="217" t="str">
        <f>IF(Formations[[#This Row],[MATRICULE]]&lt;&gt;"",VLOOKUP($A278,DATA!$A:$T,3,FALSE),"")</f>
        <v>Steeve</v>
      </c>
      <c r="D278" s="219" t="str">
        <f>IF(Formations[[#This Row],[MATRICULE]]&lt;&gt;"",VLOOKUP($A278,DATA!$A:$T,5,FALSE),"")</f>
        <v>STG</v>
      </c>
      <c r="E278" s="225" t="str">
        <f>IF(Formations[[#This Row],[MATRICULE]]&lt;&gt;"",VLOOKUP(A278,DATA!A:T,4,FALSE),"")</f>
        <v>XUEREB</v>
      </c>
      <c r="F278" s="86" t="s">
        <v>1007</v>
      </c>
      <c r="G278" s="205" t="s">
        <v>967</v>
      </c>
      <c r="H278" s="86" t="s">
        <v>5</v>
      </c>
      <c r="I278" s="167" t="s">
        <v>979</v>
      </c>
      <c r="J278" s="147" t="s">
        <v>114</v>
      </c>
      <c r="K278" s="87"/>
      <c r="L278" s="178" t="str">
        <f>Formations[[#This Row],[NOM]]&amp;Formations[[#This Row],[INTITULE FORMATION]]</f>
        <v>SIMIAN-MERMIERRecyclage Pont Roulant</v>
      </c>
    </row>
    <row r="279" spans="1:12" ht="16.5" x14ac:dyDescent="0.45">
      <c r="A279" s="213">
        <v>109706</v>
      </c>
      <c r="B279" s="215" t="str">
        <f>IF(Formations[[#This Row],[MATRICULE]]&lt;&gt;"",VLOOKUP($A279,DATA!$A:$T,2,FALSE),"")</f>
        <v>SIMIAN-MERMIER</v>
      </c>
      <c r="C279" s="217" t="str">
        <f>IF(Formations[[#This Row],[MATRICULE]]&lt;&gt;"",VLOOKUP($A279,DATA!$A:$T,3,FALSE),"")</f>
        <v>Steeve</v>
      </c>
      <c r="D279" s="219" t="str">
        <f>IF(Formations[[#This Row],[MATRICULE]]&lt;&gt;"",VLOOKUP($A279,DATA!$A:$T,5,FALSE),"")</f>
        <v>STG</v>
      </c>
      <c r="E279" s="228" t="str">
        <f>IF(Formations[[#This Row],[MATRICULE]]&lt;&gt;"",VLOOKUP(A279,DATA!A:T,4,FALSE),"")</f>
        <v>XUEREB</v>
      </c>
      <c r="F279" s="86" t="s">
        <v>1007</v>
      </c>
      <c r="G279" s="205" t="s">
        <v>967</v>
      </c>
      <c r="H279" s="86" t="s">
        <v>5</v>
      </c>
      <c r="I279" s="123" t="s">
        <v>981</v>
      </c>
      <c r="J279" s="147"/>
      <c r="K279" s="87"/>
      <c r="L279" s="179" t="str">
        <f>Formations[[#This Row],[NOM]]&amp;Formations[[#This Row],[INTITULE FORMATION]]</f>
        <v>SIMIAN-MERMIERHab Electricité</v>
      </c>
    </row>
    <row r="280" spans="1:12" ht="16.5" x14ac:dyDescent="0.45">
      <c r="A280" s="211">
        <v>103008</v>
      </c>
      <c r="B280" s="215" t="str">
        <f>IF(Formations[[#This Row],[MATRICULE]]&lt;&gt;"",VLOOKUP($A280,DATA!$A:$T,2,FALSE),"")</f>
        <v>SINACORI</v>
      </c>
      <c r="C280" s="217" t="str">
        <f>IF(Formations[[#This Row],[MATRICULE]]&lt;&gt;"",VLOOKUP($A280,DATA!$A:$T,3,FALSE),"")</f>
        <v>Gilles</v>
      </c>
      <c r="D280" s="219" t="str">
        <f>IF(Formations[[#This Row],[MATRICULE]]&lt;&gt;"",VLOOKUP($A280,DATA!$A:$T,5,FALSE),"")</f>
        <v>Aub.</v>
      </c>
      <c r="E280" s="227" t="str">
        <f>IF(Formations[[#This Row],[MATRICULE]]&lt;&gt;"",VLOOKUP(A280,DATA!A:T,4,FALSE),"")</f>
        <v>PIFFAUT</v>
      </c>
      <c r="F280" s="86" t="s">
        <v>1007</v>
      </c>
      <c r="G280" s="205" t="s">
        <v>967</v>
      </c>
      <c r="H280" s="86" t="s">
        <v>5</v>
      </c>
      <c r="I280" s="167" t="s">
        <v>857</v>
      </c>
      <c r="J280" s="147" t="s">
        <v>113</v>
      </c>
      <c r="K280" s="87"/>
      <c r="L280" s="178" t="str">
        <f>Formations[[#This Row],[NOM]]&amp;Formations[[#This Row],[INTITULE FORMATION]]</f>
        <v>SINACORIIncendie</v>
      </c>
    </row>
    <row r="281" spans="1:12" ht="16.5" x14ac:dyDescent="0.45">
      <c r="A281" s="211">
        <v>103000</v>
      </c>
      <c r="B281" s="215" t="str">
        <f>IF(Formations[[#This Row],[MATRICULE]]&lt;&gt;"",VLOOKUP($A281,DATA!$A:$T,2,FALSE),"")</f>
        <v>SOUCHE</v>
      </c>
      <c r="C281" s="217" t="str">
        <f>IF(Formations[[#This Row],[MATRICULE]]&lt;&gt;"",VLOOKUP($A281,DATA!$A:$T,3,FALSE),"")</f>
        <v>Stephane</v>
      </c>
      <c r="D281" s="219" t="str">
        <f>IF(Formations[[#This Row],[MATRICULE]]&lt;&gt;"",VLOOKUP($A281,DATA!$A:$T,5,FALSE),"")</f>
        <v>Aub.</v>
      </c>
      <c r="E281" s="224" t="str">
        <f>IF(Formations[[#This Row],[MATRICULE]]&lt;&gt;"",VLOOKUP(A281,DATA!A:T,4,FALSE),"")</f>
        <v>SENEPART</v>
      </c>
      <c r="F281" s="86" t="s">
        <v>1007</v>
      </c>
      <c r="G281" s="205" t="s">
        <v>967</v>
      </c>
      <c r="H281" s="86" t="s">
        <v>5</v>
      </c>
      <c r="I281" s="167" t="s">
        <v>857</v>
      </c>
      <c r="J281" s="147" t="s">
        <v>113</v>
      </c>
      <c r="K281" s="87"/>
      <c r="L281" s="178" t="str">
        <f>Formations[[#This Row],[NOM]]&amp;Formations[[#This Row],[INTITULE FORMATION]]</f>
        <v>SOUCHEIncendie</v>
      </c>
    </row>
    <row r="282" spans="1:12" ht="16.5" x14ac:dyDescent="0.45">
      <c r="A282" s="213">
        <v>103000</v>
      </c>
      <c r="B282" s="215" t="str">
        <f>IF(Formations[[#This Row],[MATRICULE]]&lt;&gt;"",VLOOKUP($A282,DATA!$A:$T,2,FALSE),"")</f>
        <v>SOUCHE</v>
      </c>
      <c r="C282" s="217" t="str">
        <f>IF(Formations[[#This Row],[MATRICULE]]&lt;&gt;"",VLOOKUP($A282,DATA!$A:$T,3,FALSE),"")</f>
        <v>Stephane</v>
      </c>
      <c r="D282" s="219" t="str">
        <f>IF(Formations[[#This Row],[MATRICULE]]&lt;&gt;"",VLOOKUP($A282,DATA!$A:$T,5,FALSE),"")</f>
        <v>Aub.</v>
      </c>
      <c r="E282" s="228" t="str">
        <f>IF(Formations[[#This Row],[MATRICULE]]&lt;&gt;"",VLOOKUP(A282,DATA!A:T,4,FALSE),"")</f>
        <v>SENEPART</v>
      </c>
      <c r="F282" s="86" t="s">
        <v>1007</v>
      </c>
      <c r="G282" s="205" t="s">
        <v>967</v>
      </c>
      <c r="H282" s="86" t="s">
        <v>5</v>
      </c>
      <c r="I282" s="123" t="s">
        <v>868</v>
      </c>
      <c r="J282" s="147"/>
      <c r="K282" s="87"/>
      <c r="L282" s="179" t="str">
        <f>Formations[[#This Row],[NOM]]&amp;Formations[[#This Row],[INTITULE FORMATION]]</f>
        <v>SOUCHERecyclage SST</v>
      </c>
    </row>
    <row r="283" spans="1:12" ht="16.5" x14ac:dyDescent="0.45">
      <c r="A283" s="211">
        <v>10524265</v>
      </c>
      <c r="B283" s="215" t="str">
        <f>IF(Formations[[#This Row],[MATRICULE]]&lt;&gt;"",VLOOKUP($A283,DATA!$A:$T,2,FALSE),"")</f>
        <v>TAYAC</v>
      </c>
      <c r="C283" s="217" t="str">
        <f>IF(Formations[[#This Row],[MATRICULE]]&lt;&gt;"",VLOOKUP($A283,DATA!$A:$T,3,FALSE),"")</f>
        <v>Vincent</v>
      </c>
      <c r="D283" s="219" t="str">
        <f>IF(Formations[[#This Row],[MATRICULE]]&lt;&gt;"",VLOOKUP($A283,DATA!$A:$T,5,FALSE),"")</f>
        <v>STG</v>
      </c>
      <c r="E283" s="225" t="str">
        <f>IF(Formations[[#This Row],[MATRICULE]]&lt;&gt;"",VLOOKUP(A283,DATA!A:T,4,FALSE),"")</f>
        <v>FOUASSIER</v>
      </c>
      <c r="F283" s="86" t="s">
        <v>1007</v>
      </c>
      <c r="G283" s="205" t="s">
        <v>967</v>
      </c>
      <c r="H283" s="86" t="s">
        <v>5</v>
      </c>
      <c r="I283" s="167" t="s">
        <v>857</v>
      </c>
      <c r="J283" s="147" t="s">
        <v>112</v>
      </c>
      <c r="K283" s="87"/>
      <c r="L283" s="178" t="str">
        <f>Formations[[#This Row],[NOM]]&amp;Formations[[#This Row],[INTITULE FORMATION]]</f>
        <v>TAYACIncendie</v>
      </c>
    </row>
    <row r="284" spans="1:12" ht="16.5" x14ac:dyDescent="0.45">
      <c r="A284" s="211">
        <v>10559265</v>
      </c>
      <c r="B284" s="215" t="str">
        <f>IF(Formations[[#This Row],[MATRICULE]]&lt;&gt;"",VLOOKUP($A284,DATA!$A:$T,2,FALSE),"")</f>
        <v>TESSONNIER</v>
      </c>
      <c r="C284" s="217" t="str">
        <f>IF(Formations[[#This Row],[MATRICULE]]&lt;&gt;"",VLOOKUP($A284,DATA!$A:$T,3,FALSE),"")</f>
        <v>Jonathan</v>
      </c>
      <c r="D284" s="219" t="str">
        <f>IF(Formations[[#This Row],[MATRICULE]]&lt;&gt;"",VLOOKUP($A284,DATA!$A:$T,5,FALSE),"")</f>
        <v>STG</v>
      </c>
      <c r="E284" s="226" t="str">
        <f>IF(Formations[[#This Row],[MATRICULE]]&lt;&gt;"",VLOOKUP(A284,DATA!A:T,4,FALSE),"")</f>
        <v>XUEREB</v>
      </c>
      <c r="F284" s="86" t="s">
        <v>1007</v>
      </c>
      <c r="G284" s="205" t="s">
        <v>967</v>
      </c>
      <c r="H284" s="86" t="s">
        <v>5</v>
      </c>
      <c r="I284" s="167" t="s">
        <v>857</v>
      </c>
      <c r="J284" s="147" t="s">
        <v>112</v>
      </c>
      <c r="K284" s="87"/>
      <c r="L284" s="178" t="str">
        <f>Formations[[#This Row],[NOM]]&amp;Formations[[#This Row],[INTITULE FORMATION]]</f>
        <v>TESSONNIERIncendie</v>
      </c>
    </row>
    <row r="285" spans="1:12" ht="16.5" x14ac:dyDescent="0.45">
      <c r="A285" s="211">
        <v>10559265</v>
      </c>
      <c r="B285" s="215" t="str">
        <f>IF(Formations[[#This Row],[MATRICULE]]&lt;&gt;"",VLOOKUP($A285,DATA!$A:$T,2,FALSE),"")</f>
        <v>TESSONNIER</v>
      </c>
      <c r="C285" s="217" t="str">
        <f>IF(Formations[[#This Row],[MATRICULE]]&lt;&gt;"",VLOOKUP($A285,DATA!$A:$T,3,FALSE),"")</f>
        <v>Jonathan</v>
      </c>
      <c r="D285" s="219" t="str">
        <f>IF(Formations[[#This Row],[MATRICULE]]&lt;&gt;"",VLOOKUP($A285,DATA!$A:$T,5,FALSE),"")</f>
        <v>STG</v>
      </c>
      <c r="E285" s="226" t="str">
        <f>IF(Formations[[#This Row],[MATRICULE]]&lt;&gt;"",VLOOKUP(A285,DATA!A:T,4,FALSE),"")</f>
        <v>XUEREB</v>
      </c>
      <c r="F285" s="86" t="s">
        <v>1007</v>
      </c>
      <c r="G285" s="205" t="s">
        <v>967</v>
      </c>
      <c r="H285" s="86" t="s">
        <v>5</v>
      </c>
      <c r="I285" s="167" t="s">
        <v>978</v>
      </c>
      <c r="J285" s="147" t="s">
        <v>113</v>
      </c>
      <c r="K285" s="87"/>
      <c r="L285" s="178" t="str">
        <f>Formations[[#This Row],[NOM]]&amp;Formations[[#This Row],[INTITULE FORMATION]]</f>
        <v>TESSONNIERGestes et Postures</v>
      </c>
    </row>
    <row r="286" spans="1:12" ht="16.5" x14ac:dyDescent="0.45">
      <c r="A286" s="211">
        <v>103005</v>
      </c>
      <c r="B286" s="215" t="str">
        <f>IF(Formations[[#This Row],[MATRICULE]]&lt;&gt;"",VLOOKUP($A286,DATA!$A:$T,2,FALSE),"")</f>
        <v>TEYSSIERJJ</v>
      </c>
      <c r="C286" s="217" t="str">
        <f>IF(Formations[[#This Row],[MATRICULE]]&lt;&gt;"",VLOOKUP($A286,DATA!$A:$T,3,FALSE),"")</f>
        <v>Jean-Jacques</v>
      </c>
      <c r="D286" s="219" t="str">
        <f>IF(Formations[[#This Row],[MATRICULE]]&lt;&gt;"",VLOOKUP($A286,DATA!$A:$T,5,FALSE),"")</f>
        <v>Aub.</v>
      </c>
      <c r="E286" s="224" t="str">
        <f>IF(Formations[[#This Row],[MATRICULE]]&lt;&gt;"",VLOOKUP(A286,DATA!A:T,4,FALSE),"")</f>
        <v>SENEPART</v>
      </c>
      <c r="F286" s="86" t="s">
        <v>1007</v>
      </c>
      <c r="G286" s="205" t="s">
        <v>967</v>
      </c>
      <c r="H286" s="86" t="s">
        <v>5</v>
      </c>
      <c r="I286" s="167" t="s">
        <v>978</v>
      </c>
      <c r="J286" s="147" t="s">
        <v>112</v>
      </c>
      <c r="K286" s="87"/>
      <c r="L286" s="178" t="str">
        <f>Formations[[#This Row],[NOM]]&amp;Formations[[#This Row],[INTITULE FORMATION]]</f>
        <v>TEYSSIERJJGestes et Postures</v>
      </c>
    </row>
    <row r="287" spans="1:12" ht="16.5" x14ac:dyDescent="0.45">
      <c r="A287" s="211">
        <v>103065</v>
      </c>
      <c r="B287" s="215" t="str">
        <f>IF(Formations[[#This Row],[MATRICULE]]&lt;&gt;"",VLOOKUP($A287,DATA!$A:$T,2,FALSE),"")</f>
        <v>TEYSSIERS</v>
      </c>
      <c r="C287" s="217" t="str">
        <f>IF(Formations[[#This Row],[MATRICULE]]&lt;&gt;"",VLOOKUP($A287,DATA!$A:$T,3,FALSE),"")</f>
        <v>Sylvie</v>
      </c>
      <c r="D287" s="219" t="str">
        <f>IF(Formations[[#This Row],[MATRICULE]]&lt;&gt;"",VLOOKUP($A287,DATA!$A:$T,5,FALSE),"")</f>
        <v>Aub.</v>
      </c>
      <c r="E287" s="224" t="str">
        <f>IF(Formations[[#This Row],[MATRICULE]]&lt;&gt;"",VLOOKUP(A287,DATA!A:T,4,FALSE),"")</f>
        <v>RICCARDI</v>
      </c>
      <c r="F287" s="86" t="s">
        <v>1007</v>
      </c>
      <c r="G287" s="205" t="s">
        <v>967</v>
      </c>
      <c r="H287" s="86" t="s">
        <v>5</v>
      </c>
      <c r="I287" s="167" t="s">
        <v>857</v>
      </c>
      <c r="J287" s="147" t="s">
        <v>113</v>
      </c>
      <c r="K287" s="87"/>
      <c r="L287" s="178" t="str">
        <f>Formations[[#This Row],[NOM]]&amp;Formations[[#This Row],[INTITULE FORMATION]]</f>
        <v>TEYSSIERSIncendie</v>
      </c>
    </row>
    <row r="288" spans="1:12" ht="16.5" x14ac:dyDescent="0.45">
      <c r="A288" s="213">
        <v>103065</v>
      </c>
      <c r="B288" s="215" t="str">
        <f>IF(Formations[[#This Row],[MATRICULE]]&lt;&gt;"",VLOOKUP($A288,DATA!$A:$T,2,FALSE),"")</f>
        <v>TEYSSIERS</v>
      </c>
      <c r="C288" s="217" t="str">
        <f>IF(Formations[[#This Row],[MATRICULE]]&lt;&gt;"",VLOOKUP($A288,DATA!$A:$T,3,FALSE),"")</f>
        <v>Sylvie</v>
      </c>
      <c r="D288" s="219" t="str">
        <f>IF(Formations[[#This Row],[MATRICULE]]&lt;&gt;"",VLOOKUP($A288,DATA!$A:$T,5,FALSE),"")</f>
        <v>Aub.</v>
      </c>
      <c r="E288" s="228" t="str">
        <f>IF(Formations[[#This Row],[MATRICULE]]&lt;&gt;"",VLOOKUP(A288,DATA!A:T,4,FALSE),"")</f>
        <v>RICCARDI</v>
      </c>
      <c r="F288" s="86" t="s">
        <v>1007</v>
      </c>
      <c r="G288" s="205" t="s">
        <v>967</v>
      </c>
      <c r="H288" s="86" t="s">
        <v>5</v>
      </c>
      <c r="I288" s="123" t="s">
        <v>868</v>
      </c>
      <c r="J288" s="147"/>
      <c r="K288" s="87"/>
      <c r="L288" s="179" t="str">
        <f>Formations[[#This Row],[NOM]]&amp;Formations[[#This Row],[INTITULE FORMATION]]</f>
        <v>TEYSSIERSRecyclage SST</v>
      </c>
    </row>
    <row r="289" spans="1:12" ht="16.5" x14ac:dyDescent="0.45">
      <c r="A289" s="213">
        <v>102889</v>
      </c>
      <c r="B289" s="215" t="str">
        <f>IF(Formations[[#This Row],[MATRICULE]]&lt;&gt;"",VLOOKUP($A289,DATA!$A:$T,2,FALSE),"")</f>
        <v>TOURMEAU</v>
      </c>
      <c r="C289" s="217" t="str">
        <f>IF(Formations[[#This Row],[MATRICULE]]&lt;&gt;"",VLOOKUP($A289,DATA!$A:$T,3,FALSE),"")</f>
        <v>Lydia</v>
      </c>
      <c r="D289" s="219" t="str">
        <f>IF(Formations[[#This Row],[MATRICULE]]&lt;&gt;"",VLOOKUP($A289,DATA!$A:$T,5,FALSE),"")</f>
        <v>Aub.</v>
      </c>
      <c r="E289" s="228" t="str">
        <f>IF(Formations[[#This Row],[MATRICULE]]&lt;&gt;"",VLOOKUP(A289,DATA!A:T,4,FALSE),"")</f>
        <v>ALIX</v>
      </c>
      <c r="F289" s="86" t="s">
        <v>1007</v>
      </c>
      <c r="G289" s="205" t="s">
        <v>967</v>
      </c>
      <c r="H289" s="86" t="s">
        <v>5</v>
      </c>
      <c r="I289" s="123" t="s">
        <v>868</v>
      </c>
      <c r="J289" s="147"/>
      <c r="K289" s="87"/>
      <c r="L289" s="179" t="str">
        <f>Formations[[#This Row],[NOM]]&amp;Formations[[#This Row],[INTITULE FORMATION]]</f>
        <v>TOURMEAURecyclage SST</v>
      </c>
    </row>
    <row r="290" spans="1:12" ht="16.5" x14ac:dyDescent="0.45">
      <c r="A290" s="211">
        <v>136680</v>
      </c>
      <c r="B290" s="215" t="str">
        <f>IF(Formations[[#This Row],[MATRICULE]]&lt;&gt;"",VLOOKUP($A290,DATA!$A:$T,2,FALSE),"")</f>
        <v>VACCHIANI</v>
      </c>
      <c r="C290" s="217" t="str">
        <f>IF(Formations[[#This Row],[MATRICULE]]&lt;&gt;"",VLOOKUP($A290,DATA!$A:$T,3,FALSE),"")</f>
        <v>Patrick</v>
      </c>
      <c r="D290" s="219" t="str">
        <f>IF(Formations[[#This Row],[MATRICULE]]&lt;&gt;"",VLOOKUP($A290,DATA!$A:$T,5,FALSE),"")</f>
        <v>STG</v>
      </c>
      <c r="E290" s="226" t="str">
        <f>IF(Formations[[#This Row],[MATRICULE]]&lt;&gt;"",VLOOKUP(A290,DATA!A:T,4,FALSE),"")</f>
        <v>FOUASSIER</v>
      </c>
      <c r="F290" s="86" t="s">
        <v>1007</v>
      </c>
      <c r="G290" s="205" t="s">
        <v>967</v>
      </c>
      <c r="H290" s="86" t="s">
        <v>5</v>
      </c>
      <c r="I290" s="167" t="s">
        <v>857</v>
      </c>
      <c r="J290" s="147" t="s">
        <v>112</v>
      </c>
      <c r="K290" s="87"/>
      <c r="L290" s="178" t="str">
        <f>Formations[[#This Row],[NOM]]&amp;Formations[[#This Row],[INTITULE FORMATION]]</f>
        <v>VACCHIANIIncendie</v>
      </c>
    </row>
    <row r="291" spans="1:12" ht="16.5" x14ac:dyDescent="0.45">
      <c r="A291" s="211">
        <v>102964</v>
      </c>
      <c r="B291" s="215" t="str">
        <f>IF(Formations[[#This Row],[MATRICULE]]&lt;&gt;"",VLOOKUP($A291,DATA!$A:$T,2,FALSE),"")</f>
        <v>VANIER</v>
      </c>
      <c r="C291" s="217" t="str">
        <f>IF(Formations[[#This Row],[MATRICULE]]&lt;&gt;"",VLOOKUP($A291,DATA!$A:$T,3,FALSE),"")</f>
        <v>Bruno</v>
      </c>
      <c r="D291" s="219" t="str">
        <f>IF(Formations[[#This Row],[MATRICULE]]&lt;&gt;"",VLOOKUP($A291,DATA!$A:$T,5,FALSE),"")</f>
        <v>Aub.</v>
      </c>
      <c r="E291" s="224" t="str">
        <f>IF(Formations[[#This Row],[MATRICULE]]&lt;&gt;"",VLOOKUP(A291,DATA!A:T,4,FALSE),"")</f>
        <v>ALIX</v>
      </c>
      <c r="F291" s="86" t="s">
        <v>1007</v>
      </c>
      <c r="G291" s="205" t="s">
        <v>967</v>
      </c>
      <c r="H291" s="86" t="s">
        <v>5</v>
      </c>
      <c r="I291" s="167" t="s">
        <v>857</v>
      </c>
      <c r="J291" s="147" t="s">
        <v>113</v>
      </c>
      <c r="K291" s="87"/>
      <c r="L291" s="178" t="str">
        <f>Formations[[#This Row],[NOM]]&amp;Formations[[#This Row],[INTITULE FORMATION]]</f>
        <v>VANIERIncendie</v>
      </c>
    </row>
    <row r="292" spans="1:12" ht="16.5" x14ac:dyDescent="0.45">
      <c r="A292" s="213">
        <v>102964</v>
      </c>
      <c r="B292" s="215" t="str">
        <f>IF(Formations[[#This Row],[MATRICULE]]&lt;&gt;"",VLOOKUP($A292,DATA!$A:$T,2,FALSE),"")</f>
        <v>VANIER</v>
      </c>
      <c r="C292" s="217" t="str">
        <f>IF(Formations[[#This Row],[MATRICULE]]&lt;&gt;"",VLOOKUP($A292,DATA!$A:$T,3,FALSE),"")</f>
        <v>Bruno</v>
      </c>
      <c r="D292" s="219" t="str">
        <f>IF(Formations[[#This Row],[MATRICULE]]&lt;&gt;"",VLOOKUP($A292,DATA!$A:$T,5,FALSE),"")</f>
        <v>Aub.</v>
      </c>
      <c r="E292" s="228" t="str">
        <f>IF(Formations[[#This Row],[MATRICULE]]&lt;&gt;"",VLOOKUP(A292,DATA!A:T,4,FALSE),"")</f>
        <v>ALIX</v>
      </c>
      <c r="F292" s="86" t="s">
        <v>1007</v>
      </c>
      <c r="G292" s="205" t="s">
        <v>967</v>
      </c>
      <c r="H292" s="86" t="s">
        <v>5</v>
      </c>
      <c r="I292" s="123" t="s">
        <v>868</v>
      </c>
      <c r="J292" s="147"/>
      <c r="K292" s="87"/>
      <c r="L292" s="179" t="str">
        <f>Formations[[#This Row],[NOM]]&amp;Formations[[#This Row],[INTITULE FORMATION]]</f>
        <v>VANIERRecyclage SST</v>
      </c>
    </row>
    <row r="293" spans="1:12" ht="16.5" x14ac:dyDescent="0.45">
      <c r="A293" s="211">
        <v>10555320</v>
      </c>
      <c r="B293" s="215" t="str">
        <f>IF(Formations[[#This Row],[MATRICULE]]&lt;&gt;"",VLOOKUP($A293,DATA!$A:$T,2,FALSE),"")</f>
        <v>VANONI</v>
      </c>
      <c r="C293" s="217" t="str">
        <f>IF(Formations[[#This Row],[MATRICULE]]&lt;&gt;"",VLOOKUP($A293,DATA!$A:$T,3,FALSE),"")</f>
        <v>Michael</v>
      </c>
      <c r="D293" s="219" t="str">
        <f>IF(Formations[[#This Row],[MATRICULE]]&lt;&gt;"",VLOOKUP($A293,DATA!$A:$T,5,FALSE),"")</f>
        <v>STG</v>
      </c>
      <c r="E293" s="226" t="str">
        <f>IF(Formations[[#This Row],[MATRICULE]]&lt;&gt;"",VLOOKUP(A293,DATA!A:T,4,FALSE),"")</f>
        <v>XUEREB</v>
      </c>
      <c r="F293" s="86" t="s">
        <v>1007</v>
      </c>
      <c r="G293" s="205" t="s">
        <v>967</v>
      </c>
      <c r="H293" s="86" t="s">
        <v>5</v>
      </c>
      <c r="I293" s="167" t="s">
        <v>978</v>
      </c>
      <c r="J293" s="147" t="s">
        <v>113</v>
      </c>
      <c r="K293" s="87"/>
      <c r="L293" s="178" t="str">
        <f>Formations[[#This Row],[NOM]]&amp;Formations[[#This Row],[INTITULE FORMATION]]</f>
        <v>VANONIGestes et Postures</v>
      </c>
    </row>
    <row r="294" spans="1:12" ht="16.5" x14ac:dyDescent="0.45">
      <c r="A294" s="211">
        <v>191532</v>
      </c>
      <c r="B294" s="215" t="str">
        <f>IF(Formations[[#This Row],[MATRICULE]]&lt;&gt;"",VLOOKUP($A294,DATA!$A:$T,2,FALSE),"")</f>
        <v>VERANT</v>
      </c>
      <c r="C294" s="217" t="str">
        <f>IF(Formations[[#This Row],[MATRICULE]]&lt;&gt;"",VLOOKUP($A294,DATA!$A:$T,3,FALSE),"")</f>
        <v>Olivier</v>
      </c>
      <c r="D294" s="219" t="str">
        <f>IF(Formations[[#This Row],[MATRICULE]]&lt;&gt;"",VLOOKUP($A294,DATA!$A:$T,5,FALSE),"")</f>
        <v>Lattes</v>
      </c>
      <c r="E294" s="224" t="str">
        <f>IF(Formations[[#This Row],[MATRICULE]]&lt;&gt;"",VLOOKUP(A294,DATA!A:T,4,FALSE),"")</f>
        <v>VERNE</v>
      </c>
      <c r="F294" s="86" t="s">
        <v>1007</v>
      </c>
      <c r="G294" s="205" t="s">
        <v>967</v>
      </c>
      <c r="H294" s="86" t="s">
        <v>5</v>
      </c>
      <c r="I294" s="167" t="s">
        <v>978</v>
      </c>
      <c r="J294" s="147" t="s">
        <v>114</v>
      </c>
      <c r="K294" s="87"/>
      <c r="L294" s="178" t="str">
        <f>Formations[[#This Row],[NOM]]&amp;Formations[[#This Row],[INTITULE FORMATION]]</f>
        <v>VERANTGestes et Postures</v>
      </c>
    </row>
    <row r="295" spans="1:12" ht="16.5" x14ac:dyDescent="0.45">
      <c r="A295" s="213">
        <v>136713</v>
      </c>
      <c r="B295" s="215" t="str">
        <f>IF(Formations[[#This Row],[MATRICULE]]&lt;&gt;"",VLOOKUP($A295,DATA!$A:$T,2,FALSE),"")</f>
        <v>VERNE</v>
      </c>
      <c r="C295" s="217" t="str">
        <f>IF(Formations[[#This Row],[MATRICULE]]&lt;&gt;"",VLOOKUP($A295,DATA!$A:$T,3,FALSE),"")</f>
        <v>Patrick</v>
      </c>
      <c r="D295" s="219" t="str">
        <f>IF(Formations[[#This Row],[MATRICULE]]&lt;&gt;"",VLOOKUP($A295,DATA!$A:$T,5,FALSE),"")</f>
        <v>Lattes</v>
      </c>
      <c r="E295" s="229" t="str">
        <f>IF(Formations[[#This Row],[MATRICULE]]&lt;&gt;"",VLOOKUP(A295,DATA!A:T,4,FALSE),"")</f>
        <v>CHATAIGNER</v>
      </c>
      <c r="F295" s="86" t="s">
        <v>1007</v>
      </c>
      <c r="G295" s="205" t="s">
        <v>967</v>
      </c>
      <c r="H295" s="86" t="s">
        <v>5</v>
      </c>
      <c r="I295" s="168" t="s">
        <v>1002</v>
      </c>
      <c r="J295" s="147"/>
      <c r="K295" s="87"/>
      <c r="L295" s="179" t="str">
        <f>Formations[[#This Row],[NOM]]&amp;Formations[[#This Row],[INTITULE FORMATION]]</f>
        <v>VERNESEEDH</v>
      </c>
    </row>
    <row r="296" spans="1:12" ht="16.5" x14ac:dyDescent="0.45">
      <c r="A296" s="211">
        <v>102890</v>
      </c>
      <c r="B296" s="215" t="str">
        <f>IF(Formations[[#This Row],[MATRICULE]]&lt;&gt;"",VLOOKUP($A296,DATA!$A:$T,2,FALSE),"")</f>
        <v>VERNETLOG</v>
      </c>
      <c r="C296" s="217" t="str">
        <f>IF(Formations[[#This Row],[MATRICULE]]&lt;&gt;"",VLOOKUP($A296,DATA!$A:$T,3,FALSE),"")</f>
        <v>David</v>
      </c>
      <c r="D296" s="219" t="str">
        <f>IF(Formations[[#This Row],[MATRICULE]]&lt;&gt;"",VLOOKUP($A296,DATA!$A:$T,5,FALSE),"")</f>
        <v>Aub.</v>
      </c>
      <c r="E296" s="224" t="str">
        <f>IF(Formations[[#This Row],[MATRICULE]]&lt;&gt;"",VLOOKUP(A296,DATA!A:T,4,FALSE),"")</f>
        <v>SAVY</v>
      </c>
      <c r="F296" s="86" t="s">
        <v>1007</v>
      </c>
      <c r="G296" s="205" t="s">
        <v>967</v>
      </c>
      <c r="H296" s="86" t="s">
        <v>5</v>
      </c>
      <c r="I296" s="167" t="s">
        <v>857</v>
      </c>
      <c r="J296" s="147" t="s">
        <v>113</v>
      </c>
      <c r="K296" s="87"/>
      <c r="L296" s="178" t="str">
        <f>Formations[[#This Row],[NOM]]&amp;Formations[[#This Row],[INTITULE FORMATION]]</f>
        <v>VERNETLOGIncendie</v>
      </c>
    </row>
    <row r="297" spans="1:12" ht="16.5" x14ac:dyDescent="0.45">
      <c r="A297" s="213">
        <v>102890</v>
      </c>
      <c r="B297" s="215" t="str">
        <f>IF(Formations[[#This Row],[MATRICULE]]&lt;&gt;"",VLOOKUP($A297,DATA!$A:$T,2,FALSE),"")</f>
        <v>VERNETLOG</v>
      </c>
      <c r="C297" s="217" t="str">
        <f>IF(Formations[[#This Row],[MATRICULE]]&lt;&gt;"",VLOOKUP($A297,DATA!$A:$T,3,FALSE),"")</f>
        <v>David</v>
      </c>
      <c r="D297" s="219" t="str">
        <f>IF(Formations[[#This Row],[MATRICULE]]&lt;&gt;"",VLOOKUP($A297,DATA!$A:$T,5,FALSE),"")</f>
        <v>Aub.</v>
      </c>
      <c r="E297" s="228" t="str">
        <f>IF(Formations[[#This Row],[MATRICULE]]&lt;&gt;"",VLOOKUP(A297,DATA!A:T,4,FALSE),"")</f>
        <v>SAVY</v>
      </c>
      <c r="F297" s="86" t="s">
        <v>1007</v>
      </c>
      <c r="G297" s="205" t="s">
        <v>967</v>
      </c>
      <c r="H297" s="86" t="s">
        <v>5</v>
      </c>
      <c r="I297" s="123" t="s">
        <v>868</v>
      </c>
      <c r="J297" s="147"/>
      <c r="K297" s="87"/>
      <c r="L297" s="179" t="str">
        <f>Formations[[#This Row],[NOM]]&amp;Formations[[#This Row],[INTITULE FORMATION]]</f>
        <v>VERNETLOGRecyclage SST</v>
      </c>
    </row>
    <row r="298" spans="1:12" ht="16.5" x14ac:dyDescent="0.45">
      <c r="A298" s="211">
        <v>330483</v>
      </c>
      <c r="B298" s="215" t="str">
        <f>IF(Formations[[#This Row],[MATRICULE]]&lt;&gt;"",VLOOKUP($A298,DATA!$A:$T,2,FALSE),"")</f>
        <v>VILLEGAS</v>
      </c>
      <c r="C298" s="217" t="str">
        <f>IF(Formations[[#This Row],[MATRICULE]]&lt;&gt;"",VLOOKUP($A298,DATA!$A:$T,3,FALSE),"")</f>
        <v>Frederic</v>
      </c>
      <c r="D298" s="219" t="str">
        <f>IF(Formations[[#This Row],[MATRICULE]]&lt;&gt;"",VLOOKUP($A298,DATA!$A:$T,5,FALSE),"")</f>
        <v>STG</v>
      </c>
      <c r="E298" s="225" t="str">
        <f>IF(Formations[[#This Row],[MATRICULE]]&lt;&gt;"",VLOOKUP(A298,DATA!A:T,4,FALSE),"")</f>
        <v>XUEREB</v>
      </c>
      <c r="F298" s="86" t="s">
        <v>1007</v>
      </c>
      <c r="G298" s="205" t="s">
        <v>967</v>
      </c>
      <c r="H298" s="86" t="s">
        <v>5</v>
      </c>
      <c r="I298" s="167" t="s">
        <v>857</v>
      </c>
      <c r="J298" s="147" t="s">
        <v>112</v>
      </c>
      <c r="K298" s="87"/>
      <c r="L298" s="178" t="str">
        <f>Formations[[#This Row],[NOM]]&amp;Formations[[#This Row],[INTITULE FORMATION]]</f>
        <v>VILLEGASIncendie</v>
      </c>
    </row>
    <row r="299" spans="1:12" ht="16.5" x14ac:dyDescent="0.45">
      <c r="A299" s="211">
        <v>330483</v>
      </c>
      <c r="B299" s="215" t="str">
        <f>IF(Formations[[#This Row],[MATRICULE]]&lt;&gt;"",VLOOKUP($A299,DATA!$A:$T,2,FALSE),"")</f>
        <v>VILLEGAS</v>
      </c>
      <c r="C299" s="217" t="str">
        <f>IF(Formations[[#This Row],[MATRICULE]]&lt;&gt;"",VLOOKUP($A299,DATA!$A:$T,3,FALSE),"")</f>
        <v>Frederic</v>
      </c>
      <c r="D299" s="219" t="str">
        <f>IF(Formations[[#This Row],[MATRICULE]]&lt;&gt;"",VLOOKUP($A299,DATA!$A:$T,5,FALSE),"")</f>
        <v>STG</v>
      </c>
      <c r="E299" s="225" t="str">
        <f>IF(Formations[[#This Row],[MATRICULE]]&lt;&gt;"",VLOOKUP(A299,DATA!A:T,4,FALSE),"")</f>
        <v>XUEREB</v>
      </c>
      <c r="F299" s="86" t="s">
        <v>1007</v>
      </c>
      <c r="G299" s="205" t="s">
        <v>967</v>
      </c>
      <c r="H299" s="86" t="s">
        <v>5</v>
      </c>
      <c r="I299" s="167" t="s">
        <v>980</v>
      </c>
      <c r="J299" s="147" t="s">
        <v>113</v>
      </c>
      <c r="K299" s="87"/>
      <c r="L299" s="178" t="str">
        <f>Formations[[#This Row],[NOM]]&amp;Formations[[#This Row],[INTITULE FORMATION]]</f>
        <v>VILLEGASRisques Chimiques</v>
      </c>
    </row>
    <row r="300" spans="1:12" ht="16.5" x14ac:dyDescent="0.45">
      <c r="A300" s="211">
        <v>190978</v>
      </c>
      <c r="B300" s="215" t="str">
        <f>IF(Formations[[#This Row],[MATRICULE]]&lt;&gt;"",VLOOKUP($A300,DATA!$A:$T,2,FALSE),"")</f>
        <v>WAGON</v>
      </c>
      <c r="C300" s="217" t="str">
        <f>IF(Formations[[#This Row],[MATRICULE]]&lt;&gt;"",VLOOKUP($A300,DATA!$A:$T,3,FALSE),"")</f>
        <v>Jean-Paul</v>
      </c>
      <c r="D300" s="219" t="str">
        <f>IF(Formations[[#This Row],[MATRICULE]]&lt;&gt;"",VLOOKUP($A300,DATA!$A:$T,5,FALSE),"")</f>
        <v>Lattes</v>
      </c>
      <c r="E300" s="224" t="str">
        <f>IF(Formations[[#This Row],[MATRICULE]]&lt;&gt;"",VLOOKUP(A300,DATA!A:T,4,FALSE),"")</f>
        <v>VERNE</v>
      </c>
      <c r="F300" s="86" t="s">
        <v>1007</v>
      </c>
      <c r="G300" s="205" t="s">
        <v>967</v>
      </c>
      <c r="H300" s="86" t="s">
        <v>5</v>
      </c>
      <c r="I300" s="167" t="s">
        <v>978</v>
      </c>
      <c r="J300" s="147" t="s">
        <v>115</v>
      </c>
      <c r="K300" s="87"/>
      <c r="L300" s="178" t="str">
        <f>Formations[[#This Row],[NOM]]&amp;Formations[[#This Row],[INTITULE FORMATION]]</f>
        <v>WAGONGestes et Postures</v>
      </c>
    </row>
    <row r="301" spans="1:12" ht="16.5" x14ac:dyDescent="0.45">
      <c r="A301" s="211">
        <v>244104</v>
      </c>
      <c r="B301" s="215" t="str">
        <f>IF(Formations[[#This Row],[MATRICULE]]&lt;&gt;"",VLOOKUP($A301,DATA!$A:$T,2,FALSE),"")</f>
        <v>XUEREB</v>
      </c>
      <c r="C301" s="217" t="str">
        <f>IF(Formations[[#This Row],[MATRICULE]]&lt;&gt;"",VLOOKUP($A301,DATA!$A:$T,3,FALSE),"")</f>
        <v>Gregory</v>
      </c>
      <c r="D301" s="219" t="str">
        <f>IF(Formations[[#This Row],[MATRICULE]]&lt;&gt;"",VLOOKUP($A301,DATA!$A:$T,5,FALSE),"")</f>
        <v>STG</v>
      </c>
      <c r="E301" s="226" t="str">
        <f>IF(Formations[[#This Row],[MATRICULE]]&lt;&gt;"",VLOOKUP(A301,DATA!A:T,4,FALSE),"")</f>
        <v>FOUASSIER</v>
      </c>
      <c r="F301" s="86" t="s">
        <v>1007</v>
      </c>
      <c r="G301" s="205" t="s">
        <v>967</v>
      </c>
      <c r="H301" s="86" t="s">
        <v>5</v>
      </c>
      <c r="I301" s="167" t="s">
        <v>857</v>
      </c>
      <c r="J301" s="147" t="s">
        <v>112</v>
      </c>
      <c r="K301" s="87"/>
      <c r="L301" s="178" t="str">
        <f>Formations[[#This Row],[NOM]]&amp;Formations[[#This Row],[INTITULE FORMATION]]</f>
        <v>XUEREBIncendie</v>
      </c>
    </row>
    <row r="302" spans="1:12" ht="16.5" x14ac:dyDescent="0.45">
      <c r="A302" s="211">
        <v>102994</v>
      </c>
      <c r="B302" s="215" t="str">
        <f>IF(Formations[[#This Row],[MATRICULE]]&lt;&gt;"",VLOOKUP($A302,DATA!$A:$T,2,FALSE),"")</f>
        <v>ZAGAR</v>
      </c>
      <c r="C302" s="217" t="str">
        <f>IF(Formations[[#This Row],[MATRICULE]]&lt;&gt;"",VLOOKUP($A302,DATA!$A:$T,3,FALSE),"")</f>
        <v>Sabine</v>
      </c>
      <c r="D302" s="219" t="str">
        <f>IF(Formations[[#This Row],[MATRICULE]]&lt;&gt;"",VLOOKUP($A302,DATA!$A:$T,5,FALSE),"")</f>
        <v>Aub.</v>
      </c>
      <c r="E302" s="224" t="str">
        <f>IF(Formations[[#This Row],[MATRICULE]]&lt;&gt;"",VLOOKUP(A302,DATA!A:T,4,FALSE),"")</f>
        <v>CHATAIGNER</v>
      </c>
      <c r="F302" s="86" t="s">
        <v>1007</v>
      </c>
      <c r="G302" s="205" t="s">
        <v>967</v>
      </c>
      <c r="H302" s="86" t="s">
        <v>5</v>
      </c>
      <c r="I302" s="167" t="s">
        <v>857</v>
      </c>
      <c r="J302" s="147" t="s">
        <v>113</v>
      </c>
      <c r="K302" s="87"/>
      <c r="L302" s="178" t="str">
        <f>Formations[[#This Row],[NOM]]&amp;Formations[[#This Row],[INTITULE FORMATION]]</f>
        <v>ZAGARIncendie</v>
      </c>
    </row>
    <row r="303" spans="1:12" ht="16.5" x14ac:dyDescent="0.45">
      <c r="A303" s="213">
        <v>102994</v>
      </c>
      <c r="B303" s="215" t="str">
        <f>IF(Formations[[#This Row],[MATRICULE]]&lt;&gt;"",VLOOKUP($A303,DATA!$A:$T,2,FALSE),"")</f>
        <v>ZAGAR</v>
      </c>
      <c r="C303" s="217" t="str">
        <f>IF(Formations[[#This Row],[MATRICULE]]&lt;&gt;"",VLOOKUP($A303,DATA!$A:$T,3,FALSE),"")</f>
        <v>Sabine</v>
      </c>
      <c r="D303" s="219" t="str">
        <f>IF(Formations[[#This Row],[MATRICULE]]&lt;&gt;"",VLOOKUP($A303,DATA!$A:$T,5,FALSE),"")</f>
        <v>Aub.</v>
      </c>
      <c r="E303" s="228" t="str">
        <f>IF(Formations[[#This Row],[MATRICULE]]&lt;&gt;"",VLOOKUP(A303,DATA!A:T,4,FALSE),"")</f>
        <v>CHATAIGNER</v>
      </c>
      <c r="F303" s="86" t="s">
        <v>1007</v>
      </c>
      <c r="G303" s="205" t="s">
        <v>967</v>
      </c>
      <c r="H303" s="86" t="s">
        <v>5</v>
      </c>
      <c r="I303" s="123" t="s">
        <v>868</v>
      </c>
      <c r="J303" s="147"/>
      <c r="K303" s="87"/>
      <c r="L303" s="179" t="str">
        <f>Formations[[#This Row],[NOM]]&amp;Formations[[#This Row],[INTITULE FORMATION]]</f>
        <v>ZAGARRecyclage SST</v>
      </c>
    </row>
    <row r="304" spans="1:12" ht="16.5" x14ac:dyDescent="0.45">
      <c r="A304" s="211">
        <v>102946</v>
      </c>
      <c r="B304" s="215" t="str">
        <f>IF(Formations[[#This Row],[MATRICULE]]&lt;&gt;"",VLOOKUP($A304,DATA!$A:$T,2,FALSE),"")</f>
        <v>ZAMORA</v>
      </c>
      <c r="C304" s="217" t="str">
        <f>IF(Formations[[#This Row],[MATRICULE]]&lt;&gt;"",VLOOKUP($A304,DATA!$A:$T,3,FALSE),"")</f>
        <v>Jean-Luc</v>
      </c>
      <c r="D304" s="219" t="str">
        <f>IF(Formations[[#This Row],[MATRICULE]]&lt;&gt;"",VLOOKUP($A304,DATA!$A:$T,5,FALSE),"")</f>
        <v>Aub.</v>
      </c>
      <c r="E304" s="224" t="str">
        <f>IF(Formations[[#This Row],[MATRICULE]]&lt;&gt;"",VLOOKUP(A304,DATA!A:T,4,FALSE),"")</f>
        <v>SENEPART</v>
      </c>
      <c r="F304" s="86" t="s">
        <v>1007</v>
      </c>
      <c r="G304" s="205" t="s">
        <v>967</v>
      </c>
      <c r="H304" s="86" t="s">
        <v>5</v>
      </c>
      <c r="I304" s="167" t="s">
        <v>978</v>
      </c>
      <c r="J304" s="147" t="s">
        <v>112</v>
      </c>
      <c r="K304" s="87"/>
      <c r="L304" s="178" t="str">
        <f>Formations[[#This Row],[NOM]]&amp;Formations[[#This Row],[INTITULE FORMATION]]</f>
        <v>ZAMORAGestes et Postures</v>
      </c>
    </row>
    <row r="305" spans="1:12" ht="16.5" x14ac:dyDescent="0.45">
      <c r="A305" s="211">
        <v>102946</v>
      </c>
      <c r="B305" s="215" t="str">
        <f>IF(Formations[[#This Row],[MATRICULE]]&lt;&gt;"",VLOOKUP($A305,DATA!$A:$T,2,FALSE),"")</f>
        <v>ZAMORA</v>
      </c>
      <c r="C305" s="217" t="str">
        <f>IF(Formations[[#This Row],[MATRICULE]]&lt;&gt;"",VLOOKUP($A305,DATA!$A:$T,3,FALSE),"")</f>
        <v>Jean-Luc</v>
      </c>
      <c r="D305" s="219" t="str">
        <f>IF(Formations[[#This Row],[MATRICULE]]&lt;&gt;"",VLOOKUP($A305,DATA!$A:$T,5,FALSE),"")</f>
        <v>Aub.</v>
      </c>
      <c r="E305" s="224" t="str">
        <f>IF(Formations[[#This Row],[MATRICULE]]&lt;&gt;"",VLOOKUP(A305,DATA!A:T,4,FALSE),"")</f>
        <v>SENEPART</v>
      </c>
      <c r="F305" s="86" t="s">
        <v>1007</v>
      </c>
      <c r="G305" s="205" t="s">
        <v>967</v>
      </c>
      <c r="H305" s="86" t="s">
        <v>5</v>
      </c>
      <c r="I305" s="167" t="s">
        <v>857</v>
      </c>
      <c r="J305" s="147" t="s">
        <v>113</v>
      </c>
      <c r="K305" s="87"/>
      <c r="L305" s="178" t="str">
        <f>Formations[[#This Row],[NOM]]&amp;Formations[[#This Row],[INTITULE FORMATION]]</f>
        <v>ZAMORAIncendie</v>
      </c>
    </row>
    <row r="306" spans="1:12" ht="16.5" x14ac:dyDescent="0.45">
      <c r="A306" s="211">
        <v>288570</v>
      </c>
      <c r="B306" s="215" t="str">
        <f>IF(Formations[[#This Row],[MATRICULE]]&lt;&gt;"",VLOOKUP($A306,DATA!$A:$T,2,FALSE),"")</f>
        <v>ZAYOUT</v>
      </c>
      <c r="C306" s="217" t="str">
        <f>IF(Formations[[#This Row],[MATRICULE]]&lt;&gt;"",VLOOKUP($A306,DATA!$A:$T,3,FALSE),"")</f>
        <v>Larbi</v>
      </c>
      <c r="D306" s="219" t="str">
        <f>IF(Formations[[#This Row],[MATRICULE]]&lt;&gt;"",VLOOKUP($A306,DATA!$A:$T,5,FALSE),"")</f>
        <v>STG</v>
      </c>
      <c r="E306" s="226" t="str">
        <f>IF(Formations[[#This Row],[MATRICULE]]&lt;&gt;"",VLOOKUP(A306,DATA!A:T,4,FALSE),"")</f>
        <v>XUEREB</v>
      </c>
      <c r="F306" s="86" t="s">
        <v>1007</v>
      </c>
      <c r="G306" s="205" t="s">
        <v>967</v>
      </c>
      <c r="H306" s="86" t="s">
        <v>5</v>
      </c>
      <c r="I306" s="167" t="s">
        <v>857</v>
      </c>
      <c r="J306" s="147" t="s">
        <v>112</v>
      </c>
      <c r="K306" s="87"/>
      <c r="L306" s="178" t="str">
        <f>Formations[[#This Row],[NOM]]&amp;Formations[[#This Row],[INTITULE FORMATION]]</f>
        <v>ZAYOUTIncendie</v>
      </c>
    </row>
    <row r="307" spans="1:12" ht="17" thickBot="1" x14ac:dyDescent="0.5">
      <c r="A307" s="214">
        <v>288570</v>
      </c>
      <c r="B307" s="220" t="str">
        <f>IF(Formations[[#This Row],[MATRICULE]]&lt;&gt;"",VLOOKUP($A307,DATA!$A:$T,2,FALSE),"")</f>
        <v>ZAYOUT</v>
      </c>
      <c r="C307" s="221" t="str">
        <f>IF(Formations[[#This Row],[MATRICULE]]&lt;&gt;"",VLOOKUP($A307,DATA!$A:$T,3,FALSE),"")</f>
        <v>Larbi</v>
      </c>
      <c r="D307" s="222" t="str">
        <f>IF(Formations[[#This Row],[MATRICULE]]&lt;&gt;"",VLOOKUP($A307,DATA!$A:$T,5,FALSE),"")</f>
        <v>STG</v>
      </c>
      <c r="E307" s="230" t="str">
        <f>IF(Formations[[#This Row],[MATRICULE]]&lt;&gt;"",VLOOKUP(A307,DATA!A:T,4,FALSE),"")</f>
        <v>XUEREB</v>
      </c>
      <c r="F307" s="181" t="s">
        <v>1007</v>
      </c>
      <c r="G307" s="206" t="s">
        <v>967</v>
      </c>
      <c r="H307" s="181" t="s">
        <v>5</v>
      </c>
      <c r="I307" s="186" t="s">
        <v>981</v>
      </c>
      <c r="J307" s="182"/>
      <c r="K307" s="183"/>
      <c r="L307" s="184" t="str">
        <f>Formations[[#This Row],[NOM]]&amp;Formations[[#This Row],[INTITULE FORMATION]]</f>
        <v>ZAYOUTHab Electricité</v>
      </c>
    </row>
  </sheetData>
  <conditionalFormatting sqref="B2:B307">
    <cfRule type="expression" dxfId="4" priority="37" stopIfTrue="1">
      <formula>#REF!=1</formula>
    </cfRule>
  </conditionalFormatting>
  <conditionalFormatting sqref="C2:C307">
    <cfRule type="expression" dxfId="3" priority="38" stopIfTrue="1">
      <formula>#REF!=1</formula>
    </cfRule>
  </conditionalFormatting>
  <dataValidations count="1">
    <dataValidation type="list" allowBlank="1" showInputMessage="1" showErrorMessage="1" sqref="J2:J307" xr:uid="{00000000-0002-0000-0800-000000000000}">
      <formula1>Calendrier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C084EFC1-1A57-4DA0-A25D-F7A735BFB341}">
          <x14:formula1>
            <xm:f>Tables!$B$2:$B$13</xm:f>
          </x14:formula1>
          <xm:sqref>I2:I308</xm:sqref>
        </x14:dataValidation>
        <x14:dataValidation type="list" allowBlank="1" showInputMessage="1" showErrorMessage="1" xr:uid="{55FA200D-CCD0-4206-9519-6AC71021B09B}">
          <x14:formula1>
            <xm:f>Tables!$E$2:$E$3</xm:f>
          </x14:formula1>
          <xm:sqref>K2:K307</xm:sqref>
        </x14:dataValidation>
        <x14:dataValidation type="list" allowBlank="1" showInputMessage="1" showErrorMessage="1" xr:uid="{B7C87622-9D86-4814-8FAE-E0F4FC96E92E}">
          <x14:formula1>
            <xm:f>Tables!$C$2:$C$4</xm:f>
          </x14:formula1>
          <xm:sqref>G2:G307</xm:sqref>
        </x14:dataValidation>
        <x14:dataValidation type="list" allowBlank="1" showInputMessage="1" showErrorMessage="1" xr:uid="{F5E1862E-CC8C-4DFE-9DDE-1D105B60F2F5}">
          <x14:formula1>
            <xm:f>Tables!$A$2:$A$8</xm:f>
          </x14:formula1>
          <xm:sqref>H2:H307</xm:sqref>
        </x14:dataValidation>
        <x14:dataValidation type="list" allowBlank="1" showInputMessage="1" showErrorMessage="1" xr:uid="{951CF959-0F81-4397-A45D-0E82F23BF7C7}">
          <x14:formula1>
            <xm:f>Tables!$F$2:$F$4</xm:f>
          </x14:formula1>
          <xm:sqref>F2:F307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Plan Consolidé 2019</vt:lpstr>
      <vt:lpstr>Tableaux IRP</vt:lpstr>
      <vt:lpstr>Graphiques</vt:lpstr>
      <vt:lpstr>Indicateurs</vt:lpstr>
      <vt:lpstr>Tables</vt:lpstr>
      <vt:lpstr>DATA</vt:lpstr>
      <vt:lpstr>DATA FORMATION</vt:lpstr>
      <vt:lpstr>Avancement</vt:lpstr>
      <vt:lpstr>Axe_Note_Cadrage</vt:lpstr>
      <vt:lpstr>Calendrier</vt:lpstr>
    </vt:vector>
  </TitlesOfParts>
  <Company>Alfa Laval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kevin.veyret@se.com</dc:creator>
  <cp:lastModifiedBy>KEVIN VEYRET</cp:lastModifiedBy>
  <cp:lastPrinted>2011-02-24T10:09:19Z</cp:lastPrinted>
  <dcterms:created xsi:type="dcterms:W3CDTF">2010-11-18T09:56:34Z</dcterms:created>
  <dcterms:modified xsi:type="dcterms:W3CDTF">2019-03-22T11:07:00Z</dcterms:modified>
</cp:coreProperties>
</file>