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STAGE KEVIN\PLAN FORMATION 2019\"/>
    </mc:Choice>
  </mc:AlternateContent>
  <xr:revisionPtr revIDLastSave="0" documentId="13_ncr:1_{B9F14E5A-71F6-46A0-9084-E0F7F9AFC908}" xr6:coauthVersionLast="36" xr6:coauthVersionMax="36" xr10:uidLastSave="{00000000-0000-0000-0000-000000000000}"/>
  <bookViews>
    <workbookView xWindow="0" yWindow="0" windowWidth="19200" windowHeight="6930" tabRatio="762" activeTab="1" xr2:uid="{00000000-000D-0000-FFFF-FFFF00000000}"/>
  </bookViews>
  <sheets>
    <sheet name="Service" sheetId="1" r:id="rId1"/>
    <sheet name="DATA" sheetId="19" r:id="rId2"/>
  </sheets>
  <definedNames>
    <definedName name="_xlnm._FilterDatabase" localSheetId="1" hidden="1">DATA!$A$1:$U$237</definedName>
    <definedName name="_xlnm._FilterDatabase" localSheetId="0" hidden="1">Service!$A$11:$O$484</definedName>
    <definedName name="Avancement">#REF!</definedName>
    <definedName name="Axe_Filieres">#REF!</definedName>
    <definedName name="Axe_Note_Cadrage">#REF!</definedName>
    <definedName name="Base">#REF!</definedName>
    <definedName name="Calendrier">#REF!</definedName>
    <definedName name="Managers">#REF!</definedName>
    <definedName name="Priorité_mger">#REF!</definedName>
    <definedName name="Service">#REF!</definedName>
    <definedName name="Typologi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483" i="1" l="1"/>
  <c r="A484" i="1"/>
  <c r="C320" i="1"/>
  <c r="C321" i="1"/>
  <c r="C322" i="1"/>
  <c r="C323" i="1"/>
  <c r="C324" i="1"/>
  <c r="C325" i="1"/>
  <c r="C326" i="1"/>
  <c r="C327" i="1"/>
  <c r="B320" i="1"/>
  <c r="B321" i="1"/>
  <c r="B322" i="1"/>
  <c r="B323" i="1"/>
  <c r="B324" i="1"/>
  <c r="B325" i="1"/>
  <c r="B326" i="1"/>
  <c r="B327" i="1"/>
  <c r="F4" i="1" l="1"/>
  <c r="E4" i="1"/>
  <c r="C14" i="1"/>
  <c r="C12" i="1"/>
  <c r="C13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8" i="1"/>
  <c r="C186" i="1"/>
  <c r="C187" i="1"/>
  <c r="C189" i="1"/>
  <c r="C190" i="1" l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5" i="1"/>
  <c r="C286" i="1"/>
  <c r="C287" i="1"/>
  <c r="C288" i="1"/>
  <c r="C289" i="1"/>
  <c r="C290" i="1"/>
  <c r="C291" i="1"/>
  <c r="C292" i="1"/>
  <c r="C293" i="1"/>
  <c r="C294" i="1"/>
  <c r="C295" i="1"/>
  <c r="C297" i="1"/>
  <c r="C302" i="1"/>
  <c r="C303" i="1"/>
  <c r="C304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8" i="1"/>
  <c r="B186" i="1"/>
  <c r="B187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7" i="1"/>
  <c r="B38" i="1"/>
  <c r="B39" i="1"/>
  <c r="B40" i="1"/>
  <c r="B41" i="1"/>
  <c r="B42" i="1"/>
  <c r="B43" i="1"/>
  <c r="B34" i="1"/>
  <c r="B35" i="1"/>
  <c r="B36" i="1"/>
  <c r="B32" i="1"/>
  <c r="B28" i="1"/>
  <c r="B29" i="1"/>
  <c r="B12" i="1"/>
  <c r="B13" i="1"/>
  <c r="B14" i="1"/>
  <c r="B15" i="1"/>
  <c r="B16" i="1"/>
  <c r="B17" i="1"/>
  <c r="B18" i="1"/>
  <c r="B19" i="1"/>
  <c r="B20" i="1"/>
  <c r="B21" i="1"/>
  <c r="B22" i="1"/>
  <c r="B23" i="1"/>
  <c r="D456" i="1" l="1"/>
  <c r="A454" i="1" s="1"/>
  <c r="F456" i="1"/>
  <c r="D457" i="1"/>
  <c r="A455" i="1" s="1"/>
  <c r="F457" i="1"/>
  <c r="D458" i="1"/>
  <c r="A456" i="1" s="1"/>
  <c r="F458" i="1"/>
  <c r="D459" i="1"/>
  <c r="A457" i="1" s="1"/>
  <c r="F459" i="1"/>
  <c r="D460" i="1"/>
  <c r="A458" i="1" s="1"/>
  <c r="F460" i="1"/>
  <c r="D461" i="1"/>
  <c r="A459" i="1" s="1"/>
  <c r="F461" i="1"/>
  <c r="D462" i="1"/>
  <c r="A460" i="1" s="1"/>
  <c r="F462" i="1"/>
  <c r="D463" i="1"/>
  <c r="A461" i="1" s="1"/>
  <c r="F463" i="1"/>
  <c r="D464" i="1"/>
  <c r="A462" i="1" s="1"/>
  <c r="F464" i="1"/>
  <c r="D465" i="1"/>
  <c r="A463" i="1" s="1"/>
  <c r="F465" i="1"/>
  <c r="D466" i="1"/>
  <c r="A464" i="1" s="1"/>
  <c r="F466" i="1"/>
  <c r="D467" i="1"/>
  <c r="A465" i="1" s="1"/>
  <c r="F467" i="1"/>
  <c r="D468" i="1"/>
  <c r="A466" i="1" s="1"/>
  <c r="F468" i="1"/>
  <c r="D469" i="1"/>
  <c r="A467" i="1" s="1"/>
  <c r="F469" i="1"/>
  <c r="D470" i="1"/>
  <c r="A468" i="1" s="1"/>
  <c r="F470" i="1"/>
  <c r="D471" i="1"/>
  <c r="A469" i="1" s="1"/>
  <c r="F471" i="1"/>
  <c r="D472" i="1"/>
  <c r="A470" i="1" s="1"/>
  <c r="F472" i="1"/>
  <c r="D473" i="1"/>
  <c r="A471" i="1" s="1"/>
  <c r="F473" i="1"/>
  <c r="D474" i="1"/>
  <c r="A472" i="1" s="1"/>
  <c r="F474" i="1"/>
  <c r="D475" i="1"/>
  <c r="A473" i="1" s="1"/>
  <c r="F475" i="1"/>
  <c r="D476" i="1"/>
  <c r="A474" i="1" s="1"/>
  <c r="F476" i="1"/>
  <c r="D477" i="1"/>
  <c r="A475" i="1" s="1"/>
  <c r="F477" i="1"/>
  <c r="D478" i="1"/>
  <c r="A476" i="1" s="1"/>
  <c r="F478" i="1"/>
  <c r="D479" i="1"/>
  <c r="A477" i="1" s="1"/>
  <c r="F479" i="1"/>
  <c r="D480" i="1"/>
  <c r="A478" i="1" s="1"/>
  <c r="F480" i="1"/>
  <c r="D481" i="1"/>
  <c r="A479" i="1" s="1"/>
  <c r="F481" i="1"/>
  <c r="D482" i="1"/>
  <c r="A480" i="1" s="1"/>
  <c r="F482" i="1"/>
  <c r="D483" i="1"/>
  <c r="A481" i="1" s="1"/>
  <c r="F483" i="1"/>
  <c r="D484" i="1"/>
  <c r="A482" i="1" s="1"/>
  <c r="F484" i="1"/>
  <c r="B483" i="1" l="1"/>
  <c r="B459" i="1"/>
  <c r="B484" i="1"/>
  <c r="B479" i="1"/>
  <c r="B463" i="1"/>
  <c r="B482" i="1"/>
  <c r="B478" i="1"/>
  <c r="B474" i="1"/>
  <c r="B470" i="1"/>
  <c r="B466" i="1"/>
  <c r="B462" i="1"/>
  <c r="B458" i="1"/>
  <c r="B471" i="1"/>
  <c r="B475" i="1"/>
  <c r="B481" i="1"/>
  <c r="B477" i="1"/>
  <c r="B473" i="1"/>
  <c r="B469" i="1"/>
  <c r="B465" i="1"/>
  <c r="B461" i="1"/>
  <c r="B457" i="1"/>
  <c r="B467" i="1"/>
  <c r="B480" i="1"/>
  <c r="B476" i="1"/>
  <c r="B472" i="1"/>
  <c r="B468" i="1"/>
  <c r="B464" i="1"/>
  <c r="B460" i="1"/>
  <c r="B456" i="1"/>
  <c r="C483" i="1"/>
  <c r="C481" i="1"/>
  <c r="C479" i="1"/>
  <c r="C477" i="1"/>
  <c r="C475" i="1"/>
  <c r="C473" i="1"/>
  <c r="C471" i="1"/>
  <c r="C469" i="1"/>
  <c r="C467" i="1"/>
  <c r="C465" i="1"/>
  <c r="C463" i="1"/>
  <c r="C461" i="1"/>
  <c r="C459" i="1"/>
  <c r="C457" i="1"/>
  <c r="C484" i="1"/>
  <c r="C482" i="1"/>
  <c r="C480" i="1"/>
  <c r="C478" i="1"/>
  <c r="C476" i="1"/>
  <c r="C474" i="1"/>
  <c r="C472" i="1"/>
  <c r="C470" i="1"/>
  <c r="C468" i="1"/>
  <c r="C466" i="1"/>
  <c r="C464" i="1"/>
  <c r="C462" i="1"/>
  <c r="C460" i="1"/>
  <c r="C458" i="1"/>
  <c r="C456" i="1"/>
  <c r="D177" i="1"/>
  <c r="A175" i="1" s="1"/>
  <c r="F177" i="1"/>
  <c r="D266" i="1"/>
  <c r="A264" i="1" s="1"/>
  <c r="F266" i="1"/>
  <c r="D131" i="1"/>
  <c r="A129" i="1" s="1"/>
  <c r="F131" i="1"/>
  <c r="D189" i="1"/>
  <c r="A187" i="1" s="1"/>
  <c r="F189" i="1"/>
  <c r="D259" i="1"/>
  <c r="A257" i="1" s="1"/>
  <c r="F259" i="1"/>
  <c r="D154" i="1"/>
  <c r="A152" i="1" s="1"/>
  <c r="F154" i="1"/>
  <c r="D257" i="1"/>
  <c r="A255" i="1" s="1"/>
  <c r="F257" i="1"/>
  <c r="D22" i="1"/>
  <c r="A20" i="1" s="1"/>
  <c r="F22" i="1"/>
  <c r="D111" i="1"/>
  <c r="A109" i="1" s="1"/>
  <c r="F111" i="1"/>
  <c r="D134" i="1"/>
  <c r="A132" i="1" s="1"/>
  <c r="F134" i="1"/>
  <c r="D192" i="1"/>
  <c r="A190" i="1" s="1"/>
  <c r="F192" i="1"/>
  <c r="D287" i="1"/>
  <c r="A285" i="1" s="1"/>
  <c r="F287" i="1"/>
  <c r="D16" i="1"/>
  <c r="A14" i="1" s="1"/>
  <c r="F16" i="1"/>
  <c r="D83" i="1"/>
  <c r="A81" i="1" s="1"/>
  <c r="F83" i="1"/>
  <c r="D99" i="1"/>
  <c r="A97" i="1" s="1"/>
  <c r="F99" i="1"/>
  <c r="D151" i="1"/>
  <c r="A149" i="1" s="1"/>
  <c r="F151" i="1"/>
  <c r="D290" i="1"/>
  <c r="A288" i="1" s="1"/>
  <c r="F290" i="1"/>
  <c r="D201" i="1"/>
  <c r="A199" i="1" s="1"/>
  <c r="F201" i="1"/>
  <c r="D273" i="1"/>
  <c r="A271" i="1" s="1"/>
  <c r="F273" i="1"/>
  <c r="D57" i="1"/>
  <c r="A55" i="1" s="1"/>
  <c r="F57" i="1"/>
  <c r="D66" i="1"/>
  <c r="A64" i="1" s="1"/>
  <c r="F66" i="1"/>
  <c r="D69" i="1"/>
  <c r="A67" i="1" s="1"/>
  <c r="F69" i="1"/>
  <c r="D116" i="1"/>
  <c r="A114" i="1" s="1"/>
  <c r="F116" i="1"/>
  <c r="D152" i="1"/>
  <c r="A150" i="1" s="1"/>
  <c r="F152" i="1"/>
  <c r="D164" i="1"/>
  <c r="A162" i="1" s="1"/>
  <c r="F164" i="1"/>
  <c r="D230" i="1"/>
  <c r="A228" i="1" s="1"/>
  <c r="F230" i="1"/>
  <c r="D244" i="1"/>
  <c r="A242" i="1" s="1"/>
  <c r="F244" i="1"/>
  <c r="D13" i="1"/>
  <c r="F13" i="1"/>
  <c r="D20" i="1"/>
  <c r="A18" i="1" s="1"/>
  <c r="F20" i="1"/>
  <c r="D23" i="1"/>
  <c r="A21" i="1" s="1"/>
  <c r="F23" i="1"/>
  <c r="D26" i="1"/>
  <c r="A24" i="1" s="1"/>
  <c r="F26" i="1"/>
  <c r="D46" i="1"/>
  <c r="A44" i="1" s="1"/>
  <c r="F46" i="1"/>
  <c r="D47" i="1"/>
  <c r="A45" i="1" s="1"/>
  <c r="F47" i="1"/>
  <c r="D54" i="1"/>
  <c r="A52" i="1" s="1"/>
  <c r="F54" i="1"/>
  <c r="D63" i="1"/>
  <c r="A61" i="1" s="1"/>
  <c r="F63" i="1"/>
  <c r="D75" i="1"/>
  <c r="A73" i="1" s="1"/>
  <c r="F75" i="1"/>
  <c r="D81" i="1"/>
  <c r="A79" i="1" s="1"/>
  <c r="F81" i="1"/>
  <c r="D101" i="1"/>
  <c r="A99" i="1" s="1"/>
  <c r="F101" i="1"/>
  <c r="D107" i="1"/>
  <c r="A105" i="1" s="1"/>
  <c r="F107" i="1"/>
  <c r="D114" i="1"/>
  <c r="A112" i="1" s="1"/>
  <c r="F114" i="1"/>
  <c r="D127" i="1"/>
  <c r="A125" i="1" s="1"/>
  <c r="F127" i="1"/>
  <c r="D136" i="1"/>
  <c r="A134" i="1" s="1"/>
  <c r="F136" i="1"/>
  <c r="D139" i="1"/>
  <c r="A137" i="1" s="1"/>
  <c r="F139" i="1"/>
  <c r="D142" i="1"/>
  <c r="A140" i="1" s="1"/>
  <c r="F142" i="1"/>
  <c r="D145" i="1"/>
  <c r="A143" i="1" s="1"/>
  <c r="F145" i="1"/>
  <c r="D148" i="1"/>
  <c r="A146" i="1" s="1"/>
  <c r="F148" i="1"/>
  <c r="D156" i="1"/>
  <c r="A154" i="1" s="1"/>
  <c r="F156" i="1"/>
  <c r="D165" i="1"/>
  <c r="A163" i="1" s="1"/>
  <c r="F165" i="1"/>
  <c r="D172" i="1"/>
  <c r="A170" i="1" s="1"/>
  <c r="F172" i="1"/>
  <c r="D180" i="1"/>
  <c r="A178" i="1" s="1"/>
  <c r="F180" i="1"/>
  <c r="D183" i="1"/>
  <c r="A181" i="1" s="1"/>
  <c r="F183" i="1"/>
  <c r="D190" i="1"/>
  <c r="A188" i="1" s="1"/>
  <c r="F190" i="1"/>
  <c r="D193" i="1"/>
  <c r="A191" i="1" s="1"/>
  <c r="F193" i="1"/>
  <c r="D196" i="1"/>
  <c r="A194" i="1" s="1"/>
  <c r="F196" i="1"/>
  <c r="D210" i="1"/>
  <c r="A208" i="1" s="1"/>
  <c r="F210" i="1"/>
  <c r="D212" i="1"/>
  <c r="A210" i="1" s="1"/>
  <c r="F212" i="1"/>
  <c r="D220" i="1"/>
  <c r="A218" i="1" s="1"/>
  <c r="F220" i="1"/>
  <c r="D226" i="1"/>
  <c r="A224" i="1" s="1"/>
  <c r="F226" i="1"/>
  <c r="D251" i="1"/>
  <c r="A249" i="1" s="1"/>
  <c r="F251" i="1"/>
  <c r="D260" i="1"/>
  <c r="A258" i="1" s="1"/>
  <c r="F260" i="1"/>
  <c r="D261" i="1"/>
  <c r="A259" i="1" s="1"/>
  <c r="F261" i="1"/>
  <c r="D269" i="1"/>
  <c r="A267" i="1" s="1"/>
  <c r="F269" i="1"/>
  <c r="D272" i="1"/>
  <c r="A270" i="1" s="1"/>
  <c r="F272" i="1"/>
  <c r="D276" i="1"/>
  <c r="A274" i="1" s="1"/>
  <c r="F276" i="1"/>
  <c r="D283" i="1"/>
  <c r="A281" i="1" s="1"/>
  <c r="F283" i="1"/>
  <c r="D294" i="1"/>
  <c r="A292" i="1" s="1"/>
  <c r="F294" i="1"/>
  <c r="D300" i="1"/>
  <c r="A298" i="1" s="1"/>
  <c r="F300" i="1"/>
  <c r="D301" i="1"/>
  <c r="A299" i="1" s="1"/>
  <c r="F301" i="1"/>
  <c r="D304" i="1"/>
  <c r="A302" i="1" s="1"/>
  <c r="F304" i="1"/>
  <c r="D309" i="1"/>
  <c r="A307" i="1" s="1"/>
  <c r="F309" i="1"/>
  <c r="D315" i="1"/>
  <c r="A313" i="1" s="1"/>
  <c r="F315" i="1"/>
  <c r="D45" i="1"/>
  <c r="A43" i="1" s="1"/>
  <c r="F45" i="1"/>
  <c r="D50" i="1"/>
  <c r="A48" i="1" s="1"/>
  <c r="F50" i="1"/>
  <c r="D178" i="1"/>
  <c r="A176" i="1" s="1"/>
  <c r="F178" i="1"/>
  <c r="D222" i="1"/>
  <c r="A220" i="1" s="1"/>
  <c r="F222" i="1"/>
  <c r="D179" i="1"/>
  <c r="A177" i="1" s="1"/>
  <c r="F179" i="1"/>
  <c r="D307" i="1"/>
  <c r="A305" i="1" s="1"/>
  <c r="F307" i="1"/>
  <c r="D32" i="1"/>
  <c r="A30" i="1" s="1"/>
  <c r="F32" i="1"/>
  <c r="D35" i="1"/>
  <c r="A33" i="1" s="1"/>
  <c r="F35" i="1"/>
  <c r="D146" i="1"/>
  <c r="A144" i="1" s="1"/>
  <c r="F146" i="1"/>
  <c r="D202" i="1"/>
  <c r="A200" i="1" s="1"/>
  <c r="F202" i="1"/>
  <c r="D274" i="1"/>
  <c r="A272" i="1" s="1"/>
  <c r="F274" i="1"/>
  <c r="D67" i="1"/>
  <c r="A65" i="1" s="1"/>
  <c r="F67" i="1"/>
  <c r="D70" i="1"/>
  <c r="A68" i="1" s="1"/>
  <c r="F70" i="1"/>
  <c r="D84" i="1"/>
  <c r="A82" i="1" s="1"/>
  <c r="F84" i="1"/>
  <c r="D86" i="1"/>
  <c r="A84" i="1" s="1"/>
  <c r="F86" i="1"/>
  <c r="D95" i="1"/>
  <c r="A93" i="1" s="1"/>
  <c r="F95" i="1"/>
  <c r="D117" i="1"/>
  <c r="A115" i="1" s="1"/>
  <c r="F117" i="1"/>
  <c r="D153" i="1"/>
  <c r="A151" i="1" s="1"/>
  <c r="F153" i="1"/>
  <c r="D160" i="1"/>
  <c r="A158" i="1" s="1"/>
  <c r="F160" i="1"/>
  <c r="D176" i="1"/>
  <c r="A174" i="1" s="1"/>
  <c r="F176" i="1"/>
  <c r="D204" i="1"/>
  <c r="A202" i="1" s="1"/>
  <c r="F204" i="1"/>
  <c r="D237" i="1"/>
  <c r="A235" i="1" s="1"/>
  <c r="F237" i="1"/>
  <c r="D281" i="1"/>
  <c r="A279" i="1" s="1"/>
  <c r="F281" i="1"/>
  <c r="D291" i="1"/>
  <c r="A289" i="1" s="1"/>
  <c r="F291" i="1"/>
  <c r="D245" i="1"/>
  <c r="A243" i="1" s="1"/>
  <c r="F245" i="1"/>
  <c r="D319" i="1"/>
  <c r="A317" i="1" s="1"/>
  <c r="F319" i="1"/>
  <c r="D31" i="1"/>
  <c r="A29" i="1" s="1"/>
  <c r="F31" i="1"/>
  <c r="D55" i="1"/>
  <c r="A53" i="1" s="1"/>
  <c r="F55" i="1"/>
  <c r="D64" i="1"/>
  <c r="A62" i="1" s="1"/>
  <c r="F64" i="1"/>
  <c r="D119" i="1"/>
  <c r="A117" i="1" s="1"/>
  <c r="F119" i="1"/>
  <c r="D158" i="1"/>
  <c r="A156" i="1" s="1"/>
  <c r="F158" i="1"/>
  <c r="D167" i="1"/>
  <c r="A165" i="1" s="1"/>
  <c r="F167" i="1"/>
  <c r="D181" i="1"/>
  <c r="A179" i="1" s="1"/>
  <c r="F181" i="1"/>
  <c r="D206" i="1"/>
  <c r="A204" i="1" s="1"/>
  <c r="F206" i="1"/>
  <c r="D213" i="1"/>
  <c r="A211" i="1" s="1"/>
  <c r="F213" i="1"/>
  <c r="D215" i="1"/>
  <c r="A213" i="1" s="1"/>
  <c r="F215" i="1"/>
  <c r="D217" i="1"/>
  <c r="A215" i="1" s="1"/>
  <c r="F217" i="1"/>
  <c r="D238" i="1"/>
  <c r="A236" i="1" s="1"/>
  <c r="F238" i="1"/>
  <c r="D270" i="1"/>
  <c r="A268" i="1" s="1"/>
  <c r="F270" i="1"/>
  <c r="D320" i="1"/>
  <c r="A318" i="1" s="1"/>
  <c r="F320" i="1"/>
  <c r="D321" i="1"/>
  <c r="A319" i="1" s="1"/>
  <c r="F321" i="1"/>
  <c r="D322" i="1"/>
  <c r="A320" i="1" s="1"/>
  <c r="F322" i="1"/>
  <c r="D323" i="1"/>
  <c r="A321" i="1" s="1"/>
  <c r="F323" i="1"/>
  <c r="D324" i="1"/>
  <c r="A322" i="1" s="1"/>
  <c r="F324" i="1"/>
  <c r="D325" i="1"/>
  <c r="A323" i="1" s="1"/>
  <c r="F325" i="1"/>
  <c r="D326" i="1"/>
  <c r="A324" i="1" s="1"/>
  <c r="F326" i="1"/>
  <c r="D327" i="1"/>
  <c r="A325" i="1" s="1"/>
  <c r="F327" i="1"/>
  <c r="D328" i="1"/>
  <c r="A326" i="1" s="1"/>
  <c r="F328" i="1"/>
  <c r="D329" i="1"/>
  <c r="A327" i="1" s="1"/>
  <c r="F329" i="1"/>
  <c r="D330" i="1"/>
  <c r="A328" i="1" s="1"/>
  <c r="F330" i="1"/>
  <c r="D331" i="1"/>
  <c r="A329" i="1" s="1"/>
  <c r="F331" i="1"/>
  <c r="D332" i="1"/>
  <c r="A330" i="1" s="1"/>
  <c r="F332" i="1"/>
  <c r="D333" i="1"/>
  <c r="A331" i="1" s="1"/>
  <c r="F333" i="1"/>
  <c r="D334" i="1"/>
  <c r="A332" i="1" s="1"/>
  <c r="F334" i="1"/>
  <c r="D335" i="1"/>
  <c r="A333" i="1" s="1"/>
  <c r="F335" i="1"/>
  <c r="D336" i="1"/>
  <c r="A334" i="1" s="1"/>
  <c r="F336" i="1"/>
  <c r="D337" i="1"/>
  <c r="A335" i="1" s="1"/>
  <c r="F337" i="1"/>
  <c r="D338" i="1"/>
  <c r="A336" i="1" s="1"/>
  <c r="F338" i="1"/>
  <c r="D339" i="1"/>
  <c r="A337" i="1" s="1"/>
  <c r="F339" i="1"/>
  <c r="D340" i="1"/>
  <c r="A338" i="1" s="1"/>
  <c r="F340" i="1"/>
  <c r="D341" i="1"/>
  <c r="A339" i="1" s="1"/>
  <c r="F341" i="1"/>
  <c r="D342" i="1"/>
  <c r="A340" i="1" s="1"/>
  <c r="F342" i="1"/>
  <c r="D343" i="1"/>
  <c r="A341" i="1" s="1"/>
  <c r="F343" i="1"/>
  <c r="D344" i="1"/>
  <c r="A342" i="1" s="1"/>
  <c r="F344" i="1"/>
  <c r="D345" i="1"/>
  <c r="A343" i="1" s="1"/>
  <c r="F345" i="1"/>
  <c r="D346" i="1"/>
  <c r="A344" i="1" s="1"/>
  <c r="F346" i="1"/>
  <c r="D347" i="1"/>
  <c r="A345" i="1" s="1"/>
  <c r="F347" i="1"/>
  <c r="D348" i="1"/>
  <c r="A346" i="1" s="1"/>
  <c r="F348" i="1"/>
  <c r="D349" i="1"/>
  <c r="A347" i="1" s="1"/>
  <c r="F349" i="1"/>
  <c r="D350" i="1"/>
  <c r="A348" i="1" s="1"/>
  <c r="F350" i="1"/>
  <c r="D351" i="1"/>
  <c r="A349" i="1" s="1"/>
  <c r="F351" i="1"/>
  <c r="D352" i="1"/>
  <c r="A350" i="1" s="1"/>
  <c r="F352" i="1"/>
  <c r="D353" i="1"/>
  <c r="A351" i="1" s="1"/>
  <c r="F353" i="1"/>
  <c r="D354" i="1"/>
  <c r="A352" i="1" s="1"/>
  <c r="F354" i="1"/>
  <c r="D355" i="1"/>
  <c r="A353" i="1" s="1"/>
  <c r="F355" i="1"/>
  <c r="D356" i="1"/>
  <c r="A354" i="1" s="1"/>
  <c r="F356" i="1"/>
  <c r="D357" i="1"/>
  <c r="A355" i="1" s="1"/>
  <c r="F357" i="1"/>
  <c r="D358" i="1"/>
  <c r="A356" i="1" s="1"/>
  <c r="F358" i="1"/>
  <c r="D359" i="1"/>
  <c r="A357" i="1" s="1"/>
  <c r="F359" i="1"/>
  <c r="D360" i="1"/>
  <c r="A358" i="1" s="1"/>
  <c r="F360" i="1"/>
  <c r="D361" i="1"/>
  <c r="A359" i="1" s="1"/>
  <c r="F361" i="1"/>
  <c r="D362" i="1"/>
  <c r="A360" i="1" s="1"/>
  <c r="F362" i="1"/>
  <c r="D363" i="1"/>
  <c r="A361" i="1" s="1"/>
  <c r="F363" i="1"/>
  <c r="D364" i="1"/>
  <c r="A362" i="1" s="1"/>
  <c r="F364" i="1"/>
  <c r="D365" i="1"/>
  <c r="A363" i="1" s="1"/>
  <c r="F365" i="1"/>
  <c r="D366" i="1"/>
  <c r="A364" i="1" s="1"/>
  <c r="F366" i="1"/>
  <c r="D367" i="1"/>
  <c r="A365" i="1" s="1"/>
  <c r="F367" i="1"/>
  <c r="D368" i="1"/>
  <c r="A366" i="1" s="1"/>
  <c r="F368" i="1"/>
  <c r="D369" i="1"/>
  <c r="A367" i="1" s="1"/>
  <c r="F369" i="1"/>
  <c r="D370" i="1"/>
  <c r="A368" i="1" s="1"/>
  <c r="F370" i="1"/>
  <c r="D371" i="1"/>
  <c r="A369" i="1" s="1"/>
  <c r="F371" i="1"/>
  <c r="D372" i="1"/>
  <c r="A370" i="1" s="1"/>
  <c r="F372" i="1"/>
  <c r="D373" i="1"/>
  <c r="A371" i="1" s="1"/>
  <c r="F373" i="1"/>
  <c r="D374" i="1"/>
  <c r="A372" i="1" s="1"/>
  <c r="F374" i="1"/>
  <c r="D375" i="1"/>
  <c r="A373" i="1" s="1"/>
  <c r="F375" i="1"/>
  <c r="D376" i="1"/>
  <c r="A374" i="1" s="1"/>
  <c r="F376" i="1"/>
  <c r="D377" i="1"/>
  <c r="A375" i="1" s="1"/>
  <c r="F377" i="1"/>
  <c r="D378" i="1"/>
  <c r="A376" i="1" s="1"/>
  <c r="F378" i="1"/>
  <c r="D379" i="1"/>
  <c r="A377" i="1" s="1"/>
  <c r="F379" i="1"/>
  <c r="D380" i="1"/>
  <c r="A378" i="1" s="1"/>
  <c r="F380" i="1"/>
  <c r="D381" i="1"/>
  <c r="A379" i="1" s="1"/>
  <c r="F381" i="1"/>
  <c r="D382" i="1"/>
  <c r="A380" i="1" s="1"/>
  <c r="F382" i="1"/>
  <c r="D383" i="1"/>
  <c r="A381" i="1" s="1"/>
  <c r="F383" i="1"/>
  <c r="D384" i="1"/>
  <c r="A382" i="1" s="1"/>
  <c r="F384" i="1"/>
  <c r="D385" i="1"/>
  <c r="A383" i="1" s="1"/>
  <c r="F385" i="1"/>
  <c r="D386" i="1"/>
  <c r="A384" i="1" s="1"/>
  <c r="F386" i="1"/>
  <c r="D387" i="1"/>
  <c r="A385" i="1" s="1"/>
  <c r="F387" i="1"/>
  <c r="D388" i="1"/>
  <c r="A386" i="1" s="1"/>
  <c r="F388" i="1"/>
  <c r="D389" i="1"/>
  <c r="A387" i="1" s="1"/>
  <c r="F389" i="1"/>
  <c r="D390" i="1"/>
  <c r="A388" i="1" s="1"/>
  <c r="F390" i="1"/>
  <c r="D391" i="1"/>
  <c r="A389" i="1" s="1"/>
  <c r="F391" i="1"/>
  <c r="D392" i="1"/>
  <c r="A390" i="1" s="1"/>
  <c r="F392" i="1"/>
  <c r="D393" i="1"/>
  <c r="A391" i="1" s="1"/>
  <c r="F393" i="1"/>
  <c r="D394" i="1"/>
  <c r="A392" i="1" s="1"/>
  <c r="F394" i="1"/>
  <c r="D395" i="1"/>
  <c r="A393" i="1" s="1"/>
  <c r="F395" i="1"/>
  <c r="D396" i="1"/>
  <c r="A394" i="1" s="1"/>
  <c r="F396" i="1"/>
  <c r="D397" i="1"/>
  <c r="A395" i="1" s="1"/>
  <c r="F397" i="1"/>
  <c r="D398" i="1"/>
  <c r="A396" i="1" s="1"/>
  <c r="F398" i="1"/>
  <c r="D399" i="1"/>
  <c r="A397" i="1" s="1"/>
  <c r="F399" i="1"/>
  <c r="D400" i="1"/>
  <c r="A398" i="1" s="1"/>
  <c r="F400" i="1"/>
  <c r="D401" i="1"/>
  <c r="A399" i="1" s="1"/>
  <c r="F401" i="1"/>
  <c r="D402" i="1"/>
  <c r="A400" i="1" s="1"/>
  <c r="F402" i="1"/>
  <c r="D403" i="1"/>
  <c r="A401" i="1" s="1"/>
  <c r="F403" i="1"/>
  <c r="D404" i="1"/>
  <c r="A402" i="1" s="1"/>
  <c r="F404" i="1"/>
  <c r="D405" i="1"/>
  <c r="A403" i="1" s="1"/>
  <c r="F405" i="1"/>
  <c r="D406" i="1"/>
  <c r="A404" i="1" s="1"/>
  <c r="F406" i="1"/>
  <c r="D407" i="1"/>
  <c r="A405" i="1" s="1"/>
  <c r="F407" i="1"/>
  <c r="D408" i="1"/>
  <c r="A406" i="1" s="1"/>
  <c r="F408" i="1"/>
  <c r="D409" i="1"/>
  <c r="A407" i="1" s="1"/>
  <c r="F409" i="1"/>
  <c r="D410" i="1"/>
  <c r="A408" i="1" s="1"/>
  <c r="F410" i="1"/>
  <c r="D411" i="1"/>
  <c r="A409" i="1" s="1"/>
  <c r="F411" i="1"/>
  <c r="D412" i="1"/>
  <c r="A410" i="1" s="1"/>
  <c r="F412" i="1"/>
  <c r="D413" i="1"/>
  <c r="A411" i="1" s="1"/>
  <c r="F413" i="1"/>
  <c r="D414" i="1"/>
  <c r="A412" i="1" s="1"/>
  <c r="F414" i="1"/>
  <c r="D415" i="1"/>
  <c r="A413" i="1" s="1"/>
  <c r="F415" i="1"/>
  <c r="D416" i="1"/>
  <c r="A414" i="1" s="1"/>
  <c r="F416" i="1"/>
  <c r="D417" i="1"/>
  <c r="A415" i="1" s="1"/>
  <c r="F417" i="1"/>
  <c r="D418" i="1"/>
  <c r="A416" i="1" s="1"/>
  <c r="F418" i="1"/>
  <c r="D419" i="1"/>
  <c r="A417" i="1" s="1"/>
  <c r="F419" i="1"/>
  <c r="D420" i="1"/>
  <c r="A418" i="1" s="1"/>
  <c r="F420" i="1"/>
  <c r="D421" i="1"/>
  <c r="A419" i="1" s="1"/>
  <c r="F421" i="1"/>
  <c r="D422" i="1"/>
  <c r="A420" i="1" s="1"/>
  <c r="F422" i="1"/>
  <c r="D423" i="1"/>
  <c r="A421" i="1" s="1"/>
  <c r="F423" i="1"/>
  <c r="D424" i="1"/>
  <c r="A422" i="1" s="1"/>
  <c r="F424" i="1"/>
  <c r="D425" i="1"/>
  <c r="A423" i="1" s="1"/>
  <c r="F425" i="1"/>
  <c r="D426" i="1"/>
  <c r="A424" i="1" s="1"/>
  <c r="F426" i="1"/>
  <c r="D427" i="1"/>
  <c r="A425" i="1" s="1"/>
  <c r="F427" i="1"/>
  <c r="D428" i="1"/>
  <c r="A426" i="1" s="1"/>
  <c r="F428" i="1"/>
  <c r="D429" i="1"/>
  <c r="A427" i="1" s="1"/>
  <c r="F429" i="1"/>
  <c r="D430" i="1"/>
  <c r="A428" i="1" s="1"/>
  <c r="F430" i="1"/>
  <c r="D431" i="1"/>
  <c r="A429" i="1" s="1"/>
  <c r="F431" i="1"/>
  <c r="D432" i="1"/>
  <c r="A430" i="1" s="1"/>
  <c r="F432" i="1"/>
  <c r="D433" i="1"/>
  <c r="A431" i="1" s="1"/>
  <c r="F433" i="1"/>
  <c r="D434" i="1"/>
  <c r="A432" i="1" s="1"/>
  <c r="F434" i="1"/>
  <c r="D435" i="1"/>
  <c r="A433" i="1" s="1"/>
  <c r="F435" i="1"/>
  <c r="D436" i="1"/>
  <c r="A434" i="1" s="1"/>
  <c r="F436" i="1"/>
  <c r="D437" i="1"/>
  <c r="A435" i="1" s="1"/>
  <c r="F437" i="1"/>
  <c r="D438" i="1"/>
  <c r="A436" i="1" s="1"/>
  <c r="F438" i="1"/>
  <c r="D439" i="1"/>
  <c r="A437" i="1" s="1"/>
  <c r="F439" i="1"/>
  <c r="D440" i="1"/>
  <c r="A438" i="1" s="1"/>
  <c r="F440" i="1"/>
  <c r="D441" i="1"/>
  <c r="A439" i="1" s="1"/>
  <c r="F441" i="1"/>
  <c r="D442" i="1"/>
  <c r="A440" i="1" s="1"/>
  <c r="F442" i="1"/>
  <c r="D443" i="1"/>
  <c r="A441" i="1" s="1"/>
  <c r="F443" i="1"/>
  <c r="D444" i="1"/>
  <c r="A442" i="1" s="1"/>
  <c r="F444" i="1"/>
  <c r="D445" i="1"/>
  <c r="A443" i="1" s="1"/>
  <c r="F445" i="1"/>
  <c r="D446" i="1"/>
  <c r="A444" i="1" s="1"/>
  <c r="F446" i="1"/>
  <c r="D447" i="1"/>
  <c r="A445" i="1" s="1"/>
  <c r="F447" i="1"/>
  <c r="D448" i="1"/>
  <c r="A446" i="1" s="1"/>
  <c r="F448" i="1"/>
  <c r="D449" i="1"/>
  <c r="A447" i="1" s="1"/>
  <c r="F449" i="1"/>
  <c r="D450" i="1"/>
  <c r="A448" i="1" s="1"/>
  <c r="F450" i="1"/>
  <c r="D451" i="1"/>
  <c r="A449" i="1" s="1"/>
  <c r="F451" i="1"/>
  <c r="D452" i="1"/>
  <c r="A450" i="1" s="1"/>
  <c r="F452" i="1"/>
  <c r="D453" i="1"/>
  <c r="A451" i="1" s="1"/>
  <c r="F453" i="1"/>
  <c r="D454" i="1"/>
  <c r="A452" i="1" s="1"/>
  <c r="F454" i="1"/>
  <c r="D455" i="1"/>
  <c r="A453" i="1" s="1"/>
  <c r="F455" i="1"/>
  <c r="F19" i="1"/>
  <c r="D279" i="1"/>
  <c r="A277" i="1" s="1"/>
  <c r="F279" i="1"/>
  <c r="D282" i="1"/>
  <c r="A280" i="1" s="1"/>
  <c r="F282" i="1"/>
  <c r="D285" i="1"/>
  <c r="A283" i="1" s="1"/>
  <c r="F285" i="1"/>
  <c r="D292" i="1"/>
  <c r="A290" i="1" s="1"/>
  <c r="F292" i="1"/>
  <c r="D293" i="1"/>
  <c r="A291" i="1" s="1"/>
  <c r="F293" i="1"/>
  <c r="D299" i="1"/>
  <c r="A297" i="1" s="1"/>
  <c r="F299" i="1"/>
  <c r="D303" i="1"/>
  <c r="A301" i="1" s="1"/>
  <c r="F303" i="1"/>
  <c r="D308" i="1"/>
  <c r="A306" i="1" s="1"/>
  <c r="F308" i="1"/>
  <c r="D314" i="1"/>
  <c r="A312" i="1" s="1"/>
  <c r="F314" i="1"/>
  <c r="D317" i="1"/>
  <c r="A315" i="1" s="1"/>
  <c r="F317" i="1"/>
  <c r="D15" i="1"/>
  <c r="A13" i="1" s="1"/>
  <c r="F15" i="1"/>
  <c r="D18" i="1"/>
  <c r="A16" i="1" s="1"/>
  <c r="F18" i="1"/>
  <c r="D29" i="1"/>
  <c r="A27" i="1" s="1"/>
  <c r="F29" i="1"/>
  <c r="D62" i="1"/>
  <c r="A60" i="1" s="1"/>
  <c r="F62" i="1"/>
  <c r="D92" i="1"/>
  <c r="A90" i="1" s="1"/>
  <c r="F92" i="1"/>
  <c r="D163" i="1"/>
  <c r="A161" i="1" s="1"/>
  <c r="F163" i="1"/>
  <c r="D233" i="1"/>
  <c r="A231" i="1" s="1"/>
  <c r="F233" i="1"/>
  <c r="D241" i="1"/>
  <c r="A239" i="1" s="1"/>
  <c r="F241" i="1"/>
  <c r="D289" i="1"/>
  <c r="A287" i="1" s="1"/>
  <c r="F289" i="1"/>
  <c r="D311" i="1"/>
  <c r="A309" i="1" s="1"/>
  <c r="F311" i="1"/>
  <c r="D39" i="1"/>
  <c r="A37" i="1" s="1"/>
  <c r="F39" i="1"/>
  <c r="D52" i="1"/>
  <c r="A50" i="1" s="1"/>
  <c r="F52" i="1"/>
  <c r="D77" i="1"/>
  <c r="A75" i="1" s="1"/>
  <c r="F77" i="1"/>
  <c r="D88" i="1"/>
  <c r="A86" i="1" s="1"/>
  <c r="F88" i="1"/>
  <c r="D110" i="1"/>
  <c r="A108" i="1" s="1"/>
  <c r="F110" i="1"/>
  <c r="D124" i="1"/>
  <c r="A122" i="1" s="1"/>
  <c r="F124" i="1"/>
  <c r="D130" i="1"/>
  <c r="A128" i="1" s="1"/>
  <c r="F130" i="1"/>
  <c r="D161" i="1"/>
  <c r="A159" i="1" s="1"/>
  <c r="F161" i="1"/>
  <c r="D169" i="1"/>
  <c r="A167" i="1" s="1"/>
  <c r="F169" i="1"/>
  <c r="D187" i="1"/>
  <c r="A185" i="1" s="1"/>
  <c r="F187" i="1"/>
  <c r="D191" i="1"/>
  <c r="A189" i="1" s="1"/>
  <c r="F191" i="1"/>
  <c r="D195" i="1"/>
  <c r="A193" i="1" s="1"/>
  <c r="F195" i="1"/>
  <c r="D248" i="1"/>
  <c r="A246" i="1" s="1"/>
  <c r="F248" i="1"/>
  <c r="D250" i="1"/>
  <c r="A248" i="1" s="1"/>
  <c r="F250" i="1"/>
  <c r="D286" i="1"/>
  <c r="A284" i="1" s="1"/>
  <c r="F286" i="1"/>
  <c r="D34" i="1"/>
  <c r="A32" i="1" s="1"/>
  <c r="F34" i="1"/>
  <c r="D49" i="1"/>
  <c r="A47" i="1" s="1"/>
  <c r="F49" i="1"/>
  <c r="D121" i="1"/>
  <c r="A119" i="1" s="1"/>
  <c r="F121" i="1"/>
  <c r="D133" i="1"/>
  <c r="A131" i="1" s="1"/>
  <c r="F133" i="1"/>
  <c r="D14" i="1"/>
  <c r="A12" i="1" s="1"/>
  <c r="F14" i="1"/>
  <c r="D17" i="1"/>
  <c r="A15" i="1" s="1"/>
  <c r="F17" i="1"/>
  <c r="D28" i="1"/>
  <c r="A26" i="1" s="1"/>
  <c r="F28" i="1"/>
  <c r="D36" i="1"/>
  <c r="A34" i="1" s="1"/>
  <c r="F36" i="1"/>
  <c r="D44" i="1"/>
  <c r="A42" i="1" s="1"/>
  <c r="F44" i="1"/>
  <c r="D56" i="1"/>
  <c r="A54" i="1" s="1"/>
  <c r="F56" i="1"/>
  <c r="D60" i="1"/>
  <c r="A58" i="1" s="1"/>
  <c r="F60" i="1"/>
  <c r="D61" i="1"/>
  <c r="A59" i="1" s="1"/>
  <c r="F61" i="1"/>
  <c r="D65" i="1"/>
  <c r="A63" i="1" s="1"/>
  <c r="F65" i="1"/>
  <c r="D68" i="1"/>
  <c r="A66" i="1" s="1"/>
  <c r="F68" i="1"/>
  <c r="D72" i="1"/>
  <c r="A70" i="1" s="1"/>
  <c r="F72" i="1"/>
  <c r="D82" i="1"/>
  <c r="A80" i="1" s="1"/>
  <c r="F82" i="1"/>
  <c r="D85" i="1"/>
  <c r="A83" i="1" s="1"/>
  <c r="F85" i="1"/>
  <c r="D91" i="1"/>
  <c r="A89" i="1" s="1"/>
  <c r="F91" i="1"/>
  <c r="D94" i="1"/>
  <c r="A92" i="1" s="1"/>
  <c r="F94" i="1"/>
  <c r="D105" i="1"/>
  <c r="A103" i="1" s="1"/>
  <c r="F105" i="1"/>
  <c r="D115" i="1"/>
  <c r="A113" i="1" s="1"/>
  <c r="F115" i="1"/>
  <c r="D137" i="1"/>
  <c r="A135" i="1" s="1"/>
  <c r="F137" i="1"/>
  <c r="D150" i="1"/>
  <c r="A148" i="1" s="1"/>
  <c r="F150" i="1"/>
  <c r="D171" i="1"/>
  <c r="A169" i="1" s="1"/>
  <c r="F171" i="1"/>
  <c r="D175" i="1"/>
  <c r="A173" i="1" s="1"/>
  <c r="F175" i="1"/>
  <c r="D203" i="1"/>
  <c r="A201" i="1" s="1"/>
  <c r="F203" i="1"/>
  <c r="D205" i="1"/>
  <c r="A203" i="1" s="1"/>
  <c r="F205" i="1"/>
  <c r="D227" i="1"/>
  <c r="A225" i="1" s="1"/>
  <c r="F227" i="1"/>
  <c r="D228" i="1"/>
  <c r="A226" i="1" s="1"/>
  <c r="F228" i="1"/>
  <c r="D229" i="1"/>
  <c r="A227" i="1" s="1"/>
  <c r="F229" i="1"/>
  <c r="D232" i="1"/>
  <c r="A230" i="1" s="1"/>
  <c r="F232" i="1"/>
  <c r="D236" i="1"/>
  <c r="A234" i="1" s="1"/>
  <c r="F236" i="1"/>
  <c r="D240" i="1"/>
  <c r="A238" i="1" s="1"/>
  <c r="F240" i="1"/>
  <c r="D256" i="1"/>
  <c r="A254" i="1" s="1"/>
  <c r="F256" i="1"/>
  <c r="D278" i="1"/>
  <c r="A276" i="1" s="1"/>
  <c r="F278" i="1"/>
  <c r="D280" i="1"/>
  <c r="A278" i="1" s="1"/>
  <c r="F280" i="1"/>
  <c r="D288" i="1"/>
  <c r="A286" i="1" s="1"/>
  <c r="F288" i="1"/>
  <c r="D295" i="1"/>
  <c r="A293" i="1" s="1"/>
  <c r="F295" i="1"/>
  <c r="D297" i="1"/>
  <c r="A295" i="1" s="1"/>
  <c r="F297" i="1"/>
  <c r="D243" i="1"/>
  <c r="A241" i="1" s="1"/>
  <c r="F243" i="1"/>
  <c r="D302" i="1"/>
  <c r="A300" i="1" s="1"/>
  <c r="F302" i="1"/>
  <c r="D310" i="1"/>
  <c r="A308" i="1" s="1"/>
  <c r="F310" i="1"/>
  <c r="D313" i="1"/>
  <c r="A311" i="1" s="1"/>
  <c r="F313" i="1"/>
  <c r="D318" i="1"/>
  <c r="A316" i="1" s="1"/>
  <c r="F318" i="1"/>
  <c r="D12" i="1"/>
  <c r="F12" i="1"/>
  <c r="D19" i="1"/>
  <c r="A17" i="1" s="1"/>
  <c r="D21" i="1"/>
  <c r="A19" i="1" s="1"/>
  <c r="F21" i="1"/>
  <c r="D25" i="1"/>
  <c r="A23" i="1" s="1"/>
  <c r="F25" i="1"/>
  <c r="D30" i="1"/>
  <c r="A28" i="1" s="1"/>
  <c r="F30" i="1"/>
  <c r="D38" i="1"/>
  <c r="A36" i="1" s="1"/>
  <c r="F38" i="1"/>
  <c r="D41" i="1"/>
  <c r="A39" i="1" s="1"/>
  <c r="F41" i="1"/>
  <c r="D43" i="1"/>
  <c r="A41" i="1" s="1"/>
  <c r="F43" i="1"/>
  <c r="D51" i="1"/>
  <c r="A49" i="1" s="1"/>
  <c r="F51" i="1"/>
  <c r="D53" i="1"/>
  <c r="A51" i="1" s="1"/>
  <c r="F53" i="1"/>
  <c r="D73" i="1"/>
  <c r="A71" i="1" s="1"/>
  <c r="F73" i="1"/>
  <c r="D74" i="1"/>
  <c r="A72" i="1" s="1"/>
  <c r="F74" i="1"/>
  <c r="D78" i="1"/>
  <c r="A76" i="1" s="1"/>
  <c r="F78" i="1"/>
  <c r="D80" i="1"/>
  <c r="A78" i="1" s="1"/>
  <c r="F80" i="1"/>
  <c r="D87" i="1"/>
  <c r="A85" i="1" s="1"/>
  <c r="F87" i="1"/>
  <c r="D97" i="1"/>
  <c r="A95" i="1" s="1"/>
  <c r="F97" i="1"/>
  <c r="D103" i="1"/>
  <c r="A101" i="1" s="1"/>
  <c r="F103" i="1"/>
  <c r="D104" i="1"/>
  <c r="A102" i="1" s="1"/>
  <c r="F104" i="1"/>
  <c r="D106" i="1"/>
  <c r="A104" i="1" s="1"/>
  <c r="F106" i="1"/>
  <c r="D109" i="1"/>
  <c r="A107" i="1" s="1"/>
  <c r="F109" i="1"/>
  <c r="D113" i="1"/>
  <c r="A111" i="1" s="1"/>
  <c r="F113" i="1"/>
  <c r="D118" i="1"/>
  <c r="A116" i="1" s="1"/>
  <c r="F118" i="1"/>
  <c r="D123" i="1"/>
  <c r="A121" i="1" s="1"/>
  <c r="F123" i="1"/>
  <c r="D125" i="1"/>
  <c r="A123" i="1" s="1"/>
  <c r="F125" i="1"/>
  <c r="D126" i="1"/>
  <c r="A124" i="1" s="1"/>
  <c r="F126" i="1"/>
  <c r="D135" i="1"/>
  <c r="A133" i="1" s="1"/>
  <c r="F135" i="1"/>
  <c r="D138" i="1"/>
  <c r="A136" i="1" s="1"/>
  <c r="F138" i="1"/>
  <c r="D140" i="1"/>
  <c r="A138" i="1" s="1"/>
  <c r="F140" i="1"/>
  <c r="D141" i="1"/>
  <c r="A139" i="1" s="1"/>
  <c r="F141" i="1"/>
  <c r="D143" i="1"/>
  <c r="A141" i="1" s="1"/>
  <c r="F143" i="1"/>
  <c r="D144" i="1"/>
  <c r="A142" i="1" s="1"/>
  <c r="F144" i="1"/>
  <c r="D184" i="1"/>
  <c r="A182" i="1" s="1"/>
  <c r="F184" i="1"/>
  <c r="D147" i="1"/>
  <c r="A145" i="1" s="1"/>
  <c r="F147" i="1"/>
  <c r="D155" i="1"/>
  <c r="A153" i="1" s="1"/>
  <c r="F155" i="1"/>
  <c r="D157" i="1"/>
  <c r="A155" i="1" s="1"/>
  <c r="F157" i="1"/>
  <c r="D168" i="1"/>
  <c r="A166" i="1" s="1"/>
  <c r="F168" i="1"/>
  <c r="D174" i="1"/>
  <c r="A172" i="1" s="1"/>
  <c r="F174" i="1"/>
  <c r="D182" i="1"/>
  <c r="A180" i="1" s="1"/>
  <c r="F182" i="1"/>
  <c r="D185" i="1"/>
  <c r="A183" i="1" s="1"/>
  <c r="F185" i="1"/>
  <c r="D186" i="1"/>
  <c r="A184" i="1" s="1"/>
  <c r="F186" i="1"/>
  <c r="D194" i="1"/>
  <c r="A192" i="1" s="1"/>
  <c r="F194" i="1"/>
  <c r="D198" i="1"/>
  <c r="A196" i="1" s="1"/>
  <c r="F198" i="1"/>
  <c r="D199" i="1"/>
  <c r="A197" i="1" s="1"/>
  <c r="F199" i="1"/>
  <c r="D208" i="1"/>
  <c r="A206" i="1" s="1"/>
  <c r="F208" i="1"/>
  <c r="D209" i="1"/>
  <c r="A207" i="1" s="1"/>
  <c r="F209" i="1"/>
  <c r="D211" i="1"/>
  <c r="A209" i="1" s="1"/>
  <c r="F211" i="1"/>
  <c r="D216" i="1"/>
  <c r="A214" i="1" s="1"/>
  <c r="F216" i="1"/>
  <c r="D219" i="1"/>
  <c r="A217" i="1" s="1"/>
  <c r="F219" i="1"/>
  <c r="D224" i="1"/>
  <c r="A222" i="1" s="1"/>
  <c r="F224" i="1"/>
  <c r="D225" i="1"/>
  <c r="A223" i="1" s="1"/>
  <c r="F225" i="1"/>
  <c r="D231" i="1"/>
  <c r="A229" i="1" s="1"/>
  <c r="F231" i="1"/>
  <c r="D235" i="1"/>
  <c r="A233" i="1" s="1"/>
  <c r="F235" i="1"/>
  <c r="D246" i="1"/>
  <c r="A244" i="1" s="1"/>
  <c r="F246" i="1"/>
  <c r="D247" i="1"/>
  <c r="A245" i="1" s="1"/>
  <c r="F247" i="1"/>
  <c r="D249" i="1"/>
  <c r="A247" i="1" s="1"/>
  <c r="F249" i="1"/>
  <c r="D252" i="1"/>
  <c r="A250" i="1" s="1"/>
  <c r="F252" i="1"/>
  <c r="D254" i="1"/>
  <c r="A252" i="1" s="1"/>
  <c r="F254" i="1"/>
  <c r="D255" i="1"/>
  <c r="A253" i="1" s="1"/>
  <c r="F255" i="1"/>
  <c r="D263" i="1"/>
  <c r="A261" i="1" s="1"/>
  <c r="F263" i="1"/>
  <c r="D268" i="1"/>
  <c r="A266" i="1" s="1"/>
  <c r="F268" i="1"/>
  <c r="D100" i="1"/>
  <c r="A98" i="1" s="1"/>
  <c r="D102" i="1"/>
  <c r="A100" i="1" s="1"/>
  <c r="D108" i="1"/>
  <c r="A106" i="1" s="1"/>
  <c r="D112" i="1"/>
  <c r="A110" i="1" s="1"/>
  <c r="D122" i="1"/>
  <c r="A120" i="1" s="1"/>
  <c r="D128" i="1"/>
  <c r="A126" i="1" s="1"/>
  <c r="D129" i="1"/>
  <c r="A127" i="1" s="1"/>
  <c r="D188" i="1"/>
  <c r="A186" i="1" s="1"/>
  <c r="D197" i="1"/>
  <c r="A195" i="1" s="1"/>
  <c r="D218" i="1"/>
  <c r="A216" i="1" s="1"/>
  <c r="D223" i="1"/>
  <c r="A221" i="1" s="1"/>
  <c r="D234" i="1"/>
  <c r="A232" i="1" s="1"/>
  <c r="D239" i="1"/>
  <c r="A237" i="1" s="1"/>
  <c r="D262" i="1"/>
  <c r="A260" i="1" s="1"/>
  <c r="D284" i="1"/>
  <c r="A282" i="1" s="1"/>
  <c r="D298" i="1"/>
  <c r="A296" i="1" s="1"/>
  <c r="D316" i="1"/>
  <c r="A314" i="1" s="1"/>
  <c r="D48" i="1"/>
  <c r="A46" i="1" s="1"/>
  <c r="D71" i="1"/>
  <c r="A69" i="1" s="1"/>
  <c r="D89" i="1"/>
  <c r="A87" i="1" s="1"/>
  <c r="D120" i="1"/>
  <c r="A118" i="1" s="1"/>
  <c r="D132" i="1"/>
  <c r="A130" i="1" s="1"/>
  <c r="D173" i="1"/>
  <c r="A171" i="1" s="1"/>
  <c r="D200" i="1"/>
  <c r="A198" i="1" s="1"/>
  <c r="D214" i="1"/>
  <c r="A212" i="1" s="1"/>
  <c r="D221" i="1"/>
  <c r="A219" i="1" s="1"/>
  <c r="D253" i="1"/>
  <c r="A251" i="1" s="1"/>
  <c r="D258" i="1"/>
  <c r="A256" i="1" s="1"/>
  <c r="D264" i="1"/>
  <c r="A262" i="1" s="1"/>
  <c r="D265" i="1"/>
  <c r="A263" i="1" s="1"/>
  <c r="D267" i="1"/>
  <c r="A265" i="1" s="1"/>
  <c r="D271" i="1"/>
  <c r="A269" i="1" s="1"/>
  <c r="D275" i="1"/>
  <c r="A273" i="1" s="1"/>
  <c r="D306" i="1"/>
  <c r="A304" i="1" s="1"/>
  <c r="D312" i="1"/>
  <c r="A310" i="1" s="1"/>
  <c r="F100" i="1"/>
  <c r="F102" i="1"/>
  <c r="F108" i="1"/>
  <c r="F112" i="1"/>
  <c r="F122" i="1"/>
  <c r="F128" i="1"/>
  <c r="F129" i="1"/>
  <c r="F188" i="1"/>
  <c r="F197" i="1"/>
  <c r="F218" i="1"/>
  <c r="F223" i="1"/>
  <c r="F234" i="1"/>
  <c r="F239" i="1"/>
  <c r="F262" i="1"/>
  <c r="F284" i="1"/>
  <c r="F298" i="1"/>
  <c r="F316" i="1"/>
  <c r="F48" i="1"/>
  <c r="F71" i="1"/>
  <c r="F89" i="1"/>
  <c r="F120" i="1"/>
  <c r="F132" i="1"/>
  <c r="F173" i="1"/>
  <c r="F200" i="1"/>
  <c r="F214" i="1"/>
  <c r="F221" i="1"/>
  <c r="F253" i="1"/>
  <c r="F258" i="1"/>
  <c r="F264" i="1"/>
  <c r="F265" i="1"/>
  <c r="F267" i="1"/>
  <c r="F271" i="1"/>
  <c r="F275" i="1"/>
  <c r="F306" i="1"/>
  <c r="F312" i="1"/>
  <c r="B453" i="1" l="1"/>
  <c r="B449" i="1"/>
  <c r="B445" i="1"/>
  <c r="B441" i="1"/>
  <c r="B437" i="1"/>
  <c r="B433" i="1"/>
  <c r="B429" i="1"/>
  <c r="B425" i="1"/>
  <c r="B421" i="1"/>
  <c r="B417" i="1"/>
  <c r="B413" i="1"/>
  <c r="B409" i="1"/>
  <c r="B405" i="1"/>
  <c r="B401" i="1"/>
  <c r="B397" i="1"/>
  <c r="B393" i="1"/>
  <c r="B389" i="1"/>
  <c r="B385" i="1"/>
  <c r="B381" i="1"/>
  <c r="B377" i="1"/>
  <c r="B373" i="1"/>
  <c r="B369" i="1"/>
  <c r="B365" i="1"/>
  <c r="B361" i="1"/>
  <c r="B357" i="1"/>
  <c r="B353" i="1"/>
  <c r="B349" i="1"/>
  <c r="B345" i="1"/>
  <c r="B341" i="1"/>
  <c r="B337" i="1"/>
  <c r="B333" i="1"/>
  <c r="B329" i="1"/>
  <c r="B30" i="1"/>
  <c r="B452" i="1"/>
  <c r="B448" i="1"/>
  <c r="B444" i="1"/>
  <c r="B440" i="1"/>
  <c r="B436" i="1"/>
  <c r="B432" i="1"/>
  <c r="B428" i="1"/>
  <c r="B424" i="1"/>
  <c r="B420" i="1"/>
  <c r="B416" i="1"/>
  <c r="B412" i="1"/>
  <c r="B408" i="1"/>
  <c r="B404" i="1"/>
  <c r="B400" i="1"/>
  <c r="B396" i="1"/>
  <c r="B392" i="1"/>
  <c r="B388" i="1"/>
  <c r="B384" i="1"/>
  <c r="B380" i="1"/>
  <c r="B376" i="1"/>
  <c r="B372" i="1"/>
  <c r="B368" i="1"/>
  <c r="B364" i="1"/>
  <c r="B360" i="1"/>
  <c r="B356" i="1"/>
  <c r="B352" i="1"/>
  <c r="B348" i="1"/>
  <c r="B344" i="1"/>
  <c r="B340" i="1"/>
  <c r="B336" i="1"/>
  <c r="B332" i="1"/>
  <c r="B328" i="1"/>
  <c r="B26" i="1"/>
  <c r="C298" i="1"/>
  <c r="C284" i="1"/>
  <c r="B25" i="1"/>
  <c r="C455" i="1"/>
  <c r="B455" i="1"/>
  <c r="B451" i="1"/>
  <c r="B447" i="1"/>
  <c r="B443" i="1"/>
  <c r="C439" i="1"/>
  <c r="B439" i="1"/>
  <c r="B435" i="1"/>
  <c r="B431" i="1"/>
  <c r="B427" i="1"/>
  <c r="C423" i="1"/>
  <c r="B423" i="1"/>
  <c r="B419" i="1"/>
  <c r="B415" i="1"/>
  <c r="B411" i="1"/>
  <c r="C407" i="1"/>
  <c r="B407" i="1"/>
  <c r="B403" i="1"/>
  <c r="B399" i="1"/>
  <c r="B395" i="1"/>
  <c r="C391" i="1"/>
  <c r="B391" i="1"/>
  <c r="B387" i="1"/>
  <c r="B383" i="1"/>
  <c r="B379" i="1"/>
  <c r="C375" i="1"/>
  <c r="B375" i="1"/>
  <c r="B371" i="1"/>
  <c r="B367" i="1"/>
  <c r="B363" i="1"/>
  <c r="C359" i="1"/>
  <c r="B359" i="1"/>
  <c r="B355" i="1"/>
  <c r="B351" i="1"/>
  <c r="B347" i="1"/>
  <c r="C343" i="1"/>
  <c r="B343" i="1"/>
  <c r="B339" i="1"/>
  <c r="B335" i="1"/>
  <c r="B331" i="1"/>
  <c r="B31" i="1"/>
  <c r="C454" i="1"/>
  <c r="B454" i="1"/>
  <c r="B450" i="1"/>
  <c r="B446" i="1"/>
  <c r="C442" i="1"/>
  <c r="B442" i="1"/>
  <c r="C438" i="1"/>
  <c r="B438" i="1"/>
  <c r="B434" i="1"/>
  <c r="B430" i="1"/>
  <c r="C426" i="1"/>
  <c r="B426" i="1"/>
  <c r="C422" i="1"/>
  <c r="B422" i="1"/>
  <c r="B418" i="1"/>
  <c r="B414" i="1"/>
  <c r="C410" i="1"/>
  <c r="B410" i="1"/>
  <c r="C406" i="1"/>
  <c r="B406" i="1"/>
  <c r="B402" i="1"/>
  <c r="B398" i="1"/>
  <c r="C394" i="1"/>
  <c r="B394" i="1"/>
  <c r="C390" i="1"/>
  <c r="B390" i="1"/>
  <c r="B386" i="1"/>
  <c r="B382" i="1"/>
  <c r="C378" i="1"/>
  <c r="B378" i="1"/>
  <c r="C374" i="1"/>
  <c r="B374" i="1"/>
  <c r="B370" i="1"/>
  <c r="B366" i="1"/>
  <c r="C362" i="1"/>
  <c r="B362" i="1"/>
  <c r="C358" i="1"/>
  <c r="B358" i="1"/>
  <c r="B354" i="1"/>
  <c r="B350" i="1"/>
  <c r="C346" i="1"/>
  <c r="B346" i="1"/>
  <c r="C342" i="1"/>
  <c r="B342" i="1"/>
  <c r="B338" i="1"/>
  <c r="B334" i="1"/>
  <c r="C330" i="1"/>
  <c r="B330" i="1"/>
  <c r="C396" i="1"/>
  <c r="C418" i="1"/>
  <c r="C332" i="1"/>
  <c r="C354" i="1"/>
  <c r="C434" i="1"/>
  <c r="C412" i="1"/>
  <c r="C370" i="1"/>
  <c r="C348" i="1"/>
  <c r="C450" i="1"/>
  <c r="C428" i="1"/>
  <c r="C386" i="1"/>
  <c r="C364" i="1"/>
  <c r="C444" i="1"/>
  <c r="C402" i="1"/>
  <c r="C380" i="1"/>
  <c r="C338" i="1"/>
  <c r="C283" i="1"/>
  <c r="C453" i="1"/>
  <c r="C449" i="1"/>
  <c r="C445" i="1"/>
  <c r="C441" i="1"/>
  <c r="C437" i="1"/>
  <c r="C433" i="1"/>
  <c r="C429" i="1"/>
  <c r="C425" i="1"/>
  <c r="C421" i="1"/>
  <c r="C417" i="1"/>
  <c r="C413" i="1"/>
  <c r="C409" i="1"/>
  <c r="C405" i="1"/>
  <c r="C401" i="1"/>
  <c r="C397" i="1"/>
  <c r="C393" i="1"/>
  <c r="C389" i="1"/>
  <c r="C385" i="1"/>
  <c r="C381" i="1"/>
  <c r="C377" i="1"/>
  <c r="C373" i="1"/>
  <c r="C369" i="1"/>
  <c r="C365" i="1"/>
  <c r="C361" i="1"/>
  <c r="C357" i="1"/>
  <c r="C353" i="1"/>
  <c r="C349" i="1"/>
  <c r="C345" i="1"/>
  <c r="C341" i="1"/>
  <c r="C337" i="1"/>
  <c r="C333" i="1"/>
  <c r="C329" i="1"/>
  <c r="C301" i="1"/>
  <c r="C448" i="1"/>
  <c r="C443" i="1"/>
  <c r="C432" i="1"/>
  <c r="C427" i="1"/>
  <c r="C416" i="1"/>
  <c r="C411" i="1"/>
  <c r="C400" i="1"/>
  <c r="C395" i="1"/>
  <c r="C384" i="1"/>
  <c r="C379" i="1"/>
  <c r="C368" i="1"/>
  <c r="C363" i="1"/>
  <c r="C352" i="1"/>
  <c r="C347" i="1"/>
  <c r="C336" i="1"/>
  <c r="C331" i="1"/>
  <c r="C452" i="1"/>
  <c r="C447" i="1"/>
  <c r="C436" i="1"/>
  <c r="C431" i="1"/>
  <c r="C420" i="1"/>
  <c r="C415" i="1"/>
  <c r="C404" i="1"/>
  <c r="C399" i="1"/>
  <c r="C388" i="1"/>
  <c r="C383" i="1"/>
  <c r="C372" i="1"/>
  <c r="C367" i="1"/>
  <c r="C356" i="1"/>
  <c r="C351" i="1"/>
  <c r="C340" i="1"/>
  <c r="C335" i="1"/>
  <c r="C300" i="1"/>
  <c r="C451" i="1"/>
  <c r="C446" i="1"/>
  <c r="C440" i="1"/>
  <c r="C435" i="1"/>
  <c r="C430" i="1"/>
  <c r="C424" i="1"/>
  <c r="C419" i="1"/>
  <c r="C414" i="1"/>
  <c r="C408" i="1"/>
  <c r="C403" i="1"/>
  <c r="C398" i="1"/>
  <c r="C392" i="1"/>
  <c r="C387" i="1"/>
  <c r="C382" i="1"/>
  <c r="C376" i="1"/>
  <c r="C371" i="1"/>
  <c r="C366" i="1"/>
  <c r="C360" i="1"/>
  <c r="C355" i="1"/>
  <c r="C350" i="1"/>
  <c r="C344" i="1"/>
  <c r="C339" i="1"/>
  <c r="C334" i="1"/>
  <c r="C328" i="1"/>
  <c r="C299" i="1"/>
  <c r="C282" i="1"/>
  <c r="D4" i="1"/>
  <c r="B24" i="1"/>
  <c r="B27" i="1"/>
  <c r="B33" i="1"/>
  <c r="C296" i="1"/>
  <c r="C305" i="1"/>
  <c r="F90" i="1"/>
  <c r="F93" i="1"/>
  <c r="F98" i="1"/>
  <c r="F149" i="1"/>
  <c r="F159" i="1"/>
  <c r="F162" i="1"/>
  <c r="F166" i="1"/>
  <c r="F170" i="1"/>
  <c r="F207" i="1"/>
  <c r="F242" i="1"/>
  <c r="F277" i="1"/>
  <c r="F296" i="1"/>
  <c r="F305" i="1"/>
  <c r="F24" i="1"/>
  <c r="F27" i="1"/>
  <c r="F33" i="1"/>
  <c r="F37" i="1"/>
  <c r="F40" i="1"/>
  <c r="F42" i="1"/>
  <c r="F58" i="1"/>
  <c r="F76" i="1"/>
  <c r="F79" i="1"/>
  <c r="F96" i="1"/>
  <c r="F59" i="1"/>
  <c r="D90" i="1"/>
  <c r="A88" i="1" s="1"/>
  <c r="D93" i="1"/>
  <c r="A91" i="1" s="1"/>
  <c r="D98" i="1"/>
  <c r="A96" i="1" s="1"/>
  <c r="D149" i="1"/>
  <c r="A147" i="1" s="1"/>
  <c r="D159" i="1"/>
  <c r="A157" i="1" s="1"/>
  <c r="D162" i="1"/>
  <c r="A160" i="1" s="1"/>
  <c r="D166" i="1"/>
  <c r="A164" i="1" s="1"/>
  <c r="D170" i="1"/>
  <c r="A168" i="1" s="1"/>
  <c r="D207" i="1"/>
  <c r="A205" i="1" s="1"/>
  <c r="D242" i="1"/>
  <c r="A240" i="1" s="1"/>
  <c r="D277" i="1"/>
  <c r="A275" i="1" s="1"/>
  <c r="D296" i="1"/>
  <c r="A294" i="1" s="1"/>
  <c r="D305" i="1"/>
  <c r="A303" i="1" s="1"/>
  <c r="D24" i="1"/>
  <c r="A22" i="1" s="1"/>
  <c r="D27" i="1"/>
  <c r="A25" i="1" s="1"/>
  <c r="D33" i="1"/>
  <c r="A31" i="1" s="1"/>
  <c r="D37" i="1"/>
  <c r="A35" i="1" s="1"/>
  <c r="D40" i="1"/>
  <c r="A38" i="1" s="1"/>
  <c r="D42" i="1"/>
  <c r="A40" i="1" s="1"/>
  <c r="D58" i="1"/>
  <c r="A56" i="1" s="1"/>
  <c r="D76" i="1"/>
  <c r="A74" i="1" s="1"/>
  <c r="D79" i="1"/>
  <c r="A77" i="1" s="1"/>
  <c r="D96" i="1"/>
  <c r="A94" i="1" s="1"/>
  <c r="D59" i="1"/>
  <c r="A57" i="1" s="1"/>
  <c r="H6" i="1" l="1"/>
  <c r="G6" i="1"/>
  <c r="F6" i="1"/>
  <c r="E6" i="1"/>
  <c r="H4" i="1"/>
  <c r="G4" i="1"/>
  <c r="H7" i="1" l="1"/>
  <c r="I6" i="1"/>
  <c r="G7" i="1"/>
  <c r="E7" i="1"/>
  <c r="I4" i="1"/>
  <c r="F7" i="1"/>
  <c r="I7" i="1" l="1"/>
</calcChain>
</file>

<file path=xl/sharedStrings.xml><?xml version="1.0" encoding="utf-8"?>
<sst xmlns="http://schemas.openxmlformats.org/spreadsheetml/2006/main" count="3574" uniqueCount="649">
  <si>
    <t>Manager</t>
  </si>
  <si>
    <t>Organisme</t>
  </si>
  <si>
    <t>Plan</t>
  </si>
  <si>
    <t>Oui</t>
  </si>
  <si>
    <t>Sécurité</t>
  </si>
  <si>
    <t>Profils compétences</t>
  </si>
  <si>
    <t>Totaux</t>
  </si>
  <si>
    <t>Sous-Totaux</t>
  </si>
  <si>
    <t>Rapports</t>
  </si>
  <si>
    <t>Sexe</t>
  </si>
  <si>
    <t>Age</t>
  </si>
  <si>
    <t>Calendrier
de réalisation</t>
  </si>
  <si>
    <t>Effectif</t>
  </si>
  <si>
    <t xml:space="preserve">Matricule 
</t>
  </si>
  <si>
    <t xml:space="preserve">Nom
</t>
  </si>
  <si>
    <t xml:space="preserve">Prénom
</t>
  </si>
  <si>
    <t>Priorité
mger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</si>
  <si>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</si>
  <si>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Intitulé</t>
  </si>
  <si>
    <t>Durée
H</t>
  </si>
  <si>
    <t>Coût
péda.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</si>
  <si>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</si>
  <si>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r>
      <t xml:space="preserve">Axe
 </t>
    </r>
    <r>
      <rPr>
        <sz val="8"/>
        <color theme="0"/>
        <rFont val="Calibri"/>
        <family val="2"/>
        <scheme val="minor"/>
      </rPr>
      <t xml:space="preserve"> (note cadrage)</t>
    </r>
  </si>
  <si>
    <r>
      <t xml:space="preserve">Validation
</t>
    </r>
    <r>
      <rPr>
        <sz val="8"/>
        <color theme="0"/>
        <rFont val="Calibri"/>
        <family val="2"/>
        <scheme val="minor"/>
      </rPr>
      <t>(Oui/Non)</t>
    </r>
  </si>
  <si>
    <t>SERVICE</t>
  </si>
  <si>
    <t>COLLABORATEUR</t>
  </si>
  <si>
    <t>FORMATION</t>
  </si>
  <si>
    <t>Nb actions</t>
  </si>
  <si>
    <t>Nb H</t>
  </si>
  <si>
    <t>Matricule</t>
  </si>
  <si>
    <t>Prénom</t>
  </si>
  <si>
    <t>Service</t>
  </si>
  <si>
    <t>NICOLAS</t>
  </si>
  <si>
    <t>MICHEL</t>
  </si>
  <si>
    <t>LAURENT</t>
  </si>
  <si>
    <t>ETIENNE</t>
  </si>
  <si>
    <t>PASCAL</t>
  </si>
  <si>
    <t>LEFEBVRE</t>
  </si>
  <si>
    <t>Coûts totaux</t>
  </si>
  <si>
    <t>Coûts
salariaux</t>
  </si>
  <si>
    <t>Coûts
pédago.</t>
  </si>
  <si>
    <t>Plan de formation 2019 - Service -----</t>
  </si>
  <si>
    <t>RICCARDI</t>
  </si>
  <si>
    <t>2019-Q2</t>
  </si>
  <si>
    <t>Nom de famille</t>
  </si>
  <si>
    <t>Nom du manager</t>
  </si>
  <si>
    <t>Nom de la société</t>
  </si>
  <si>
    <t>Nombre d'années d'ancienneté dans la société</t>
  </si>
  <si>
    <t>Definition du costing : DVC ou non DVC</t>
  </si>
  <si>
    <t>Code du CE (Actuellement vide)</t>
  </si>
  <si>
    <t>Job code</t>
  </si>
  <si>
    <t>Description du job code</t>
  </si>
  <si>
    <t>code function + description</t>
  </si>
  <si>
    <t>Business title</t>
  </si>
  <si>
    <t>Classification de l'employé</t>
  </si>
  <si>
    <t>Date de début de contrat</t>
  </si>
  <si>
    <t>N° de sécurité sociale</t>
  </si>
  <si>
    <t>French category code</t>
  </si>
  <si>
    <t>Description de la categorie</t>
  </si>
  <si>
    <t>grade ou groupe de poste</t>
  </si>
  <si>
    <t>00102933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</si>
  <si>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</si>
  <si>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</si>
  <si>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</si>
  <si>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</si>
  <si>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</si>
  <si>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</si>
  <si>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</si>
  <si>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00104634</t>
  </si>
  <si>
    <t>ALVES</t>
  </si>
  <si>
    <t>XUEREB</t>
  </si>
  <si>
    <t>9F11</t>
  </si>
  <si>
    <t>IAB3</t>
  </si>
  <si>
    <t>Manufacturing Team LeaderShip</t>
  </si>
  <si>
    <t>B3 - Operations Team-Leader</t>
  </si>
  <si>
    <t>00104692</t>
  </si>
  <si>
    <t>ARNAUD JOUFFREY</t>
  </si>
  <si>
    <t>10521382</t>
  </si>
  <si>
    <t>ALCALA</t>
  </si>
  <si>
    <t>PIFFAUT</t>
  </si>
  <si>
    <t>Non DVC</t>
  </si>
  <si>
    <t>IIT3</t>
  </si>
  <si>
    <t>Maintenance Engineering</t>
  </si>
  <si>
    <t>T3 - Technical Team Leader</t>
  </si>
  <si>
    <t>00068323</t>
  </si>
  <si>
    <t>POINT</t>
  </si>
  <si>
    <t>VERNE</t>
  </si>
  <si>
    <t>9F40</t>
  </si>
  <si>
    <t>00069157</t>
  </si>
  <si>
    <t>JACKEL</t>
  </si>
  <si>
    <t>IIT5</t>
  </si>
  <si>
    <t>Maintenance Supervision</t>
  </si>
  <si>
    <t>T5 - Technical Senior Engineer</t>
  </si>
  <si>
    <t>00103045</t>
  </si>
  <si>
    <t>CHATAIGNER</t>
  </si>
  <si>
    <t>IAB5</t>
  </si>
  <si>
    <t>Manufacturing Supervision</t>
  </si>
  <si>
    <t>B5 - Operations Manager</t>
  </si>
  <si>
    <t>00104640</t>
  </si>
  <si>
    <t>BAJAT</t>
  </si>
  <si>
    <t>FOUASSIER</t>
  </si>
  <si>
    <t>LWB2</t>
  </si>
  <si>
    <t>Warehouse Multi-skilled Operat</t>
  </si>
  <si>
    <t>00102936</t>
  </si>
  <si>
    <t>SAVY</t>
  </si>
  <si>
    <t>00103038</t>
  </si>
  <si>
    <t>IIT2</t>
  </si>
  <si>
    <t>Maintenance Operations</t>
  </si>
  <si>
    <t>T2 - Technical Employee</t>
  </si>
  <si>
    <t>00103021</t>
  </si>
  <si>
    <t>ARTIGE</t>
  </si>
  <si>
    <t>HAON</t>
  </si>
  <si>
    <t>TIT4</t>
  </si>
  <si>
    <t>Multi Technologies, Design Engineer</t>
  </si>
  <si>
    <t>T4 - Technical Engineer</t>
  </si>
  <si>
    <t>00103070</t>
  </si>
  <si>
    <t>AUBERT</t>
  </si>
  <si>
    <t>00102998</t>
  </si>
  <si>
    <t>AVOUAC</t>
  </si>
  <si>
    <t>KFF5</t>
  </si>
  <si>
    <t>Upstream Planning Manager</t>
  </si>
  <si>
    <t>F5 - Functional Specialist Manager</t>
  </si>
  <si>
    <t>00103009</t>
  </si>
  <si>
    <t>AYGLON</t>
  </si>
  <si>
    <t>00104383</t>
  </si>
  <si>
    <t>BARBERA</t>
  </si>
  <si>
    <t>SENEPART</t>
  </si>
  <si>
    <t>00102944</t>
  </si>
  <si>
    <t>BAZIZ</t>
  </si>
  <si>
    <t>LWB1</t>
  </si>
  <si>
    <t>Warehouse Operations</t>
  </si>
  <si>
    <t>B1 - Operator</t>
  </si>
  <si>
    <t>00103071</t>
  </si>
  <si>
    <t>BEAUMEL</t>
  </si>
  <si>
    <t>FUENTES</t>
  </si>
  <si>
    <t>QCS1</t>
  </si>
  <si>
    <t>Quality Control Operator</t>
  </si>
  <si>
    <t>S1 - Support clerk</t>
  </si>
  <si>
    <t>00102925</t>
  </si>
  <si>
    <t>BENCHEIKH</t>
  </si>
  <si>
    <t>00102971</t>
  </si>
  <si>
    <t>BLACHON</t>
  </si>
  <si>
    <t>00103085</t>
  </si>
  <si>
    <t>BLAYE</t>
  </si>
  <si>
    <t>00102961</t>
  </si>
  <si>
    <t>BONJOUR</t>
  </si>
  <si>
    <t>00103028</t>
  </si>
  <si>
    <t>BONNEFOY</t>
  </si>
  <si>
    <t>00093558</t>
  </si>
  <si>
    <t>IMP5</t>
  </si>
  <si>
    <t>Industrial Project Management</t>
  </si>
  <si>
    <t>P5 - Project Manager</t>
  </si>
  <si>
    <t>00102987</t>
  </si>
  <si>
    <t>BOUCHIER</t>
  </si>
  <si>
    <t>00102920</t>
  </si>
  <si>
    <t>BOUDIER</t>
  </si>
  <si>
    <t>00102921</t>
  </si>
  <si>
    <t>BOULOGNE</t>
  </si>
  <si>
    <t>00103039</t>
  </si>
  <si>
    <t>BRANJONNEAU</t>
  </si>
  <si>
    <t>00115869</t>
  </si>
  <si>
    <t>BRUNEL</t>
  </si>
  <si>
    <t>00102965</t>
  </si>
  <si>
    <t>CEYSSON</t>
  </si>
  <si>
    <t>00103027</t>
  </si>
  <si>
    <t>CHABERT</t>
  </si>
  <si>
    <t>00115872</t>
  </si>
  <si>
    <t>CHAL</t>
  </si>
  <si>
    <t>00102966</t>
  </si>
  <si>
    <t>CHAMBON</t>
  </si>
  <si>
    <t>00103022</t>
  </si>
  <si>
    <t>CHAMBONNET</t>
  </si>
  <si>
    <t>DARDARE</t>
  </si>
  <si>
    <t>UMF4</t>
  </si>
  <si>
    <t>Facility Engineer</t>
  </si>
  <si>
    <t>F4 - Functional Specialist Officer</t>
  </si>
  <si>
    <t>00103062</t>
  </si>
  <si>
    <t>CHANIOL</t>
  </si>
  <si>
    <t>00103026</t>
  </si>
  <si>
    <t>CHAREYRE</t>
  </si>
  <si>
    <t>QCS2</t>
  </si>
  <si>
    <t>Quality Control Multi Skilled</t>
  </si>
  <si>
    <t>S2 - Support multi skilled clerk</t>
  </si>
  <si>
    <t>00102960</t>
  </si>
  <si>
    <t>CHOMBART</t>
  </si>
  <si>
    <t>10625862</t>
  </si>
  <si>
    <t>CORTADA</t>
  </si>
  <si>
    <t>FELDER</t>
  </si>
  <si>
    <t/>
  </si>
  <si>
    <t>FKF4</t>
  </si>
  <si>
    <t>FP&amp;A Analyst</t>
  </si>
  <si>
    <t>00103064</t>
  </si>
  <si>
    <t>COSTE</t>
  </si>
  <si>
    <t>00102972</t>
  </si>
  <si>
    <t>CRUS</t>
  </si>
  <si>
    <t>00103034</t>
  </si>
  <si>
    <t>DALL ALBA</t>
  </si>
  <si>
    <t>QAT4</t>
  </si>
  <si>
    <t>Manuf/LogisticsQualityAssurEng</t>
  </si>
  <si>
    <t>00102894</t>
  </si>
  <si>
    <t>DALLANEGRA</t>
  </si>
  <si>
    <t>00103050</t>
  </si>
  <si>
    <t>DAMIAN</t>
  </si>
  <si>
    <t>LES4</t>
  </si>
  <si>
    <t>MasterDB Supply Chain Speciali</t>
  </si>
  <si>
    <t>S4 - Support Officer</t>
  </si>
  <si>
    <t>00102968</t>
  </si>
  <si>
    <t>DARCY</t>
  </si>
  <si>
    <t>00011655</t>
  </si>
  <si>
    <t>QMG6</t>
  </si>
  <si>
    <t>Quality Manager/Unit</t>
  </si>
  <si>
    <t>G6 - Funct. Generalist Mgr/Unit</t>
  </si>
  <si>
    <t>00103012</t>
  </si>
  <si>
    <t>DE BESSE</t>
  </si>
  <si>
    <t>00102973</t>
  </si>
  <si>
    <t>DESCHAUX</t>
  </si>
  <si>
    <t>00068142</t>
  </si>
  <si>
    <t>DUBREUIL</t>
  </si>
  <si>
    <t>00103003</t>
  </si>
  <si>
    <t>DUCROS</t>
  </si>
  <si>
    <t>00103074</t>
  </si>
  <si>
    <t>DUNY</t>
  </si>
  <si>
    <t>00102984</t>
  </si>
  <si>
    <t>DUPLAN</t>
  </si>
  <si>
    <t>00102981</t>
  </si>
  <si>
    <t>DURAND</t>
  </si>
  <si>
    <t>00102983</t>
  </si>
  <si>
    <t>DURIEU</t>
  </si>
  <si>
    <t>00103061</t>
  </si>
  <si>
    <t>ESCLANGON</t>
  </si>
  <si>
    <t>00102990</t>
  </si>
  <si>
    <t>ESTEBAN</t>
  </si>
  <si>
    <t>00103056</t>
  </si>
  <si>
    <t>00102895</t>
  </si>
  <si>
    <t>FAYOLLE</t>
  </si>
  <si>
    <t>00069432</t>
  </si>
  <si>
    <t>FHF6</t>
  </si>
  <si>
    <t>Finance Business Partner/Plant or Site</t>
  </si>
  <si>
    <t>F6 - Funct. Specialist Senior Mgr</t>
  </si>
  <si>
    <t>00103092</t>
  </si>
  <si>
    <t>FERRERO</t>
  </si>
  <si>
    <t>00102896</t>
  </si>
  <si>
    <t>FONTAINE</t>
  </si>
  <si>
    <t>00102897</t>
  </si>
  <si>
    <t>FONTIBUS</t>
  </si>
  <si>
    <t>00103083</t>
  </si>
  <si>
    <t>FOUREL</t>
  </si>
  <si>
    <t>00103017</t>
  </si>
  <si>
    <t>FOURQUET</t>
  </si>
  <si>
    <t>LWB3</t>
  </si>
  <si>
    <t>Warehouse Team Leadership</t>
  </si>
  <si>
    <t>10631106</t>
  </si>
  <si>
    <t>FROLOVA RIVASI</t>
  </si>
  <si>
    <t>HMG6</t>
  </si>
  <si>
    <t>HR Business Partner/Unit</t>
  </si>
  <si>
    <t>00103019</t>
  </si>
  <si>
    <t>QET5</t>
  </si>
  <si>
    <t>Supply Quality Senior Engineer</t>
  </si>
  <si>
    <t>00103057</t>
  </si>
  <si>
    <t>GAILLARD</t>
  </si>
  <si>
    <t>KIB4</t>
  </si>
  <si>
    <t>Inventory and Planning specialist</t>
  </si>
  <si>
    <t>B4 - Operations Assistant Manager</t>
  </si>
  <si>
    <t>00102898</t>
  </si>
  <si>
    <t>GARCIA</t>
  </si>
  <si>
    <t>00103081</t>
  </si>
  <si>
    <t>GAUTHIER</t>
  </si>
  <si>
    <t>00103004</t>
  </si>
  <si>
    <t>GHERSA</t>
  </si>
  <si>
    <t>00103046</t>
  </si>
  <si>
    <t>GINESTE</t>
  </si>
  <si>
    <t>00102928</t>
  </si>
  <si>
    <t>GONZALEZ</t>
  </si>
  <si>
    <t>00103093</t>
  </si>
  <si>
    <t>GRABARZ</t>
  </si>
  <si>
    <t>00103063</t>
  </si>
  <si>
    <t>GRASSET</t>
  </si>
  <si>
    <t>00102985</t>
  </si>
  <si>
    <t>GROUPIERRE</t>
  </si>
  <si>
    <t>00103035</t>
  </si>
  <si>
    <t>GUILHON</t>
  </si>
  <si>
    <t>00103114</t>
  </si>
  <si>
    <t>00102926</t>
  </si>
  <si>
    <t>HERITIER</t>
  </si>
  <si>
    <t>00103099</t>
  </si>
  <si>
    <t>HILAIRE</t>
  </si>
  <si>
    <t>IAB1</t>
  </si>
  <si>
    <t>Manufacturing Worker</t>
  </si>
  <si>
    <t>00191248</t>
  </si>
  <si>
    <t>JACQUEMOUD-COLLET</t>
  </si>
  <si>
    <t>IST5</t>
  </si>
  <si>
    <t>00103006</t>
  </si>
  <si>
    <t>JARDET</t>
  </si>
  <si>
    <t>00102910</t>
  </si>
  <si>
    <t>JOANNY</t>
  </si>
  <si>
    <t>IST4</t>
  </si>
  <si>
    <t>Indus &amp; Manufact Engineering</t>
  </si>
  <si>
    <t>00103029</t>
  </si>
  <si>
    <t>KRASOUSKY</t>
  </si>
  <si>
    <t>00102899</t>
  </si>
  <si>
    <t>LACLAVERE</t>
  </si>
  <si>
    <t>00103001</t>
  </si>
  <si>
    <t>LACOMBE</t>
  </si>
  <si>
    <t>00102992</t>
  </si>
  <si>
    <t>LACOUR</t>
  </si>
  <si>
    <t>LWS4</t>
  </si>
  <si>
    <t>Warehouse Process Specialist</t>
  </si>
  <si>
    <t>00103101</t>
  </si>
  <si>
    <t>00102996</t>
  </si>
  <si>
    <t>LADET</t>
  </si>
  <si>
    <t>00103025</t>
  </si>
  <si>
    <t>LANDRAUD</t>
  </si>
  <si>
    <t>EHG5</t>
  </si>
  <si>
    <t>Environment / H&amp;S Senior Specialist</t>
  </si>
  <si>
    <t>G5 - Functional Generalist Manager</t>
  </si>
  <si>
    <t>00102986</t>
  </si>
  <si>
    <t>LARCHEVEQUE</t>
  </si>
  <si>
    <t>00103054</t>
  </si>
  <si>
    <t>LAVASTRE</t>
  </si>
  <si>
    <t>00103094</t>
  </si>
  <si>
    <t>LEBRE</t>
  </si>
  <si>
    <t>00103013</t>
  </si>
  <si>
    <t>00102963</t>
  </si>
  <si>
    <t>LEFRONT</t>
  </si>
  <si>
    <t>00102978</t>
  </si>
  <si>
    <t>LHORENS</t>
  </si>
  <si>
    <t>00102997</t>
  </si>
  <si>
    <t>LOYRION</t>
  </si>
  <si>
    <t>00103090</t>
  </si>
  <si>
    <t>LURIE</t>
  </si>
  <si>
    <t>00115873</t>
  </si>
  <si>
    <t>MACQUET</t>
  </si>
  <si>
    <t>00102902</t>
  </si>
  <si>
    <t>MARTIN</t>
  </si>
  <si>
    <t>00103023</t>
  </si>
  <si>
    <t>KFB5</t>
  </si>
  <si>
    <t>Downstream Planning Manager</t>
  </si>
  <si>
    <t>00102903</t>
  </si>
  <si>
    <t>MASMEJEAN</t>
  </si>
  <si>
    <t>00102993</t>
  </si>
  <si>
    <t>MAZE</t>
  </si>
  <si>
    <t>00103014</t>
  </si>
  <si>
    <t>MEJEAN</t>
  </si>
  <si>
    <t>00103033</t>
  </si>
  <si>
    <t>MONNIER-GUINOISEAU</t>
  </si>
  <si>
    <t>00103043</t>
  </si>
  <si>
    <t>MOULIN</t>
  </si>
  <si>
    <t>00102976</t>
  </si>
  <si>
    <t>MURA</t>
  </si>
  <si>
    <t>00103059</t>
  </si>
  <si>
    <t>MURILLON</t>
  </si>
  <si>
    <t>10630739</t>
  </si>
  <si>
    <t>NEGRE</t>
  </si>
  <si>
    <t>00102943</t>
  </si>
  <si>
    <t>NINAT</t>
  </si>
  <si>
    <t>00103047</t>
  </si>
  <si>
    <t>NOBLESSE</t>
  </si>
  <si>
    <t>00102932</t>
  </si>
  <si>
    <t>NOUIS</t>
  </si>
  <si>
    <t>00102991</t>
  </si>
  <si>
    <t>PENTLAS</t>
  </si>
  <si>
    <t>00102905</t>
  </si>
  <si>
    <t>PEREIRA</t>
  </si>
  <si>
    <t>00103111</t>
  </si>
  <si>
    <t>PEYTIER</t>
  </si>
  <si>
    <t>00103076</t>
  </si>
  <si>
    <t>PICOLLET</t>
  </si>
  <si>
    <t>EHG4</t>
  </si>
  <si>
    <t>Environment / H&amp;S Specialist</t>
  </si>
  <si>
    <t>G4 - Functional Generalist Officer</t>
  </si>
  <si>
    <t>00240053</t>
  </si>
  <si>
    <t>IST6</t>
  </si>
  <si>
    <t>Indus &amp; Man Eng Mgr / Unit</t>
  </si>
  <si>
    <t>T6 - Technical Manager/Site</t>
  </si>
  <si>
    <t>00103030</t>
  </si>
  <si>
    <t>PIQ</t>
  </si>
  <si>
    <t>00102906</t>
  </si>
  <si>
    <t>PIZOT</t>
  </si>
  <si>
    <t>00103116</t>
  </si>
  <si>
    <t>PONTAL</t>
  </si>
  <si>
    <t>00102930</t>
  </si>
  <si>
    <t>POUGET</t>
  </si>
  <si>
    <t>00103007</t>
  </si>
  <si>
    <t>PRONIER</t>
  </si>
  <si>
    <t>00103024</t>
  </si>
  <si>
    <t>RAOUX</t>
  </si>
  <si>
    <t>00103044</t>
  </si>
  <si>
    <t>RAVINET</t>
  </si>
  <si>
    <t>00099084</t>
  </si>
  <si>
    <t>KMG6</t>
  </si>
  <si>
    <t>Supply Chain Planning Management / Plant</t>
  </si>
  <si>
    <t>00102907</t>
  </si>
  <si>
    <t>ROMAN</t>
  </si>
  <si>
    <t>00103018</t>
  </si>
  <si>
    <t>ROUBY</t>
  </si>
  <si>
    <t>00102982</t>
  </si>
  <si>
    <t>ROUME</t>
  </si>
  <si>
    <t>00103036</t>
  </si>
  <si>
    <t>SANIAL</t>
  </si>
  <si>
    <t>00102935</t>
  </si>
  <si>
    <t>LWB5</t>
  </si>
  <si>
    <t>Warehouse Supervision</t>
  </si>
  <si>
    <t>00102909</t>
  </si>
  <si>
    <t>SCHILLINGER</t>
  </si>
  <si>
    <t>QBT5</t>
  </si>
  <si>
    <t>Claim Management Engineer</t>
  </si>
  <si>
    <t>00102954</t>
  </si>
  <si>
    <t>00102911</t>
  </si>
  <si>
    <t>SERRE</t>
  </si>
  <si>
    <t>00103008</t>
  </si>
  <si>
    <t>SINACORI</t>
  </si>
  <si>
    <t>00103000</t>
  </si>
  <si>
    <t>SOUCHE</t>
  </si>
  <si>
    <t>00103075</t>
  </si>
  <si>
    <t>TESTUD</t>
  </si>
  <si>
    <t>00104628</t>
  </si>
  <si>
    <t>BARAZZUTTI</t>
  </si>
  <si>
    <t>00103005</t>
  </si>
  <si>
    <t>10559280</t>
  </si>
  <si>
    <t>BENASSI</t>
  </si>
  <si>
    <t>10559278</t>
  </si>
  <si>
    <t>BOISSON MENUEL</t>
  </si>
  <si>
    <t>00104646</t>
  </si>
  <si>
    <t>BOUQUET</t>
  </si>
  <si>
    <t>DAVID</t>
  </si>
  <si>
    <t>10559261</t>
  </si>
  <si>
    <t>BRISARD</t>
  </si>
  <si>
    <t>00104658</t>
  </si>
  <si>
    <t>BRUN</t>
  </si>
  <si>
    <t>00104645</t>
  </si>
  <si>
    <t>00104784</t>
  </si>
  <si>
    <t>BUISSON</t>
  </si>
  <si>
    <t>00135347</t>
  </si>
  <si>
    <t>BUNEL</t>
  </si>
  <si>
    <t>00190922</t>
  </si>
  <si>
    <t>IAB6</t>
  </si>
  <si>
    <t>Manufacturing Operations Mgt</t>
  </si>
  <si>
    <t>B6 - Operations Manager/Unit</t>
  </si>
  <si>
    <t>00104625</t>
  </si>
  <si>
    <t>CHENAVAS</t>
  </si>
  <si>
    <t>00104649</t>
  </si>
  <si>
    <t>CHENAVIER</t>
  </si>
  <si>
    <t>00104664</t>
  </si>
  <si>
    <t>COMBE</t>
  </si>
  <si>
    <t>00332168</t>
  </si>
  <si>
    <t>COPPOLA</t>
  </si>
  <si>
    <t>00104710</t>
  </si>
  <si>
    <t>COUTO</t>
  </si>
  <si>
    <t>10554392</t>
  </si>
  <si>
    <t>DA SILVA</t>
  </si>
  <si>
    <t>00332340</t>
  </si>
  <si>
    <t>00104650</t>
  </si>
  <si>
    <t>DESORMEAU BEDOT</t>
  </si>
  <si>
    <t>10555317</t>
  </si>
  <si>
    <t>DJELLOULI</t>
  </si>
  <si>
    <t>00288443</t>
  </si>
  <si>
    <t>00012837</t>
  </si>
  <si>
    <t>00104638</t>
  </si>
  <si>
    <t>GAYAT</t>
  </si>
  <si>
    <t>00076818</t>
  </si>
  <si>
    <t>GENNARO</t>
  </si>
  <si>
    <t>ITT2</t>
  </si>
  <si>
    <t>Tooling Operations</t>
  </si>
  <si>
    <t>00104656</t>
  </si>
  <si>
    <t>GOURBAT</t>
  </si>
  <si>
    <t>00103065</t>
  </si>
  <si>
    <t>00103082</t>
  </si>
  <si>
    <t>THEROND</t>
  </si>
  <si>
    <t>10513086</t>
  </si>
  <si>
    <t>TOULOUZE</t>
  </si>
  <si>
    <t>HUGUES</t>
  </si>
  <si>
    <t>HMG4</t>
  </si>
  <si>
    <t>HR Generalist</t>
  </si>
  <si>
    <t>00104655</t>
  </si>
  <si>
    <t>GRANGIER</t>
  </si>
  <si>
    <t>10555049</t>
  </si>
  <si>
    <t>GREPPAT</t>
  </si>
  <si>
    <t>00136713</t>
  </si>
  <si>
    <t>00104685</t>
  </si>
  <si>
    <t>GUILLAUD</t>
  </si>
  <si>
    <t>00190953</t>
  </si>
  <si>
    <t>GASCARD</t>
  </si>
  <si>
    <t>00190978</t>
  </si>
  <si>
    <t>WAGON</t>
  </si>
  <si>
    <t>00191040</t>
  </si>
  <si>
    <t>RGOUAI</t>
  </si>
  <si>
    <t>00191166</t>
  </si>
  <si>
    <t>BONAFOUS</t>
  </si>
  <si>
    <t>00191202</t>
  </si>
  <si>
    <t>RUGGIERO</t>
  </si>
  <si>
    <t>00191229</t>
  </si>
  <si>
    <t>HIPPOLITE</t>
  </si>
  <si>
    <t>00102889</t>
  </si>
  <si>
    <t>TOURMEAU</t>
  </si>
  <si>
    <t>00191283</t>
  </si>
  <si>
    <t>AUJOUR</t>
  </si>
  <si>
    <t>00191295</t>
  </si>
  <si>
    <t>ROUCHE</t>
  </si>
  <si>
    <t>00191320</t>
  </si>
  <si>
    <t>00191504</t>
  </si>
  <si>
    <t>00191507</t>
  </si>
  <si>
    <t>BIGOTIERE</t>
  </si>
  <si>
    <t>IST3</t>
  </si>
  <si>
    <t>Indus/Manufact. Engineer Spec</t>
  </si>
  <si>
    <t>00191510</t>
  </si>
  <si>
    <t>KHALIFI</t>
  </si>
  <si>
    <t>00191520</t>
  </si>
  <si>
    <t>HAUTOT</t>
  </si>
  <si>
    <t>00191532</t>
  </si>
  <si>
    <t>VERANT</t>
  </si>
  <si>
    <t>00191549</t>
  </si>
  <si>
    <t>PRIEUR</t>
  </si>
  <si>
    <t>00191664</t>
  </si>
  <si>
    <t>REVERTE</t>
  </si>
  <si>
    <t>00191667</t>
  </si>
  <si>
    <t>ENNAOUI</t>
  </si>
  <si>
    <t>00191707</t>
  </si>
  <si>
    <t>00191708</t>
  </si>
  <si>
    <t>PLACET</t>
  </si>
  <si>
    <t>00191710</t>
  </si>
  <si>
    <t>RIO</t>
  </si>
  <si>
    <t>00191711</t>
  </si>
  <si>
    <t>RISUENO</t>
  </si>
  <si>
    <t>00191712</t>
  </si>
  <si>
    <t>SALA</t>
  </si>
  <si>
    <t>00191714</t>
  </si>
  <si>
    <t>MANGEOLLE</t>
  </si>
  <si>
    <t>00191733</t>
  </si>
  <si>
    <t>LEGAGNEUX</t>
  </si>
  <si>
    <t>00191738</t>
  </si>
  <si>
    <t>SFARA</t>
  </si>
  <si>
    <t>00191742</t>
  </si>
  <si>
    <t>BEN AMAR</t>
  </si>
  <si>
    <t>00191743</t>
  </si>
  <si>
    <t>CLAVEL</t>
  </si>
  <si>
    <t>00191775</t>
  </si>
  <si>
    <t>CABANE</t>
  </si>
  <si>
    <t>00192015</t>
  </si>
  <si>
    <t>MERCIER</t>
  </si>
  <si>
    <t>00192049</t>
  </si>
  <si>
    <t>PALMER</t>
  </si>
  <si>
    <t>00192053</t>
  </si>
  <si>
    <t>BONNEL</t>
  </si>
  <si>
    <t>00192154</t>
  </si>
  <si>
    <t>PONCET</t>
  </si>
  <si>
    <t>00104647</t>
  </si>
  <si>
    <t>HERNANDEZ</t>
  </si>
  <si>
    <t>00104545</t>
  </si>
  <si>
    <t>VANBALEGHEM</t>
  </si>
  <si>
    <t>00240339</t>
  </si>
  <si>
    <t>BASSOU</t>
  </si>
  <si>
    <t>10507194</t>
  </si>
  <si>
    <t>HIERAMENTE</t>
  </si>
  <si>
    <t>00104417</t>
  </si>
  <si>
    <t>LATOURRE</t>
  </si>
  <si>
    <t>00032976</t>
  </si>
  <si>
    <t>LAUWERS</t>
  </si>
  <si>
    <t>00332591</t>
  </si>
  <si>
    <t>LAVALLEE</t>
  </si>
  <si>
    <t>10555045</t>
  </si>
  <si>
    <t>LEBLANC</t>
  </si>
  <si>
    <t>00104669</t>
  </si>
  <si>
    <t>LOUIS-GAVET</t>
  </si>
  <si>
    <t>10550783</t>
  </si>
  <si>
    <t>MENANTEAU</t>
  </si>
  <si>
    <t>10515630</t>
  </si>
  <si>
    <t>00330997</t>
  </si>
  <si>
    <t>MOLLIER</t>
  </si>
  <si>
    <t>00228757</t>
  </si>
  <si>
    <t>NAVIZET</t>
  </si>
  <si>
    <t>00331029</t>
  </si>
  <si>
    <t>00104709</t>
  </si>
  <si>
    <t>NURY</t>
  </si>
  <si>
    <t>00102964</t>
  </si>
  <si>
    <t>VANIER</t>
  </si>
  <si>
    <t>10555327</t>
  </si>
  <si>
    <t>ORTUNO</t>
  </si>
  <si>
    <t>00102890</t>
  </si>
  <si>
    <t>00288949</t>
  </si>
  <si>
    <t>PATRAS</t>
  </si>
  <si>
    <t>10624701</t>
  </si>
  <si>
    <t>PONSON</t>
  </si>
  <si>
    <t>00104668</t>
  </si>
  <si>
    <t>PRALONG</t>
  </si>
  <si>
    <t>00109499</t>
  </si>
  <si>
    <t>SAVARRE</t>
  </si>
  <si>
    <t>00244824</t>
  </si>
  <si>
    <t>SCOLASTICA</t>
  </si>
  <si>
    <t>00109706</t>
  </si>
  <si>
    <t>SIMIAN-MERMIER</t>
  </si>
  <si>
    <t>10631655</t>
  </si>
  <si>
    <t>TAMAS</t>
  </si>
  <si>
    <t>10524265</t>
  </si>
  <si>
    <t>TAYAC</t>
  </si>
  <si>
    <t>10559265</t>
  </si>
  <si>
    <t>TESSONNIER</t>
  </si>
  <si>
    <t>00136680</t>
  </si>
  <si>
    <t>VACCHIANI</t>
  </si>
  <si>
    <t>10555320</t>
  </si>
  <si>
    <t>VANONI</t>
  </si>
  <si>
    <t>00330483</t>
  </si>
  <si>
    <t>VILLEGAS</t>
  </si>
  <si>
    <t>10586221</t>
  </si>
  <si>
    <t>BERTIN CASTELLAN</t>
  </si>
  <si>
    <t>00244104</t>
  </si>
  <si>
    <t>00103031</t>
  </si>
  <si>
    <t>10628039</t>
  </si>
  <si>
    <t>CATALA</t>
  </si>
  <si>
    <t>00102994</t>
  </si>
  <si>
    <t>ZAGAR</t>
  </si>
  <si>
    <t>IMS3</t>
  </si>
  <si>
    <t>Indus/Manuf Mgr Assistant</t>
  </si>
  <si>
    <t>S3 - Support Team Leader</t>
  </si>
  <si>
    <t>00102946</t>
  </si>
  <si>
    <t>ZAMORA</t>
  </si>
  <si>
    <t>00288570</t>
  </si>
  <si>
    <t>ZAYOUT</t>
  </si>
  <si>
    <t>Aub.</t>
  </si>
  <si>
    <t>Lattes</t>
  </si>
  <si>
    <t>STG</t>
  </si>
  <si>
    <t>PLAN DE FORMATION 2019</t>
  </si>
  <si>
    <t>Site</t>
  </si>
  <si>
    <t>Gestes et postures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</si>
  <si>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</si>
  <si>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</si>
  <si>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</si>
  <si>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</si>
  <si>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</si>
  <si>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</si>
  <si>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</si>
  <si>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</si>
  <si>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</si>
  <si>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Risques chimiques</t>
  </si>
  <si>
    <t>LACOURR</t>
  </si>
  <si>
    <t>LACOURB</t>
  </si>
  <si>
    <t>Recyclage CACES2</t>
  </si>
  <si>
    <t>Recyclage CACES3</t>
  </si>
  <si>
    <t>Recyclage CACES3 5</t>
  </si>
  <si>
    <t>Recyclage pont rou</t>
  </si>
  <si>
    <t>Recyclage SST</t>
  </si>
  <si>
    <t>CFSP</t>
  </si>
  <si>
    <t>SEEDH</t>
  </si>
  <si>
    <t>SEBTR</t>
  </si>
  <si>
    <t>SEEF</t>
  </si>
  <si>
    <t>SENER</t>
  </si>
  <si>
    <t>HAB ELEC</t>
  </si>
  <si>
    <t>00066339</t>
  </si>
  <si>
    <t>Indus/Manufact Senior Engine</t>
  </si>
  <si>
    <t>BORISJUKS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</si>
</sst>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\ &quot;€&quot;"/>
    <numFmt numFmtId="166" formatCode="_-* #,##0.00\ [$€]_-;\-* #,##0.00\ [$€]_-;_-* &quot;-&quot;??\ [$€]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1"/>
      <color theme="1"/>
      <name val="Calibri"/>
      <scheme val="minor"/>
    </font>
    <font>
      <sz val="10"/>
      <color theme="1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double">
        <color theme="4"/>
      </left>
      <right/>
      <top style="double">
        <color theme="4"/>
      </top>
      <bottom style="double">
        <color theme="4"/>
      </bottom>
      <diagonal/>
    </border>
    <border>
      <left style="medium">
        <color theme="4"/>
      </left>
      <right style="medium">
        <color theme="4"/>
      </right>
      <top style="double">
        <color theme="4"/>
      </top>
      <bottom style="double">
        <color theme="4"/>
      </bottom>
      <diagonal/>
    </border>
    <border>
      <left/>
      <right/>
      <top style="double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4"/>
      </bottom>
      <diagonal/>
    </border>
    <border>
      <left style="medium">
        <color theme="3" tint="-0.249977111117893"/>
      </left>
      <right/>
      <top style="medium">
        <color indexed="64"/>
      </top>
      <bottom style="medium">
        <color theme="3" tint="-0.249977111117893"/>
      </bottom>
      <diagonal/>
    </border>
    <border>
      <left/>
      <right/>
      <top style="medium">
        <color indexed="64"/>
      </top>
      <bottom style="medium">
        <color theme="3" tint="-0.249977111117893"/>
      </bottom>
      <diagonal/>
    </border>
    <border>
      <left/>
      <right style="medium">
        <color theme="3" tint="-0.249977111117893"/>
      </right>
      <top style="medium">
        <color indexed="64"/>
      </top>
      <bottom style="medium">
        <color theme="3" tint="-0.249977111117893"/>
      </bottom>
      <diagonal/>
    </border>
  </borders>
  <cellStyleXfs count="16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6" fontId="9" fillId="0" borderId="0" applyFont="0" applyFill="0" applyBorder="0" applyAlignment="0" applyProtection="0"/>
    <xf numFmtId="0" fontId="9" fillId="0" borderId="0"/>
    <xf numFmtId="0" fontId="7" fillId="0" borderId="0"/>
    <xf numFmtId="9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/>
  </cellStyleXfs>
  <cellXfs count="75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7" xfId="2" applyBorder="1" applyAlignment="1">
      <alignment vertical="center"/>
    </xf>
    <xf numFmtId="0" fontId="0" fillId="0" borderId="6" xfId="0" applyBorder="1" applyAlignment="1">
      <alignment vertical="center"/>
    </xf>
    <xf numFmtId="9" fontId="2" fillId="0" borderId="6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0" borderId="8" xfId="2" applyBorder="1" applyAlignment="1">
      <alignment horizontal="center" vertical="center"/>
    </xf>
    <xf numFmtId="0" fontId="4" fillId="0" borderId="8" xfId="2" applyBorder="1" applyAlignment="1">
      <alignment horizontal="center" vertical="center" wrapText="1"/>
    </xf>
    <xf numFmtId="0" fontId="4" fillId="0" borderId="9" xfId="2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0" fontId="4" fillId="0" borderId="11" xfId="2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1" xfId="0" applyBorder="1" applyAlignment="1">
      <alignment horizontal="center" vertical="center"/>
    </xf>
    <xf numFmtId="164" fontId="0" fillId="0" borderId="0" xfId="0" applyNumberFormat="1" applyBorder="1" applyAlignment="1">
      <alignment vertical="center"/>
    </xf>
    <xf numFmtId="164" fontId="0" fillId="0" borderId="11" xfId="0" applyNumberFormat="1" applyBorder="1" applyAlignment="1">
      <alignment horizontal="center" vertical="center"/>
    </xf>
    <xf numFmtId="165" fontId="1" fillId="0" borderId="6" xfId="6" applyNumberFormat="1" applyFont="1" applyBorder="1" applyAlignment="1">
      <alignment horizontal="center" vertical="center"/>
    </xf>
    <xf numFmtId="164" fontId="4" fillId="0" borderId="8" xfId="2" applyNumberFormat="1" applyBorder="1" applyAlignment="1">
      <alignment horizontal="center" vertical="center" wrapText="1"/>
    </xf>
    <xf numFmtId="165" fontId="1" fillId="0" borderId="10" xfId="5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13" fillId="0" borderId="0" xfId="15" applyFont="1"/>
    <xf numFmtId="0" fontId="12" fillId="0" borderId="0" xfId="15"/>
    <xf numFmtId="0" fontId="5" fillId="4" borderId="0" xfId="3" applyFill="1" applyAlignment="1">
      <alignment horizontal="center" vertical="center"/>
    </xf>
    <xf numFmtId="0" fontId="5" fillId="4" borderId="0" xfId="3" applyFill="1" applyAlignment="1">
      <alignment horizontal="center" vertical="center" wrapText="1"/>
    </xf>
    <xf numFmtId="0" fontId="5" fillId="5" borderId="0" xfId="3" applyFill="1" applyAlignment="1">
      <alignment horizontal="center" vertical="center" wrapText="1"/>
    </xf>
    <xf numFmtId="0" fontId="5" fillId="6" borderId="0" xfId="3" applyFill="1" applyAlignment="1">
      <alignment horizontal="center" vertical="center" wrapText="1"/>
    </xf>
    <xf numFmtId="0" fontId="0" fillId="4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5" borderId="0" xfId="0" applyFont="1" applyFill="1" applyAlignment="1">
      <alignment vertical="center"/>
    </xf>
    <xf numFmtId="0" fontId="0" fillId="6" borderId="0" xfId="0" applyFont="1" applyFill="1" applyAlignment="1">
      <alignment vertical="center"/>
    </xf>
    <xf numFmtId="0" fontId="0" fillId="6" borderId="0" xfId="0" applyFont="1" applyFill="1" applyAlignment="1">
      <alignment horizontal="center" vertical="center"/>
    </xf>
    <xf numFmtId="164" fontId="0" fillId="6" borderId="0" xfId="0" applyNumberFormat="1" applyFont="1" applyFill="1" applyAlignment="1">
      <alignment vertical="center"/>
    </xf>
    <xf numFmtId="0" fontId="0" fillId="5" borderId="0" xfId="0" applyFont="1" applyFill="1" applyBorder="1" applyAlignment="1">
      <alignment vertical="center"/>
    </xf>
    <xf numFmtId="0" fontId="0" fillId="6" borderId="0" xfId="0" applyFont="1" applyFill="1" applyBorder="1" applyAlignment="1">
      <alignment horizontal="center" vertical="center"/>
    </xf>
    <xf numFmtId="0" fontId="5" fillId="7" borderId="0" xfId="3" applyFill="1" applyAlignment="1">
      <alignment horizontal="center" vertical="center" wrapText="1"/>
    </xf>
    <xf numFmtId="0" fontId="0" fillId="7" borderId="0" xfId="0" applyFont="1" applyFill="1" applyAlignment="1">
      <alignment horizontal="center" vertical="center"/>
    </xf>
    <xf numFmtId="0" fontId="0" fillId="7" borderId="0" xfId="0" applyFont="1" applyFill="1" applyAlignment="1">
      <alignment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vertical="center"/>
    </xf>
    <xf numFmtId="0" fontId="14" fillId="4" borderId="0" xfId="0" applyNumberFormat="1" applyFont="1" applyFill="1" applyBorder="1" applyAlignment="1">
      <alignment horizontal="center" vertical="center"/>
    </xf>
    <xf numFmtId="0" fontId="14" fillId="4" borderId="0" xfId="0" applyNumberFormat="1" applyFont="1" applyFill="1" applyAlignment="1">
      <alignment horizontal="center" vertical="center"/>
    </xf>
    <xf numFmtId="0" fontId="14" fillId="5" borderId="0" xfId="0" applyNumberFormat="1" applyFont="1" applyFill="1" applyAlignment="1">
      <alignment horizontal="center" vertical="center"/>
    </xf>
    <xf numFmtId="0" fontId="14" fillId="5" borderId="0" xfId="0" applyFont="1" applyFill="1" applyBorder="1" applyAlignment="1">
      <alignment vertical="center"/>
    </xf>
    <xf numFmtId="0" fontId="14" fillId="6" borderId="0" xfId="0" applyFont="1" applyFill="1" applyBorder="1" applyAlignment="1">
      <alignment horizontal="center" vertical="center"/>
    </xf>
    <xf numFmtId="0" fontId="14" fillId="7" borderId="0" xfId="0" applyFont="1" applyFill="1" applyBorder="1" applyAlignment="1">
      <alignment horizontal="center" vertical="center"/>
    </xf>
    <xf numFmtId="0" fontId="14" fillId="7" borderId="0" xfId="0" applyFont="1" applyFill="1" applyBorder="1" applyAlignment="1">
      <alignment vertical="center"/>
    </xf>
    <xf numFmtId="0" fontId="15" fillId="0" borderId="0" xfId="15" applyFont="1"/>
    <xf numFmtId="0" fontId="15" fillId="0" borderId="0" xfId="15" applyNumberFormat="1" applyFont="1"/>
    <xf numFmtId="14" fontId="15" fillId="0" borderId="0" xfId="15" applyNumberFormat="1" applyFont="1"/>
    <xf numFmtId="0" fontId="15" fillId="0" borderId="0" xfId="0" applyNumberFormat="1" applyFont="1" applyBorder="1"/>
    <xf numFmtId="0" fontId="15" fillId="0" borderId="13" xfId="15" applyNumberFormat="1" applyFont="1" applyBorder="1"/>
    <xf numFmtId="2" fontId="15" fillId="0" borderId="0" xfId="15" applyNumberFormat="1" applyFont="1"/>
    <xf numFmtId="0" fontId="5" fillId="5" borderId="0" xfId="3" applyFont="1" applyFill="1" applyAlignment="1">
      <alignment horizontal="center" vertical="center" wrapText="1"/>
    </xf>
    <xf numFmtId="0" fontId="0" fillId="0" borderId="14" xfId="0" applyBorder="1" applyAlignment="1">
      <alignment vertical="center"/>
    </xf>
    <xf numFmtId="0" fontId="8" fillId="7" borderId="3" xfId="4" applyFont="1" applyFill="1" applyBorder="1" applyAlignment="1">
      <alignment horizontal="center" vertical="center"/>
    </xf>
    <xf numFmtId="0" fontId="8" fillId="7" borderId="4" xfId="4" applyFont="1" applyFill="1" applyBorder="1" applyAlignment="1">
      <alignment horizontal="center" vertical="center"/>
    </xf>
    <xf numFmtId="0" fontId="8" fillId="4" borderId="3" xfId="4" applyFont="1" applyFill="1" applyBorder="1" applyAlignment="1">
      <alignment horizontal="center" vertical="center"/>
    </xf>
    <xf numFmtId="0" fontId="8" fillId="4" borderId="4" xfId="4" applyFont="1" applyFill="1" applyBorder="1" applyAlignment="1">
      <alignment horizontal="center" vertical="center"/>
    </xf>
    <xf numFmtId="0" fontId="8" fillId="4" borderId="5" xfId="4" applyFont="1" applyFill="1" applyBorder="1" applyAlignment="1">
      <alignment horizontal="center" vertical="center"/>
    </xf>
    <xf numFmtId="0" fontId="8" fillId="5" borderId="3" xfId="4" applyFont="1" applyFill="1" applyBorder="1" applyAlignment="1">
      <alignment horizontal="center" vertical="center"/>
    </xf>
    <xf numFmtId="0" fontId="8" fillId="5" borderId="4" xfId="4" applyFont="1" applyFill="1" applyBorder="1" applyAlignment="1">
      <alignment horizontal="center" vertical="center"/>
    </xf>
    <xf numFmtId="0" fontId="8" fillId="5" borderId="5" xfId="4" applyFont="1" applyFill="1" applyBorder="1" applyAlignment="1">
      <alignment horizontal="center" vertical="center"/>
    </xf>
    <xf numFmtId="0" fontId="8" fillId="6" borderId="3" xfId="4" applyFont="1" applyFill="1" applyBorder="1" applyAlignment="1">
      <alignment horizontal="center" vertical="center"/>
    </xf>
    <xf numFmtId="0" fontId="8" fillId="6" borderId="4" xfId="4" applyFont="1" applyFill="1" applyBorder="1" applyAlignment="1">
      <alignment horizontal="center" vertical="center"/>
    </xf>
    <xf numFmtId="0" fontId="8" fillId="6" borderId="5" xfId="4" applyFont="1" applyFill="1" applyBorder="1" applyAlignment="1">
      <alignment horizontal="center" vertical="center"/>
    </xf>
    <xf numFmtId="0" fontId="3" fillId="0" borderId="15" xfId="1" applyBorder="1" applyAlignment="1">
      <alignment horizontal="center" vertical="center"/>
    </xf>
    <xf numFmtId="0" fontId="3" fillId="0" borderId="16" xfId="1" applyBorder="1" applyAlignment="1">
      <alignment horizontal="center" vertical="center"/>
    </xf>
    <xf numFmtId="0" fontId="3" fillId="0" borderId="17" xfId="1" applyBorder="1" applyAlignment="1">
      <alignment horizontal="center" vertical="center"/>
    </xf>
  </cellXfs>
  <cellStyles count="16">
    <cellStyle name="60 % - Accent1" xfId="4" builtinId="32"/>
    <cellStyle name="Accent1" xfId="3" builtinId="29"/>
    <cellStyle name="Euro" xfId="7" xr:uid="{00000000-0005-0000-0000-000002000000}"/>
    <cellStyle name="Lien hypertexte" xfId="11" builtinId="8" hidden="1"/>
    <cellStyle name="Lien hypertexte" xfId="13" builtinId="8" hidden="1"/>
    <cellStyle name="Lien hypertexte visité" xfId="12" builtinId="9" hidden="1"/>
    <cellStyle name="Lien hypertexte visité" xfId="14" builtinId="9" hidden="1"/>
    <cellStyle name="Milliers" xfId="5" builtinId="3"/>
    <cellStyle name="Monétaire" xfId="6" builtinId="4"/>
    <cellStyle name="Normal" xfId="0" builtinId="0"/>
    <cellStyle name="Normal 2" xfId="8" xr:uid="{00000000-0005-0000-0000-00000A000000}"/>
    <cellStyle name="Normal 3" xfId="15" xr:uid="{00000000-0005-0000-0000-00000B000000}"/>
    <cellStyle name="Normal 6" xfId="9" xr:uid="{00000000-0005-0000-0000-00000C000000}"/>
    <cellStyle name="Pourcentage 2" xfId="10" xr:uid="{00000000-0005-0000-0000-00000E000000}"/>
    <cellStyle name="Titre 1" xfId="1" builtinId="16"/>
    <cellStyle name="Titre 2" xfId="2" builtinId="17"/>
  </cellStyles>
  <dxfs count="18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[$€-40C]_-;\-* #,##0\ [$€-40C]_-;_-* &quot;-&quot;??\ [$€-40C]_-;_-@_-"/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1:P484" totalsRowShown="0" headerRowDxfId="17" dataDxfId="16">
  <sortState ref="A12:P484">
    <sortCondition ref="E11:E484"/>
  </sortState>
  <tableColumns count="16">
    <tableColumn id="1" xr3:uid="{00000000-0010-0000-0100-000001000000}" name="Service" dataDxfId="15">
      <calculatedColumnFormula>IFERROR(VLOOKUP(D14,DATA!$C$2:$G$237,5,0),"")</calculatedColumnFormula>
    </tableColumn>
    <tableColumn id="2" xr3:uid="{00000000-0010-0000-0100-000002000000}" name="Site" dataDxfId="14">
      <calculatedColumnFormula>IF(ISNA(VLOOKUP($D12,Base,2,FALSE))," ",+VLOOKUP($D12,Base,2,FALSE))</calculatedColumnFormula>
    </tableColumn>
    <tableColumn id="3" xr3:uid="{00000000-0010-0000-0100-000003000000}" name="Manager" dataDxfId="13">
      <calculatedColumnFormula>IF(ISNA(VLOOKUP($D12,Base,14,FALSE))," ",+VLOOKUP($D12,Base,14,FALSE))</calculatedColumnFormula>
    </tableColumn>
    <tableColumn id="4" xr3:uid="{00000000-0010-0000-0100-000004000000}" name="Matricule _x000a_" dataDxfId="12">
      <calculatedColumnFormula>VLOOKUP(E12,DATA!A:U,3,FALSE)</calculatedColumnFormula>
    </tableColumn>
    <tableColumn id="5" xr3:uid="{00000000-0010-0000-0100-000005000000}" name="Nom_x000a_" dataDxfId="11"/>
    <tableColumn id="6" xr3:uid="{00000000-0010-0000-0100-000006000000}" name="Prénom_x000a_" dataDxfId="10">
      <calculatedColumnFormula>VLOOKUP(E12,DATA!A:U,2,FALSE)</calculatedColumnFormula>
    </tableColumn>
    <tableColumn id="7" xr3:uid="{00000000-0010-0000-0100-000007000000}" name="Axe_x000a_(Filières)" dataDxfId="9"/>
    <tableColumn id="8" xr3:uid="{00000000-0010-0000-0100-000008000000}" name="Intitulé" dataDxfId="8"/>
    <tableColumn id="9" xr3:uid="{00000000-0010-0000-0100-000009000000}" name="Priorité_x000a_mger" dataDxfId="7"/>
    <tableColumn id="10" xr3:uid="{00000000-0010-0000-0100-00000A000000}" name="Organisme" dataDxfId="6"/>
    <tableColumn id="11" xr3:uid="{00000000-0010-0000-0100-00000B000000}" name="Durée_x000a_H" dataDxfId="5"/>
    <tableColumn id="12" xr3:uid="{00000000-0010-0000-0100-00000C000000}" name="Coût_x000a_péda." dataDxfId="4"/>
    <tableColumn id="13" xr3:uid="{00000000-0010-0000-0100-00000D000000}" name="Dispositif_x000a_(Plan / DIF)" dataDxfId="3"/>
    <tableColumn id="14" xr3:uid="{00000000-0010-0000-0100-00000E000000}" name="Axe_x000a_  (note cadrage)" dataDxfId="2"/>
    <tableColumn id="15" xr3:uid="{00000000-0010-0000-0100-00000F000000}" name="Validation_x000a_(Oui/Non)" dataDxfId="1"/>
    <tableColumn id="16" xr3:uid="{00000000-0010-0000-0100-000010000000}" name="Calendrier_x000a_de réalisa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3" tint="0.79998168889431442"/>
    <pageSetUpPr fitToPage="1"/>
  </sheetPr>
  <dimension ref="A1:T484"/>
  <sheetViews>
    <sheetView topLeftCell="A4" zoomScale="70" zoomScaleNormal="70" workbookViewId="0">
      <selection activeCell="D4" sqref="D4"/>
    </sheetView>
  </sheetViews>
  <sheetFormatPr baseColWidth="10" defaultRowHeight="14.5" x14ac:dyDescent="0.35"/>
  <cols>
    <col min="1" max="1" width="8.453125" style="7" customWidth="1"/>
    <col min="2" max="2" width="9" style="7" customWidth="1"/>
    <col min="3" max="3" width="15.453125" bestFit="1" customWidth="1"/>
    <col min="4" max="4" width="9.81640625" customWidth="1"/>
    <col min="5" max="5" width="15.90625" customWidth="1"/>
    <col min="6" max="6" width="11" customWidth="1"/>
    <col min="7" max="7" width="11.1796875" customWidth="1"/>
    <col min="8" max="8" width="17.36328125" bestFit="1" customWidth="1"/>
    <col min="9" max="9" width="9" style="7" customWidth="1"/>
    <col min="10" max="10" width="8.54296875" customWidth="1"/>
    <col min="11" max="11" width="10.36328125" customWidth="1"/>
    <col min="12" max="12" width="10.1796875" bestFit="1" customWidth="1"/>
    <col min="13" max="13" width="9.81640625" style="7" customWidth="1"/>
    <col min="14" max="14" width="25.453125" bestFit="1" customWidth="1"/>
    <col min="15" max="15" width="10.81640625" style="7"/>
    <col min="16" max="16" width="13.453125" customWidth="1"/>
  </cols>
  <sheetData>
    <row r="1" spans="1:20" s="1" customFormat="1" ht="33" customHeight="1" thickBot="1" x14ac:dyDescent="0.4">
      <c r="A1" s="6"/>
      <c r="B1" s="2"/>
      <c r="C1" s="2"/>
      <c r="D1" s="2"/>
      <c r="E1" s="2"/>
      <c r="F1" s="72" t="s">
        <v>41</v>
      </c>
      <c r="G1" s="73"/>
      <c r="H1" s="73"/>
      <c r="I1" s="73"/>
      <c r="J1" s="74"/>
      <c r="K1" s="2"/>
      <c r="L1" s="20"/>
      <c r="M1" s="2"/>
      <c r="R1" s="2"/>
      <c r="S1" s="2"/>
      <c r="T1" s="2"/>
    </row>
    <row r="2" spans="1:20" s="1" customFormat="1" ht="14.25" customHeight="1" thickBot="1" x14ac:dyDescent="0.4">
      <c r="A2" s="6"/>
      <c r="B2" s="2"/>
      <c r="C2" s="2"/>
      <c r="D2" s="2"/>
      <c r="E2" s="2"/>
      <c r="F2" s="60"/>
      <c r="G2" s="2"/>
      <c r="I2" s="2"/>
      <c r="J2" s="2"/>
      <c r="K2" s="2"/>
      <c r="L2" s="20"/>
      <c r="M2" s="2"/>
    </row>
    <row r="3" spans="1:20" s="1" customFormat="1" ht="34.5" thickBot="1" x14ac:dyDescent="0.4">
      <c r="A3" s="6"/>
      <c r="C3" s="6"/>
      <c r="D3" s="13" t="s">
        <v>12</v>
      </c>
      <c r="E3" s="13" t="s">
        <v>27</v>
      </c>
      <c r="F3" s="14" t="s">
        <v>28</v>
      </c>
      <c r="G3" s="23" t="s">
        <v>40</v>
      </c>
      <c r="H3" s="23" t="s">
        <v>39</v>
      </c>
      <c r="I3" s="23" t="s">
        <v>38</v>
      </c>
    </row>
    <row r="4" spans="1:20" s="1" customFormat="1" ht="18" thickTop="1" thickBot="1" x14ac:dyDescent="0.4">
      <c r="A4" s="6"/>
      <c r="C4" s="15" t="s">
        <v>6</v>
      </c>
      <c r="D4" s="25">
        <f>COUNTA(DATA!A2:A379)</f>
        <v>236</v>
      </c>
      <c r="E4" s="16">
        <f>COUNTA(H12:H643)</f>
        <v>308</v>
      </c>
      <c r="F4" s="16">
        <f>SUM(K12:K643)</f>
        <v>0</v>
      </c>
      <c r="G4" s="24">
        <f>SUM(L12:L643)</f>
        <v>0</v>
      </c>
      <c r="H4" s="16">
        <f>SUM(V12:V191)</f>
        <v>0</v>
      </c>
      <c r="I4" s="24">
        <f>G4+H4</f>
        <v>0</v>
      </c>
    </row>
    <row r="5" spans="1:20" s="1" customFormat="1" ht="18" thickTop="1" thickBot="1" x14ac:dyDescent="0.4">
      <c r="A5" s="6"/>
      <c r="C5" s="17"/>
      <c r="D5" s="18"/>
      <c r="E5" s="19"/>
      <c r="F5" s="19"/>
      <c r="G5" s="21"/>
      <c r="H5" s="21"/>
      <c r="I5" s="26"/>
    </row>
    <row r="6" spans="1:20" s="1" customFormat="1" ht="17.5" thickBot="1" x14ac:dyDescent="0.4">
      <c r="A6" s="6"/>
      <c r="C6" s="8" t="s">
        <v>7</v>
      </c>
      <c r="D6" s="9"/>
      <c r="E6" s="11">
        <f>SUBTOTAL(3,H12:H643)</f>
        <v>308</v>
      </c>
      <c r="F6" s="12">
        <f>SUBTOTAL(9,K12:K643)</f>
        <v>0</v>
      </c>
      <c r="G6" s="22">
        <f>SUBTOTAL(9,L12:L643)</f>
        <v>0</v>
      </c>
      <c r="H6" s="22">
        <f>SUBTOTAL(9,V12:V191)</f>
        <v>0</v>
      </c>
      <c r="I6" s="22">
        <f>G6+H6</f>
        <v>0</v>
      </c>
      <c r="P6" s="3"/>
      <c r="Q6" s="3"/>
      <c r="R6" s="3"/>
    </row>
    <row r="7" spans="1:20" s="1" customFormat="1" ht="17.5" thickBot="1" x14ac:dyDescent="0.4">
      <c r="A7" s="6"/>
      <c r="C7" s="8" t="s">
        <v>8</v>
      </c>
      <c r="D7" s="9"/>
      <c r="E7" s="10">
        <f t="shared" ref="E7" si="0">E6/E4</f>
        <v>1</v>
      </c>
      <c r="F7" s="10" t="e">
        <f>F6/F4</f>
        <v>#DIV/0!</v>
      </c>
      <c r="G7" s="10" t="e">
        <f>G6/G4</f>
        <v>#DIV/0!</v>
      </c>
      <c r="H7" s="10" t="e">
        <f>H6/H4</f>
        <v>#DIV/0!</v>
      </c>
      <c r="I7" s="10" t="e">
        <f>I6/I4</f>
        <v>#DIV/0!</v>
      </c>
    </row>
    <row r="8" spans="1:20" s="1" customFormat="1" x14ac:dyDescent="0.35">
      <c r="A8" s="6"/>
      <c r="B8" s="6"/>
      <c r="C8" s="4"/>
      <c r="H8" s="5"/>
      <c r="I8" s="6"/>
      <c r="J8" s="5"/>
      <c r="K8" s="5"/>
      <c r="L8" s="5"/>
      <c r="M8" s="6"/>
      <c r="O8" s="6"/>
    </row>
    <row r="9" spans="1:20" s="1" customFormat="1" x14ac:dyDescent="0.35">
      <c r="A9" s="6"/>
      <c r="B9" s="6"/>
      <c r="C9" s="4"/>
      <c r="H9" s="5"/>
      <c r="I9" s="6"/>
      <c r="J9" s="5"/>
      <c r="K9" s="5"/>
      <c r="L9" s="5"/>
      <c r="M9" s="6"/>
      <c r="O9" s="6"/>
    </row>
    <row r="10" spans="1:20" s="3" customFormat="1" x14ac:dyDescent="0.35">
      <c r="A10" s="63" t="s">
        <v>24</v>
      </c>
      <c r="B10" s="64"/>
      <c r="C10" s="65"/>
      <c r="D10" s="66" t="s">
        <v>25</v>
      </c>
      <c r="E10" s="67"/>
      <c r="F10" s="68"/>
      <c r="G10" s="69" t="s">
        <v>26</v>
      </c>
      <c r="H10" s="70"/>
      <c r="I10" s="70"/>
      <c r="J10" s="70"/>
      <c r="K10" s="70"/>
      <c r="L10" s="71"/>
      <c r="M10" s="61" t="s">
        <v>620</v>
      </c>
      <c r="N10" s="62"/>
      <c r="O10" s="62"/>
      <c r="P10" s="62"/>
    </row>
    <row r="11" spans="1:20" s="6" customFormat="1" ht="29" x14ac:dyDescent="0.35">
      <c r="A11" s="29" t="s">
        <v>31</v>
      </c>
      <c r="B11" s="30" t="s">
        <v>621</v>
      </c>
      <c r="C11" s="30" t="s">
        <v>0</v>
      </c>
      <c r="D11" s="31" t="s">
        <v>13</v>
      </c>
      <c r="E11" s="59" t="s">
        <v>14</v>
      </c>
      <c r="F11" s="31" t="s">
        <v>15</v>
      </c>
      <c r="G11" s="32" t="s">
        <v>17</v>
      </c>
      <c r="H11" s="32" t="s">
        <v>18</v>
      </c>
      <c r="I11" s="32" t="s">
        <v>16</v>
      </c>
      <c r="J11" s="32" t="s">
        <v>1</v>
      </c>
      <c r="K11" s="32" t="s">
        <v>19</v>
      </c>
      <c r="L11" s="32" t="s">
        <v>20</v>
      </c>
      <c r="M11" s="41" t="s">
        <v>21</v>
      </c>
      <c r="N11" s="41" t="s">
        <v>22</v>
      </c>
      <c r="O11" s="41" t="s">
        <v>23</v>
      </c>
      <c r="P11" s="41" t="s">
        <v>11</v>
      </c>
    </row>
    <row r="12" spans="1:20" x14ac:dyDescent="0.35">
      <c r="A12" s="46" t="str">
        <f>IFERROR(VLOOKUP(D14,DATA!$C$2:$G$237,5,0),"")</f>
        <v>DVC</v>
      </c>
      <c r="B12" s="33" t="str">
        <f>VLOOKUP(E12,DATA!A:U,5,FALSE)</f>
        <v>Aub.</v>
      </c>
      <c r="C12" s="33" t="str">
        <f>VLOOKUP(E12,DATA!A:U,4,FALSE)</f>
        <v>ALIX</v>
      </c>
      <c r="D12" s="48" t="str">
        <f>VLOOKUP(E12,DATA!A:U,3,FALSE)</f>
        <v>00102933</v>
      </c>
      <c r="E12" s="49" t="s">
        <v>61</v>
      </c>
      <c r="F12" s="48">
        <f>VLOOKUP(E12,DATA!A:U,2,FALSE)</f>
        <v>0</v>
      </c>
      <c r="G12" s="36" t="s">
        <v>4</v>
      </c>
      <c r="H12" s="36" t="s">
        <v>625</v>
      </c>
      <c r="I12" s="50"/>
      <c r="J12" s="36" t="s">
        <v>623</v>
      </c>
      <c r="K12" s="37"/>
      <c r="L12" s="38"/>
      <c r="M12" s="51"/>
      <c r="N12" s="52"/>
      <c r="O12" s="51"/>
      <c r="P12" s="52"/>
    </row>
    <row r="13" spans="1:20" x14ac:dyDescent="0.35">
      <c r="A13" s="46" t="str">
        <f>IFERROR(VLOOKUP(D15,DATA!$C$2:$G$237,5,0),"")</f>
        <v>DVC</v>
      </c>
      <c r="B13" s="33" t="str">
        <f>VLOOKUP(E13,DATA!A:U,5,FALSE)</f>
        <v>Aub.</v>
      </c>
      <c r="C13" s="33" t="str">
        <f>VLOOKUP(E13,DATA!A:U,4,FALSE)</f>
        <v>ALIX</v>
      </c>
      <c r="D13" s="48" t="str">
        <f>VLOOKUP(E13,DATA!A:U,3,FALSE)</f>
        <v>00102933</v>
      </c>
      <c r="E13" s="49" t="s">
        <v>61</v>
      </c>
      <c r="F13" s="48">
        <f>VLOOKUP(E13,DATA!A:U,2,FALSE)</f>
        <v>0</v>
      </c>
      <c r="G13" s="36" t="s">
        <v>4</v>
      </c>
      <c r="H13" s="36" t="s">
        <v>639</v>
      </c>
      <c r="I13" s="50"/>
      <c r="J13" s="36" t="s">
        <v>640</v>
      </c>
      <c r="K13" s="37"/>
      <c r="L13" s="38"/>
      <c r="M13" s="51"/>
      <c r="N13" s="52"/>
      <c r="O13" s="51"/>
      <c r="P13" s="52"/>
    </row>
    <row r="14" spans="1:20" x14ac:dyDescent="0.35">
      <c r="A14" s="46" t="str">
        <f>IFERROR(VLOOKUP(D16,DATA!$C$2:$G$237,5,0),"")</f>
        <v>DVC</v>
      </c>
      <c r="B14" s="33" t="str">
        <f>VLOOKUP(E14,DATA!A:U,5,FALSE)</f>
        <v>STG</v>
      </c>
      <c r="C14" s="33" t="str">
        <f>VLOOKUP(E14,DATA!A:U,4,FALSE)</f>
        <v>XUEREB</v>
      </c>
      <c r="D14" s="48" t="str">
        <f>VLOOKUP(E14,DATA!A:U,3,FALSE)</f>
        <v>00104634</v>
      </c>
      <c r="E14" s="49" t="s">
        <v>69</v>
      </c>
      <c r="F14" s="48">
        <f>VLOOKUP(E14,DATA!A:U,2,FALSE)</f>
        <v>0</v>
      </c>
      <c r="G14" s="36" t="s">
        <v>4</v>
      </c>
      <c r="H14" s="36" t="s">
        <v>625</v>
      </c>
      <c r="I14" s="50"/>
      <c r="J14" s="36" t="s">
        <v>623</v>
      </c>
      <c r="K14" s="37"/>
      <c r="L14" s="38"/>
      <c r="M14" s="51"/>
      <c r="N14" s="52"/>
      <c r="O14" s="51"/>
      <c r="P14" s="52"/>
    </row>
    <row r="15" spans="1:20" ht="15" customHeight="1" x14ac:dyDescent="0.35">
      <c r="A15" s="46" t="str">
        <f>IFERROR(VLOOKUP(D17,DATA!$C$2:$G$237,5,0),"")</f>
        <v>DVC</v>
      </c>
      <c r="B15" s="33" t="str">
        <f>VLOOKUP(E15,DATA!A:U,5,FALSE)</f>
        <v>STG</v>
      </c>
      <c r="C15" s="33" t="str">
        <f>VLOOKUP(E15,DATA!A:U,4,FALSE)</f>
        <v>XUEREB</v>
      </c>
      <c r="D15" s="48" t="str">
        <f>VLOOKUP(E15,DATA!A:U,3,FALSE)</f>
        <v>00104634</v>
      </c>
      <c r="E15" s="49" t="s">
        <v>69</v>
      </c>
      <c r="F15" s="48">
        <f>VLOOKUP(E15,DATA!A:U,2,FALSE)</f>
        <v>0</v>
      </c>
      <c r="G15" s="36" t="s">
        <v>4</v>
      </c>
      <c r="H15" s="36" t="s">
        <v>632</v>
      </c>
      <c r="I15" s="50"/>
      <c r="J15" s="36" t="s">
        <v>623</v>
      </c>
      <c r="K15" s="37"/>
      <c r="L15" s="38"/>
      <c r="M15" s="51"/>
      <c r="N15" s="52"/>
      <c r="O15" s="51"/>
      <c r="P15" s="52"/>
    </row>
    <row r="16" spans="1:20" ht="15" customHeight="1" x14ac:dyDescent="0.35">
      <c r="A16" s="46" t="str">
        <f>IFERROR(VLOOKUP(D18,DATA!$C$2:$G$237,5,0),"")</f>
        <v>DVC</v>
      </c>
      <c r="B16" s="33" t="str">
        <f>VLOOKUP(E16,DATA!A:U,5,FALSE)</f>
        <v>STG</v>
      </c>
      <c r="C16" s="33" t="str">
        <f>VLOOKUP(E16,DATA!A:U,4,FALSE)</f>
        <v>XUEREB</v>
      </c>
      <c r="D16" s="48" t="str">
        <f>VLOOKUP(E16,DATA!A:U,3,FALSE)</f>
        <v>00104634</v>
      </c>
      <c r="E16" s="49" t="s">
        <v>69</v>
      </c>
      <c r="F16" s="48">
        <f>VLOOKUP(E16,DATA!A:U,2,FALSE)</f>
        <v>0</v>
      </c>
      <c r="G16" s="36" t="s">
        <v>4</v>
      </c>
      <c r="H16" s="36" t="s">
        <v>638</v>
      </c>
      <c r="I16" s="50"/>
      <c r="J16" s="36" t="s">
        <v>623</v>
      </c>
      <c r="K16" s="37"/>
      <c r="L16" s="38"/>
      <c r="M16" s="51"/>
      <c r="N16" s="52"/>
      <c r="O16" s="51"/>
      <c r="P16" s="52"/>
    </row>
    <row r="17" spans="1:16" ht="15" customHeight="1" x14ac:dyDescent="0.35">
      <c r="A17" s="46" t="str">
        <f>IFERROR(VLOOKUP(D19,DATA!$C$2:$G$237,5,0),"")</f>
        <v>DVC</v>
      </c>
      <c r="B17" s="33" t="str">
        <f>VLOOKUP(E17,DATA!A:U,5,FALSE)</f>
        <v>STG</v>
      </c>
      <c r="C17" s="33" t="str">
        <f>VLOOKUP(E17,DATA!A:U,4,FALSE)</f>
        <v>XUEREB</v>
      </c>
      <c r="D17" s="48" t="str">
        <f>VLOOKUP(E17,DATA!A:U,3,FALSE)</f>
        <v>00104692</v>
      </c>
      <c r="E17" s="49" t="s">
        <v>76</v>
      </c>
      <c r="F17" s="48">
        <f>VLOOKUP(E17,DATA!A:U,2,FALSE)</f>
        <v>0</v>
      </c>
      <c r="G17" s="36" t="s">
        <v>4</v>
      </c>
      <c r="H17" s="36" t="s">
        <v>625</v>
      </c>
      <c r="I17" s="50"/>
      <c r="J17" s="36" t="s">
        <v>623</v>
      </c>
      <c r="K17" s="37"/>
      <c r="L17" s="38"/>
      <c r="M17" s="51"/>
      <c r="N17" s="52"/>
      <c r="O17" s="51"/>
      <c r="P17" s="52"/>
    </row>
    <row r="18" spans="1:16" x14ac:dyDescent="0.35">
      <c r="A18" s="46" t="str">
        <f>IFERROR(VLOOKUP(D20,DATA!$C$2:$G$237,5,0),"")</f>
        <v>DVC</v>
      </c>
      <c r="B18" s="33" t="str">
        <f>VLOOKUP(E18,DATA!A:U,5,FALSE)</f>
        <v>STG</v>
      </c>
      <c r="C18" s="33" t="str">
        <f>VLOOKUP(E18,DATA!A:U,4,FALSE)</f>
        <v>XUEREB</v>
      </c>
      <c r="D18" s="48" t="str">
        <f>VLOOKUP(E18,DATA!A:U,3,FALSE)</f>
        <v>00104692</v>
      </c>
      <c r="E18" s="49" t="s">
        <v>76</v>
      </c>
      <c r="F18" s="48">
        <f>VLOOKUP(E18,DATA!A:U,2,FALSE)</f>
        <v>0</v>
      </c>
      <c r="G18" s="36" t="s">
        <v>4</v>
      </c>
      <c r="H18" s="36" t="s">
        <v>632</v>
      </c>
      <c r="I18" s="50"/>
      <c r="J18" s="36" t="s">
        <v>623</v>
      </c>
      <c r="K18" s="37"/>
      <c r="L18" s="38"/>
      <c r="M18" s="51"/>
      <c r="N18" s="52"/>
      <c r="O18" s="51"/>
      <c r="P18" s="52"/>
    </row>
    <row r="19" spans="1:16" x14ac:dyDescent="0.35">
      <c r="A19" s="46" t="str">
        <f>IFERROR(VLOOKUP(D21,DATA!$C$2:$G$237,5,0),"")</f>
        <v>DVC</v>
      </c>
      <c r="B19" s="33" t="str">
        <f>VLOOKUP(E19,DATA!A:U,5,FALSE)</f>
        <v>Aub.</v>
      </c>
      <c r="C19" s="33" t="str">
        <f>VLOOKUP(E19,DATA!A:U,4,FALSE)</f>
        <v>SAVY</v>
      </c>
      <c r="D19" s="48" t="str">
        <f>VLOOKUP(E19,DATA!A:U,3,FALSE)</f>
        <v>00102936</v>
      </c>
      <c r="E19" s="39" t="s">
        <v>628</v>
      </c>
      <c r="F19" s="48">
        <f>VLOOKUP(E19,DATA!A:U,2,FALSE)</f>
        <v>0</v>
      </c>
      <c r="G19" s="36" t="s">
        <v>4</v>
      </c>
      <c r="H19" s="36" t="s">
        <v>625</v>
      </c>
      <c r="I19" s="50"/>
      <c r="J19" s="36" t="s">
        <v>623</v>
      </c>
      <c r="K19" s="37"/>
      <c r="L19" s="38"/>
      <c r="M19" s="51"/>
      <c r="N19" s="52"/>
      <c r="O19" s="51"/>
      <c r="P19" s="52"/>
    </row>
    <row r="20" spans="1:16" x14ac:dyDescent="0.35">
      <c r="A20" s="46" t="str">
        <f>IFERROR(VLOOKUP(D22,DATA!$C$2:$G$237,5,0),"")</f>
        <v>DVC</v>
      </c>
      <c r="B20" s="33" t="str">
        <f>VLOOKUP(E20,DATA!A:U,5,FALSE)</f>
        <v>Aub.</v>
      </c>
      <c r="C20" s="33" t="str">
        <f>VLOOKUP(E20,DATA!A:U,4,FALSE)</f>
        <v>SAVY</v>
      </c>
      <c r="D20" s="48" t="str">
        <f>VLOOKUP(E20,DATA!A:U,3,FALSE)</f>
        <v>00102936</v>
      </c>
      <c r="E20" s="49" t="s">
        <v>628</v>
      </c>
      <c r="F20" s="48">
        <f>VLOOKUP(E20,DATA!A:U,2,FALSE)</f>
        <v>0</v>
      </c>
      <c r="G20" s="36" t="s">
        <v>4</v>
      </c>
      <c r="H20" s="36" t="s">
        <v>639</v>
      </c>
      <c r="I20" s="50"/>
      <c r="J20" s="36" t="s">
        <v>640</v>
      </c>
      <c r="K20" s="37"/>
      <c r="L20" s="38"/>
      <c r="M20" s="51"/>
      <c r="N20" s="52"/>
      <c r="O20" s="51"/>
      <c r="P20" s="52"/>
    </row>
    <row r="21" spans="1:16" x14ac:dyDescent="0.35">
      <c r="A21" s="46" t="str">
        <f>IFERROR(VLOOKUP(D23,DATA!$C$2:$G$237,5,0),"")</f>
        <v>DVC</v>
      </c>
      <c r="B21" s="33" t="str">
        <f>VLOOKUP(E21,DATA!A:U,5,FALSE)</f>
        <v>Aub.</v>
      </c>
      <c r="C21" s="33" t="str">
        <f>VLOOKUP(E21,DATA!A:U,4,FALSE)</f>
        <v>PIFFAUT</v>
      </c>
      <c r="D21" s="48" t="str">
        <f>VLOOKUP(E21,DATA!A:U,3,FALSE)</f>
        <v>00103038</v>
      </c>
      <c r="E21" s="39" t="s">
        <v>629</v>
      </c>
      <c r="F21" s="48">
        <f>VLOOKUP(E21,DATA!A:U,2,FALSE)</f>
        <v>0</v>
      </c>
      <c r="G21" s="36" t="s">
        <v>4</v>
      </c>
      <c r="H21" s="36" t="s">
        <v>625</v>
      </c>
      <c r="I21" s="50"/>
      <c r="J21" s="36" t="s">
        <v>623</v>
      </c>
      <c r="K21" s="37"/>
      <c r="L21" s="38"/>
      <c r="M21" s="51"/>
      <c r="N21" s="52"/>
      <c r="O21" s="51"/>
      <c r="P21" s="52"/>
    </row>
    <row r="22" spans="1:16" x14ac:dyDescent="0.35">
      <c r="A22" s="46" t="str">
        <f>IFERROR(VLOOKUP(D24,DATA!$C$2:$G$237,5,0),"")</f>
        <v>DVC</v>
      </c>
      <c r="B22" s="33" t="str">
        <f>VLOOKUP(E22,DATA!A:U,5,FALSE)</f>
        <v>Aub.</v>
      </c>
      <c r="C22" s="33" t="str">
        <f>VLOOKUP(E22,DATA!A:U,4,FALSE)</f>
        <v>PIFFAUT</v>
      </c>
      <c r="D22" s="48" t="str">
        <f>VLOOKUP(E22,DATA!A:U,3,FALSE)</f>
        <v>00103038</v>
      </c>
      <c r="E22" s="49" t="s">
        <v>629</v>
      </c>
      <c r="F22" s="48">
        <f>VLOOKUP(E22,DATA!A:U,2,FALSE)</f>
        <v>0</v>
      </c>
      <c r="G22" s="36" t="s">
        <v>4</v>
      </c>
      <c r="H22" s="36" t="s">
        <v>636</v>
      </c>
      <c r="I22" s="50"/>
      <c r="J22" s="36" t="s">
        <v>623</v>
      </c>
      <c r="K22" s="37"/>
      <c r="L22" s="38"/>
      <c r="M22" s="51"/>
      <c r="N22" s="52"/>
      <c r="O22" s="51"/>
      <c r="P22" s="52"/>
    </row>
    <row r="23" spans="1:16" x14ac:dyDescent="0.35">
      <c r="A23" s="46" t="str">
        <f>IFERROR(VLOOKUP(D25,DATA!$C$2:$G$237,5,0),"")</f>
        <v>Non DVC</v>
      </c>
      <c r="B23" s="33" t="str">
        <f>VLOOKUP(E23,DATA!A:U,5,FALSE)</f>
        <v>Aub.</v>
      </c>
      <c r="C23" s="33" t="str">
        <f>VLOOKUP(E23,DATA!A:U,4,FALSE)</f>
        <v>PIFFAUT</v>
      </c>
      <c r="D23" s="48" t="str">
        <f>VLOOKUP(E23,DATA!A:U,3,FALSE)</f>
        <v>00103038</v>
      </c>
      <c r="E23" s="49" t="s">
        <v>629</v>
      </c>
      <c r="F23" s="48">
        <f>VLOOKUP(E23,DATA!A:U,2,FALSE)</f>
        <v>0</v>
      </c>
      <c r="G23" s="36" t="s">
        <v>4</v>
      </c>
      <c r="H23" s="36" t="s">
        <v>639</v>
      </c>
      <c r="I23" s="50"/>
      <c r="J23" s="36" t="s">
        <v>640</v>
      </c>
      <c r="K23" s="37"/>
      <c r="L23" s="38"/>
      <c r="M23" s="51"/>
      <c r="N23" s="52"/>
      <c r="O23" s="51"/>
      <c r="P23" s="52"/>
    </row>
    <row r="24" spans="1:16" x14ac:dyDescent="0.35">
      <c r="A24" s="46" t="str">
        <f>IFERROR(VLOOKUP(D26,DATA!$C$2:$G$237,5,0),"")</f>
        <v>Non DVC</v>
      </c>
      <c r="B24" s="33" t="str">
        <f>VLOOKUP(E24,DATA!A:U,5,FALSE)</f>
        <v>Aub.</v>
      </c>
      <c r="C24" s="33" t="str">
        <f>VLOOKUP(E24,DATA!A:U,4,FALSE)</f>
        <v>SAVY</v>
      </c>
      <c r="D24" s="34" t="str">
        <f>VLOOKUP(E24,DATA!A:U,3,FALSE)</f>
        <v>00103070</v>
      </c>
      <c r="E24" s="35" t="s">
        <v>116</v>
      </c>
      <c r="F24" s="34">
        <f>VLOOKUP(E24,DATA!A:U,2,FALSE)</f>
        <v>0</v>
      </c>
      <c r="G24" s="36" t="s">
        <v>4</v>
      </c>
      <c r="H24" s="36" t="s">
        <v>622</v>
      </c>
      <c r="I24" s="37"/>
      <c r="J24" s="36" t="s">
        <v>623</v>
      </c>
      <c r="K24" s="37"/>
      <c r="L24" s="38"/>
      <c r="M24" s="42"/>
      <c r="N24" s="43"/>
      <c r="O24" s="42"/>
      <c r="P24" s="43"/>
    </row>
    <row r="25" spans="1:16" x14ac:dyDescent="0.35">
      <c r="A25" s="46" t="str">
        <f>IFERROR(VLOOKUP(D27,DATA!$C$2:$G$237,5,0),"")</f>
        <v>DVC</v>
      </c>
      <c r="B25" s="46" t="e">
        <f>IF(ISNA(VLOOKUP($D25,Base,2,FALSE))," ",+VLOOKUP($D25,Base,2,FALSE))</f>
        <v>#REF!</v>
      </c>
      <c r="C25" s="33" t="str">
        <f>VLOOKUP(E25,DATA!A:U,4,FALSE)</f>
        <v>RICCARDI</v>
      </c>
      <c r="D25" s="48" t="str">
        <f>VLOOKUP(E25,DATA!A:U,3,FALSE)</f>
        <v>00102998</v>
      </c>
      <c r="E25" s="49" t="s">
        <v>118</v>
      </c>
      <c r="F25" s="48">
        <f>VLOOKUP(E25,DATA!A:U,2,FALSE)</f>
        <v>0</v>
      </c>
      <c r="G25" s="36" t="s">
        <v>4</v>
      </c>
      <c r="H25" s="36" t="s">
        <v>625</v>
      </c>
      <c r="I25" s="50"/>
      <c r="J25" s="36" t="s">
        <v>623</v>
      </c>
      <c r="K25" s="37"/>
      <c r="L25" s="38"/>
      <c r="M25" s="51"/>
      <c r="N25" s="52"/>
      <c r="O25" s="51"/>
      <c r="P25" s="52"/>
    </row>
    <row r="26" spans="1:16" x14ac:dyDescent="0.35">
      <c r="A26" s="46" t="str">
        <f>IFERROR(VLOOKUP(D28,DATA!$C$2:$G$237,5,0),"")</f>
        <v>DVC</v>
      </c>
      <c r="B26" s="46" t="e">
        <f>IF(ISNA(VLOOKUP($D26,Base,2,FALSE))," ",+VLOOKUP($D26,Base,2,FALSE))</f>
        <v>#REF!</v>
      </c>
      <c r="C26" s="33" t="str">
        <f>VLOOKUP(E26,DATA!A:U,4,FALSE)</f>
        <v>RICCARDI</v>
      </c>
      <c r="D26" s="48" t="str">
        <f>VLOOKUP(E26,DATA!A:U,3,FALSE)</f>
        <v>00102998</v>
      </c>
      <c r="E26" s="49" t="s">
        <v>118</v>
      </c>
      <c r="F26" s="48">
        <f>VLOOKUP(E26,DATA!A:U,2,FALSE)</f>
        <v>0</v>
      </c>
      <c r="G26" s="36" t="s">
        <v>4</v>
      </c>
      <c r="H26" s="36" t="s">
        <v>639</v>
      </c>
      <c r="I26" s="50"/>
      <c r="J26" s="36" t="s">
        <v>640</v>
      </c>
      <c r="K26" s="37"/>
      <c r="L26" s="38"/>
      <c r="M26" s="51"/>
      <c r="N26" s="52"/>
      <c r="O26" s="51"/>
      <c r="P26" s="52"/>
    </row>
    <row r="27" spans="1:16" x14ac:dyDescent="0.35">
      <c r="A27" s="46" t="str">
        <f>IFERROR(VLOOKUP(D29,DATA!$C$2:$G$237,5,0),"")</f>
        <v>DVC</v>
      </c>
      <c r="B27" s="33" t="str">
        <f>VLOOKUP(E27,DATA!A:U,5,FALSE)</f>
        <v>Aub.</v>
      </c>
      <c r="C27" s="33" t="str">
        <f>VLOOKUP(E27,DATA!A:U,4,FALSE)</f>
        <v>ALIX</v>
      </c>
      <c r="D27" s="34" t="str">
        <f>VLOOKUP(E27,DATA!A:U,3,FALSE)</f>
        <v>00103009</v>
      </c>
      <c r="E27" s="35" t="s">
        <v>123</v>
      </c>
      <c r="F27" s="34">
        <f>VLOOKUP(E27,DATA!A:U,2,FALSE)</f>
        <v>0</v>
      </c>
      <c r="G27" s="36" t="s">
        <v>4</v>
      </c>
      <c r="H27" s="36" t="s">
        <v>622</v>
      </c>
      <c r="I27" s="37"/>
      <c r="J27" s="36" t="s">
        <v>623</v>
      </c>
      <c r="K27" s="37"/>
      <c r="L27" s="38"/>
      <c r="M27" s="42"/>
      <c r="N27" s="43"/>
      <c r="O27" s="42"/>
      <c r="P27" s="43"/>
    </row>
    <row r="28" spans="1:16" x14ac:dyDescent="0.35">
      <c r="A28" s="46" t="str">
        <f>IFERROR(VLOOKUP(D30,DATA!$C$2:$G$237,5,0),"")</f>
        <v>DVC</v>
      </c>
      <c r="B28" s="33" t="str">
        <f>VLOOKUP(E28,DATA!A:U,5,FALSE)</f>
        <v>STG</v>
      </c>
      <c r="C28" s="33" t="str">
        <f>VLOOKUP(E28,DATA!A:U,4,FALSE)</f>
        <v>XUEREB</v>
      </c>
      <c r="D28" s="48" t="str">
        <f>VLOOKUP(E28,DATA!A:U,3,FALSE)</f>
        <v>00104628</v>
      </c>
      <c r="E28" s="49" t="s">
        <v>416</v>
      </c>
      <c r="F28" s="48">
        <f>VLOOKUP(E28,DATA!A:U,2,FALSE)</f>
        <v>0</v>
      </c>
      <c r="G28" s="36" t="s">
        <v>4</v>
      </c>
      <c r="H28" s="36" t="s">
        <v>625</v>
      </c>
      <c r="I28" s="50"/>
      <c r="J28" s="36" t="s">
        <v>623</v>
      </c>
      <c r="K28" s="37"/>
      <c r="L28" s="38"/>
      <c r="M28" s="51"/>
      <c r="N28" s="52"/>
      <c r="O28" s="51"/>
      <c r="P28" s="52"/>
    </row>
    <row r="29" spans="1:16" x14ac:dyDescent="0.35">
      <c r="A29" s="46" t="str">
        <f>IFERROR(VLOOKUP(D31,DATA!$C$2:$G$237,5,0),"")</f>
        <v>DVC</v>
      </c>
      <c r="B29" s="33" t="str">
        <f>VLOOKUP(E29,DATA!A:U,5,FALSE)</f>
        <v>STG</v>
      </c>
      <c r="C29" s="33" t="str">
        <f>VLOOKUP(E29,DATA!A:U,4,FALSE)</f>
        <v>XUEREB</v>
      </c>
      <c r="D29" s="48" t="str">
        <f>VLOOKUP(E29,DATA!A:U,3,FALSE)</f>
        <v>00104628</v>
      </c>
      <c r="E29" s="49" t="s">
        <v>416</v>
      </c>
      <c r="F29" s="48">
        <f>VLOOKUP(E29,DATA!A:U,2,FALSE)</f>
        <v>0</v>
      </c>
      <c r="G29" s="36" t="s">
        <v>4</v>
      </c>
      <c r="H29" s="36" t="s">
        <v>632</v>
      </c>
      <c r="I29" s="50"/>
      <c r="J29" s="36" t="s">
        <v>623</v>
      </c>
      <c r="K29" s="37"/>
      <c r="L29" s="38"/>
      <c r="M29" s="51"/>
      <c r="N29" s="52"/>
      <c r="O29" s="51"/>
      <c r="P29" s="52"/>
    </row>
    <row r="30" spans="1:16" x14ac:dyDescent="0.35">
      <c r="A30" s="46" t="str">
        <f>IFERROR(VLOOKUP(D32,DATA!$C$2:$G$237,5,0),"")</f>
        <v>DVC</v>
      </c>
      <c r="B30" s="46" t="e">
        <f>IF(ISNA(VLOOKUP($D30,Base,2,FALSE))," ",+VLOOKUP($D30,Base,2,FALSE))</f>
        <v>#REF!</v>
      </c>
      <c r="C30" s="33" t="str">
        <f>VLOOKUP(E30,DATA!A:U,4,FALSE)</f>
        <v>SENEPART</v>
      </c>
      <c r="D30" s="48" t="str">
        <f>VLOOKUP(E30,DATA!A:U,3,FALSE)</f>
        <v>00104383</v>
      </c>
      <c r="E30" s="49" t="s">
        <v>125</v>
      </c>
      <c r="F30" s="48">
        <f>VLOOKUP(E30,DATA!A:U,2,FALSE)</f>
        <v>0</v>
      </c>
      <c r="G30" s="36" t="s">
        <v>4</v>
      </c>
      <c r="H30" s="36" t="s">
        <v>625</v>
      </c>
      <c r="I30" s="50"/>
      <c r="J30" s="36" t="s">
        <v>623</v>
      </c>
      <c r="K30" s="37"/>
      <c r="L30" s="38"/>
      <c r="M30" s="51"/>
      <c r="N30" s="52"/>
      <c r="O30" s="51"/>
      <c r="P30" s="52"/>
    </row>
    <row r="31" spans="1:16" x14ac:dyDescent="0.35">
      <c r="A31" s="46" t="str">
        <f>IFERROR(VLOOKUP(D33,DATA!$C$2:$G$237,5,0),"")</f>
        <v>DVC</v>
      </c>
      <c r="B31" s="46" t="e">
        <f>IF(ISNA(VLOOKUP($D31,Base,2,FALSE))," ",+VLOOKUP($D31,Base,2,FALSE))</f>
        <v>#REF!</v>
      </c>
      <c r="C31" s="33" t="str">
        <f>VLOOKUP(E31,DATA!A:U,4,FALSE)</f>
        <v>SENEPART</v>
      </c>
      <c r="D31" s="48" t="str">
        <f>VLOOKUP(E31,DATA!A:U,3,FALSE)</f>
        <v>00104383</v>
      </c>
      <c r="E31" s="49" t="s">
        <v>125</v>
      </c>
      <c r="F31" s="48">
        <f>VLOOKUP(E31,DATA!A:U,2,FALSE)</f>
        <v>0</v>
      </c>
      <c r="G31" s="36" t="s">
        <v>4</v>
      </c>
      <c r="H31" s="36" t="s">
        <v>645</v>
      </c>
      <c r="I31" s="50"/>
      <c r="J31" s="36" t="s">
        <v>643</v>
      </c>
      <c r="K31" s="37"/>
      <c r="L31" s="38"/>
      <c r="M31" s="51"/>
      <c r="N31" s="52"/>
      <c r="O31" s="51"/>
      <c r="P31" s="52"/>
    </row>
    <row r="32" spans="1:16" x14ac:dyDescent="0.35">
      <c r="A32" s="46" t="str">
        <f>IFERROR(VLOOKUP(D34,DATA!$C$2:$G$237,5,0),"")</f>
        <v>DVC</v>
      </c>
      <c r="B32" s="33" t="str">
        <f>VLOOKUP(E32,DATA!A:U,5,FALSE)</f>
        <v>Lattes</v>
      </c>
      <c r="C32" s="33" t="str">
        <f>VLOOKUP(E32,DATA!A:U,4,FALSE)</f>
        <v>JACKEL</v>
      </c>
      <c r="D32" s="48" t="str">
        <f>VLOOKUP(E32,DATA!A:U,3,FALSE)</f>
        <v>00240339</v>
      </c>
      <c r="E32" s="49" t="s">
        <v>550</v>
      </c>
      <c r="F32" s="48">
        <f>VLOOKUP(E32,DATA!A:U,2,FALSE)</f>
        <v>0</v>
      </c>
      <c r="G32" s="36" t="s">
        <v>4</v>
      </c>
      <c r="H32" s="36" t="s">
        <v>642</v>
      </c>
      <c r="I32" s="50"/>
      <c r="J32" s="36" t="s">
        <v>643</v>
      </c>
      <c r="K32" s="37"/>
      <c r="L32" s="38"/>
      <c r="M32" s="51"/>
      <c r="N32" s="52"/>
      <c r="O32" s="51"/>
      <c r="P32" s="52"/>
    </row>
    <row r="33" spans="1:16" x14ac:dyDescent="0.35">
      <c r="A33" s="46" t="str">
        <f>IFERROR(VLOOKUP(D35,DATA!$C$2:$G$237,5,0),"")</f>
        <v>DVC</v>
      </c>
      <c r="B33" s="33" t="str">
        <f>VLOOKUP(E33,DATA!A:U,5,FALSE)</f>
        <v>Aub.</v>
      </c>
      <c r="C33" s="33" t="str">
        <f>VLOOKUP(E33,DATA!A:U,4,FALSE)</f>
        <v>FUENTES</v>
      </c>
      <c r="D33" s="34" t="str">
        <f>VLOOKUP(E33,DATA!A:U,3,FALSE)</f>
        <v>00103071</v>
      </c>
      <c r="E33" s="35" t="s">
        <v>133</v>
      </c>
      <c r="F33" s="34">
        <f>VLOOKUP(E33,DATA!A:U,2,FALSE)</f>
        <v>0</v>
      </c>
      <c r="G33" s="36" t="s">
        <v>4</v>
      </c>
      <c r="H33" s="36" t="s">
        <v>622</v>
      </c>
      <c r="I33" s="37"/>
      <c r="J33" s="36" t="s">
        <v>623</v>
      </c>
      <c r="K33" s="37"/>
      <c r="L33" s="38"/>
      <c r="M33" s="42"/>
      <c r="N33" s="43"/>
      <c r="O33" s="42"/>
      <c r="P33" s="43"/>
    </row>
    <row r="34" spans="1:16" x14ac:dyDescent="0.35">
      <c r="A34" s="46" t="str">
        <f>IFERROR(VLOOKUP(D36,DATA!$C$2:$G$237,5,0),"")</f>
        <v>DVC</v>
      </c>
      <c r="B34" s="33" t="str">
        <f>VLOOKUP(E34,DATA!A:U,5,FALSE)</f>
        <v>Lattes</v>
      </c>
      <c r="C34" s="33" t="str">
        <f>VLOOKUP(E34,DATA!A:U,4,FALSE)</f>
        <v>VERNE</v>
      </c>
      <c r="D34" s="48" t="str">
        <f>VLOOKUP(E34,DATA!A:U,3,FALSE)</f>
        <v>00191742</v>
      </c>
      <c r="E34" s="49" t="s">
        <v>532</v>
      </c>
      <c r="F34" s="48">
        <f>VLOOKUP(E34,DATA!A:U,2,FALSE)</f>
        <v>0</v>
      </c>
      <c r="G34" s="36" t="s">
        <v>4</v>
      </c>
      <c r="H34" s="36" t="s">
        <v>632</v>
      </c>
      <c r="I34" s="50"/>
      <c r="J34" s="36" t="s">
        <v>623</v>
      </c>
      <c r="K34" s="37"/>
      <c r="L34" s="38"/>
      <c r="M34" s="51"/>
      <c r="N34" s="52"/>
      <c r="O34" s="51"/>
      <c r="P34" s="52"/>
    </row>
    <row r="35" spans="1:16" x14ac:dyDescent="0.35">
      <c r="A35" s="46" t="str">
        <f>IFERROR(VLOOKUP(D37,DATA!$C$2:$G$237,5,0),"")</f>
        <v>DVC</v>
      </c>
      <c r="B35" s="33" t="str">
        <f>VLOOKUP(E35,DATA!A:U,5,FALSE)</f>
        <v>Lattes</v>
      </c>
      <c r="C35" s="33" t="str">
        <f>VLOOKUP(E35,DATA!A:U,4,FALSE)</f>
        <v>VERNE</v>
      </c>
      <c r="D35" s="48" t="str">
        <f>VLOOKUP(E35,DATA!A:U,3,FALSE)</f>
        <v>00191742</v>
      </c>
      <c r="E35" s="49" t="s">
        <v>532</v>
      </c>
      <c r="F35" s="48">
        <f>VLOOKUP(E35,DATA!A:U,2,FALSE)</f>
        <v>0</v>
      </c>
      <c r="G35" s="36" t="s">
        <v>4</v>
      </c>
      <c r="H35" s="36" t="s">
        <v>642</v>
      </c>
      <c r="I35" s="50"/>
      <c r="J35" s="36" t="s">
        <v>643</v>
      </c>
      <c r="K35" s="37"/>
      <c r="L35" s="38"/>
      <c r="M35" s="51"/>
      <c r="N35" s="52"/>
      <c r="O35" s="51"/>
      <c r="P35" s="52"/>
    </row>
    <row r="36" spans="1:16" x14ac:dyDescent="0.35">
      <c r="A36" s="46" t="str">
        <f>IFERROR(VLOOKUP(D38,DATA!$C$2:$G$237,5,0),"")</f>
        <v>DVC</v>
      </c>
      <c r="B36" s="33" t="str">
        <f>VLOOKUP(E36,DATA!A:U,5,FALSE)</f>
        <v>STG</v>
      </c>
      <c r="C36" s="33" t="str">
        <f>VLOOKUP(E36,DATA!A:U,4,FALSE)</f>
        <v>XUEREB</v>
      </c>
      <c r="D36" s="48" t="str">
        <f>VLOOKUP(E36,DATA!A:U,3,FALSE)</f>
        <v>10559280</v>
      </c>
      <c r="E36" s="49" t="s">
        <v>419</v>
      </c>
      <c r="F36" s="48">
        <f>VLOOKUP(E36,DATA!A:U,2,FALSE)</f>
        <v>0</v>
      </c>
      <c r="G36" s="36" t="s">
        <v>4</v>
      </c>
      <c r="H36" s="36" t="s">
        <v>625</v>
      </c>
      <c r="I36" s="50"/>
      <c r="J36" s="36" t="s">
        <v>623</v>
      </c>
      <c r="K36" s="37"/>
      <c r="L36" s="38"/>
      <c r="M36" s="51"/>
      <c r="N36" s="52"/>
      <c r="O36" s="51"/>
      <c r="P36" s="52"/>
    </row>
    <row r="37" spans="1:16" x14ac:dyDescent="0.35">
      <c r="A37" s="46" t="str">
        <f>IFERROR(VLOOKUP(D39,DATA!$C$2:$G$237,5,0),"")</f>
        <v>DVC</v>
      </c>
      <c r="B37" s="33" t="str">
        <f>VLOOKUP(E37,DATA!A:U,5,FALSE)</f>
        <v>Aub.</v>
      </c>
      <c r="C37" s="33" t="str">
        <f>VLOOKUP(E37,DATA!A:U,4,FALSE)</f>
        <v>SENEPART</v>
      </c>
      <c r="D37" s="34" t="str">
        <f>VLOOKUP(E37,DATA!A:U,3,FALSE)</f>
        <v>00102925</v>
      </c>
      <c r="E37" s="35" t="s">
        <v>139</v>
      </c>
      <c r="F37" s="34">
        <f>VLOOKUP(E37,DATA!A:U,2,FALSE)</f>
        <v>0</v>
      </c>
      <c r="G37" s="36" t="s">
        <v>4</v>
      </c>
      <c r="H37" s="36" t="s">
        <v>622</v>
      </c>
      <c r="I37" s="37"/>
      <c r="J37" s="36" t="s">
        <v>623</v>
      </c>
      <c r="K37" s="37"/>
      <c r="L37" s="38"/>
      <c r="M37" s="42"/>
      <c r="N37" s="43"/>
      <c r="O37" s="42"/>
      <c r="P37" s="43"/>
    </row>
    <row r="38" spans="1:16" x14ac:dyDescent="0.35">
      <c r="A38" s="46" t="str">
        <f>IFERROR(VLOOKUP(D40,DATA!$C$2:$G$237,5,0),"")</f>
        <v>DVC</v>
      </c>
      <c r="B38" s="33" t="str">
        <f>VLOOKUP(E38,DATA!A:U,5,FALSE)</f>
        <v>Aub.</v>
      </c>
      <c r="C38" s="33" t="str">
        <f>VLOOKUP(E38,DATA!A:U,4,FALSE)</f>
        <v>SENEPART</v>
      </c>
      <c r="D38" s="48" t="str">
        <f>VLOOKUP(E38,DATA!A:U,3,FALSE)</f>
        <v>00102925</v>
      </c>
      <c r="E38" s="49" t="s">
        <v>139</v>
      </c>
      <c r="F38" s="48">
        <f>VLOOKUP(E38,DATA!A:U,2,FALSE)</f>
        <v>0</v>
      </c>
      <c r="G38" s="36" t="s">
        <v>4</v>
      </c>
      <c r="H38" s="36" t="s">
        <v>625</v>
      </c>
      <c r="I38" s="50"/>
      <c r="J38" s="36" t="s">
        <v>623</v>
      </c>
      <c r="K38" s="37"/>
      <c r="L38" s="38"/>
      <c r="M38" s="51"/>
      <c r="N38" s="52"/>
      <c r="O38" s="51"/>
      <c r="P38" s="52"/>
    </row>
    <row r="39" spans="1:16" x14ac:dyDescent="0.35">
      <c r="A39" s="46" t="str">
        <f>IFERROR(VLOOKUP(D41,DATA!$C$2:$G$237,5,0),"")</f>
        <v>DVC</v>
      </c>
      <c r="B39" s="33" t="str">
        <f>VLOOKUP(E39,DATA!A:U,5,FALSE)</f>
        <v>Aub.</v>
      </c>
      <c r="C39" s="33" t="str">
        <f>VLOOKUP(E39,DATA!A:U,4,FALSE)</f>
        <v>SENEPART</v>
      </c>
      <c r="D39" s="48" t="str">
        <f>VLOOKUP(E39,DATA!A:U,3,FALSE)</f>
        <v>00102925</v>
      </c>
      <c r="E39" s="49" t="s">
        <v>139</v>
      </c>
      <c r="F39" s="48">
        <f>VLOOKUP(E39,DATA!A:U,2,FALSE)</f>
        <v>0</v>
      </c>
      <c r="G39" s="36" t="s">
        <v>4</v>
      </c>
      <c r="H39" s="36" t="s">
        <v>632</v>
      </c>
      <c r="I39" s="50"/>
      <c r="J39" s="36" t="s">
        <v>623</v>
      </c>
      <c r="K39" s="37"/>
      <c r="L39" s="38"/>
      <c r="M39" s="51"/>
      <c r="N39" s="52"/>
      <c r="O39" s="51"/>
      <c r="P39" s="52"/>
    </row>
    <row r="40" spans="1:16" x14ac:dyDescent="0.35">
      <c r="A40" s="46" t="str">
        <f>IFERROR(VLOOKUP(D42,DATA!$C$2:$G$237,5,0),"")</f>
        <v>DVC</v>
      </c>
      <c r="B40" s="33" t="str">
        <f>VLOOKUP(E40,DATA!A:U,5,FALSE)</f>
        <v>Aub.</v>
      </c>
      <c r="C40" s="33" t="str">
        <f>VLOOKUP(E40,DATA!A:U,4,FALSE)</f>
        <v>ALIX</v>
      </c>
      <c r="D40" s="34" t="str">
        <f>VLOOKUP(E40,DATA!A:U,3,FALSE)</f>
        <v>00102971</v>
      </c>
      <c r="E40" s="35" t="s">
        <v>141</v>
      </c>
      <c r="F40" s="34">
        <f>VLOOKUP(E40,DATA!A:U,2,FALSE)</f>
        <v>0</v>
      </c>
      <c r="G40" s="36" t="s">
        <v>4</v>
      </c>
      <c r="H40" s="36" t="s">
        <v>622</v>
      </c>
      <c r="I40" s="37"/>
      <c r="J40" s="36" t="s">
        <v>623</v>
      </c>
      <c r="K40" s="37"/>
      <c r="L40" s="38"/>
      <c r="M40" s="42"/>
      <c r="N40" s="43"/>
      <c r="O40" s="42"/>
      <c r="P40" s="43"/>
    </row>
    <row r="41" spans="1:16" x14ac:dyDescent="0.35">
      <c r="A41" s="46" t="str">
        <f>IFERROR(VLOOKUP(D43,DATA!$C$2:$G$237,5,0),"")</f>
        <v>DVC</v>
      </c>
      <c r="B41" s="33" t="str">
        <f>VLOOKUP(E41,DATA!A:U,5,FALSE)</f>
        <v>Aub.</v>
      </c>
      <c r="C41" s="33" t="str">
        <f>VLOOKUP(E41,DATA!A:U,4,FALSE)</f>
        <v>ALIX</v>
      </c>
      <c r="D41" s="48" t="str">
        <f>VLOOKUP(E41,DATA!A:U,3,FALSE)</f>
        <v>00102971</v>
      </c>
      <c r="E41" s="49" t="s">
        <v>141</v>
      </c>
      <c r="F41" s="48">
        <f>VLOOKUP(E41,DATA!A:U,2,FALSE)</f>
        <v>0</v>
      </c>
      <c r="G41" s="36" t="s">
        <v>4</v>
      </c>
      <c r="H41" s="36" t="s">
        <v>625</v>
      </c>
      <c r="I41" s="50"/>
      <c r="J41" s="36" t="s">
        <v>623</v>
      </c>
      <c r="K41" s="37"/>
      <c r="L41" s="38"/>
      <c r="M41" s="51"/>
      <c r="N41" s="52"/>
      <c r="O41" s="51"/>
      <c r="P41" s="52"/>
    </row>
    <row r="42" spans="1:16" x14ac:dyDescent="0.35">
      <c r="A42" s="46" t="str">
        <f>IFERROR(VLOOKUP(D44,DATA!$C$2:$G$237,5,0),"")</f>
        <v>DVC</v>
      </c>
      <c r="B42" s="33" t="str">
        <f>VLOOKUP(E42,DATA!A:U,5,FALSE)</f>
        <v>Aub.</v>
      </c>
      <c r="C42" s="33" t="str">
        <f>VLOOKUP(E42,DATA!A:U,4,FALSE)</f>
        <v>SAVY</v>
      </c>
      <c r="D42" s="34" t="str">
        <f>VLOOKUP(E42,DATA!A:U,3,FALSE)</f>
        <v>00103085</v>
      </c>
      <c r="E42" s="39" t="s">
        <v>143</v>
      </c>
      <c r="F42" s="34">
        <f>VLOOKUP(E42,DATA!A:U,2,FALSE)</f>
        <v>0</v>
      </c>
      <c r="G42" s="36" t="s">
        <v>4</v>
      </c>
      <c r="H42" s="36" t="s">
        <v>622</v>
      </c>
      <c r="I42" s="40"/>
      <c r="J42" s="36" t="s">
        <v>623</v>
      </c>
      <c r="K42" s="37"/>
      <c r="L42" s="38"/>
      <c r="M42" s="44"/>
      <c r="N42" s="45"/>
      <c r="O42" s="44"/>
      <c r="P42" s="45"/>
    </row>
    <row r="43" spans="1:16" x14ac:dyDescent="0.35">
      <c r="A43" s="46" t="str">
        <f>IFERROR(VLOOKUP(D45,DATA!$C$2:$G$237,5,0),"")</f>
        <v>Non DVC</v>
      </c>
      <c r="B43" s="33" t="str">
        <f>VLOOKUP(E43,DATA!A:U,5,FALSE)</f>
        <v>Aub.</v>
      </c>
      <c r="C43" s="33" t="str">
        <f>VLOOKUP(E43,DATA!A:U,4,FALSE)</f>
        <v>SAVY</v>
      </c>
      <c r="D43" s="48" t="str">
        <f>VLOOKUP(E43,DATA!A:U,3,FALSE)</f>
        <v>00103085</v>
      </c>
      <c r="E43" s="49" t="s">
        <v>143</v>
      </c>
      <c r="F43" s="48">
        <f>VLOOKUP(E43,DATA!A:U,2,FALSE)</f>
        <v>0</v>
      </c>
      <c r="G43" s="36" t="s">
        <v>4</v>
      </c>
      <c r="H43" s="36" t="s">
        <v>625</v>
      </c>
      <c r="I43" s="50"/>
      <c r="J43" s="36" t="s">
        <v>623</v>
      </c>
      <c r="K43" s="37"/>
      <c r="L43" s="38"/>
      <c r="M43" s="51"/>
      <c r="N43" s="52"/>
      <c r="O43" s="51"/>
      <c r="P43" s="52"/>
    </row>
    <row r="44" spans="1:16" x14ac:dyDescent="0.35">
      <c r="A44" s="46" t="str">
        <f>IFERROR(VLOOKUP(D46,DATA!$C$2:$G$237,5,0),"")</f>
        <v>DVC</v>
      </c>
      <c r="B44" s="33" t="str">
        <f>VLOOKUP(E44,DATA!A:U,5,FALSE)</f>
        <v>STG</v>
      </c>
      <c r="C44" s="33" t="str">
        <f>VLOOKUP(E44,DATA!A:U,4,FALSE)</f>
        <v>XUEREB</v>
      </c>
      <c r="D44" s="48" t="str">
        <f>VLOOKUP(E44,DATA!A:U,3,FALSE)</f>
        <v>10559278</v>
      </c>
      <c r="E44" s="39" t="s">
        <v>421</v>
      </c>
      <c r="F44" s="48">
        <f>VLOOKUP(E44,DATA!A:U,2,FALSE)</f>
        <v>0</v>
      </c>
      <c r="G44" s="36" t="s">
        <v>4</v>
      </c>
      <c r="H44" s="36" t="s">
        <v>625</v>
      </c>
      <c r="I44" s="50"/>
      <c r="J44" s="36" t="s">
        <v>623</v>
      </c>
      <c r="K44" s="37"/>
      <c r="L44" s="38"/>
      <c r="M44" s="51"/>
      <c r="N44" s="52"/>
      <c r="O44" s="51"/>
      <c r="P44" s="52"/>
    </row>
    <row r="45" spans="1:16" x14ac:dyDescent="0.35">
      <c r="A45" s="46" t="str">
        <f>IFERROR(VLOOKUP(D47,DATA!$C$2:$G$237,5,0),"")</f>
        <v>DVC</v>
      </c>
      <c r="B45" s="33" t="str">
        <f>VLOOKUP(E45,DATA!A:U,5,FALSE)</f>
        <v>Lattes</v>
      </c>
      <c r="C45" s="33" t="str">
        <f>VLOOKUP(E45,DATA!A:U,4,FALSE)</f>
        <v>VERNE</v>
      </c>
      <c r="D45" s="48" t="str">
        <f>VLOOKUP(E45,DATA!A:U,3,FALSE)</f>
        <v>00191166</v>
      </c>
      <c r="E45" s="39" t="s">
        <v>487</v>
      </c>
      <c r="F45" s="48">
        <f>VLOOKUP(E45,DATA!A:U,2,FALSE)</f>
        <v>0</v>
      </c>
      <c r="G45" s="36" t="s">
        <v>4</v>
      </c>
      <c r="H45" s="36" t="s">
        <v>622</v>
      </c>
      <c r="I45" s="50"/>
      <c r="J45" s="36" t="s">
        <v>623</v>
      </c>
      <c r="K45" s="37"/>
      <c r="L45" s="38"/>
      <c r="M45" s="51"/>
      <c r="N45" s="52"/>
      <c r="O45" s="51"/>
      <c r="P45" s="52"/>
    </row>
    <row r="46" spans="1:16" x14ac:dyDescent="0.35">
      <c r="A46" s="46" t="str">
        <f>IFERROR(VLOOKUP(D48,DATA!$C$2:$G$237,5,0),"")</f>
        <v>DVC</v>
      </c>
      <c r="B46" s="33" t="str">
        <f>VLOOKUP(E46,DATA!A:U,5,FALSE)</f>
        <v>Aub.</v>
      </c>
      <c r="C46" s="33" t="str">
        <f>VLOOKUP(E46,DATA!A:U,4,FALSE)</f>
        <v>ALIX</v>
      </c>
      <c r="D46" s="48" t="str">
        <f>VLOOKUP(E46,DATA!A:U,3,FALSE)</f>
        <v>00102961</v>
      </c>
      <c r="E46" s="49" t="s">
        <v>145</v>
      </c>
      <c r="F46" s="48">
        <f>VLOOKUP(E46,DATA!A:U,2,FALSE)</f>
        <v>0</v>
      </c>
      <c r="G46" s="36" t="s">
        <v>4</v>
      </c>
      <c r="H46" s="36" t="s">
        <v>639</v>
      </c>
      <c r="I46" s="50"/>
      <c r="J46" s="36" t="s">
        <v>640</v>
      </c>
      <c r="K46" s="37"/>
      <c r="L46" s="38"/>
      <c r="M46" s="51"/>
      <c r="N46" s="52"/>
      <c r="O46" s="51"/>
      <c r="P46" s="52"/>
    </row>
    <row r="47" spans="1:16" x14ac:dyDescent="0.35">
      <c r="A47" s="46" t="str">
        <f>IFERROR(VLOOKUP(D49,DATA!$C$2:$G$237,5,0),"")</f>
        <v>DVC</v>
      </c>
      <c r="B47" s="33" t="str">
        <f>VLOOKUP(E47,DATA!A:U,5,FALSE)</f>
        <v>Aub.</v>
      </c>
      <c r="C47" s="33" t="str">
        <f>VLOOKUP(E47,DATA!A:U,4,FALSE)</f>
        <v>ALIX</v>
      </c>
      <c r="D47" s="48" t="str">
        <f>VLOOKUP(E47,DATA!A:U,3,FALSE)</f>
        <v>00103028</v>
      </c>
      <c r="E47" s="49" t="s">
        <v>147</v>
      </c>
      <c r="F47" s="48">
        <f>VLOOKUP(E47,DATA!A:U,2,FALSE)</f>
        <v>0</v>
      </c>
      <c r="G47" s="36" t="s">
        <v>4</v>
      </c>
      <c r="H47" s="36" t="s">
        <v>639</v>
      </c>
      <c r="I47" s="50"/>
      <c r="J47" s="36" t="s">
        <v>640</v>
      </c>
      <c r="K47" s="37"/>
      <c r="L47" s="38"/>
      <c r="M47" s="51"/>
      <c r="N47" s="52"/>
      <c r="O47" s="51"/>
      <c r="P47" s="52"/>
    </row>
    <row r="48" spans="1:16" x14ac:dyDescent="0.35">
      <c r="A48" s="46" t="str">
        <f>IFERROR(VLOOKUP(D50,DATA!$C$2:$G$237,5,0),"")</f>
        <v>DVC</v>
      </c>
      <c r="B48" s="33" t="str">
        <f>VLOOKUP(E48,DATA!A:U,5,FALSE)</f>
        <v>Lattes</v>
      </c>
      <c r="C48" s="33" t="str">
        <f>VLOOKUP(E48,DATA!A:U,4,FALSE)</f>
        <v>VERNE</v>
      </c>
      <c r="D48" s="48" t="str">
        <f>VLOOKUP(E48,DATA!A:U,3,FALSE)</f>
        <v>00192053</v>
      </c>
      <c r="E48" s="49" t="s">
        <v>542</v>
      </c>
      <c r="F48" s="48">
        <f>VLOOKUP(E48,DATA!A:U,2,FALSE)</f>
        <v>0</v>
      </c>
      <c r="G48" s="36" t="s">
        <v>4</v>
      </c>
      <c r="H48" s="36" t="s">
        <v>622</v>
      </c>
      <c r="I48" s="50"/>
      <c r="J48" s="36" t="s">
        <v>623</v>
      </c>
      <c r="K48" s="37"/>
      <c r="L48" s="38"/>
      <c r="M48" s="51"/>
      <c r="N48" s="52"/>
      <c r="O48" s="51"/>
      <c r="P48" s="52"/>
    </row>
    <row r="49" spans="1:16" x14ac:dyDescent="0.35">
      <c r="A49" s="46" t="str">
        <f>IFERROR(VLOOKUP(D51,DATA!$C$2:$G$237,5,0),"")</f>
        <v>DVC</v>
      </c>
      <c r="B49" s="33" t="str">
        <f>VLOOKUP(E49,DATA!A:U,5,FALSE)</f>
        <v>Lattes</v>
      </c>
      <c r="C49" s="33" t="str">
        <f>VLOOKUP(E49,DATA!A:U,4,FALSE)</f>
        <v>VERNE</v>
      </c>
      <c r="D49" s="48" t="str">
        <f>VLOOKUP(E49,DATA!A:U,3,FALSE)</f>
        <v>00192053</v>
      </c>
      <c r="E49" s="49" t="s">
        <v>542</v>
      </c>
      <c r="F49" s="48">
        <f>VLOOKUP(E49,DATA!A:U,2,FALSE)</f>
        <v>0</v>
      </c>
      <c r="G49" s="36" t="s">
        <v>4</v>
      </c>
      <c r="H49" s="36" t="s">
        <v>632</v>
      </c>
      <c r="I49" s="50"/>
      <c r="J49" s="36" t="s">
        <v>623</v>
      </c>
      <c r="K49" s="37"/>
      <c r="L49" s="38"/>
      <c r="M49" s="51"/>
      <c r="N49" s="52"/>
      <c r="O49" s="51"/>
      <c r="P49" s="52"/>
    </row>
    <row r="50" spans="1:16" x14ac:dyDescent="0.35">
      <c r="A50" s="46" t="str">
        <f>IFERROR(VLOOKUP(D52,DATA!$C$2:$G$237,5,0),"")</f>
        <v>DVC</v>
      </c>
      <c r="B50" s="33" t="str">
        <f>VLOOKUP(E50,DATA!A:U,5,FALSE)</f>
        <v>Lattes</v>
      </c>
      <c r="C50" s="33" t="str">
        <f>VLOOKUP(E50,DATA!A:U,4,FALSE)</f>
        <v>VERNE</v>
      </c>
      <c r="D50" s="48" t="str">
        <f>VLOOKUP(E50,DATA!A:U,3,FALSE)</f>
        <v>00192053</v>
      </c>
      <c r="E50" s="39" t="s">
        <v>542</v>
      </c>
      <c r="F50" s="48">
        <f>VLOOKUP(E50,DATA!A:U,2,FALSE)</f>
        <v>0</v>
      </c>
      <c r="G50" s="36" t="s">
        <v>4</v>
      </c>
      <c r="H50" s="36" t="s">
        <v>622</v>
      </c>
      <c r="I50" s="50"/>
      <c r="J50" s="36" t="s">
        <v>623</v>
      </c>
      <c r="K50" s="37"/>
      <c r="L50" s="38"/>
      <c r="M50" s="51"/>
      <c r="N50" s="52"/>
      <c r="O50" s="51"/>
      <c r="P50" s="52"/>
    </row>
    <row r="51" spans="1:16" x14ac:dyDescent="0.35">
      <c r="A51" s="46" t="str">
        <f>IFERROR(VLOOKUP(D53,DATA!$C$2:$G$237,5,0),"")</f>
        <v>DVC</v>
      </c>
      <c r="B51" s="33" t="str">
        <f>VLOOKUP(E51,DATA!A:U,5,FALSE)</f>
        <v>Aub.</v>
      </c>
      <c r="C51" s="33" t="str">
        <f>VLOOKUP(E51,DATA!A:U,4,FALSE)</f>
        <v>ALIX</v>
      </c>
      <c r="D51" s="48" t="str">
        <f>VLOOKUP(E51,DATA!A:U,3,FALSE)</f>
        <v>00102987</v>
      </c>
      <c r="E51" s="49" t="s">
        <v>153</v>
      </c>
      <c r="F51" s="48">
        <f>VLOOKUP(E51,DATA!A:U,2,FALSE)</f>
        <v>0</v>
      </c>
      <c r="G51" s="36" t="s">
        <v>4</v>
      </c>
      <c r="H51" s="36" t="s">
        <v>625</v>
      </c>
      <c r="I51" s="50"/>
      <c r="J51" s="36" t="s">
        <v>623</v>
      </c>
      <c r="K51" s="37"/>
      <c r="L51" s="38"/>
      <c r="M51" s="51"/>
      <c r="N51" s="52"/>
      <c r="O51" s="51"/>
      <c r="P51" s="52"/>
    </row>
    <row r="52" spans="1:16" x14ac:dyDescent="0.35">
      <c r="A52" s="46" t="str">
        <f>IFERROR(VLOOKUP(D54,DATA!$C$2:$G$237,5,0),"")</f>
        <v>DVC</v>
      </c>
      <c r="B52" s="33" t="str">
        <f>VLOOKUP(E52,DATA!A:U,5,FALSE)</f>
        <v>Aub.</v>
      </c>
      <c r="C52" s="33" t="str">
        <f>VLOOKUP(E52,DATA!A:U,4,FALSE)</f>
        <v>PIFFAUT</v>
      </c>
      <c r="D52" s="48" t="str">
        <f>VLOOKUP(E52,DATA!A:U,3,FALSE)</f>
        <v>00102920</v>
      </c>
      <c r="E52" s="49" t="s">
        <v>155</v>
      </c>
      <c r="F52" s="48">
        <f>VLOOKUP(E52,DATA!A:U,2,FALSE)</f>
        <v>0</v>
      </c>
      <c r="G52" s="36" t="s">
        <v>4</v>
      </c>
      <c r="H52" s="36" t="s">
        <v>632</v>
      </c>
      <c r="I52" s="50"/>
      <c r="J52" s="36" t="s">
        <v>623</v>
      </c>
      <c r="K52" s="37"/>
      <c r="L52" s="38"/>
      <c r="M52" s="51"/>
      <c r="N52" s="52"/>
      <c r="O52" s="51"/>
      <c r="P52" s="52"/>
    </row>
    <row r="53" spans="1:16" x14ac:dyDescent="0.35">
      <c r="A53" s="46" t="str">
        <f>IFERROR(VLOOKUP(D55,DATA!$C$2:$G$237,5,0),"")</f>
        <v>DVC</v>
      </c>
      <c r="B53" s="33" t="str">
        <f>VLOOKUP(E53,DATA!A:U,5,FALSE)</f>
        <v>Aub.</v>
      </c>
      <c r="C53" s="33" t="str">
        <f>VLOOKUP(E53,DATA!A:U,4,FALSE)</f>
        <v>SENEPART</v>
      </c>
      <c r="D53" s="48" t="str">
        <f>VLOOKUP(E53,DATA!A:U,3,FALSE)</f>
        <v>00102921</v>
      </c>
      <c r="E53" s="49" t="s">
        <v>157</v>
      </c>
      <c r="F53" s="48">
        <f>VLOOKUP(E53,DATA!A:U,2,FALSE)</f>
        <v>0</v>
      </c>
      <c r="G53" s="36" t="s">
        <v>4</v>
      </c>
      <c r="H53" s="36" t="s">
        <v>625</v>
      </c>
      <c r="I53" s="50"/>
      <c r="J53" s="36" t="s">
        <v>623</v>
      </c>
      <c r="K53" s="37"/>
      <c r="L53" s="38"/>
      <c r="M53" s="51"/>
      <c r="N53" s="52"/>
      <c r="O53" s="51"/>
      <c r="P53" s="52"/>
    </row>
    <row r="54" spans="1:16" x14ac:dyDescent="0.35">
      <c r="A54" s="46" t="str">
        <f>IFERROR(VLOOKUP(D56,DATA!$C$2:$G$237,5,0),"")</f>
        <v>DVC</v>
      </c>
      <c r="B54" s="33" t="str">
        <f>VLOOKUP(E54,DATA!A:U,5,FALSE)</f>
        <v>Aub.</v>
      </c>
      <c r="C54" s="33" t="str">
        <f>VLOOKUP(E54,DATA!A:U,4,FALSE)</f>
        <v>SENEPART</v>
      </c>
      <c r="D54" s="48" t="str">
        <f>VLOOKUP(E54,DATA!A:U,3,FALSE)</f>
        <v>00102921</v>
      </c>
      <c r="E54" s="49" t="s">
        <v>157</v>
      </c>
      <c r="F54" s="48">
        <f>VLOOKUP(E54,DATA!A:U,2,FALSE)</f>
        <v>0</v>
      </c>
      <c r="G54" s="36" t="s">
        <v>4</v>
      </c>
      <c r="H54" s="36" t="s">
        <v>639</v>
      </c>
      <c r="I54" s="50"/>
      <c r="J54" s="36" t="s">
        <v>640</v>
      </c>
      <c r="K54" s="37"/>
      <c r="L54" s="38"/>
      <c r="M54" s="51"/>
      <c r="N54" s="52"/>
      <c r="O54" s="51"/>
      <c r="P54" s="52"/>
    </row>
    <row r="55" spans="1:16" x14ac:dyDescent="0.35">
      <c r="A55" s="46" t="str">
        <f>IFERROR(VLOOKUP(D57,DATA!$C$2:$G$237,5,0),"")</f>
        <v>DVC</v>
      </c>
      <c r="B55" s="33" t="str">
        <f>VLOOKUP(E55,DATA!A:U,5,FALSE)</f>
        <v>Aub.</v>
      </c>
      <c r="C55" s="33" t="str">
        <f>VLOOKUP(E55,DATA!A:U,4,FALSE)</f>
        <v>SENEPART</v>
      </c>
      <c r="D55" s="48" t="str">
        <f>VLOOKUP(E55,DATA!A:U,3,FALSE)</f>
        <v>00102921</v>
      </c>
      <c r="E55" s="49" t="s">
        <v>157</v>
      </c>
      <c r="F55" s="48">
        <f>VLOOKUP(E55,DATA!A:U,2,FALSE)</f>
        <v>0</v>
      </c>
      <c r="G55" s="36" t="s">
        <v>4</v>
      </c>
      <c r="H55" s="36" t="s">
        <v>645</v>
      </c>
      <c r="I55" s="50"/>
      <c r="J55" s="36" t="s">
        <v>643</v>
      </c>
      <c r="K55" s="37"/>
      <c r="L55" s="38"/>
      <c r="M55" s="51"/>
      <c r="N55" s="52"/>
      <c r="O55" s="51"/>
      <c r="P55" s="52"/>
    </row>
    <row r="56" spans="1:16" x14ac:dyDescent="0.35">
      <c r="A56" s="46" t="str">
        <f>IFERROR(VLOOKUP(D58,DATA!$C$2:$G$237,5,0),"")</f>
        <v>DVC</v>
      </c>
      <c r="B56" s="33" t="str">
        <f>VLOOKUP(E56,DATA!A:U,5,FALSE)</f>
        <v>STG</v>
      </c>
      <c r="C56" s="33" t="str">
        <f>VLOOKUP(E56,DATA!A:U,4,FALSE)</f>
        <v>XUEREB</v>
      </c>
      <c r="D56" s="48" t="str">
        <f>VLOOKUP(E56,DATA!A:U,3,FALSE)</f>
        <v>00104646</v>
      </c>
      <c r="E56" s="49" t="s">
        <v>423</v>
      </c>
      <c r="F56" s="48">
        <f>VLOOKUP(E56,DATA!A:U,2,FALSE)</f>
        <v>0</v>
      </c>
      <c r="G56" s="36" t="s">
        <v>4</v>
      </c>
      <c r="H56" s="36" t="s">
        <v>625</v>
      </c>
      <c r="I56" s="50"/>
      <c r="J56" s="36" t="s">
        <v>623</v>
      </c>
      <c r="K56" s="37"/>
      <c r="L56" s="38"/>
      <c r="M56" s="51"/>
      <c r="N56" s="52"/>
      <c r="O56" s="51"/>
      <c r="P56" s="52"/>
    </row>
    <row r="57" spans="1:16" x14ac:dyDescent="0.35">
      <c r="A57" s="46" t="str">
        <f>IFERROR(VLOOKUP(D59,DATA!$C$2:$G$237,5,0),"")</f>
        <v>DVC</v>
      </c>
      <c r="B57" s="33" t="str">
        <f>VLOOKUP(E57,DATA!A:U,5,FALSE)</f>
        <v>STG</v>
      </c>
      <c r="C57" s="33" t="str">
        <f>VLOOKUP(E57,DATA!A:U,4,FALSE)</f>
        <v>XUEREB</v>
      </c>
      <c r="D57" s="48" t="str">
        <f>VLOOKUP(E57,DATA!A:U,3,FALSE)</f>
        <v>00104646</v>
      </c>
      <c r="E57" s="49" t="s">
        <v>423</v>
      </c>
      <c r="F57" s="48">
        <f>VLOOKUP(E57,DATA!A:U,2,FALSE)</f>
        <v>0</v>
      </c>
      <c r="G57" s="36" t="s">
        <v>4</v>
      </c>
      <c r="H57" s="36" t="s">
        <v>639</v>
      </c>
      <c r="I57" s="50"/>
      <c r="J57" s="36" t="s">
        <v>640</v>
      </c>
      <c r="K57" s="37"/>
      <c r="L57" s="38"/>
      <c r="M57" s="51"/>
      <c r="N57" s="52"/>
      <c r="O57" s="51"/>
      <c r="P57" s="52"/>
    </row>
    <row r="58" spans="1:16" x14ac:dyDescent="0.35">
      <c r="A58" s="46" t="str">
        <f>IFERROR(VLOOKUP(D60,DATA!$C$2:$G$237,5,0),"")</f>
        <v>DVC</v>
      </c>
      <c r="B58" s="33" t="str">
        <f>VLOOKUP(E58,DATA!A:U,5,FALSE)</f>
        <v>Aub.</v>
      </c>
      <c r="C58" s="33" t="str">
        <f>VLOOKUP(E58,DATA!A:U,4,FALSE)</f>
        <v>SENEPART</v>
      </c>
      <c r="D58" s="34" t="str">
        <f>VLOOKUP(E58,DATA!A:U,3,FALSE)</f>
        <v>00103039</v>
      </c>
      <c r="E58" s="39" t="s">
        <v>159</v>
      </c>
      <c r="F58" s="34">
        <f>VLOOKUP(E58,DATA!A:U,2,FALSE)</f>
        <v>0</v>
      </c>
      <c r="G58" s="36" t="s">
        <v>4</v>
      </c>
      <c r="H58" s="36" t="s">
        <v>622</v>
      </c>
      <c r="I58" s="40"/>
      <c r="J58" s="36" t="s">
        <v>623</v>
      </c>
      <c r="K58" s="37"/>
      <c r="L58" s="38"/>
      <c r="M58" s="44"/>
      <c r="N58" s="45"/>
      <c r="O58" s="44"/>
      <c r="P58" s="45"/>
    </row>
    <row r="59" spans="1:16" x14ac:dyDescent="0.35">
      <c r="A59" s="46" t="str">
        <f>IFERROR(VLOOKUP(D61,DATA!$C$2:$G$237,5,0),"")</f>
        <v>DVC</v>
      </c>
      <c r="B59" s="33" t="str">
        <f>VLOOKUP(E59,DATA!A:U,5,FALSE)</f>
        <v>STG</v>
      </c>
      <c r="C59" s="33" t="str">
        <f>VLOOKUP(E59,DATA!A:U,4,FALSE)</f>
        <v>XUEREB</v>
      </c>
      <c r="D59" s="34" t="str">
        <f>VLOOKUP(E59,DATA!A:U,3,FALSE)</f>
        <v>10559261</v>
      </c>
      <c r="E59" s="35" t="s">
        <v>426</v>
      </c>
      <c r="F59" s="34">
        <f>VLOOKUP(E59,DATA!A:U,2,FALSE)</f>
        <v>0</v>
      </c>
      <c r="G59" s="36" t="s">
        <v>4</v>
      </c>
      <c r="H59" s="36" t="s">
        <v>622</v>
      </c>
      <c r="I59" s="37">
        <v>1</v>
      </c>
      <c r="J59" s="36" t="s">
        <v>623</v>
      </c>
      <c r="K59" s="37"/>
      <c r="L59" s="38"/>
      <c r="M59" s="42" t="s">
        <v>2</v>
      </c>
      <c r="N59" s="43" t="s">
        <v>5</v>
      </c>
      <c r="O59" s="42" t="s">
        <v>3</v>
      </c>
      <c r="P59" s="43" t="s">
        <v>43</v>
      </c>
    </row>
    <row r="60" spans="1:16" x14ac:dyDescent="0.35">
      <c r="A60" s="46" t="str">
        <f>IFERROR(VLOOKUP(D62,DATA!$C$2:$G$237,5,0),"")</f>
        <v>DVC</v>
      </c>
      <c r="B60" s="33" t="str">
        <f>VLOOKUP(E60,DATA!A:U,5,FALSE)</f>
        <v>STG</v>
      </c>
      <c r="C60" s="33" t="str">
        <f>VLOOKUP(E60,DATA!A:U,4,FALSE)</f>
        <v>XUEREB</v>
      </c>
      <c r="D60" s="48" t="str">
        <f>VLOOKUP(E60,DATA!A:U,3,FALSE)</f>
        <v>10559261</v>
      </c>
      <c r="E60" s="49" t="s">
        <v>426</v>
      </c>
      <c r="F60" s="48">
        <f>VLOOKUP(E60,DATA!A:U,2,FALSE)</f>
        <v>0</v>
      </c>
      <c r="G60" s="36" t="s">
        <v>4</v>
      </c>
      <c r="H60" s="36" t="s">
        <v>625</v>
      </c>
      <c r="I60" s="50"/>
      <c r="J60" s="36" t="s">
        <v>623</v>
      </c>
      <c r="K60" s="37"/>
      <c r="L60" s="38"/>
      <c r="M60" s="51"/>
      <c r="N60" s="52"/>
      <c r="O60" s="51"/>
      <c r="P60" s="52"/>
    </row>
    <row r="61" spans="1:16" x14ac:dyDescent="0.35">
      <c r="A61" s="46" t="str">
        <f>IFERROR(VLOOKUP(D63,DATA!$C$2:$G$237,5,0),"")</f>
        <v>DVC</v>
      </c>
      <c r="B61" s="33" t="str">
        <f>VLOOKUP(E61,DATA!A:U,5,FALSE)</f>
        <v>STG</v>
      </c>
      <c r="C61" s="33" t="str">
        <f>VLOOKUP(E61,DATA!A:U,4,FALSE)</f>
        <v>FOUASSIER</v>
      </c>
      <c r="D61" s="48" t="str">
        <f>VLOOKUP(E61,DATA!A:U,3,FALSE)</f>
        <v>00104658</v>
      </c>
      <c r="E61" s="49" t="s">
        <v>428</v>
      </c>
      <c r="F61" s="48">
        <f>VLOOKUP(E61,DATA!A:U,2,FALSE)</f>
        <v>0</v>
      </c>
      <c r="G61" s="36" t="s">
        <v>4</v>
      </c>
      <c r="H61" s="36" t="s">
        <v>625</v>
      </c>
      <c r="I61" s="50"/>
      <c r="J61" s="36" t="s">
        <v>623</v>
      </c>
      <c r="K61" s="37"/>
      <c r="L61" s="38"/>
      <c r="M61" s="51"/>
      <c r="N61" s="52"/>
      <c r="O61" s="51"/>
      <c r="P61" s="52"/>
    </row>
    <row r="62" spans="1:16" x14ac:dyDescent="0.35">
      <c r="A62" s="46" t="str">
        <f>IFERROR(VLOOKUP(D64,DATA!$C$2:$G$237,5,0),"")</f>
        <v>DVC</v>
      </c>
      <c r="B62" s="33" t="str">
        <f>VLOOKUP(E62,DATA!A:U,5,FALSE)</f>
        <v>STG</v>
      </c>
      <c r="C62" s="33" t="str">
        <f>VLOOKUP(E62,DATA!A:U,4,FALSE)</f>
        <v>FOUASSIER</v>
      </c>
      <c r="D62" s="48" t="str">
        <f>VLOOKUP(E62,DATA!A:U,3,FALSE)</f>
        <v>00104658</v>
      </c>
      <c r="E62" s="49" t="s">
        <v>428</v>
      </c>
      <c r="F62" s="48">
        <f>VLOOKUP(E62,DATA!A:U,2,FALSE)</f>
        <v>0</v>
      </c>
      <c r="G62" s="36" t="s">
        <v>4</v>
      </c>
      <c r="H62" s="36" t="s">
        <v>632</v>
      </c>
      <c r="I62" s="50"/>
      <c r="J62" s="36" t="s">
        <v>623</v>
      </c>
      <c r="K62" s="37"/>
      <c r="L62" s="38"/>
      <c r="M62" s="51"/>
      <c r="N62" s="52"/>
      <c r="O62" s="51"/>
      <c r="P62" s="52"/>
    </row>
    <row r="63" spans="1:16" x14ac:dyDescent="0.35">
      <c r="A63" s="46" t="str">
        <f>IFERROR(VLOOKUP(D65,DATA!$C$2:$G$237,5,0),"")</f>
        <v>DVC</v>
      </c>
      <c r="B63" s="33" t="str">
        <f>VLOOKUP(E63,DATA!A:U,5,FALSE)</f>
        <v>Aub.</v>
      </c>
      <c r="C63" s="33" t="str">
        <f>VLOOKUP(E63,DATA!A:U,4,FALSE)</f>
        <v>ALIX</v>
      </c>
      <c r="D63" s="48" t="str">
        <f>VLOOKUP(E63,DATA!A:U,3,FALSE)</f>
        <v>00115869</v>
      </c>
      <c r="E63" s="49" t="s">
        <v>161</v>
      </c>
      <c r="F63" s="48">
        <f>VLOOKUP(E63,DATA!A:U,2,FALSE)</f>
        <v>0</v>
      </c>
      <c r="G63" s="36" t="s">
        <v>4</v>
      </c>
      <c r="H63" s="36" t="s">
        <v>639</v>
      </c>
      <c r="I63" s="50"/>
      <c r="J63" s="36" t="s">
        <v>640</v>
      </c>
      <c r="K63" s="37"/>
      <c r="L63" s="38"/>
      <c r="M63" s="51"/>
      <c r="N63" s="52"/>
      <c r="O63" s="51"/>
      <c r="P63" s="52"/>
    </row>
    <row r="64" spans="1:16" x14ac:dyDescent="0.35">
      <c r="A64" s="46" t="str">
        <f>IFERROR(VLOOKUP(D66,DATA!$C$2:$G$237,5,0),"")</f>
        <v>DVC</v>
      </c>
      <c r="B64" s="33" t="str">
        <f>VLOOKUP(E64,DATA!A:U,5,FALSE)</f>
        <v>Aub.</v>
      </c>
      <c r="C64" s="33" t="str">
        <f>VLOOKUP(E64,DATA!A:U,4,FALSE)</f>
        <v>ALIX</v>
      </c>
      <c r="D64" s="48" t="str">
        <f>VLOOKUP(E64,DATA!A:U,3,FALSE)</f>
        <v>00115869</v>
      </c>
      <c r="E64" s="49" t="s">
        <v>161</v>
      </c>
      <c r="F64" s="48">
        <f>VLOOKUP(E64,DATA!A:U,2,FALSE)</f>
        <v>0</v>
      </c>
      <c r="G64" s="36" t="s">
        <v>4</v>
      </c>
      <c r="H64" s="36" t="s">
        <v>645</v>
      </c>
      <c r="I64" s="50"/>
      <c r="J64" s="36" t="s">
        <v>643</v>
      </c>
      <c r="K64" s="37"/>
      <c r="L64" s="38"/>
      <c r="M64" s="51"/>
      <c r="N64" s="52"/>
      <c r="O64" s="51"/>
      <c r="P64" s="52"/>
    </row>
    <row r="65" spans="1:16" x14ac:dyDescent="0.35">
      <c r="A65" s="46" t="str">
        <f>IFERROR(VLOOKUP(D67,DATA!$C$2:$G$237,5,0),"")</f>
        <v>DVC</v>
      </c>
      <c r="B65" s="33" t="str">
        <f>VLOOKUP(E65,DATA!A:U,5,FALSE)</f>
        <v>STG</v>
      </c>
      <c r="C65" s="33" t="str">
        <f>VLOOKUP(E65,DATA!A:U,4,FALSE)</f>
        <v>FOUASSIER</v>
      </c>
      <c r="D65" s="48" t="str">
        <f>VLOOKUP(E65,DATA!A:U,3,FALSE)</f>
        <v>00104784</v>
      </c>
      <c r="E65" s="49" t="s">
        <v>431</v>
      </c>
      <c r="F65" s="48">
        <f>VLOOKUP(E65,DATA!A:U,2,FALSE)</f>
        <v>0</v>
      </c>
      <c r="G65" s="36" t="s">
        <v>4</v>
      </c>
      <c r="H65" s="36" t="s">
        <v>625</v>
      </c>
      <c r="I65" s="50"/>
      <c r="J65" s="36" t="s">
        <v>623</v>
      </c>
      <c r="K65" s="37"/>
      <c r="L65" s="38"/>
      <c r="M65" s="51"/>
      <c r="N65" s="52"/>
      <c r="O65" s="51"/>
      <c r="P65" s="52"/>
    </row>
    <row r="66" spans="1:16" x14ac:dyDescent="0.35">
      <c r="A66" s="46" t="str">
        <f>IFERROR(VLOOKUP(D68,DATA!$C$2:$G$237,5,0),"")</f>
        <v>DVC</v>
      </c>
      <c r="B66" s="33" t="str">
        <f>VLOOKUP(E66,DATA!A:U,5,FALSE)</f>
        <v>STG</v>
      </c>
      <c r="C66" s="33" t="str">
        <f>VLOOKUP(E66,DATA!A:U,4,FALSE)</f>
        <v>FOUASSIER</v>
      </c>
      <c r="D66" s="48" t="str">
        <f>VLOOKUP(E66,DATA!A:U,3,FALSE)</f>
        <v>00104784</v>
      </c>
      <c r="E66" s="49" t="s">
        <v>431</v>
      </c>
      <c r="F66" s="48">
        <f>VLOOKUP(E66,DATA!A:U,2,FALSE)</f>
        <v>0</v>
      </c>
      <c r="G66" s="36" t="s">
        <v>4</v>
      </c>
      <c r="H66" s="36" t="s">
        <v>639</v>
      </c>
      <c r="I66" s="50"/>
      <c r="J66" s="36" t="s">
        <v>640</v>
      </c>
      <c r="K66" s="37"/>
      <c r="L66" s="38"/>
      <c r="M66" s="51"/>
      <c r="N66" s="52"/>
      <c r="O66" s="51"/>
      <c r="P66" s="52"/>
    </row>
    <row r="67" spans="1:16" x14ac:dyDescent="0.35">
      <c r="A67" s="46" t="str">
        <f>IFERROR(VLOOKUP(D69,DATA!$C$2:$G$237,5,0),"")</f>
        <v>DVC</v>
      </c>
      <c r="B67" s="33" t="str">
        <f>VLOOKUP(E67,DATA!A:U,5,FALSE)</f>
        <v>STG</v>
      </c>
      <c r="C67" s="33" t="str">
        <f>VLOOKUP(E67,DATA!A:U,4,FALSE)</f>
        <v>FOUASSIER</v>
      </c>
      <c r="D67" s="48" t="str">
        <f>VLOOKUP(E67,DATA!A:U,3,FALSE)</f>
        <v>00104784</v>
      </c>
      <c r="E67" s="49" t="s">
        <v>431</v>
      </c>
      <c r="F67" s="48">
        <f>VLOOKUP(E67,DATA!A:U,2,FALSE)</f>
        <v>0</v>
      </c>
      <c r="G67" s="36" t="s">
        <v>4</v>
      </c>
      <c r="H67" s="36" t="s">
        <v>645</v>
      </c>
      <c r="I67" s="50"/>
      <c r="J67" s="36" t="s">
        <v>643</v>
      </c>
      <c r="K67" s="37"/>
      <c r="L67" s="38"/>
      <c r="M67" s="51"/>
      <c r="N67" s="52"/>
      <c r="O67" s="51"/>
      <c r="P67" s="52"/>
    </row>
    <row r="68" spans="1:16" x14ac:dyDescent="0.35">
      <c r="A68" s="46" t="str">
        <f>IFERROR(VLOOKUP(D70,DATA!$C$2:$G$237,5,0),"")</f>
        <v>DVC</v>
      </c>
      <c r="B68" s="33" t="str">
        <f>VLOOKUP(E68,DATA!A:U,5,FALSE)</f>
        <v>STG</v>
      </c>
      <c r="C68" s="33" t="str">
        <f>VLOOKUP(E68,DATA!A:U,4,FALSE)</f>
        <v>XUEREB</v>
      </c>
      <c r="D68" s="48" t="str">
        <f>VLOOKUP(E68,DATA!A:U,3,FALSE)</f>
        <v>00135347</v>
      </c>
      <c r="E68" s="49" t="s">
        <v>433</v>
      </c>
      <c r="F68" s="48">
        <f>VLOOKUP(E68,DATA!A:U,2,FALSE)</f>
        <v>0</v>
      </c>
      <c r="G68" s="36" t="s">
        <v>4</v>
      </c>
      <c r="H68" s="36" t="s">
        <v>625</v>
      </c>
      <c r="I68" s="50"/>
      <c r="J68" s="36" t="s">
        <v>623</v>
      </c>
      <c r="K68" s="37"/>
      <c r="L68" s="38"/>
      <c r="M68" s="51"/>
      <c r="N68" s="52"/>
      <c r="O68" s="51"/>
      <c r="P68" s="52"/>
    </row>
    <row r="69" spans="1:16" x14ac:dyDescent="0.35">
      <c r="A69" s="46" t="str">
        <f>IFERROR(VLOOKUP(D71,DATA!$C$2:$G$237,5,0),"")</f>
        <v>DVC</v>
      </c>
      <c r="B69" s="33" t="str">
        <f>VLOOKUP(E69,DATA!A:U,5,FALSE)</f>
        <v>STG</v>
      </c>
      <c r="C69" s="33" t="str">
        <f>VLOOKUP(E69,DATA!A:U,4,FALSE)</f>
        <v>XUEREB</v>
      </c>
      <c r="D69" s="48" t="str">
        <f>VLOOKUP(E69,DATA!A:U,3,FALSE)</f>
        <v>00135347</v>
      </c>
      <c r="E69" s="49" t="s">
        <v>433</v>
      </c>
      <c r="F69" s="48">
        <f>VLOOKUP(E69,DATA!A:U,2,FALSE)</f>
        <v>0</v>
      </c>
      <c r="G69" s="36" t="s">
        <v>4</v>
      </c>
      <c r="H69" s="36" t="s">
        <v>639</v>
      </c>
      <c r="I69" s="50"/>
      <c r="J69" s="36" t="s">
        <v>640</v>
      </c>
      <c r="K69" s="37"/>
      <c r="L69" s="38"/>
      <c r="M69" s="51"/>
      <c r="N69" s="52"/>
      <c r="O69" s="51"/>
      <c r="P69" s="52"/>
    </row>
    <row r="70" spans="1:16" x14ac:dyDescent="0.35">
      <c r="A70" s="46" t="str">
        <f>IFERROR(VLOOKUP(D72,DATA!$C$2:$G$237,5,0),"")</f>
        <v>Non DVC</v>
      </c>
      <c r="B70" s="33" t="str">
        <f>VLOOKUP(E70,DATA!A:U,5,FALSE)</f>
        <v>STG</v>
      </c>
      <c r="C70" s="33" t="str">
        <f>VLOOKUP(E70,DATA!A:U,4,FALSE)</f>
        <v>XUEREB</v>
      </c>
      <c r="D70" s="48" t="str">
        <f>VLOOKUP(E70,DATA!A:U,3,FALSE)</f>
        <v>00135347</v>
      </c>
      <c r="E70" s="49" t="s">
        <v>433</v>
      </c>
      <c r="F70" s="48">
        <f>VLOOKUP(E70,DATA!A:U,2,FALSE)</f>
        <v>0</v>
      </c>
      <c r="G70" s="36" t="s">
        <v>4</v>
      </c>
      <c r="H70" s="36" t="s">
        <v>645</v>
      </c>
      <c r="I70" s="50"/>
      <c r="J70" s="36" t="s">
        <v>643</v>
      </c>
      <c r="K70" s="37"/>
      <c r="L70" s="38"/>
      <c r="M70" s="51"/>
      <c r="N70" s="52"/>
      <c r="O70" s="51"/>
      <c r="P70" s="52"/>
    </row>
    <row r="71" spans="1:16" x14ac:dyDescent="0.35">
      <c r="A71" s="46" t="str">
        <f>IFERROR(VLOOKUP(D73,DATA!$C$2:$G$237,5,0),"")</f>
        <v>DVC</v>
      </c>
      <c r="B71" s="33" t="str">
        <f>VLOOKUP(E71,DATA!A:U,5,FALSE)</f>
        <v>Lattes</v>
      </c>
      <c r="C71" s="33" t="str">
        <f>VLOOKUP(E71,DATA!A:U,4,FALSE)</f>
        <v>VERNE</v>
      </c>
      <c r="D71" s="48" t="str">
        <f>VLOOKUP(E71,DATA!A:U,3,FALSE)</f>
        <v>00191775</v>
      </c>
      <c r="E71" s="49" t="s">
        <v>536</v>
      </c>
      <c r="F71" s="48">
        <f>VLOOKUP(E71,DATA!A:U,2,FALSE)</f>
        <v>0</v>
      </c>
      <c r="G71" s="36" t="s">
        <v>4</v>
      </c>
      <c r="H71" s="36" t="s">
        <v>622</v>
      </c>
      <c r="I71" s="50"/>
      <c r="J71" s="36" t="s">
        <v>623</v>
      </c>
      <c r="K71" s="37"/>
      <c r="L71" s="38"/>
      <c r="M71" s="51"/>
      <c r="N71" s="52"/>
      <c r="O71" s="51"/>
      <c r="P71" s="52"/>
    </row>
    <row r="72" spans="1:16" x14ac:dyDescent="0.35">
      <c r="A72" s="46" t="str">
        <f>IFERROR(VLOOKUP(D74,DATA!$C$2:$G$237,5,0),"")</f>
        <v>DVC</v>
      </c>
      <c r="B72" s="33" t="str">
        <f>VLOOKUP(E72,DATA!A:U,5,FALSE)</f>
        <v>STG</v>
      </c>
      <c r="C72" s="33" t="str">
        <f>VLOOKUP(E72,DATA!A:U,4,FALSE)</f>
        <v>FOUASSIER</v>
      </c>
      <c r="D72" s="48" t="str">
        <f>VLOOKUP(E72,DATA!A:U,3,FALSE)</f>
        <v>00066339</v>
      </c>
      <c r="E72" s="39" t="s">
        <v>624</v>
      </c>
      <c r="F72" s="48">
        <f>VLOOKUP(E72,DATA!A:U,2,FALSE)</f>
        <v>0</v>
      </c>
      <c r="G72" s="36" t="s">
        <v>4</v>
      </c>
      <c r="H72" s="36" t="s">
        <v>625</v>
      </c>
      <c r="I72" s="50"/>
      <c r="J72" s="36" t="s">
        <v>623</v>
      </c>
      <c r="K72" s="37"/>
      <c r="L72" s="38"/>
      <c r="M72" s="51"/>
      <c r="N72" s="52"/>
      <c r="O72" s="51"/>
      <c r="P72" s="52"/>
    </row>
    <row r="73" spans="1:16" x14ac:dyDescent="0.35">
      <c r="A73" s="46" t="str">
        <f>IFERROR(VLOOKUP(D75,DATA!$C$2:$G$237,5,0),"")</f>
        <v>DVC</v>
      </c>
      <c r="B73" s="33" t="str">
        <f>VLOOKUP(E73,DATA!A:U,5,FALSE)</f>
        <v>Aub.</v>
      </c>
      <c r="C73" s="33" t="str">
        <f>VLOOKUP(E73,DATA!A:U,4,FALSE)</f>
        <v>SAVY</v>
      </c>
      <c r="D73" s="48" t="str">
        <f>VLOOKUP(E73,DATA!A:U,3,FALSE)</f>
        <v>00102965</v>
      </c>
      <c r="E73" s="49" t="s">
        <v>163</v>
      </c>
      <c r="F73" s="48">
        <f>VLOOKUP(E73,DATA!A:U,2,FALSE)</f>
        <v>0</v>
      </c>
      <c r="G73" s="36" t="s">
        <v>4</v>
      </c>
      <c r="H73" s="36" t="s">
        <v>625</v>
      </c>
      <c r="I73" s="50"/>
      <c r="J73" s="36" t="s">
        <v>623</v>
      </c>
      <c r="K73" s="37"/>
      <c r="L73" s="38"/>
      <c r="M73" s="51"/>
      <c r="N73" s="52"/>
      <c r="O73" s="51"/>
      <c r="P73" s="52"/>
    </row>
    <row r="74" spans="1:16" x14ac:dyDescent="0.35">
      <c r="A74" s="46" t="str">
        <f>IFERROR(VLOOKUP(D76,DATA!$C$2:$G$237,5,0),"")</f>
        <v>DVC</v>
      </c>
      <c r="B74" s="33" t="str">
        <f>VLOOKUP(E74,DATA!A:U,5,FALSE)</f>
        <v>Aub.</v>
      </c>
      <c r="C74" s="33" t="str">
        <f>VLOOKUP(E74,DATA!A:U,4,FALSE)</f>
        <v>SENEPART</v>
      </c>
      <c r="D74" s="48" t="str">
        <f>VLOOKUP(E74,DATA!A:U,3,FALSE)</f>
        <v>00103027</v>
      </c>
      <c r="E74" s="49" t="s">
        <v>165</v>
      </c>
      <c r="F74" s="48">
        <f>VLOOKUP(E74,DATA!A:U,2,FALSE)</f>
        <v>0</v>
      </c>
      <c r="G74" s="36" t="s">
        <v>4</v>
      </c>
      <c r="H74" s="36" t="s">
        <v>625</v>
      </c>
      <c r="I74" s="50"/>
      <c r="J74" s="36" t="s">
        <v>623</v>
      </c>
      <c r="K74" s="37"/>
      <c r="L74" s="38"/>
      <c r="M74" s="51"/>
      <c r="N74" s="52"/>
      <c r="O74" s="51"/>
      <c r="P74" s="52"/>
    </row>
    <row r="75" spans="1:16" x14ac:dyDescent="0.35">
      <c r="A75" s="46" t="str">
        <f>IFERROR(VLOOKUP(D77,DATA!$C$2:$G$237,5,0),"")</f>
        <v>DVC</v>
      </c>
      <c r="B75" s="33" t="str">
        <f>VLOOKUP(E75,DATA!A:U,5,FALSE)</f>
        <v>Aub.</v>
      </c>
      <c r="C75" s="33" t="str">
        <f>VLOOKUP(E75,DATA!A:U,4,FALSE)</f>
        <v>SENEPART</v>
      </c>
      <c r="D75" s="48" t="str">
        <f>VLOOKUP(E75,DATA!A:U,3,FALSE)</f>
        <v>00103027</v>
      </c>
      <c r="E75" s="49" t="s">
        <v>165</v>
      </c>
      <c r="F75" s="48">
        <f>VLOOKUP(E75,DATA!A:U,2,FALSE)</f>
        <v>0</v>
      </c>
      <c r="G75" s="36" t="s">
        <v>4</v>
      </c>
      <c r="H75" s="36" t="s">
        <v>639</v>
      </c>
      <c r="I75" s="50"/>
      <c r="J75" s="36" t="s">
        <v>640</v>
      </c>
      <c r="K75" s="37"/>
      <c r="L75" s="38"/>
      <c r="M75" s="51"/>
      <c r="N75" s="52"/>
      <c r="O75" s="51"/>
      <c r="P75" s="52"/>
    </row>
    <row r="76" spans="1:16" x14ac:dyDescent="0.35">
      <c r="A76" s="46" t="str">
        <f>IFERROR(VLOOKUP(D78,DATA!$C$2:$G$237,5,0),"")</f>
        <v>DVC</v>
      </c>
      <c r="B76" s="33" t="str">
        <f>VLOOKUP(E76,DATA!A:U,5,FALSE)</f>
        <v>Aub.</v>
      </c>
      <c r="C76" s="33" t="str">
        <f>VLOOKUP(E76,DATA!A:U,4,FALSE)</f>
        <v>ALIX</v>
      </c>
      <c r="D76" s="34" t="str">
        <f>VLOOKUP(E76,DATA!A:U,3,FALSE)</f>
        <v>00102966</v>
      </c>
      <c r="E76" s="39" t="s">
        <v>169</v>
      </c>
      <c r="F76" s="34">
        <f>VLOOKUP(E76,DATA!A:U,2,FALSE)</f>
        <v>0</v>
      </c>
      <c r="G76" s="36" t="s">
        <v>4</v>
      </c>
      <c r="H76" s="36" t="s">
        <v>622</v>
      </c>
      <c r="I76" s="40"/>
      <c r="J76" s="36" t="s">
        <v>623</v>
      </c>
      <c r="K76" s="37"/>
      <c r="L76" s="38"/>
      <c r="M76" s="44"/>
      <c r="N76" s="45"/>
      <c r="O76" s="44"/>
      <c r="P76" s="45"/>
    </row>
    <row r="77" spans="1:16" x14ac:dyDescent="0.35">
      <c r="A77" s="46" t="str">
        <f>IFERROR(VLOOKUP(D79,DATA!$C$2:$G$237,5,0),"")</f>
        <v>DVC</v>
      </c>
      <c r="B77" s="33" t="str">
        <f>VLOOKUP(E77,DATA!A:U,5,FALSE)</f>
        <v>Aub.</v>
      </c>
      <c r="C77" s="33" t="str">
        <f>VLOOKUP(E77,DATA!A:U,4,FALSE)</f>
        <v>ALIX</v>
      </c>
      <c r="D77" s="48" t="str">
        <f>VLOOKUP(E77,DATA!A:U,3,FALSE)</f>
        <v>00102966</v>
      </c>
      <c r="E77" s="49" t="s">
        <v>169</v>
      </c>
      <c r="F77" s="48">
        <f>VLOOKUP(E77,DATA!A:U,2,FALSE)</f>
        <v>0</v>
      </c>
      <c r="G77" s="36" t="s">
        <v>4</v>
      </c>
      <c r="H77" s="36" t="s">
        <v>632</v>
      </c>
      <c r="I77" s="50"/>
      <c r="J77" s="36" t="s">
        <v>623</v>
      </c>
      <c r="K77" s="37"/>
      <c r="L77" s="38"/>
      <c r="M77" s="51"/>
      <c r="N77" s="52"/>
      <c r="O77" s="51"/>
      <c r="P77" s="52"/>
    </row>
    <row r="78" spans="1:16" x14ac:dyDescent="0.35">
      <c r="A78" s="46" t="str">
        <f>IFERROR(VLOOKUP(D80,DATA!$C$2:$G$237,5,0),"")</f>
        <v>DVC</v>
      </c>
      <c r="B78" s="33" t="str">
        <f>VLOOKUP(E78,DATA!A:U,5,FALSE)</f>
        <v>Aub.</v>
      </c>
      <c r="C78" s="33" t="str">
        <f>VLOOKUP(E78,DATA!A:U,4,FALSE)</f>
        <v>SENEPART</v>
      </c>
      <c r="D78" s="48" t="str">
        <f>VLOOKUP(E78,DATA!A:U,3,FALSE)</f>
        <v>00103062</v>
      </c>
      <c r="E78" s="49" t="s">
        <v>177</v>
      </c>
      <c r="F78" s="48">
        <f>VLOOKUP(E78,DATA!A:U,2,FALSE)</f>
        <v>0</v>
      </c>
      <c r="G78" s="36" t="s">
        <v>4</v>
      </c>
      <c r="H78" s="36" t="s">
        <v>625</v>
      </c>
      <c r="I78" s="50"/>
      <c r="J78" s="36" t="s">
        <v>623</v>
      </c>
      <c r="K78" s="37"/>
      <c r="L78" s="38"/>
      <c r="M78" s="51"/>
      <c r="N78" s="52"/>
      <c r="O78" s="51"/>
      <c r="P78" s="52"/>
    </row>
    <row r="79" spans="1:16" x14ac:dyDescent="0.35">
      <c r="A79" s="46" t="str">
        <f>IFERROR(VLOOKUP(D81,DATA!$C$2:$G$237,5,0),"")</f>
        <v>DVC</v>
      </c>
      <c r="B79" s="33" t="str">
        <f>VLOOKUP(E79,DATA!A:U,5,FALSE)</f>
        <v>Aub.</v>
      </c>
      <c r="C79" s="33" t="str">
        <f>VLOOKUP(E79,DATA!A:U,4,FALSE)</f>
        <v>FUENTES</v>
      </c>
      <c r="D79" s="34" t="str">
        <f>VLOOKUP(E79,DATA!A:U,3,FALSE)</f>
        <v>00103026</v>
      </c>
      <c r="E79" s="39" t="s">
        <v>179</v>
      </c>
      <c r="F79" s="34">
        <f>VLOOKUP(E79,DATA!A:U,2,FALSE)</f>
        <v>0</v>
      </c>
      <c r="G79" s="36" t="s">
        <v>4</v>
      </c>
      <c r="H79" s="36" t="s">
        <v>622</v>
      </c>
      <c r="I79" s="40"/>
      <c r="J79" s="36" t="s">
        <v>623</v>
      </c>
      <c r="K79" s="37"/>
      <c r="L79" s="38"/>
      <c r="M79" s="44"/>
      <c r="N79" s="45"/>
      <c r="O79" s="44"/>
      <c r="P79" s="45"/>
    </row>
    <row r="80" spans="1:16" x14ac:dyDescent="0.35">
      <c r="A80" s="46" t="str">
        <f>IFERROR(VLOOKUP(D82,DATA!$C$2:$G$237,5,0),"")</f>
        <v>DVC</v>
      </c>
      <c r="B80" s="33" t="str">
        <f>VLOOKUP(E80,DATA!A:U,5,FALSE)</f>
        <v>Aub.</v>
      </c>
      <c r="C80" s="33" t="str">
        <f>VLOOKUP(E80,DATA!A:U,4,FALSE)</f>
        <v>FUENTES</v>
      </c>
      <c r="D80" s="48" t="str">
        <f>VLOOKUP(E80,DATA!A:U,3,FALSE)</f>
        <v>00103026</v>
      </c>
      <c r="E80" s="49" t="s">
        <v>179</v>
      </c>
      <c r="F80" s="48">
        <f>VLOOKUP(E80,DATA!A:U,2,FALSE)</f>
        <v>0</v>
      </c>
      <c r="G80" s="36" t="s">
        <v>4</v>
      </c>
      <c r="H80" s="36" t="s">
        <v>625</v>
      </c>
      <c r="I80" s="50"/>
      <c r="J80" s="36" t="s">
        <v>623</v>
      </c>
      <c r="K80" s="37"/>
      <c r="L80" s="38"/>
      <c r="M80" s="51"/>
      <c r="N80" s="52"/>
      <c r="O80" s="51"/>
      <c r="P80" s="52"/>
    </row>
    <row r="81" spans="1:16" x14ac:dyDescent="0.35">
      <c r="A81" s="46" t="str">
        <f>IFERROR(VLOOKUP(D83,DATA!$C$2:$G$237,5,0),"")</f>
        <v>DVC</v>
      </c>
      <c r="B81" s="33" t="str">
        <f>VLOOKUP(E81,DATA!A:U,5,FALSE)</f>
        <v>Aub.</v>
      </c>
      <c r="C81" s="33" t="str">
        <f>VLOOKUP(E81,DATA!A:U,4,FALSE)</f>
        <v>FUENTES</v>
      </c>
      <c r="D81" s="48" t="str">
        <f>VLOOKUP(E81,DATA!A:U,3,FALSE)</f>
        <v>00103026</v>
      </c>
      <c r="E81" s="49" t="s">
        <v>179</v>
      </c>
      <c r="F81" s="48">
        <f>VLOOKUP(E81,DATA!A:U,2,FALSE)</f>
        <v>0</v>
      </c>
      <c r="G81" s="36" t="s">
        <v>4</v>
      </c>
      <c r="H81" s="36" t="s">
        <v>639</v>
      </c>
      <c r="I81" s="50"/>
      <c r="J81" s="36" t="s">
        <v>640</v>
      </c>
      <c r="K81" s="37"/>
      <c r="L81" s="38"/>
      <c r="M81" s="51"/>
      <c r="N81" s="52"/>
      <c r="O81" s="51"/>
      <c r="P81" s="52"/>
    </row>
    <row r="82" spans="1:16" x14ac:dyDescent="0.35">
      <c r="A82" s="46" t="str">
        <f>IFERROR(VLOOKUP(D84,DATA!$C$2:$G$237,5,0),"")</f>
        <v>DVC</v>
      </c>
      <c r="B82" s="33" t="str">
        <f>VLOOKUP(E82,DATA!A:U,5,FALSE)</f>
        <v>STG</v>
      </c>
      <c r="C82" s="33" t="str">
        <f>VLOOKUP(E82,DATA!A:U,4,FALSE)</f>
        <v>XUEREB</v>
      </c>
      <c r="D82" s="48" t="str">
        <f>VLOOKUP(E82,DATA!A:U,3,FALSE)</f>
        <v>00104625</v>
      </c>
      <c r="E82" s="49" t="s">
        <v>439</v>
      </c>
      <c r="F82" s="48">
        <f>VLOOKUP(E82,DATA!A:U,2,FALSE)</f>
        <v>0</v>
      </c>
      <c r="G82" s="36" t="s">
        <v>4</v>
      </c>
      <c r="H82" s="36" t="s">
        <v>625</v>
      </c>
      <c r="I82" s="50"/>
      <c r="J82" s="36" t="s">
        <v>623</v>
      </c>
      <c r="K82" s="37"/>
      <c r="L82" s="38"/>
      <c r="M82" s="51"/>
      <c r="N82" s="52"/>
      <c r="O82" s="51"/>
      <c r="P82" s="52"/>
    </row>
    <row r="83" spans="1:16" x14ac:dyDescent="0.35">
      <c r="A83" s="46" t="str">
        <f>IFERROR(VLOOKUP(D85,DATA!$C$2:$G$237,5,0),"")</f>
        <v>DVC</v>
      </c>
      <c r="B83" s="33" t="str">
        <f>VLOOKUP(E83,DATA!A:U,5,FALSE)</f>
        <v>STG</v>
      </c>
      <c r="C83" s="33" t="str">
        <f>VLOOKUP(E83,DATA!A:U,4,FALSE)</f>
        <v>XUEREB</v>
      </c>
      <c r="D83" s="48" t="str">
        <f>VLOOKUP(E83,DATA!A:U,3,FALSE)</f>
        <v>00104625</v>
      </c>
      <c r="E83" s="49" t="s">
        <v>439</v>
      </c>
      <c r="F83" s="48">
        <f>VLOOKUP(E83,DATA!A:U,2,FALSE)</f>
        <v>0</v>
      </c>
      <c r="G83" s="36" t="s">
        <v>4</v>
      </c>
      <c r="H83" s="36" t="s">
        <v>638</v>
      </c>
      <c r="I83" s="50"/>
      <c r="J83" s="36" t="s">
        <v>623</v>
      </c>
      <c r="K83" s="37"/>
      <c r="L83" s="38"/>
      <c r="M83" s="51"/>
      <c r="N83" s="52"/>
      <c r="O83" s="51"/>
      <c r="P83" s="52"/>
    </row>
    <row r="84" spans="1:16" x14ac:dyDescent="0.35">
      <c r="A84" s="46" t="str">
        <f>IFERROR(VLOOKUP(D86,DATA!$C$2:$G$237,5,0),"")</f>
        <v>DVC</v>
      </c>
      <c r="B84" s="33" t="str">
        <f>VLOOKUP(E84,DATA!A:U,5,FALSE)</f>
        <v>STG</v>
      </c>
      <c r="C84" s="33" t="str">
        <f>VLOOKUP(E84,DATA!A:U,4,FALSE)</f>
        <v>XUEREB</v>
      </c>
      <c r="D84" s="48" t="str">
        <f>VLOOKUP(E84,DATA!A:U,3,FALSE)</f>
        <v>00104625</v>
      </c>
      <c r="E84" s="49" t="s">
        <v>439</v>
      </c>
      <c r="F84" s="48">
        <f>VLOOKUP(E84,DATA!A:U,2,FALSE)</f>
        <v>0</v>
      </c>
      <c r="G84" s="36" t="s">
        <v>4</v>
      </c>
      <c r="H84" s="36" t="s">
        <v>645</v>
      </c>
      <c r="I84" s="50"/>
      <c r="J84" s="36" t="s">
        <v>643</v>
      </c>
      <c r="K84" s="37"/>
      <c r="L84" s="38"/>
      <c r="M84" s="51"/>
      <c r="N84" s="52"/>
      <c r="O84" s="51"/>
      <c r="P84" s="52"/>
    </row>
    <row r="85" spans="1:16" x14ac:dyDescent="0.35">
      <c r="A85" s="46" t="str">
        <f>IFERROR(VLOOKUP(D87,DATA!$C$2:$G$237,5,0),"")</f>
        <v>Non DVC</v>
      </c>
      <c r="B85" s="33" t="str">
        <f>VLOOKUP(E85,DATA!A:U,5,FALSE)</f>
        <v>STG</v>
      </c>
      <c r="C85" s="33" t="str">
        <f>VLOOKUP(E85,DATA!A:U,4,FALSE)</f>
        <v>BUISSON</v>
      </c>
      <c r="D85" s="48" t="str">
        <f>VLOOKUP(E85,DATA!A:U,3,FALSE)</f>
        <v>00104649</v>
      </c>
      <c r="E85" s="49" t="s">
        <v>441</v>
      </c>
      <c r="F85" s="48">
        <f>VLOOKUP(E85,DATA!A:U,2,FALSE)</f>
        <v>0</v>
      </c>
      <c r="G85" s="36" t="s">
        <v>4</v>
      </c>
      <c r="H85" s="36" t="s">
        <v>625</v>
      </c>
      <c r="I85" s="50"/>
      <c r="J85" s="36" t="s">
        <v>623</v>
      </c>
      <c r="K85" s="37"/>
      <c r="L85" s="38"/>
      <c r="M85" s="51"/>
      <c r="N85" s="52"/>
      <c r="O85" s="51"/>
      <c r="P85" s="52"/>
    </row>
    <row r="86" spans="1:16" x14ac:dyDescent="0.35">
      <c r="A86" s="46" t="str">
        <f>IFERROR(VLOOKUP(D88,DATA!$C$2:$G$237,5,0),"")</f>
        <v>Non DVC</v>
      </c>
      <c r="B86" s="33" t="str">
        <f>VLOOKUP(E86,DATA!A:U,5,FALSE)</f>
        <v>STG</v>
      </c>
      <c r="C86" s="33" t="str">
        <f>VLOOKUP(E86,DATA!A:U,4,FALSE)</f>
        <v>BUISSON</v>
      </c>
      <c r="D86" s="48" t="str">
        <f>VLOOKUP(E86,DATA!A:U,3,FALSE)</f>
        <v>00104649</v>
      </c>
      <c r="E86" s="49" t="s">
        <v>441</v>
      </c>
      <c r="F86" s="48">
        <f>VLOOKUP(E86,DATA!A:U,2,FALSE)</f>
        <v>0</v>
      </c>
      <c r="G86" s="36" t="s">
        <v>4</v>
      </c>
      <c r="H86" s="36" t="s">
        <v>645</v>
      </c>
      <c r="I86" s="50"/>
      <c r="J86" s="36" t="s">
        <v>643</v>
      </c>
      <c r="K86" s="37"/>
      <c r="L86" s="38"/>
      <c r="M86" s="51"/>
      <c r="N86" s="52"/>
      <c r="O86" s="51"/>
      <c r="P86" s="52"/>
    </row>
    <row r="87" spans="1:16" x14ac:dyDescent="0.35">
      <c r="A87" s="46" t="str">
        <f>IFERROR(VLOOKUP(D89,DATA!$C$2:$G$237,5,0),"")</f>
        <v>DVC</v>
      </c>
      <c r="B87" s="33" t="str">
        <f>VLOOKUP(E87,DATA!A:U,5,FALSE)</f>
        <v>Aub.</v>
      </c>
      <c r="C87" s="33" t="str">
        <f>VLOOKUP(E87,DATA!A:U,4,FALSE)</f>
        <v>HAON</v>
      </c>
      <c r="D87" s="48" t="str">
        <f>VLOOKUP(E87,DATA!A:U,3,FALSE)</f>
        <v>00102960</v>
      </c>
      <c r="E87" s="49" t="s">
        <v>184</v>
      </c>
      <c r="F87" s="48">
        <f>VLOOKUP(E87,DATA!A:U,2,FALSE)</f>
        <v>0</v>
      </c>
      <c r="G87" s="36" t="s">
        <v>4</v>
      </c>
      <c r="H87" s="36" t="s">
        <v>625</v>
      </c>
      <c r="I87" s="50"/>
      <c r="J87" s="36" t="s">
        <v>623</v>
      </c>
      <c r="K87" s="37"/>
      <c r="L87" s="38"/>
      <c r="M87" s="51"/>
      <c r="N87" s="52"/>
      <c r="O87" s="51"/>
      <c r="P87" s="52"/>
    </row>
    <row r="88" spans="1:16" x14ac:dyDescent="0.35">
      <c r="A88" s="46" t="str">
        <f>IFERROR(VLOOKUP(D90,DATA!$C$2:$G$237,5,0),"")</f>
        <v>DVC</v>
      </c>
      <c r="B88" s="33" t="str">
        <f>VLOOKUP(E88,DATA!A:U,5,FALSE)</f>
        <v>Aub.</v>
      </c>
      <c r="C88" s="33" t="str">
        <f>VLOOKUP(E88,DATA!A:U,4,FALSE)</f>
        <v>HAON</v>
      </c>
      <c r="D88" s="48" t="str">
        <f>VLOOKUP(E88,DATA!A:U,3,FALSE)</f>
        <v>00102960</v>
      </c>
      <c r="E88" s="49" t="s">
        <v>184</v>
      </c>
      <c r="F88" s="48">
        <f>VLOOKUP(E88,DATA!A:U,2,FALSE)</f>
        <v>0</v>
      </c>
      <c r="G88" s="36" t="s">
        <v>4</v>
      </c>
      <c r="H88" s="36" t="s">
        <v>632</v>
      </c>
      <c r="I88" s="50"/>
      <c r="J88" s="36" t="s">
        <v>623</v>
      </c>
      <c r="K88" s="37"/>
      <c r="L88" s="38"/>
      <c r="M88" s="51"/>
      <c r="N88" s="52"/>
      <c r="O88" s="51"/>
      <c r="P88" s="52"/>
    </row>
    <row r="89" spans="1:16" x14ac:dyDescent="0.35">
      <c r="A89" s="46" t="str">
        <f>IFERROR(VLOOKUP(D91,DATA!$C$2:$G$237,5,0),"")</f>
        <v>DVC</v>
      </c>
      <c r="B89" s="33" t="str">
        <f>VLOOKUP(E89,DATA!A:U,5,FALSE)</f>
        <v>Lattes</v>
      </c>
      <c r="C89" s="33" t="str">
        <f>VLOOKUP(E89,DATA!A:U,4,FALSE)</f>
        <v>VERNE</v>
      </c>
      <c r="D89" s="48" t="str">
        <f>VLOOKUP(E89,DATA!A:U,3,FALSE)</f>
        <v>00191743</v>
      </c>
      <c r="E89" s="49" t="s">
        <v>534</v>
      </c>
      <c r="F89" s="48">
        <f>VLOOKUP(E89,DATA!A:U,2,FALSE)</f>
        <v>0</v>
      </c>
      <c r="G89" s="36" t="s">
        <v>4</v>
      </c>
      <c r="H89" s="36" t="s">
        <v>622</v>
      </c>
      <c r="I89" s="50"/>
      <c r="J89" s="36" t="s">
        <v>623</v>
      </c>
      <c r="K89" s="37"/>
      <c r="L89" s="38"/>
      <c r="M89" s="51"/>
      <c r="N89" s="52"/>
      <c r="O89" s="51"/>
      <c r="P89" s="52"/>
    </row>
    <row r="90" spans="1:16" x14ac:dyDescent="0.35">
      <c r="A90" s="46" t="str">
        <f>IFERROR(VLOOKUP(D92,DATA!$C$2:$G$237,5,0),"")</f>
        <v>DVC</v>
      </c>
      <c r="B90" s="33" t="str">
        <f>VLOOKUP(E90,DATA!A:U,5,FALSE)</f>
        <v>STG</v>
      </c>
      <c r="C90" s="33" t="str">
        <f>VLOOKUP(E90,DATA!A:U,4,FALSE)</f>
        <v>XUEREB</v>
      </c>
      <c r="D90" s="34" t="str">
        <f>VLOOKUP(E90,DATA!A:U,3,FALSE)</f>
        <v>00104664</v>
      </c>
      <c r="E90" s="35" t="s">
        <v>443</v>
      </c>
      <c r="F90" s="34">
        <f>VLOOKUP(E90,DATA!A:U,2,FALSE)</f>
        <v>0</v>
      </c>
      <c r="G90" s="36" t="s">
        <v>4</v>
      </c>
      <c r="H90" s="36" t="s">
        <v>622</v>
      </c>
      <c r="I90" s="37"/>
      <c r="J90" s="36" t="s">
        <v>623</v>
      </c>
      <c r="K90" s="37"/>
      <c r="L90" s="38"/>
      <c r="M90" s="42"/>
      <c r="N90" s="43"/>
      <c r="O90" s="42"/>
      <c r="P90" s="43"/>
    </row>
    <row r="91" spans="1:16" x14ac:dyDescent="0.35">
      <c r="A91" s="46" t="str">
        <f>IFERROR(VLOOKUP(D93,DATA!$C$2:$G$237,5,0),"")</f>
        <v>DVC</v>
      </c>
      <c r="B91" s="33" t="str">
        <f>VLOOKUP(E91,DATA!A:U,5,FALSE)</f>
        <v>STG</v>
      </c>
      <c r="C91" s="33" t="str">
        <f>VLOOKUP(E91,DATA!A:U,4,FALSE)</f>
        <v>XUEREB</v>
      </c>
      <c r="D91" s="48" t="str">
        <f>VLOOKUP(E91,DATA!A:U,3,FALSE)</f>
        <v>00104664</v>
      </c>
      <c r="E91" s="49" t="s">
        <v>443</v>
      </c>
      <c r="F91" s="48">
        <f>VLOOKUP(E91,DATA!A:U,2,FALSE)</f>
        <v>0</v>
      </c>
      <c r="G91" s="36" t="s">
        <v>4</v>
      </c>
      <c r="H91" s="36" t="s">
        <v>625</v>
      </c>
      <c r="I91" s="50"/>
      <c r="J91" s="36" t="s">
        <v>623</v>
      </c>
      <c r="K91" s="37"/>
      <c r="L91" s="38"/>
      <c r="M91" s="51"/>
      <c r="N91" s="52"/>
      <c r="O91" s="51"/>
      <c r="P91" s="52"/>
    </row>
    <row r="92" spans="1:16" x14ac:dyDescent="0.35">
      <c r="A92" s="46" t="str">
        <f>IFERROR(VLOOKUP(D94,DATA!$C$2:$G$237,5,0),"")</f>
        <v>DVC</v>
      </c>
      <c r="B92" s="33" t="str">
        <f>VLOOKUP(E92,DATA!A:U,5,FALSE)</f>
        <v>STG</v>
      </c>
      <c r="C92" s="33" t="str">
        <f>VLOOKUP(E92,DATA!A:U,4,FALSE)</f>
        <v>XUEREB</v>
      </c>
      <c r="D92" s="48" t="str">
        <f>VLOOKUP(E92,DATA!A:U,3,FALSE)</f>
        <v>00104664</v>
      </c>
      <c r="E92" s="49" t="s">
        <v>443</v>
      </c>
      <c r="F92" s="48">
        <f>VLOOKUP(E92,DATA!A:U,2,FALSE)</f>
        <v>0</v>
      </c>
      <c r="G92" s="36" t="s">
        <v>4</v>
      </c>
      <c r="H92" s="36" t="s">
        <v>632</v>
      </c>
      <c r="I92" s="50"/>
      <c r="J92" s="36" t="s">
        <v>623</v>
      </c>
      <c r="K92" s="37"/>
      <c r="L92" s="38"/>
      <c r="M92" s="51"/>
      <c r="N92" s="52"/>
      <c r="O92" s="51"/>
      <c r="P92" s="52"/>
    </row>
    <row r="93" spans="1:16" x14ac:dyDescent="0.35">
      <c r="A93" s="46" t="str">
        <f>IFERROR(VLOOKUP(D95,DATA!$C$2:$G$237,5,0),"")</f>
        <v>DVC</v>
      </c>
      <c r="B93" s="33" t="str">
        <f>VLOOKUP(E93,DATA!A:U,5,FALSE)</f>
        <v>STG</v>
      </c>
      <c r="C93" s="33" t="str">
        <f>VLOOKUP(E93,DATA!A:U,4,FALSE)</f>
        <v>BUISSON</v>
      </c>
      <c r="D93" s="34" t="str">
        <f>VLOOKUP(E93,DATA!A:U,3,FALSE)</f>
        <v>00332168</v>
      </c>
      <c r="E93" s="35" t="s">
        <v>445</v>
      </c>
      <c r="F93" s="34">
        <f>VLOOKUP(E93,DATA!A:U,2,FALSE)</f>
        <v>0</v>
      </c>
      <c r="G93" s="36" t="s">
        <v>4</v>
      </c>
      <c r="H93" s="36" t="s">
        <v>622</v>
      </c>
      <c r="I93" s="37"/>
      <c r="J93" s="36" t="s">
        <v>623</v>
      </c>
      <c r="K93" s="37"/>
      <c r="L93" s="38"/>
      <c r="M93" s="42"/>
      <c r="N93" s="43"/>
      <c r="O93" s="42"/>
      <c r="P93" s="43"/>
    </row>
    <row r="94" spans="1:16" x14ac:dyDescent="0.35">
      <c r="A94" s="46" t="str">
        <f>IFERROR(VLOOKUP(D96,DATA!$C$2:$G$237,5,0),"")</f>
        <v>DVC</v>
      </c>
      <c r="B94" s="33" t="str">
        <f>VLOOKUP(E94,DATA!A:U,5,FALSE)</f>
        <v>STG</v>
      </c>
      <c r="C94" s="33" t="str">
        <f>VLOOKUP(E94,DATA!A:U,4,FALSE)</f>
        <v>BUISSON</v>
      </c>
      <c r="D94" s="48" t="str">
        <f>VLOOKUP(E94,DATA!A:U,3,FALSE)</f>
        <v>00332168</v>
      </c>
      <c r="E94" s="49" t="s">
        <v>445</v>
      </c>
      <c r="F94" s="48">
        <f>VLOOKUP(E94,DATA!A:U,2,FALSE)</f>
        <v>0</v>
      </c>
      <c r="G94" s="36" t="s">
        <v>4</v>
      </c>
      <c r="H94" s="36" t="s">
        <v>625</v>
      </c>
      <c r="I94" s="50"/>
      <c r="J94" s="36" t="s">
        <v>623</v>
      </c>
      <c r="K94" s="37"/>
      <c r="L94" s="38"/>
      <c r="M94" s="51"/>
      <c r="N94" s="52"/>
      <c r="O94" s="51"/>
      <c r="P94" s="52"/>
    </row>
    <row r="95" spans="1:16" x14ac:dyDescent="0.35">
      <c r="A95" s="46" t="str">
        <f>IFERROR(VLOOKUP(D97,DATA!$C$2:$G$237,5,0),"")</f>
        <v>DVC</v>
      </c>
      <c r="B95" s="33" t="str">
        <f>VLOOKUP(E95,DATA!A:U,5,FALSE)</f>
        <v>STG</v>
      </c>
      <c r="C95" s="33" t="str">
        <f>VLOOKUP(E95,DATA!A:U,4,FALSE)</f>
        <v>BUISSON</v>
      </c>
      <c r="D95" s="48" t="str">
        <f>VLOOKUP(E95,DATA!A:U,3,FALSE)</f>
        <v>00332168</v>
      </c>
      <c r="E95" s="49" t="s">
        <v>445</v>
      </c>
      <c r="F95" s="48">
        <f>VLOOKUP(E95,DATA!A:U,2,FALSE)</f>
        <v>0</v>
      </c>
      <c r="G95" s="36" t="s">
        <v>4</v>
      </c>
      <c r="H95" s="36" t="s">
        <v>645</v>
      </c>
      <c r="I95" s="50"/>
      <c r="J95" s="36" t="s">
        <v>643</v>
      </c>
      <c r="K95" s="37"/>
      <c r="L95" s="38"/>
      <c r="M95" s="51"/>
      <c r="N95" s="52"/>
      <c r="O95" s="51"/>
      <c r="P95" s="52"/>
    </row>
    <row r="96" spans="1:16" x14ac:dyDescent="0.35">
      <c r="A96" s="46" t="str">
        <f>IFERROR(VLOOKUP(D98,DATA!$C$2:$G$237,5,0),"")</f>
        <v>DVC</v>
      </c>
      <c r="B96" s="33" t="str">
        <f>VLOOKUP(E96,DATA!A:U,5,FALSE)</f>
        <v>Aub.</v>
      </c>
      <c r="C96" s="33" t="str">
        <f>VLOOKUP(E96,DATA!A:U,4,FALSE)</f>
        <v>SENEPART</v>
      </c>
      <c r="D96" s="34" t="str">
        <f>VLOOKUP(E96,DATA!A:U,3,FALSE)</f>
        <v>00103064</v>
      </c>
      <c r="E96" s="39" t="s">
        <v>192</v>
      </c>
      <c r="F96" s="34">
        <f>VLOOKUP(E96,DATA!A:U,2,FALSE)</f>
        <v>0</v>
      </c>
      <c r="G96" s="36" t="s">
        <v>4</v>
      </c>
      <c r="H96" s="36" t="s">
        <v>622</v>
      </c>
      <c r="I96" s="40"/>
      <c r="J96" s="36" t="s">
        <v>623</v>
      </c>
      <c r="K96" s="37"/>
      <c r="L96" s="38"/>
      <c r="M96" s="44"/>
      <c r="N96" s="45"/>
      <c r="O96" s="44"/>
      <c r="P96" s="45"/>
    </row>
    <row r="97" spans="1:16" x14ac:dyDescent="0.35">
      <c r="A97" s="46" t="str">
        <f>IFERROR(VLOOKUP(D99,DATA!$C$2:$G$237,5,0),"")</f>
        <v>DVC</v>
      </c>
      <c r="B97" s="33" t="str">
        <f>VLOOKUP(E97,DATA!A:U,5,FALSE)</f>
        <v>Aub.</v>
      </c>
      <c r="C97" s="33" t="str">
        <f>VLOOKUP(E97,DATA!A:U,4,FALSE)</f>
        <v>SENEPART</v>
      </c>
      <c r="D97" s="48" t="str">
        <f>VLOOKUP(E97,DATA!A:U,3,FALSE)</f>
        <v>00103064</v>
      </c>
      <c r="E97" s="49" t="s">
        <v>192</v>
      </c>
      <c r="F97" s="48">
        <f>VLOOKUP(E97,DATA!A:U,2,FALSE)</f>
        <v>0</v>
      </c>
      <c r="G97" s="36" t="s">
        <v>4</v>
      </c>
      <c r="H97" s="36" t="s">
        <v>625</v>
      </c>
      <c r="I97" s="50"/>
      <c r="J97" s="36" t="s">
        <v>623</v>
      </c>
      <c r="K97" s="37"/>
      <c r="L97" s="38"/>
      <c r="M97" s="51"/>
      <c r="N97" s="52"/>
      <c r="O97" s="51"/>
      <c r="P97" s="52"/>
    </row>
    <row r="98" spans="1:16" x14ac:dyDescent="0.35">
      <c r="A98" s="46" t="str">
        <f>IFERROR(VLOOKUP(D100,DATA!$C$2:$G$237,5,0),"")</f>
        <v>DVC</v>
      </c>
      <c r="B98" s="33" t="str">
        <f>VLOOKUP(E98,DATA!A:U,5,FALSE)</f>
        <v>STG</v>
      </c>
      <c r="C98" s="33" t="str">
        <f>VLOOKUP(E98,DATA!A:U,4,FALSE)</f>
        <v>XUEREB</v>
      </c>
      <c r="D98" s="34" t="str">
        <f>VLOOKUP(E98,DATA!A:U,3,FALSE)</f>
        <v>00104710</v>
      </c>
      <c r="E98" s="35" t="s">
        <v>447</v>
      </c>
      <c r="F98" s="34">
        <f>VLOOKUP(E98,DATA!A:U,2,FALSE)</f>
        <v>0</v>
      </c>
      <c r="G98" s="36" t="s">
        <v>4</v>
      </c>
      <c r="H98" s="36" t="s">
        <v>622</v>
      </c>
      <c r="I98" s="37"/>
      <c r="J98" s="36" t="s">
        <v>623</v>
      </c>
      <c r="K98" s="37"/>
      <c r="L98" s="38"/>
      <c r="M98" s="42"/>
      <c r="N98" s="43"/>
      <c r="O98" s="42"/>
      <c r="P98" s="43"/>
    </row>
    <row r="99" spans="1:16" x14ac:dyDescent="0.35">
      <c r="A99" s="46" t="str">
        <f>IFERROR(VLOOKUP(D101,DATA!$C$2:$G$237,5,0),"")</f>
        <v>Non DVC</v>
      </c>
      <c r="B99" s="33" t="str">
        <f>VLOOKUP(E99,DATA!A:U,5,FALSE)</f>
        <v>STG</v>
      </c>
      <c r="C99" s="33" t="str">
        <f>VLOOKUP(E99,DATA!A:U,4,FALSE)</f>
        <v>XUEREB</v>
      </c>
      <c r="D99" s="48" t="str">
        <f>VLOOKUP(E99,DATA!A:U,3,FALSE)</f>
        <v>00104710</v>
      </c>
      <c r="E99" s="39" t="s">
        <v>447</v>
      </c>
      <c r="F99" s="48">
        <f>VLOOKUP(E99,DATA!A:U,2,FALSE)</f>
        <v>0</v>
      </c>
      <c r="G99" s="36" t="s">
        <v>4</v>
      </c>
      <c r="H99" s="36" t="s">
        <v>638</v>
      </c>
      <c r="I99" s="50"/>
      <c r="J99" s="36" t="s">
        <v>623</v>
      </c>
      <c r="K99" s="37"/>
      <c r="L99" s="38"/>
      <c r="M99" s="51"/>
      <c r="N99" s="52"/>
      <c r="O99" s="51"/>
      <c r="P99" s="52"/>
    </row>
    <row r="100" spans="1:16" x14ac:dyDescent="0.35">
      <c r="A100" s="46" t="str">
        <f>IFERROR(VLOOKUP(D102,DATA!$C$2:$G$237,5,0),"")</f>
        <v>DVC</v>
      </c>
      <c r="B100" s="33" t="str">
        <f>VLOOKUP(E100,DATA!A:U,5,FALSE)</f>
        <v>Aub.</v>
      </c>
      <c r="C100" s="33" t="str">
        <f>VLOOKUP(E100,DATA!A:U,4,FALSE)</f>
        <v>ALIX</v>
      </c>
      <c r="D100" s="48" t="str">
        <f>VLOOKUP(E100,DATA!A:U,3,FALSE)</f>
        <v>00102972</v>
      </c>
      <c r="E100" s="49" t="s">
        <v>194</v>
      </c>
      <c r="F100" s="48">
        <f>VLOOKUP(E100,DATA!A:U,2,FALSE)</f>
        <v>0</v>
      </c>
      <c r="G100" s="36" t="s">
        <v>4</v>
      </c>
      <c r="H100" s="36" t="s">
        <v>622</v>
      </c>
      <c r="I100" s="50"/>
      <c r="J100" s="36" t="s">
        <v>623</v>
      </c>
      <c r="K100" s="37"/>
      <c r="L100" s="38"/>
      <c r="M100" s="51"/>
      <c r="N100" s="52"/>
      <c r="O100" s="51"/>
      <c r="P100" s="52"/>
    </row>
    <row r="101" spans="1:16" x14ac:dyDescent="0.35">
      <c r="A101" s="46" t="str">
        <f>IFERROR(VLOOKUP(D103,DATA!$C$2:$G$237,5,0),"")</f>
        <v>DVC</v>
      </c>
      <c r="B101" s="33" t="str">
        <f>VLOOKUP(E101,DATA!A:U,5,FALSE)</f>
        <v>Aub.</v>
      </c>
      <c r="C101" s="33" t="str">
        <f>VLOOKUP(E101,DATA!A:U,4,FALSE)</f>
        <v>DARDARE</v>
      </c>
      <c r="D101" s="48" t="str">
        <f>VLOOKUP(E101,DATA!A:U,3,FALSE)</f>
        <v>00103034</v>
      </c>
      <c r="E101" s="49" t="s">
        <v>196</v>
      </c>
      <c r="F101" s="48">
        <f>VLOOKUP(E101,DATA!A:U,2,FALSE)</f>
        <v>0</v>
      </c>
      <c r="G101" s="36" t="s">
        <v>4</v>
      </c>
      <c r="H101" s="36" t="s">
        <v>639</v>
      </c>
      <c r="I101" s="50"/>
      <c r="J101" s="36" t="s">
        <v>640</v>
      </c>
      <c r="K101" s="37"/>
      <c r="L101" s="38"/>
      <c r="M101" s="51"/>
      <c r="N101" s="52"/>
      <c r="O101" s="51"/>
      <c r="P101" s="52"/>
    </row>
    <row r="102" spans="1:16" x14ac:dyDescent="0.35">
      <c r="A102" s="46" t="str">
        <f>IFERROR(VLOOKUP(D104,DATA!$C$2:$G$237,5,0),"")</f>
        <v>Non DVC</v>
      </c>
      <c r="B102" s="33" t="str">
        <f>VLOOKUP(E102,DATA!A:U,5,FALSE)</f>
        <v>Aub.</v>
      </c>
      <c r="C102" s="33" t="str">
        <f>VLOOKUP(E102,DATA!A:U,4,FALSE)</f>
        <v>ALIX</v>
      </c>
      <c r="D102" s="48" t="str">
        <f>VLOOKUP(E102,DATA!A:U,3,FALSE)</f>
        <v>00102894</v>
      </c>
      <c r="E102" s="49" t="s">
        <v>200</v>
      </c>
      <c r="F102" s="48">
        <f>VLOOKUP(E102,DATA!A:U,2,FALSE)</f>
        <v>0</v>
      </c>
      <c r="G102" s="36" t="s">
        <v>4</v>
      </c>
      <c r="H102" s="36" t="s">
        <v>622</v>
      </c>
      <c r="I102" s="50"/>
      <c r="J102" s="36" t="s">
        <v>623</v>
      </c>
      <c r="K102" s="37"/>
      <c r="L102" s="38"/>
      <c r="M102" s="51"/>
      <c r="N102" s="52"/>
      <c r="O102" s="51"/>
      <c r="P102" s="52"/>
    </row>
    <row r="103" spans="1:16" x14ac:dyDescent="0.35">
      <c r="A103" s="46" t="str">
        <f>IFERROR(VLOOKUP(D105,DATA!$C$2:$G$237,5,0),"")</f>
        <v>DVC</v>
      </c>
      <c r="B103" s="33" t="str">
        <f>VLOOKUP(E103,DATA!A:U,5,FALSE)</f>
        <v>Aub.</v>
      </c>
      <c r="C103" s="33" t="str">
        <f>VLOOKUP(E103,DATA!A:U,4,FALSE)</f>
        <v>ALIX</v>
      </c>
      <c r="D103" s="48" t="str">
        <f>VLOOKUP(E103,DATA!A:U,3,FALSE)</f>
        <v>00102894</v>
      </c>
      <c r="E103" s="49" t="s">
        <v>200</v>
      </c>
      <c r="F103" s="48">
        <f>VLOOKUP(E103,DATA!A:U,2,FALSE)</f>
        <v>0</v>
      </c>
      <c r="G103" s="36" t="s">
        <v>4</v>
      </c>
      <c r="H103" s="36" t="s">
        <v>625</v>
      </c>
      <c r="I103" s="50"/>
      <c r="J103" s="36" t="s">
        <v>623</v>
      </c>
      <c r="K103" s="37"/>
      <c r="L103" s="38"/>
      <c r="M103" s="51"/>
      <c r="N103" s="52"/>
      <c r="O103" s="51"/>
      <c r="P103" s="52"/>
    </row>
    <row r="104" spans="1:16" x14ac:dyDescent="0.35">
      <c r="A104" s="46" t="str">
        <f>IFERROR(VLOOKUP(D106,DATA!$C$2:$G$237,5,0),"")</f>
        <v>Non DVC</v>
      </c>
      <c r="B104" s="33" t="str">
        <f>VLOOKUP(E104,DATA!A:U,5,FALSE)</f>
        <v>Aub.</v>
      </c>
      <c r="C104" s="33" t="str">
        <f>VLOOKUP(E104,DATA!A:U,4,FALSE)</f>
        <v>CHATAIGNER</v>
      </c>
      <c r="D104" s="48" t="str">
        <f>VLOOKUP(E104,DATA!A:U,3,FALSE)</f>
        <v>00011655</v>
      </c>
      <c r="E104" s="49" t="s">
        <v>172</v>
      </c>
      <c r="F104" s="48">
        <f>VLOOKUP(E104,DATA!A:U,2,FALSE)</f>
        <v>0</v>
      </c>
      <c r="G104" s="36" t="s">
        <v>4</v>
      </c>
      <c r="H104" s="36" t="s">
        <v>625</v>
      </c>
      <c r="I104" s="50"/>
      <c r="J104" s="36" t="s">
        <v>623</v>
      </c>
      <c r="K104" s="37"/>
      <c r="L104" s="38"/>
      <c r="M104" s="51"/>
      <c r="N104" s="52"/>
      <c r="O104" s="51"/>
      <c r="P104" s="52"/>
    </row>
    <row r="105" spans="1:16" x14ac:dyDescent="0.35">
      <c r="A105" s="46" t="str">
        <f>IFERROR(VLOOKUP(D107,DATA!$C$2:$G$237,5,0),"")</f>
        <v>Non DVC</v>
      </c>
      <c r="B105" s="33" t="str">
        <f>VLOOKUP(E105,DATA!A:U,5,FALSE)</f>
        <v>STG</v>
      </c>
      <c r="C105" s="33" t="str">
        <f>VLOOKUP(E105,DATA!A:U,4,FALSE)</f>
        <v>XUEREB</v>
      </c>
      <c r="D105" s="48" t="str">
        <f>VLOOKUP(E105,DATA!A:U,3,FALSE)</f>
        <v>10555317</v>
      </c>
      <c r="E105" s="39" t="s">
        <v>454</v>
      </c>
      <c r="F105" s="48">
        <f>VLOOKUP(E105,DATA!A:U,2,FALSE)</f>
        <v>0</v>
      </c>
      <c r="G105" s="36" t="s">
        <v>4</v>
      </c>
      <c r="H105" s="36" t="s">
        <v>625</v>
      </c>
      <c r="I105" s="50"/>
      <c r="J105" s="36" t="s">
        <v>623</v>
      </c>
      <c r="K105" s="37"/>
      <c r="L105" s="38"/>
      <c r="M105" s="51"/>
      <c r="N105" s="52"/>
      <c r="O105" s="51"/>
      <c r="P105" s="52"/>
    </row>
    <row r="106" spans="1:16" x14ac:dyDescent="0.35">
      <c r="A106" s="46" t="str">
        <f>IFERROR(VLOOKUP(D108,DATA!$C$2:$G$237,5,0),"")</f>
        <v>DVC</v>
      </c>
      <c r="B106" s="33" t="str">
        <f>VLOOKUP(E106,DATA!A:U,5,FALSE)</f>
        <v>Aub.</v>
      </c>
      <c r="C106" s="33" t="str">
        <f>VLOOKUP(E106,DATA!A:U,4,FALSE)</f>
        <v>DARDARE</v>
      </c>
      <c r="D106" s="48" t="str">
        <f>VLOOKUP(E106,DATA!A:U,3,FALSE)</f>
        <v>00068142</v>
      </c>
      <c r="E106" s="49" t="s">
        <v>217</v>
      </c>
      <c r="F106" s="48">
        <f>VLOOKUP(E106,DATA!A:U,2,FALSE)</f>
        <v>0</v>
      </c>
      <c r="G106" s="36" t="s">
        <v>4</v>
      </c>
      <c r="H106" s="36" t="s">
        <v>625</v>
      </c>
      <c r="I106" s="50"/>
      <c r="J106" s="36" t="s">
        <v>623</v>
      </c>
      <c r="K106" s="37"/>
      <c r="L106" s="38"/>
      <c r="M106" s="51"/>
      <c r="N106" s="52"/>
      <c r="O106" s="51"/>
      <c r="P106" s="52"/>
    </row>
    <row r="107" spans="1:16" x14ac:dyDescent="0.35">
      <c r="A107" s="46" t="str">
        <f>IFERROR(VLOOKUP(D109,DATA!$C$2:$G$237,5,0),"")</f>
        <v>DVC</v>
      </c>
      <c r="B107" s="33" t="str">
        <f>VLOOKUP(E107,DATA!A:U,5,FALSE)</f>
        <v>Aub.</v>
      </c>
      <c r="C107" s="33" t="str">
        <f>VLOOKUP(E107,DATA!A:U,4,FALSE)</f>
        <v>DARDARE</v>
      </c>
      <c r="D107" s="48" t="str">
        <f>VLOOKUP(E107,DATA!A:U,3,FALSE)</f>
        <v>00068142</v>
      </c>
      <c r="E107" s="49" t="s">
        <v>217</v>
      </c>
      <c r="F107" s="48">
        <f>VLOOKUP(E107,DATA!A:U,2,FALSE)</f>
        <v>0</v>
      </c>
      <c r="G107" s="36" t="s">
        <v>4</v>
      </c>
      <c r="H107" s="36" t="s">
        <v>639</v>
      </c>
      <c r="I107" s="50"/>
      <c r="J107" s="36" t="s">
        <v>640</v>
      </c>
      <c r="K107" s="37"/>
      <c r="L107" s="38"/>
      <c r="M107" s="51"/>
      <c r="N107" s="52"/>
      <c r="O107" s="51"/>
      <c r="P107" s="52"/>
    </row>
    <row r="108" spans="1:16" x14ac:dyDescent="0.35">
      <c r="A108" s="46" t="str">
        <f>IFERROR(VLOOKUP(D110,DATA!$C$2:$G$237,5,0),"")</f>
        <v>DVC</v>
      </c>
      <c r="B108" s="33" t="str">
        <f>VLOOKUP(E108,DATA!A:U,5,FALSE)</f>
        <v>Aub.</v>
      </c>
      <c r="C108" s="33" t="str">
        <f>VLOOKUP(E108,DATA!A:U,4,FALSE)</f>
        <v>SAVY</v>
      </c>
      <c r="D108" s="48" t="str">
        <f>VLOOKUP(E108,DATA!A:U,3,FALSE)</f>
        <v>00103003</v>
      </c>
      <c r="E108" s="49" t="s">
        <v>219</v>
      </c>
      <c r="F108" s="48">
        <f>VLOOKUP(E108,DATA!A:U,2,FALSE)</f>
        <v>0</v>
      </c>
      <c r="G108" s="36" t="s">
        <v>4</v>
      </c>
      <c r="H108" s="36" t="s">
        <v>622</v>
      </c>
      <c r="I108" s="50"/>
      <c r="J108" s="36" t="s">
        <v>623</v>
      </c>
      <c r="K108" s="37"/>
      <c r="L108" s="38"/>
      <c r="M108" s="51"/>
      <c r="N108" s="52"/>
      <c r="O108" s="51"/>
      <c r="P108" s="52"/>
    </row>
    <row r="109" spans="1:16" x14ac:dyDescent="0.35">
      <c r="A109" s="46" t="str">
        <f>IFERROR(VLOOKUP(D111,DATA!$C$2:$G$237,5,0),"")</f>
        <v>DVC</v>
      </c>
      <c r="B109" s="33" t="str">
        <f>VLOOKUP(E109,DATA!A:U,5,FALSE)</f>
        <v>Aub.</v>
      </c>
      <c r="C109" s="33" t="str">
        <f>VLOOKUP(E109,DATA!A:U,4,FALSE)</f>
        <v>SAVY</v>
      </c>
      <c r="D109" s="48" t="str">
        <f>VLOOKUP(E109,DATA!A:U,3,FALSE)</f>
        <v>00103003</v>
      </c>
      <c r="E109" s="49" t="s">
        <v>219</v>
      </c>
      <c r="F109" s="48">
        <f>VLOOKUP(E109,DATA!A:U,2,FALSE)</f>
        <v>0</v>
      </c>
      <c r="G109" s="36" t="s">
        <v>4</v>
      </c>
      <c r="H109" s="36" t="s">
        <v>625</v>
      </c>
      <c r="I109" s="50"/>
      <c r="J109" s="36" t="s">
        <v>623</v>
      </c>
      <c r="K109" s="37"/>
      <c r="L109" s="38"/>
      <c r="M109" s="51"/>
      <c r="N109" s="52"/>
      <c r="O109" s="51"/>
      <c r="P109" s="52"/>
    </row>
    <row r="110" spans="1:16" x14ac:dyDescent="0.35">
      <c r="A110" s="46" t="str">
        <f>IFERROR(VLOOKUP(D112,DATA!$C$2:$G$237,5,0),"")</f>
        <v>Non DVC</v>
      </c>
      <c r="B110" s="33" t="str">
        <f>VLOOKUP(E110,DATA!A:U,5,FALSE)</f>
        <v>Aub.</v>
      </c>
      <c r="C110" s="33" t="str">
        <f>VLOOKUP(E110,DATA!A:U,4,FALSE)</f>
        <v>SAVY</v>
      </c>
      <c r="D110" s="48" t="str">
        <f>VLOOKUP(E110,DATA!A:U,3,FALSE)</f>
        <v>00103003</v>
      </c>
      <c r="E110" s="49" t="s">
        <v>219</v>
      </c>
      <c r="F110" s="48">
        <f>VLOOKUP(E110,DATA!A:U,2,FALSE)</f>
        <v>0</v>
      </c>
      <c r="G110" s="36" t="s">
        <v>4</v>
      </c>
      <c r="H110" s="36" t="s">
        <v>632</v>
      </c>
      <c r="I110" s="50"/>
      <c r="J110" s="36" t="s">
        <v>623</v>
      </c>
      <c r="K110" s="37"/>
      <c r="L110" s="38"/>
      <c r="M110" s="51"/>
      <c r="N110" s="52"/>
      <c r="O110" s="51"/>
      <c r="P110" s="52"/>
    </row>
    <row r="111" spans="1:16" x14ac:dyDescent="0.35">
      <c r="A111" s="46" t="str">
        <f>IFERROR(VLOOKUP(D113,DATA!$C$2:$G$237,5,0),"")</f>
        <v>DVC</v>
      </c>
      <c r="B111" s="33" t="str">
        <f>VLOOKUP(E111,DATA!A:U,5,FALSE)</f>
        <v>Aub.</v>
      </c>
      <c r="C111" s="33" t="str">
        <f>VLOOKUP(E111,DATA!A:U,4,FALSE)</f>
        <v>SAVY</v>
      </c>
      <c r="D111" s="48" t="str">
        <f>VLOOKUP(E111,DATA!A:U,3,FALSE)</f>
        <v>00103003</v>
      </c>
      <c r="E111" s="49" t="s">
        <v>219</v>
      </c>
      <c r="F111" s="48">
        <f>VLOOKUP(E111,DATA!A:U,2,FALSE)</f>
        <v>0</v>
      </c>
      <c r="G111" s="36" t="s">
        <v>4</v>
      </c>
      <c r="H111" s="36" t="s">
        <v>637</v>
      </c>
      <c r="I111" s="50"/>
      <c r="J111" s="36" t="s">
        <v>623</v>
      </c>
      <c r="K111" s="37"/>
      <c r="L111" s="38"/>
      <c r="M111" s="51"/>
      <c r="N111" s="52"/>
      <c r="O111" s="51"/>
      <c r="P111" s="52"/>
    </row>
    <row r="112" spans="1:16" x14ac:dyDescent="0.35">
      <c r="A112" s="46" t="str">
        <f>IFERROR(VLOOKUP(D114,DATA!$C$2:$G$237,5,0),"")</f>
        <v>DVC</v>
      </c>
      <c r="B112" s="33" t="str">
        <f>VLOOKUP(E112,DATA!A:U,5,FALSE)</f>
        <v>Aub.</v>
      </c>
      <c r="C112" s="33" t="str">
        <f>VLOOKUP(E112,DATA!A:U,4,FALSE)</f>
        <v>FELDER</v>
      </c>
      <c r="D112" s="48" t="str">
        <f>VLOOKUP(E112,DATA!A:U,3,FALSE)</f>
        <v>00103074</v>
      </c>
      <c r="E112" s="49" t="s">
        <v>221</v>
      </c>
      <c r="F112" s="48">
        <f>VLOOKUP(E112,DATA!A:U,2,FALSE)</f>
        <v>0</v>
      </c>
      <c r="G112" s="36" t="s">
        <v>4</v>
      </c>
      <c r="H112" s="36" t="s">
        <v>622</v>
      </c>
      <c r="I112" s="50"/>
      <c r="J112" s="36" t="s">
        <v>623</v>
      </c>
      <c r="K112" s="37"/>
      <c r="L112" s="38"/>
      <c r="M112" s="51"/>
      <c r="N112" s="52"/>
      <c r="O112" s="51"/>
      <c r="P112" s="52"/>
    </row>
    <row r="113" spans="1:16" x14ac:dyDescent="0.35">
      <c r="A113" s="46" t="str">
        <f>IFERROR(VLOOKUP(D115,DATA!$C$2:$G$237,5,0),"")</f>
        <v>DVC</v>
      </c>
      <c r="B113" s="33" t="str">
        <f>VLOOKUP(E113,DATA!A:U,5,FALSE)</f>
        <v>Aub.</v>
      </c>
      <c r="C113" s="33" t="str">
        <f>VLOOKUP(E113,DATA!A:U,4,FALSE)</f>
        <v>SENEPART</v>
      </c>
      <c r="D113" s="48" t="str">
        <f>VLOOKUP(E113,DATA!A:U,3,FALSE)</f>
        <v>00102984</v>
      </c>
      <c r="E113" s="49" t="s">
        <v>223</v>
      </c>
      <c r="F113" s="48">
        <f>VLOOKUP(E113,DATA!A:U,2,FALSE)</f>
        <v>0</v>
      </c>
      <c r="G113" s="36" t="s">
        <v>4</v>
      </c>
      <c r="H113" s="36" t="s">
        <v>625</v>
      </c>
      <c r="I113" s="50"/>
      <c r="J113" s="36" t="s">
        <v>623</v>
      </c>
      <c r="K113" s="37"/>
      <c r="L113" s="38"/>
      <c r="M113" s="51"/>
      <c r="N113" s="52"/>
      <c r="O113" s="51"/>
      <c r="P113" s="52"/>
    </row>
    <row r="114" spans="1:16" x14ac:dyDescent="0.35">
      <c r="A114" s="46" t="str">
        <f>IFERROR(VLOOKUP(D116,DATA!$C$2:$G$237,5,0),"")</f>
        <v>DVC</v>
      </c>
      <c r="B114" s="33" t="str">
        <f>VLOOKUP(E114,DATA!A:U,5,FALSE)</f>
        <v>Aub.</v>
      </c>
      <c r="C114" s="33" t="str">
        <f>VLOOKUP(E114,DATA!A:U,4,FALSE)</f>
        <v>SENEPART</v>
      </c>
      <c r="D114" s="48" t="str">
        <f>VLOOKUP(E114,DATA!A:U,3,FALSE)</f>
        <v>00102984</v>
      </c>
      <c r="E114" s="49" t="s">
        <v>223</v>
      </c>
      <c r="F114" s="48">
        <f>VLOOKUP(E114,DATA!A:U,2,FALSE)</f>
        <v>0</v>
      </c>
      <c r="G114" s="36" t="s">
        <v>4</v>
      </c>
      <c r="H114" s="36" t="s">
        <v>639</v>
      </c>
      <c r="I114" s="50"/>
      <c r="J114" s="36" t="s">
        <v>640</v>
      </c>
      <c r="K114" s="37"/>
      <c r="L114" s="38"/>
      <c r="M114" s="51"/>
      <c r="N114" s="52"/>
      <c r="O114" s="51"/>
      <c r="P114" s="52"/>
    </row>
    <row r="115" spans="1:16" x14ac:dyDescent="0.35">
      <c r="A115" s="46" t="str">
        <f>IFERROR(VLOOKUP(D117,DATA!$C$2:$G$237,5,0),"")</f>
        <v>DVC</v>
      </c>
      <c r="B115" s="33" t="str">
        <f>VLOOKUP(E115,DATA!A:U,5,FALSE)</f>
        <v>Aub.</v>
      </c>
      <c r="C115" s="33" t="str">
        <f>VLOOKUP(E115,DATA!A:U,4,FALSE)</f>
        <v>ALIX</v>
      </c>
      <c r="D115" s="48" t="str">
        <f>VLOOKUP(E115,DATA!A:U,3,FALSE)</f>
        <v>00102981</v>
      </c>
      <c r="E115" s="49" t="s">
        <v>225</v>
      </c>
      <c r="F115" s="48">
        <f>VLOOKUP(E115,DATA!A:U,2,FALSE)</f>
        <v>0</v>
      </c>
      <c r="G115" s="36" t="s">
        <v>4</v>
      </c>
      <c r="H115" s="36" t="s">
        <v>625</v>
      </c>
      <c r="I115" s="50"/>
      <c r="J115" s="36" t="s">
        <v>623</v>
      </c>
      <c r="K115" s="37"/>
      <c r="L115" s="38"/>
      <c r="M115" s="51"/>
      <c r="N115" s="52"/>
      <c r="O115" s="51"/>
      <c r="P115" s="52"/>
    </row>
    <row r="116" spans="1:16" x14ac:dyDescent="0.35">
      <c r="A116" s="46" t="str">
        <f>IFERROR(VLOOKUP(D118,DATA!$C$2:$G$237,5,0),"")</f>
        <v>Non DVC</v>
      </c>
      <c r="B116" s="33" t="str">
        <f>VLOOKUP(E116,DATA!A:U,5,FALSE)</f>
        <v>Aub.</v>
      </c>
      <c r="C116" s="33" t="str">
        <f>VLOOKUP(E116,DATA!A:U,4,FALSE)</f>
        <v>ALIX</v>
      </c>
      <c r="D116" s="48" t="str">
        <f>VLOOKUP(E116,DATA!A:U,3,FALSE)</f>
        <v>00102981</v>
      </c>
      <c r="E116" s="49" t="s">
        <v>225</v>
      </c>
      <c r="F116" s="48">
        <f>VLOOKUP(E116,DATA!A:U,2,FALSE)</f>
        <v>0</v>
      </c>
      <c r="G116" s="36" t="s">
        <v>4</v>
      </c>
      <c r="H116" s="36" t="s">
        <v>639</v>
      </c>
      <c r="I116" s="50"/>
      <c r="J116" s="36" t="s">
        <v>640</v>
      </c>
      <c r="K116" s="37"/>
      <c r="L116" s="38"/>
      <c r="M116" s="51"/>
      <c r="N116" s="52"/>
      <c r="O116" s="51"/>
      <c r="P116" s="52"/>
    </row>
    <row r="117" spans="1:16" x14ac:dyDescent="0.35">
      <c r="A117" s="46" t="str">
        <f>IFERROR(VLOOKUP(D119,DATA!$C$2:$G$237,5,0),"")</f>
        <v>Non DVC</v>
      </c>
      <c r="B117" s="33" t="str">
        <f>VLOOKUP(E117,DATA!A:U,5,FALSE)</f>
        <v>Aub.</v>
      </c>
      <c r="C117" s="33" t="str">
        <f>VLOOKUP(E117,DATA!A:U,4,FALSE)</f>
        <v>ALIX</v>
      </c>
      <c r="D117" s="48" t="str">
        <f>VLOOKUP(E117,DATA!A:U,3,FALSE)</f>
        <v>00102981</v>
      </c>
      <c r="E117" s="49" t="s">
        <v>225</v>
      </c>
      <c r="F117" s="48">
        <f>VLOOKUP(E117,DATA!A:U,2,FALSE)</f>
        <v>0</v>
      </c>
      <c r="G117" s="36" t="s">
        <v>4</v>
      </c>
      <c r="H117" s="36" t="s">
        <v>645</v>
      </c>
      <c r="I117" s="50"/>
      <c r="J117" s="36" t="s">
        <v>643</v>
      </c>
      <c r="K117" s="37"/>
      <c r="L117" s="38"/>
      <c r="M117" s="51"/>
      <c r="N117" s="52"/>
      <c r="O117" s="51"/>
      <c r="P117" s="52"/>
    </row>
    <row r="118" spans="1:16" x14ac:dyDescent="0.35">
      <c r="A118" s="46" t="str">
        <f>IFERROR(VLOOKUP(D120,DATA!$C$2:$G$237,5,0),"")</f>
        <v>DVC</v>
      </c>
      <c r="B118" s="33" t="str">
        <f>VLOOKUP(E118,DATA!A:U,5,FALSE)</f>
        <v>Aub.</v>
      </c>
      <c r="C118" s="33" t="str">
        <f>VLOOKUP(E118,DATA!A:U,4,FALSE)</f>
        <v>DARDARE</v>
      </c>
      <c r="D118" s="48" t="str">
        <f>VLOOKUP(E118,DATA!A:U,3,FALSE)</f>
        <v>00102983</v>
      </c>
      <c r="E118" s="49" t="s">
        <v>227</v>
      </c>
      <c r="F118" s="48">
        <f>VLOOKUP(E118,DATA!A:U,2,FALSE)</f>
        <v>0</v>
      </c>
      <c r="G118" s="36" t="s">
        <v>4</v>
      </c>
      <c r="H118" s="36" t="s">
        <v>625</v>
      </c>
      <c r="I118" s="50"/>
      <c r="J118" s="36" t="s">
        <v>623</v>
      </c>
      <c r="K118" s="37"/>
      <c r="L118" s="38"/>
      <c r="M118" s="51"/>
      <c r="N118" s="52"/>
      <c r="O118" s="51"/>
      <c r="P118" s="52"/>
    </row>
    <row r="119" spans="1:16" x14ac:dyDescent="0.35">
      <c r="A119" s="46" t="str">
        <f>IFERROR(VLOOKUP(D121,DATA!$C$2:$G$237,5,0),"")</f>
        <v>DVC</v>
      </c>
      <c r="B119" s="33" t="str">
        <f>VLOOKUP(E119,DATA!A:U,5,FALSE)</f>
        <v>Aub.</v>
      </c>
      <c r="C119" s="33" t="str">
        <f>VLOOKUP(E119,DATA!A:U,4,FALSE)</f>
        <v>DARDARE</v>
      </c>
      <c r="D119" s="48" t="str">
        <f>VLOOKUP(E119,DATA!A:U,3,FALSE)</f>
        <v>00102983</v>
      </c>
      <c r="E119" s="49" t="s">
        <v>227</v>
      </c>
      <c r="F119" s="48">
        <f>VLOOKUP(E119,DATA!A:U,2,FALSE)</f>
        <v>0</v>
      </c>
      <c r="G119" s="36" t="s">
        <v>4</v>
      </c>
      <c r="H119" s="36" t="s">
        <v>645</v>
      </c>
      <c r="I119" s="50"/>
      <c r="J119" s="36" t="s">
        <v>643</v>
      </c>
      <c r="K119" s="37"/>
      <c r="L119" s="38"/>
      <c r="M119" s="51"/>
      <c r="N119" s="52"/>
      <c r="O119" s="51"/>
      <c r="P119" s="52"/>
    </row>
    <row r="120" spans="1:16" x14ac:dyDescent="0.35">
      <c r="A120" s="46" t="str">
        <f>IFERROR(VLOOKUP(D122,DATA!$C$2:$G$237,5,0),"")</f>
        <v>DVC</v>
      </c>
      <c r="B120" s="33" t="str">
        <f>VLOOKUP(E120,DATA!A:U,5,FALSE)</f>
        <v>Lattes</v>
      </c>
      <c r="C120" s="33" t="str">
        <f>VLOOKUP(E120,DATA!A:U,4,FALSE)</f>
        <v>VERNE</v>
      </c>
      <c r="D120" s="48" t="str">
        <f>VLOOKUP(E120,DATA!A:U,3,FALSE)</f>
        <v>00191667</v>
      </c>
      <c r="E120" s="49" t="s">
        <v>515</v>
      </c>
      <c r="F120" s="48">
        <f>VLOOKUP(E120,DATA!A:U,2,FALSE)</f>
        <v>0</v>
      </c>
      <c r="G120" s="36" t="s">
        <v>4</v>
      </c>
      <c r="H120" s="36" t="s">
        <v>622</v>
      </c>
      <c r="I120" s="50"/>
      <c r="J120" s="36" t="s">
        <v>623</v>
      </c>
      <c r="K120" s="37"/>
      <c r="L120" s="38"/>
      <c r="M120" s="51"/>
      <c r="N120" s="52"/>
      <c r="O120" s="51"/>
      <c r="P120" s="52"/>
    </row>
    <row r="121" spans="1:16" x14ac:dyDescent="0.35">
      <c r="A121" s="46" t="str">
        <f>IFERROR(VLOOKUP(D123,DATA!$C$2:$G$237,5,0),"")</f>
        <v>DVC</v>
      </c>
      <c r="B121" s="33" t="str">
        <f>VLOOKUP(E121,DATA!A:U,5,FALSE)</f>
        <v>Lattes</v>
      </c>
      <c r="C121" s="33" t="str">
        <f>VLOOKUP(E121,DATA!A:U,4,FALSE)</f>
        <v>VERNE</v>
      </c>
      <c r="D121" s="48" t="str">
        <f>VLOOKUP(E121,DATA!A:U,3,FALSE)</f>
        <v>00191667</v>
      </c>
      <c r="E121" s="49" t="s">
        <v>515</v>
      </c>
      <c r="F121" s="48">
        <f>VLOOKUP(E121,DATA!A:U,2,FALSE)</f>
        <v>0</v>
      </c>
      <c r="G121" s="36" t="s">
        <v>4</v>
      </c>
      <c r="H121" s="36" t="s">
        <v>632</v>
      </c>
      <c r="I121" s="50"/>
      <c r="J121" s="36" t="s">
        <v>623</v>
      </c>
      <c r="K121" s="37"/>
      <c r="L121" s="38"/>
      <c r="M121" s="51"/>
      <c r="N121" s="52"/>
      <c r="O121" s="51"/>
      <c r="P121" s="52"/>
    </row>
    <row r="122" spans="1:16" x14ac:dyDescent="0.35">
      <c r="A122" s="46" t="str">
        <f>IFERROR(VLOOKUP(D124,DATA!$C$2:$G$237,5,0),"")</f>
        <v>DVC</v>
      </c>
      <c r="B122" s="33" t="str">
        <f>VLOOKUP(E122,DATA!A:U,5,FALSE)</f>
        <v>Aub.</v>
      </c>
      <c r="C122" s="33" t="str">
        <f>VLOOKUP(E122,DATA!A:U,4,FALSE)</f>
        <v>SAVY</v>
      </c>
      <c r="D122" s="48" t="str">
        <f>VLOOKUP(E122,DATA!A:U,3,FALSE)</f>
        <v>00103061</v>
      </c>
      <c r="E122" s="49" t="s">
        <v>229</v>
      </c>
      <c r="F122" s="48">
        <f>VLOOKUP(E122,DATA!A:U,2,FALSE)</f>
        <v>0</v>
      </c>
      <c r="G122" s="36" t="s">
        <v>4</v>
      </c>
      <c r="H122" s="36" t="s">
        <v>622</v>
      </c>
      <c r="I122" s="50"/>
      <c r="J122" s="36" t="s">
        <v>623</v>
      </c>
      <c r="K122" s="37"/>
      <c r="L122" s="38"/>
      <c r="M122" s="51"/>
      <c r="N122" s="52"/>
      <c r="O122" s="51"/>
      <c r="P122" s="52"/>
    </row>
    <row r="123" spans="1:16" x14ac:dyDescent="0.35">
      <c r="A123" s="46" t="str">
        <f>IFERROR(VLOOKUP(D125,DATA!$C$2:$G$237,5,0),"")</f>
        <v>DVC</v>
      </c>
      <c r="B123" s="33" t="str">
        <f>VLOOKUP(E123,DATA!A:U,5,FALSE)</f>
        <v>Aub.</v>
      </c>
      <c r="C123" s="33" t="str">
        <f>VLOOKUP(E123,DATA!A:U,4,FALSE)</f>
        <v>SAVY</v>
      </c>
      <c r="D123" s="48" t="str">
        <f>VLOOKUP(E123,DATA!A:U,3,FALSE)</f>
        <v>00103061</v>
      </c>
      <c r="E123" s="49" t="s">
        <v>229</v>
      </c>
      <c r="F123" s="48">
        <f>VLOOKUP(E123,DATA!A:U,2,FALSE)</f>
        <v>0</v>
      </c>
      <c r="G123" s="36" t="s">
        <v>4</v>
      </c>
      <c r="H123" s="36" t="s">
        <v>625</v>
      </c>
      <c r="I123" s="50"/>
      <c r="J123" s="36" t="s">
        <v>623</v>
      </c>
      <c r="K123" s="37"/>
      <c r="L123" s="38"/>
      <c r="M123" s="51"/>
      <c r="N123" s="52"/>
      <c r="O123" s="51"/>
      <c r="P123" s="52"/>
    </row>
    <row r="124" spans="1:16" x14ac:dyDescent="0.35">
      <c r="A124" s="46" t="str">
        <f>IFERROR(VLOOKUP(D126,DATA!$C$2:$G$237,5,0),"")</f>
        <v>DVC</v>
      </c>
      <c r="B124" s="33" t="str">
        <f>VLOOKUP(E124,DATA!A:U,5,FALSE)</f>
        <v>Aub.</v>
      </c>
      <c r="C124" s="33" t="str">
        <f>VLOOKUP(E124,DATA!A:U,4,FALSE)</f>
        <v>SAVY</v>
      </c>
      <c r="D124" s="48" t="str">
        <f>VLOOKUP(E124,DATA!A:U,3,FALSE)</f>
        <v>00103061</v>
      </c>
      <c r="E124" s="49" t="s">
        <v>229</v>
      </c>
      <c r="F124" s="48">
        <f>VLOOKUP(E124,DATA!A:U,2,FALSE)</f>
        <v>0</v>
      </c>
      <c r="G124" s="36" t="s">
        <v>4</v>
      </c>
      <c r="H124" s="36" t="s">
        <v>632</v>
      </c>
      <c r="I124" s="50"/>
      <c r="J124" s="36" t="s">
        <v>623</v>
      </c>
      <c r="K124" s="37"/>
      <c r="L124" s="38"/>
      <c r="M124" s="51"/>
      <c r="N124" s="52"/>
      <c r="O124" s="51"/>
      <c r="P124" s="52"/>
    </row>
    <row r="125" spans="1:16" x14ac:dyDescent="0.35">
      <c r="A125" s="46" t="str">
        <f>IFERROR(VLOOKUP(D127,DATA!$C$2:$G$237,5,0),"")</f>
        <v>DVC</v>
      </c>
      <c r="B125" s="33" t="str">
        <f>VLOOKUP(E125,DATA!A:U,5,FALSE)</f>
        <v>Aub.</v>
      </c>
      <c r="C125" s="33" t="str">
        <f>VLOOKUP(E125,DATA!A:U,4,FALSE)</f>
        <v>ALIX</v>
      </c>
      <c r="D125" s="48" t="str">
        <f>VLOOKUP(E125,DATA!A:U,3,FALSE)</f>
        <v>00102990</v>
      </c>
      <c r="E125" s="49" t="s">
        <v>231</v>
      </c>
      <c r="F125" s="48">
        <f>VLOOKUP(E125,DATA!A:U,2,FALSE)</f>
        <v>0</v>
      </c>
      <c r="G125" s="36" t="s">
        <v>4</v>
      </c>
      <c r="H125" s="36" t="s">
        <v>625</v>
      </c>
      <c r="I125" s="50"/>
      <c r="J125" s="36" t="s">
        <v>623</v>
      </c>
      <c r="K125" s="37"/>
      <c r="L125" s="38"/>
      <c r="M125" s="51"/>
      <c r="N125" s="52"/>
      <c r="O125" s="51"/>
      <c r="P125" s="52"/>
    </row>
    <row r="126" spans="1:16" x14ac:dyDescent="0.35">
      <c r="A126" s="46" t="str">
        <f>IFERROR(VLOOKUP(D128,DATA!$C$2:$G$237,5,0),"")</f>
        <v>Non DVC</v>
      </c>
      <c r="B126" s="33" t="str">
        <f>VLOOKUP(E126,DATA!A:U,5,FALSE)</f>
        <v>Aub.</v>
      </c>
      <c r="C126" s="33" t="str">
        <f>VLOOKUP(E126,DATA!A:U,4,FALSE)</f>
        <v>PIFFAUT</v>
      </c>
      <c r="D126" s="48" t="str">
        <f>VLOOKUP(E126,DATA!A:U,3,FALSE)</f>
        <v>00103056</v>
      </c>
      <c r="E126" s="49" t="s">
        <v>35</v>
      </c>
      <c r="F126" s="48">
        <f>VLOOKUP(E126,DATA!A:U,2,FALSE)</f>
        <v>0</v>
      </c>
      <c r="G126" s="36" t="s">
        <v>4</v>
      </c>
      <c r="H126" s="36" t="s">
        <v>625</v>
      </c>
      <c r="I126" s="50"/>
      <c r="J126" s="36" t="s">
        <v>623</v>
      </c>
      <c r="K126" s="37"/>
      <c r="L126" s="38"/>
      <c r="M126" s="51"/>
      <c r="N126" s="52"/>
      <c r="O126" s="51"/>
      <c r="P126" s="52"/>
    </row>
    <row r="127" spans="1:16" x14ac:dyDescent="0.35">
      <c r="A127" s="46" t="str">
        <f>IFERROR(VLOOKUP(D129,DATA!$C$2:$G$237,5,0),"")</f>
        <v>DVC</v>
      </c>
      <c r="B127" s="33" t="str">
        <f>VLOOKUP(E127,DATA!A:U,5,FALSE)</f>
        <v>Aub.</v>
      </c>
      <c r="C127" s="33" t="str">
        <f>VLOOKUP(E127,DATA!A:U,4,FALSE)</f>
        <v>PIFFAUT</v>
      </c>
      <c r="D127" s="48" t="str">
        <f>VLOOKUP(E127,DATA!A:U,3,FALSE)</f>
        <v>00103056</v>
      </c>
      <c r="E127" s="49" t="s">
        <v>35</v>
      </c>
      <c r="F127" s="48">
        <f>VLOOKUP(E127,DATA!A:U,2,FALSE)</f>
        <v>0</v>
      </c>
      <c r="G127" s="36" t="s">
        <v>4</v>
      </c>
      <c r="H127" s="36" t="s">
        <v>639</v>
      </c>
      <c r="I127" s="50"/>
      <c r="J127" s="36" t="s">
        <v>640</v>
      </c>
      <c r="K127" s="37"/>
      <c r="L127" s="38"/>
      <c r="M127" s="51"/>
      <c r="N127" s="52"/>
      <c r="O127" s="51"/>
      <c r="P127" s="52"/>
    </row>
    <row r="128" spans="1:16" x14ac:dyDescent="0.35">
      <c r="A128" s="46" t="str">
        <f>IFERROR(VLOOKUP(D130,DATA!$C$2:$G$237,5,0),"")</f>
        <v>DVC</v>
      </c>
      <c r="B128" s="33" t="str">
        <f>VLOOKUP(E128,DATA!A:U,5,FALSE)</f>
        <v>Aub.</v>
      </c>
      <c r="C128" s="33" t="str">
        <f>VLOOKUP(E128,DATA!A:U,4,FALSE)</f>
        <v>CHATAIGNER</v>
      </c>
      <c r="D128" s="48" t="str">
        <f>VLOOKUP(E128,DATA!A:U,3,FALSE)</f>
        <v>00069432</v>
      </c>
      <c r="E128" s="49" t="s">
        <v>187</v>
      </c>
      <c r="F128" s="48">
        <f>VLOOKUP(E128,DATA!A:U,2,FALSE)</f>
        <v>0</v>
      </c>
      <c r="G128" s="36" t="s">
        <v>4</v>
      </c>
      <c r="H128" s="36" t="s">
        <v>622</v>
      </c>
      <c r="I128" s="50"/>
      <c r="J128" s="36" t="s">
        <v>623</v>
      </c>
      <c r="K128" s="37"/>
      <c r="L128" s="38"/>
      <c r="M128" s="51"/>
      <c r="N128" s="52"/>
      <c r="O128" s="51"/>
      <c r="P128" s="52"/>
    </row>
    <row r="129" spans="1:16" x14ac:dyDescent="0.35">
      <c r="A129" s="46" t="str">
        <f>IFERROR(VLOOKUP(D131,DATA!$C$2:$G$237,5,0),"")</f>
        <v>DVC</v>
      </c>
      <c r="B129" s="33" t="str">
        <f>VLOOKUP(E129,DATA!A:U,5,FALSE)</f>
        <v>Aub.</v>
      </c>
      <c r="C129" s="33" t="str">
        <f>VLOOKUP(E129,DATA!A:U,4,FALSE)</f>
        <v>SAVY</v>
      </c>
      <c r="D129" s="48" t="str">
        <f>VLOOKUP(E129,DATA!A:U,3,FALSE)</f>
        <v>00103092</v>
      </c>
      <c r="E129" s="49" t="s">
        <v>240</v>
      </c>
      <c r="F129" s="48">
        <f>VLOOKUP(E129,DATA!A:U,2,FALSE)</f>
        <v>0</v>
      </c>
      <c r="G129" s="36" t="s">
        <v>4</v>
      </c>
      <c r="H129" s="36" t="s">
        <v>622</v>
      </c>
      <c r="I129" s="50"/>
      <c r="J129" s="36" t="s">
        <v>623</v>
      </c>
      <c r="K129" s="37"/>
      <c r="L129" s="38"/>
      <c r="M129" s="51"/>
      <c r="N129" s="52"/>
      <c r="O129" s="51"/>
      <c r="P129" s="52"/>
    </row>
    <row r="130" spans="1:16" x14ac:dyDescent="0.35">
      <c r="A130" s="46" t="str">
        <f>IFERROR(VLOOKUP(D132,DATA!$C$2:$G$237,5,0),"")</f>
        <v>DVC</v>
      </c>
      <c r="B130" s="33" t="str">
        <f>VLOOKUP(E130,DATA!A:U,5,FALSE)</f>
        <v>Aub.</v>
      </c>
      <c r="C130" s="33" t="str">
        <f>VLOOKUP(E130,DATA!A:U,4,FALSE)</f>
        <v>SAVY</v>
      </c>
      <c r="D130" s="48" t="str">
        <f>VLOOKUP(E130,DATA!A:U,3,FALSE)</f>
        <v>00103092</v>
      </c>
      <c r="E130" s="49" t="s">
        <v>240</v>
      </c>
      <c r="F130" s="48">
        <f>VLOOKUP(E130,DATA!A:U,2,FALSE)</f>
        <v>0</v>
      </c>
      <c r="G130" s="36" t="s">
        <v>4</v>
      </c>
      <c r="H130" s="36" t="s">
        <v>632</v>
      </c>
      <c r="I130" s="50"/>
      <c r="J130" s="36" t="s">
        <v>623</v>
      </c>
      <c r="K130" s="37"/>
      <c r="L130" s="38"/>
      <c r="M130" s="51"/>
      <c r="N130" s="52"/>
      <c r="O130" s="51"/>
      <c r="P130" s="52"/>
    </row>
    <row r="131" spans="1:16" x14ac:dyDescent="0.35">
      <c r="A131" s="46" t="str">
        <f>IFERROR(VLOOKUP(D133,DATA!$C$2:$G$237,5,0),"")</f>
        <v>DVC</v>
      </c>
      <c r="B131" s="33" t="str">
        <f>VLOOKUP(E131,DATA!A:U,5,FALSE)</f>
        <v>Aub.</v>
      </c>
      <c r="C131" s="33" t="str">
        <f>VLOOKUP(E131,DATA!A:U,4,FALSE)</f>
        <v>SAVY</v>
      </c>
      <c r="D131" s="48" t="str">
        <f>VLOOKUP(E131,DATA!A:U,3,FALSE)</f>
        <v>00103092</v>
      </c>
      <c r="E131" s="49" t="s">
        <v>240</v>
      </c>
      <c r="F131" s="48">
        <f>VLOOKUP(E131,DATA!A:U,2,FALSE)</f>
        <v>0</v>
      </c>
      <c r="G131" s="36" t="s">
        <v>4</v>
      </c>
      <c r="H131" s="36" t="s">
        <v>635</v>
      </c>
      <c r="I131" s="50"/>
      <c r="J131" s="36" t="s">
        <v>623</v>
      </c>
      <c r="K131" s="37"/>
      <c r="L131" s="38"/>
      <c r="M131" s="51"/>
      <c r="N131" s="52"/>
      <c r="O131" s="51"/>
      <c r="P131" s="52"/>
    </row>
    <row r="132" spans="1:16" x14ac:dyDescent="0.35">
      <c r="A132" s="46" t="str">
        <f>IFERROR(VLOOKUP(D134,DATA!$C$2:$G$237,5,0),"")</f>
        <v>DVC</v>
      </c>
      <c r="B132" s="33" t="str">
        <f>VLOOKUP(E132,DATA!A:U,5,FALSE)</f>
        <v>Aub.</v>
      </c>
      <c r="C132" s="33" t="str">
        <f>VLOOKUP(E132,DATA!A:U,4,FALSE)</f>
        <v>SAVY</v>
      </c>
      <c r="D132" s="48" t="str">
        <f>VLOOKUP(E132,DATA!A:U,3,FALSE)</f>
        <v>00102896</v>
      </c>
      <c r="E132" s="49" t="s">
        <v>242</v>
      </c>
      <c r="F132" s="48">
        <f>VLOOKUP(E132,DATA!A:U,2,FALSE)</f>
        <v>0</v>
      </c>
      <c r="G132" s="36" t="s">
        <v>4</v>
      </c>
      <c r="H132" s="36" t="s">
        <v>622</v>
      </c>
      <c r="I132" s="50"/>
      <c r="J132" s="36" t="s">
        <v>623</v>
      </c>
      <c r="K132" s="37"/>
      <c r="L132" s="38"/>
      <c r="M132" s="51"/>
      <c r="N132" s="52"/>
      <c r="O132" s="51"/>
      <c r="P132" s="52"/>
    </row>
    <row r="133" spans="1:16" x14ac:dyDescent="0.35">
      <c r="A133" s="46" t="str">
        <f>IFERROR(VLOOKUP(D135,DATA!$C$2:$G$237,5,0),"")</f>
        <v>DVC</v>
      </c>
      <c r="B133" s="33" t="str">
        <f>VLOOKUP(E133,DATA!A:U,5,FALSE)</f>
        <v>Aub.</v>
      </c>
      <c r="C133" s="33" t="str">
        <f>VLOOKUP(E133,DATA!A:U,4,FALSE)</f>
        <v>SAVY</v>
      </c>
      <c r="D133" s="48" t="str">
        <f>VLOOKUP(E133,DATA!A:U,3,FALSE)</f>
        <v>00102896</v>
      </c>
      <c r="E133" s="49" t="s">
        <v>242</v>
      </c>
      <c r="F133" s="48">
        <f>VLOOKUP(E133,DATA!A:U,2,FALSE)</f>
        <v>0</v>
      </c>
      <c r="G133" s="36" t="s">
        <v>4</v>
      </c>
      <c r="H133" s="36" t="s">
        <v>632</v>
      </c>
      <c r="I133" s="50"/>
      <c r="J133" s="36" t="s">
        <v>623</v>
      </c>
      <c r="K133" s="37"/>
      <c r="L133" s="38"/>
      <c r="M133" s="51"/>
      <c r="N133" s="52"/>
      <c r="O133" s="51"/>
      <c r="P133" s="52"/>
    </row>
    <row r="134" spans="1:16" x14ac:dyDescent="0.35">
      <c r="A134" s="46" t="str">
        <f>IFERROR(VLOOKUP(D136,DATA!$C$2:$G$237,5,0),"")</f>
        <v>DVC</v>
      </c>
      <c r="B134" s="33" t="str">
        <f>VLOOKUP(E134,DATA!A:U,5,FALSE)</f>
        <v>Aub.</v>
      </c>
      <c r="C134" s="33" t="str">
        <f>VLOOKUP(E134,DATA!A:U,4,FALSE)</f>
        <v>SAVY</v>
      </c>
      <c r="D134" s="48" t="str">
        <f>VLOOKUP(E134,DATA!A:U,3,FALSE)</f>
        <v>00102896</v>
      </c>
      <c r="E134" s="49" t="s">
        <v>242</v>
      </c>
      <c r="F134" s="48">
        <f>VLOOKUP(E134,DATA!A:U,2,FALSE)</f>
        <v>0</v>
      </c>
      <c r="G134" s="36" t="s">
        <v>4</v>
      </c>
      <c r="H134" s="36" t="s">
        <v>637</v>
      </c>
      <c r="I134" s="50"/>
      <c r="J134" s="36" t="s">
        <v>623</v>
      </c>
      <c r="K134" s="37"/>
      <c r="L134" s="38"/>
      <c r="M134" s="51"/>
      <c r="N134" s="52"/>
      <c r="O134" s="51"/>
      <c r="P134" s="52"/>
    </row>
    <row r="135" spans="1:16" x14ac:dyDescent="0.35">
      <c r="A135" s="46" t="str">
        <f>IFERROR(VLOOKUP(D137,DATA!$C$2:$G$237,5,0),"")</f>
        <v>Non DVC</v>
      </c>
      <c r="B135" s="33" t="str">
        <f>VLOOKUP(E135,DATA!A:U,5,FALSE)</f>
        <v>Aub.</v>
      </c>
      <c r="C135" s="33" t="str">
        <f>VLOOKUP(E135,DATA!A:U,4,FALSE)</f>
        <v>ALIX</v>
      </c>
      <c r="D135" s="48" t="str">
        <f>VLOOKUP(E135,DATA!A:U,3,FALSE)</f>
        <v>00102897</v>
      </c>
      <c r="E135" s="49" t="s">
        <v>244</v>
      </c>
      <c r="F135" s="48">
        <f>VLOOKUP(E135,DATA!A:U,2,FALSE)</f>
        <v>0</v>
      </c>
      <c r="G135" s="36" t="s">
        <v>4</v>
      </c>
      <c r="H135" s="36" t="s">
        <v>625</v>
      </c>
      <c r="I135" s="50"/>
      <c r="J135" s="36" t="s">
        <v>623</v>
      </c>
      <c r="K135" s="37"/>
      <c r="L135" s="38"/>
      <c r="M135" s="51"/>
      <c r="N135" s="52"/>
      <c r="O135" s="51"/>
      <c r="P135" s="52"/>
    </row>
    <row r="136" spans="1:16" x14ac:dyDescent="0.35">
      <c r="A136" s="46" t="str">
        <f>IFERROR(VLOOKUP(D138,DATA!$C$2:$G$237,5,0),"")</f>
        <v>DVC</v>
      </c>
      <c r="B136" s="33" t="str">
        <f>VLOOKUP(E136,DATA!A:U,5,FALSE)</f>
        <v>Aub.</v>
      </c>
      <c r="C136" s="33" t="str">
        <f>VLOOKUP(E136,DATA!A:U,4,FALSE)</f>
        <v>ALIX</v>
      </c>
      <c r="D136" s="48" t="str">
        <f>VLOOKUP(E136,DATA!A:U,3,FALSE)</f>
        <v>00102897</v>
      </c>
      <c r="E136" s="49" t="s">
        <v>244</v>
      </c>
      <c r="F136" s="48">
        <f>VLOOKUP(E136,DATA!A:U,2,FALSE)</f>
        <v>0</v>
      </c>
      <c r="G136" s="36" t="s">
        <v>4</v>
      </c>
      <c r="H136" s="36" t="s">
        <v>639</v>
      </c>
      <c r="I136" s="50"/>
      <c r="J136" s="36" t="s">
        <v>640</v>
      </c>
      <c r="K136" s="37"/>
      <c r="L136" s="38"/>
      <c r="M136" s="51"/>
      <c r="N136" s="52"/>
      <c r="O136" s="51"/>
      <c r="P136" s="52"/>
    </row>
    <row r="137" spans="1:16" x14ac:dyDescent="0.35">
      <c r="A137" s="46" t="str">
        <f>IFERROR(VLOOKUP(D139,DATA!$C$2:$G$237,5,0),"")</f>
        <v>DVC</v>
      </c>
      <c r="B137" s="33" t="str">
        <f>VLOOKUP(E137,DATA!A:U,5,FALSE)</f>
        <v>STG</v>
      </c>
      <c r="C137" s="33" t="str">
        <f>VLOOKUP(E137,DATA!A:U,4,FALSE)</f>
        <v>CHATAIGNER</v>
      </c>
      <c r="D137" s="48" t="str">
        <f>VLOOKUP(E137,DATA!A:U,3,FALSE)</f>
        <v>00012837</v>
      </c>
      <c r="E137" s="49" t="s">
        <v>100</v>
      </c>
      <c r="F137" s="48">
        <f>VLOOKUP(E137,DATA!A:U,2,FALSE)</f>
        <v>0</v>
      </c>
      <c r="G137" s="36" t="s">
        <v>4</v>
      </c>
      <c r="H137" s="36" t="s">
        <v>625</v>
      </c>
      <c r="I137" s="50"/>
      <c r="J137" s="36" t="s">
        <v>623</v>
      </c>
      <c r="K137" s="37"/>
      <c r="L137" s="38"/>
      <c r="M137" s="51"/>
      <c r="N137" s="52"/>
      <c r="O137" s="51"/>
      <c r="P137" s="52"/>
    </row>
    <row r="138" spans="1:16" x14ac:dyDescent="0.35">
      <c r="A138" s="46" t="str">
        <f>IFERROR(VLOOKUP(D140,DATA!$C$2:$G$237,5,0),"")</f>
        <v>Non DVC</v>
      </c>
      <c r="B138" s="33" t="str">
        <f>VLOOKUP(E138,DATA!A:U,5,FALSE)</f>
        <v>Aub.</v>
      </c>
      <c r="C138" s="33" t="str">
        <f>VLOOKUP(E138,DATA!A:U,4,FALSE)</f>
        <v>SENEPART</v>
      </c>
      <c r="D138" s="48" t="str">
        <f>VLOOKUP(E138,DATA!A:U,3,FALSE)</f>
        <v>00103083</v>
      </c>
      <c r="E138" s="49" t="s">
        <v>246</v>
      </c>
      <c r="F138" s="48">
        <f>VLOOKUP(E138,DATA!A:U,2,FALSE)</f>
        <v>0</v>
      </c>
      <c r="G138" s="36" t="s">
        <v>4</v>
      </c>
      <c r="H138" s="36" t="s">
        <v>625</v>
      </c>
      <c r="I138" s="50"/>
      <c r="J138" s="36" t="s">
        <v>623</v>
      </c>
      <c r="K138" s="37"/>
      <c r="L138" s="38"/>
      <c r="M138" s="51"/>
      <c r="N138" s="52"/>
      <c r="O138" s="51"/>
      <c r="P138" s="52"/>
    </row>
    <row r="139" spans="1:16" x14ac:dyDescent="0.35">
      <c r="A139" s="46" t="str">
        <f>IFERROR(VLOOKUP(D141,DATA!$C$2:$G$237,5,0),"")</f>
        <v>Non DVC</v>
      </c>
      <c r="B139" s="33" t="str">
        <f>VLOOKUP(E139,DATA!A:U,5,FALSE)</f>
        <v>Aub.</v>
      </c>
      <c r="C139" s="33" t="str">
        <f>VLOOKUP(E139,DATA!A:U,4,FALSE)</f>
        <v>SAVY</v>
      </c>
      <c r="D139" s="48" t="str">
        <f>VLOOKUP(E139,DATA!A:U,3,FALSE)</f>
        <v>00103017</v>
      </c>
      <c r="E139" s="49" t="s">
        <v>248</v>
      </c>
      <c r="F139" s="48">
        <f>VLOOKUP(E139,DATA!A:U,2,FALSE)</f>
        <v>0</v>
      </c>
      <c r="G139" s="36" t="s">
        <v>4</v>
      </c>
      <c r="H139" s="36" t="s">
        <v>639</v>
      </c>
      <c r="I139" s="50"/>
      <c r="J139" s="36" t="s">
        <v>640</v>
      </c>
      <c r="K139" s="37"/>
      <c r="L139" s="38"/>
      <c r="M139" s="51"/>
      <c r="N139" s="52"/>
      <c r="O139" s="51"/>
      <c r="P139" s="52"/>
    </row>
    <row r="140" spans="1:16" x14ac:dyDescent="0.35">
      <c r="A140" s="46" t="str">
        <f>IFERROR(VLOOKUP(D142,DATA!$C$2:$G$237,5,0),"")</f>
        <v>Non DVC</v>
      </c>
      <c r="B140" s="33" t="str">
        <f>VLOOKUP(E140,DATA!A:U,5,FALSE)</f>
        <v>Aub.</v>
      </c>
      <c r="C140" s="33" t="str">
        <f>VLOOKUP(E140,DATA!A:U,4,FALSE)</f>
        <v>CHATAIGNER</v>
      </c>
      <c r="D140" s="48" t="str">
        <f>VLOOKUP(E140,DATA!A:U,3,FALSE)</f>
        <v>10631106</v>
      </c>
      <c r="E140" s="39" t="s">
        <v>252</v>
      </c>
      <c r="F140" s="48">
        <f>VLOOKUP(E140,DATA!A:U,2,FALSE)</f>
        <v>0</v>
      </c>
      <c r="G140" s="36" t="s">
        <v>4</v>
      </c>
      <c r="H140" s="36" t="s">
        <v>625</v>
      </c>
      <c r="I140" s="50"/>
      <c r="J140" s="36" t="s">
        <v>623</v>
      </c>
      <c r="K140" s="37"/>
      <c r="L140" s="38"/>
      <c r="M140" s="51"/>
      <c r="N140" s="52"/>
      <c r="O140" s="51"/>
      <c r="P140" s="52"/>
    </row>
    <row r="141" spans="1:16" x14ac:dyDescent="0.35">
      <c r="A141" s="46" t="str">
        <f>IFERROR(VLOOKUP(D143,DATA!$C$2:$G$237,5,0),"")</f>
        <v>Non DVC</v>
      </c>
      <c r="B141" s="33" t="str">
        <f>VLOOKUP(E141,DATA!A:U,5,FALSE)</f>
        <v>Aub.</v>
      </c>
      <c r="C141" s="33" t="str">
        <f>VLOOKUP(E141,DATA!A:U,4,FALSE)</f>
        <v>DARDARE</v>
      </c>
      <c r="D141" s="48" t="str">
        <f>VLOOKUP(E141,DATA!A:U,3,FALSE)</f>
        <v>00103019</v>
      </c>
      <c r="E141" s="49" t="s">
        <v>134</v>
      </c>
      <c r="F141" s="48">
        <f>VLOOKUP(E141,DATA!A:U,2,FALSE)</f>
        <v>0</v>
      </c>
      <c r="G141" s="36" t="s">
        <v>4</v>
      </c>
      <c r="H141" s="36" t="s">
        <v>625</v>
      </c>
      <c r="I141" s="50"/>
      <c r="J141" s="36" t="s">
        <v>623</v>
      </c>
      <c r="K141" s="37"/>
      <c r="L141" s="38"/>
      <c r="M141" s="51"/>
      <c r="N141" s="52"/>
      <c r="O141" s="51"/>
      <c r="P141" s="52"/>
    </row>
    <row r="142" spans="1:16" x14ac:dyDescent="0.35">
      <c r="A142" s="46" t="str">
        <f>IFERROR(VLOOKUP(D144,DATA!$C$2:$G$237,5,0),"")</f>
        <v>DVC</v>
      </c>
      <c r="B142" s="33" t="str">
        <f>VLOOKUP(E142,DATA!A:U,5,FALSE)</f>
        <v>Aub.</v>
      </c>
      <c r="C142" s="33" t="str">
        <f>VLOOKUP(E142,DATA!A:U,4,FALSE)</f>
        <v>DARDARE</v>
      </c>
      <c r="D142" s="48" t="str">
        <f>VLOOKUP(E142,DATA!A:U,3,FALSE)</f>
        <v>00103019</v>
      </c>
      <c r="E142" s="49" t="s">
        <v>134</v>
      </c>
      <c r="F142" s="48">
        <f>VLOOKUP(E142,DATA!A:U,2,FALSE)</f>
        <v>0</v>
      </c>
      <c r="G142" s="36" t="s">
        <v>4</v>
      </c>
      <c r="H142" s="36" t="s">
        <v>639</v>
      </c>
      <c r="I142" s="50"/>
      <c r="J142" s="36" t="s">
        <v>640</v>
      </c>
      <c r="K142" s="37"/>
      <c r="L142" s="38"/>
      <c r="M142" s="51"/>
      <c r="N142" s="52"/>
      <c r="O142" s="51"/>
      <c r="P142" s="52"/>
    </row>
    <row r="143" spans="1:16" x14ac:dyDescent="0.35">
      <c r="A143" s="46" t="str">
        <f>IFERROR(VLOOKUP(D145,DATA!$C$2:$G$237,5,0),"")</f>
        <v>DVC</v>
      </c>
      <c r="B143" s="33" t="str">
        <f>VLOOKUP(E143,DATA!A:U,5,FALSE)</f>
        <v>Aub.</v>
      </c>
      <c r="C143" s="33" t="str">
        <f>VLOOKUP(E143,DATA!A:U,4,FALSE)</f>
        <v>RICCARDI</v>
      </c>
      <c r="D143" s="48" t="str">
        <f>VLOOKUP(E143,DATA!A:U,3,FALSE)</f>
        <v>00103057</v>
      </c>
      <c r="E143" s="49" t="s">
        <v>259</v>
      </c>
      <c r="F143" s="48">
        <f>VLOOKUP(E143,DATA!A:U,2,FALSE)</f>
        <v>0</v>
      </c>
      <c r="G143" s="36" t="s">
        <v>4</v>
      </c>
      <c r="H143" s="36" t="s">
        <v>625</v>
      </c>
      <c r="I143" s="50"/>
      <c r="J143" s="36" t="s">
        <v>623</v>
      </c>
      <c r="K143" s="37"/>
      <c r="L143" s="38"/>
      <c r="M143" s="51"/>
      <c r="N143" s="52"/>
      <c r="O143" s="51"/>
      <c r="P143" s="52"/>
    </row>
    <row r="144" spans="1:16" x14ac:dyDescent="0.35">
      <c r="A144" s="46" t="str">
        <f>IFERROR(VLOOKUP(D146,DATA!$C$2:$G$237,5,0),"")</f>
        <v>Non DVC</v>
      </c>
      <c r="B144" s="33" t="str">
        <f>VLOOKUP(E144,DATA!A:U,5,FALSE)</f>
        <v>Aub.</v>
      </c>
      <c r="C144" s="33" t="str">
        <f>VLOOKUP(E144,DATA!A:U,4,FALSE)</f>
        <v>SENEPART</v>
      </c>
      <c r="D144" s="48" t="str">
        <f>VLOOKUP(E144,DATA!A:U,3,FALSE)</f>
        <v>00102898</v>
      </c>
      <c r="E144" s="49" t="s">
        <v>264</v>
      </c>
      <c r="F144" s="48">
        <f>VLOOKUP(E144,DATA!A:U,2,FALSE)</f>
        <v>0</v>
      </c>
      <c r="G144" s="36" t="s">
        <v>4</v>
      </c>
      <c r="H144" s="36" t="s">
        <v>625</v>
      </c>
      <c r="I144" s="50"/>
      <c r="J144" s="36" t="s">
        <v>623</v>
      </c>
      <c r="K144" s="37"/>
      <c r="L144" s="38"/>
      <c r="M144" s="51"/>
      <c r="N144" s="52"/>
      <c r="O144" s="51"/>
      <c r="P144" s="52"/>
    </row>
    <row r="145" spans="1:16" x14ac:dyDescent="0.35">
      <c r="A145" s="46" t="str">
        <f>IFERROR(VLOOKUP(D147,DATA!$C$2:$G$237,5,0),"")</f>
        <v>DVC</v>
      </c>
      <c r="B145" s="33" t="str">
        <f>VLOOKUP(E145,DATA!A:U,5,FALSE)</f>
        <v>Aub.</v>
      </c>
      <c r="C145" s="33" t="str">
        <f>VLOOKUP(E145,DATA!A:U,4,FALSE)</f>
        <v>SENEPART</v>
      </c>
      <c r="D145" s="48" t="str">
        <f>VLOOKUP(E145,DATA!A:U,3,FALSE)</f>
        <v>00102898</v>
      </c>
      <c r="E145" s="49" t="s">
        <v>264</v>
      </c>
      <c r="F145" s="48">
        <f>VLOOKUP(E145,DATA!A:U,2,FALSE)</f>
        <v>0</v>
      </c>
      <c r="G145" s="36" t="s">
        <v>4</v>
      </c>
      <c r="H145" s="36" t="s">
        <v>639</v>
      </c>
      <c r="I145" s="50"/>
      <c r="J145" s="36" t="s">
        <v>640</v>
      </c>
      <c r="K145" s="37"/>
      <c r="L145" s="38"/>
      <c r="M145" s="51"/>
      <c r="N145" s="52"/>
      <c r="O145" s="51"/>
      <c r="P145" s="52"/>
    </row>
    <row r="146" spans="1:16" x14ac:dyDescent="0.35">
      <c r="A146" s="46" t="str">
        <f>IFERROR(VLOOKUP(D148,DATA!$C$2:$G$237,5,0),"")</f>
        <v>DVC</v>
      </c>
      <c r="B146" s="33" t="str">
        <f>VLOOKUP(E146,DATA!A:U,5,FALSE)</f>
        <v>Lattes</v>
      </c>
      <c r="C146" s="33" t="str">
        <f>VLOOKUP(E146,DATA!A:U,4,FALSE)</f>
        <v>VERNE</v>
      </c>
      <c r="D146" s="48" t="str">
        <f>VLOOKUP(E146,DATA!A:U,3,FALSE)</f>
        <v>00190953</v>
      </c>
      <c r="E146" s="49" t="s">
        <v>481</v>
      </c>
      <c r="F146" s="48">
        <f>VLOOKUP(E146,DATA!A:U,2,FALSE)</f>
        <v>0</v>
      </c>
      <c r="G146" s="36" t="s">
        <v>4</v>
      </c>
      <c r="H146" s="36" t="s">
        <v>644</v>
      </c>
      <c r="I146" s="50"/>
      <c r="J146" s="36" t="s">
        <v>643</v>
      </c>
      <c r="K146" s="37"/>
      <c r="L146" s="38"/>
      <c r="M146" s="51"/>
      <c r="N146" s="52"/>
      <c r="O146" s="51"/>
      <c r="P146" s="52"/>
    </row>
    <row r="147" spans="1:16" x14ac:dyDescent="0.35">
      <c r="A147" s="46" t="str">
        <f>IFERROR(VLOOKUP(D149,DATA!$C$2:$G$237,5,0),"")</f>
        <v>DVC</v>
      </c>
      <c r="B147" s="33" t="str">
        <f>VLOOKUP(E147,DATA!A:U,5,FALSE)</f>
        <v>Aub.</v>
      </c>
      <c r="C147" s="33" t="str">
        <f>VLOOKUP(E147,DATA!A:U,4,FALSE)</f>
        <v>SENEPART</v>
      </c>
      <c r="D147" s="48" t="str">
        <f>VLOOKUP(E147,DATA!A:U,3,FALSE)</f>
        <v>00103081</v>
      </c>
      <c r="E147" s="49" t="s">
        <v>266</v>
      </c>
      <c r="F147" s="48">
        <f>VLOOKUP(E147,DATA!A:U,2,FALSE)</f>
        <v>0</v>
      </c>
      <c r="G147" s="36" t="s">
        <v>4</v>
      </c>
      <c r="H147" s="36" t="s">
        <v>625</v>
      </c>
      <c r="I147" s="50"/>
      <c r="J147" s="36" t="s">
        <v>623</v>
      </c>
      <c r="K147" s="37"/>
      <c r="L147" s="38"/>
      <c r="M147" s="51"/>
      <c r="N147" s="52"/>
      <c r="O147" s="51"/>
      <c r="P147" s="52"/>
    </row>
    <row r="148" spans="1:16" x14ac:dyDescent="0.35">
      <c r="A148" s="46" t="str">
        <f>IFERROR(VLOOKUP(D150,DATA!$C$2:$G$237,5,0),"")</f>
        <v>DVC</v>
      </c>
      <c r="B148" s="33" t="str">
        <f>VLOOKUP(E148,DATA!A:U,5,FALSE)</f>
        <v>Aub.</v>
      </c>
      <c r="C148" s="33" t="str">
        <f>VLOOKUP(E148,DATA!A:U,4,FALSE)</f>
        <v>SENEPART</v>
      </c>
      <c r="D148" s="48" t="str">
        <f>VLOOKUP(E148,DATA!A:U,3,FALSE)</f>
        <v>00103081</v>
      </c>
      <c r="E148" s="49" t="s">
        <v>266</v>
      </c>
      <c r="F148" s="48">
        <f>VLOOKUP(E148,DATA!A:U,2,FALSE)</f>
        <v>0</v>
      </c>
      <c r="G148" s="36" t="s">
        <v>4</v>
      </c>
      <c r="H148" s="36" t="s">
        <v>639</v>
      </c>
      <c r="I148" s="50"/>
      <c r="J148" s="36" t="s">
        <v>640</v>
      </c>
      <c r="K148" s="37"/>
      <c r="L148" s="38"/>
      <c r="M148" s="51"/>
      <c r="N148" s="52"/>
      <c r="O148" s="51"/>
      <c r="P148" s="52"/>
    </row>
    <row r="149" spans="1:16" x14ac:dyDescent="0.35">
      <c r="A149" s="46" t="str">
        <f>IFERROR(VLOOKUP(D151,DATA!$C$2:$G$237,5,0),"")</f>
        <v>DVC</v>
      </c>
      <c r="B149" s="33" t="str">
        <f>VLOOKUP(E149,DATA!A:U,5,FALSE)</f>
        <v>STG</v>
      </c>
      <c r="C149" s="33" t="str">
        <f>VLOOKUP(E149,DATA!A:U,4,FALSE)</f>
        <v>XUEREB</v>
      </c>
      <c r="D149" s="34" t="str">
        <f>VLOOKUP(E149,DATA!A:U,3,FALSE)</f>
        <v>00104638</v>
      </c>
      <c r="E149" s="35" t="s">
        <v>458</v>
      </c>
      <c r="F149" s="34">
        <f>VLOOKUP(E149,DATA!A:U,2,FALSE)</f>
        <v>0</v>
      </c>
      <c r="G149" s="36" t="s">
        <v>4</v>
      </c>
      <c r="H149" s="36" t="s">
        <v>622</v>
      </c>
      <c r="I149" s="37"/>
      <c r="J149" s="36" t="s">
        <v>623</v>
      </c>
      <c r="K149" s="37"/>
      <c r="L149" s="38"/>
      <c r="M149" s="42"/>
      <c r="N149" s="43"/>
      <c r="O149" s="42"/>
      <c r="P149" s="43"/>
    </row>
    <row r="150" spans="1:16" x14ac:dyDescent="0.35">
      <c r="A150" s="46" t="str">
        <f>IFERROR(VLOOKUP(D152,DATA!$C$2:$G$237,5,0),"")</f>
        <v>DVC</v>
      </c>
      <c r="B150" s="33" t="str">
        <f>VLOOKUP(E150,DATA!A:U,5,FALSE)</f>
        <v>STG</v>
      </c>
      <c r="C150" s="33" t="str">
        <f>VLOOKUP(E150,DATA!A:U,4,FALSE)</f>
        <v>XUEREB</v>
      </c>
      <c r="D150" s="48" t="str">
        <f>VLOOKUP(E150,DATA!A:U,3,FALSE)</f>
        <v>00104638</v>
      </c>
      <c r="E150" s="49" t="s">
        <v>458</v>
      </c>
      <c r="F150" s="48">
        <f>VLOOKUP(E150,DATA!A:U,2,FALSE)</f>
        <v>0</v>
      </c>
      <c r="G150" s="36" t="s">
        <v>4</v>
      </c>
      <c r="H150" s="36" t="s">
        <v>625</v>
      </c>
      <c r="I150" s="50"/>
      <c r="J150" s="36" t="s">
        <v>623</v>
      </c>
      <c r="K150" s="37"/>
      <c r="L150" s="38"/>
      <c r="M150" s="51"/>
      <c r="N150" s="52"/>
      <c r="O150" s="51"/>
      <c r="P150" s="52"/>
    </row>
    <row r="151" spans="1:16" x14ac:dyDescent="0.35">
      <c r="A151" s="46" t="str">
        <f>IFERROR(VLOOKUP(D153,DATA!$C$2:$G$237,5,0),"")</f>
        <v>DVC</v>
      </c>
      <c r="B151" s="33" t="str">
        <f>VLOOKUP(E151,DATA!A:U,5,FALSE)</f>
        <v>STG</v>
      </c>
      <c r="C151" s="33" t="str">
        <f>VLOOKUP(E151,DATA!A:U,4,FALSE)</f>
        <v>XUEREB</v>
      </c>
      <c r="D151" s="48" t="str">
        <f>VLOOKUP(E151,DATA!A:U,3,FALSE)</f>
        <v>00104638</v>
      </c>
      <c r="E151" s="49" t="s">
        <v>458</v>
      </c>
      <c r="F151" s="48">
        <f>VLOOKUP(E151,DATA!A:U,2,FALSE)</f>
        <v>0</v>
      </c>
      <c r="G151" s="36" t="s">
        <v>4</v>
      </c>
      <c r="H151" s="36" t="s">
        <v>638</v>
      </c>
      <c r="I151" s="50"/>
      <c r="J151" s="36" t="s">
        <v>623</v>
      </c>
      <c r="K151" s="37"/>
      <c r="L151" s="38"/>
      <c r="M151" s="51"/>
      <c r="N151" s="52"/>
      <c r="O151" s="51"/>
      <c r="P151" s="52"/>
    </row>
    <row r="152" spans="1:16" x14ac:dyDescent="0.35">
      <c r="A152" s="46" t="str">
        <f>IFERROR(VLOOKUP(D154,DATA!$C$2:$G$237,5,0),"")</f>
        <v>DVC</v>
      </c>
      <c r="B152" s="33" t="str">
        <f>VLOOKUP(E152,DATA!A:U,5,FALSE)</f>
        <v>STG</v>
      </c>
      <c r="C152" s="33" t="str">
        <f>VLOOKUP(E152,DATA!A:U,4,FALSE)</f>
        <v>XUEREB</v>
      </c>
      <c r="D152" s="48" t="str">
        <f>VLOOKUP(E152,DATA!A:U,3,FALSE)</f>
        <v>00104638</v>
      </c>
      <c r="E152" s="49" t="s">
        <v>458</v>
      </c>
      <c r="F152" s="48">
        <f>VLOOKUP(E152,DATA!A:U,2,FALSE)</f>
        <v>0</v>
      </c>
      <c r="G152" s="36" t="s">
        <v>4</v>
      </c>
      <c r="H152" s="36" t="s">
        <v>639</v>
      </c>
      <c r="I152" s="50"/>
      <c r="J152" s="36" t="s">
        <v>640</v>
      </c>
      <c r="K152" s="37"/>
      <c r="L152" s="38"/>
      <c r="M152" s="51"/>
      <c r="N152" s="52"/>
      <c r="O152" s="51"/>
      <c r="P152" s="52"/>
    </row>
    <row r="153" spans="1:16" x14ac:dyDescent="0.35">
      <c r="A153" s="46" t="str">
        <f>IFERROR(VLOOKUP(D155,DATA!$C$2:$G$237,5,0),"")</f>
        <v>Non DVC</v>
      </c>
      <c r="B153" s="33" t="str">
        <f>VLOOKUP(E153,DATA!A:U,5,FALSE)</f>
        <v>STG</v>
      </c>
      <c r="C153" s="33" t="str">
        <f>VLOOKUP(E153,DATA!A:U,4,FALSE)</f>
        <v>XUEREB</v>
      </c>
      <c r="D153" s="48" t="str">
        <f>VLOOKUP(E153,DATA!A:U,3,FALSE)</f>
        <v>00104638</v>
      </c>
      <c r="E153" s="49" t="s">
        <v>458</v>
      </c>
      <c r="F153" s="48">
        <f>VLOOKUP(E153,DATA!A:U,2,FALSE)</f>
        <v>0</v>
      </c>
      <c r="G153" s="36" t="s">
        <v>4</v>
      </c>
      <c r="H153" s="36" t="s">
        <v>645</v>
      </c>
      <c r="I153" s="50"/>
      <c r="J153" s="36" t="s">
        <v>643</v>
      </c>
      <c r="K153" s="37"/>
      <c r="L153" s="38"/>
      <c r="M153" s="51"/>
      <c r="N153" s="52"/>
      <c r="O153" s="51"/>
      <c r="P153" s="52"/>
    </row>
    <row r="154" spans="1:16" x14ac:dyDescent="0.35">
      <c r="A154" s="46" t="str">
        <f>IFERROR(VLOOKUP(D156,DATA!$C$2:$G$237,5,0),"")</f>
        <v>Non DVC</v>
      </c>
      <c r="B154" s="33" t="str">
        <f>VLOOKUP(E154,DATA!A:U,5,FALSE)</f>
        <v>STG</v>
      </c>
      <c r="C154" s="33" t="str">
        <f>VLOOKUP(E154,DATA!A:U,4,FALSE)</f>
        <v>FOUASSIER</v>
      </c>
      <c r="D154" s="48" t="str">
        <f>VLOOKUP(E154,DATA!A:U,3,FALSE)</f>
        <v>00076818</v>
      </c>
      <c r="E154" s="49" t="s">
        <v>460</v>
      </c>
      <c r="F154" s="48">
        <f>VLOOKUP(E154,DATA!A:U,2,FALSE)</f>
        <v>0</v>
      </c>
      <c r="G154" s="36" t="s">
        <v>4</v>
      </c>
      <c r="H154" s="36" t="s">
        <v>636</v>
      </c>
      <c r="I154" s="50"/>
      <c r="J154" s="36" t="s">
        <v>623</v>
      </c>
      <c r="K154" s="37"/>
      <c r="L154" s="38"/>
      <c r="M154" s="51"/>
      <c r="N154" s="52"/>
      <c r="O154" s="51"/>
      <c r="P154" s="52"/>
    </row>
    <row r="155" spans="1:16" x14ac:dyDescent="0.35">
      <c r="A155" s="46" t="str">
        <f>IFERROR(VLOOKUP(D157,DATA!$C$2:$G$237,5,0),"")</f>
        <v>DVC</v>
      </c>
      <c r="B155" s="33" t="str">
        <f>VLOOKUP(E155,DATA!A:U,5,FALSE)</f>
        <v>Aub.</v>
      </c>
      <c r="C155" s="33" t="str">
        <f>VLOOKUP(E155,DATA!A:U,4,FALSE)</f>
        <v>DARDARE</v>
      </c>
      <c r="D155" s="48" t="str">
        <f>VLOOKUP(E155,DATA!A:U,3,FALSE)</f>
        <v>00103004</v>
      </c>
      <c r="E155" s="49" t="s">
        <v>268</v>
      </c>
      <c r="F155" s="48">
        <f>VLOOKUP(E155,DATA!A:U,2,FALSE)</f>
        <v>0</v>
      </c>
      <c r="G155" s="36" t="s">
        <v>4</v>
      </c>
      <c r="H155" s="36" t="s">
        <v>625</v>
      </c>
      <c r="I155" s="50"/>
      <c r="J155" s="36" t="s">
        <v>623</v>
      </c>
      <c r="K155" s="37"/>
      <c r="L155" s="38"/>
      <c r="M155" s="51"/>
      <c r="N155" s="52"/>
      <c r="O155" s="51"/>
      <c r="P155" s="52"/>
    </row>
    <row r="156" spans="1:16" x14ac:dyDescent="0.35">
      <c r="A156" s="46" t="str">
        <f>IFERROR(VLOOKUP(D158,DATA!$C$2:$G$237,5,0),"")</f>
        <v>DVC</v>
      </c>
      <c r="B156" s="33" t="str">
        <f>VLOOKUP(E156,DATA!A:U,5,FALSE)</f>
        <v>Aub.</v>
      </c>
      <c r="C156" s="33" t="str">
        <f>VLOOKUP(E156,DATA!A:U,4,FALSE)</f>
        <v>DARDARE</v>
      </c>
      <c r="D156" s="48" t="str">
        <f>VLOOKUP(E156,DATA!A:U,3,FALSE)</f>
        <v>00103004</v>
      </c>
      <c r="E156" s="49" t="s">
        <v>268</v>
      </c>
      <c r="F156" s="48">
        <f>VLOOKUP(E156,DATA!A:U,2,FALSE)</f>
        <v>0</v>
      </c>
      <c r="G156" s="36" t="s">
        <v>4</v>
      </c>
      <c r="H156" s="36" t="s">
        <v>639</v>
      </c>
      <c r="I156" s="50"/>
      <c r="J156" s="36" t="s">
        <v>640</v>
      </c>
      <c r="K156" s="37"/>
      <c r="L156" s="38"/>
      <c r="M156" s="51"/>
      <c r="N156" s="52"/>
      <c r="O156" s="51"/>
      <c r="P156" s="52"/>
    </row>
    <row r="157" spans="1:16" x14ac:dyDescent="0.35">
      <c r="A157" s="46" t="str">
        <f>IFERROR(VLOOKUP(D159,DATA!$C$2:$G$237,5,0),"")</f>
        <v>DVC</v>
      </c>
      <c r="B157" s="33" t="str">
        <f>VLOOKUP(E157,DATA!A:U,5,FALSE)</f>
        <v>Aub.</v>
      </c>
      <c r="C157" s="33" t="str">
        <f>VLOOKUP(E157,DATA!A:U,4,FALSE)</f>
        <v>PIFFAUT</v>
      </c>
      <c r="D157" s="48" t="str">
        <f>VLOOKUP(E157,DATA!A:U,3,FALSE)</f>
        <v>00103046</v>
      </c>
      <c r="E157" s="49" t="s">
        <v>270</v>
      </c>
      <c r="F157" s="48">
        <f>VLOOKUP(E157,DATA!A:U,2,FALSE)</f>
        <v>0</v>
      </c>
      <c r="G157" s="36" t="s">
        <v>4</v>
      </c>
      <c r="H157" s="36" t="s">
        <v>625</v>
      </c>
      <c r="I157" s="50"/>
      <c r="J157" s="36" t="s">
        <v>623</v>
      </c>
      <c r="K157" s="37"/>
      <c r="L157" s="38"/>
      <c r="M157" s="51"/>
      <c r="N157" s="52"/>
      <c r="O157" s="51"/>
      <c r="P157" s="52"/>
    </row>
    <row r="158" spans="1:16" x14ac:dyDescent="0.35">
      <c r="A158" s="46" t="str">
        <f>IFERROR(VLOOKUP(D160,DATA!$C$2:$G$237,5,0),"")</f>
        <v>DVC</v>
      </c>
      <c r="B158" s="33" t="str">
        <f>VLOOKUP(E158,DATA!A:U,5,FALSE)</f>
        <v>Aub.</v>
      </c>
      <c r="C158" s="33" t="str">
        <f>VLOOKUP(E158,DATA!A:U,4,FALSE)</f>
        <v>PIFFAUT</v>
      </c>
      <c r="D158" s="48" t="str">
        <f>VLOOKUP(E158,DATA!A:U,3,FALSE)</f>
        <v>00103046</v>
      </c>
      <c r="E158" s="49" t="s">
        <v>270</v>
      </c>
      <c r="F158" s="48">
        <f>VLOOKUP(E158,DATA!A:U,2,FALSE)</f>
        <v>0</v>
      </c>
      <c r="G158" s="36" t="s">
        <v>4</v>
      </c>
      <c r="H158" s="36" t="s">
        <v>645</v>
      </c>
      <c r="I158" s="50"/>
      <c r="J158" s="36" t="s">
        <v>643</v>
      </c>
      <c r="K158" s="37"/>
      <c r="L158" s="38"/>
      <c r="M158" s="51"/>
      <c r="N158" s="52"/>
      <c r="O158" s="51"/>
      <c r="P158" s="52"/>
    </row>
    <row r="159" spans="1:16" x14ac:dyDescent="0.35">
      <c r="A159" s="46" t="str">
        <f>IFERROR(VLOOKUP(D161,DATA!$C$2:$G$237,5,0),"")</f>
        <v>DVC</v>
      </c>
      <c r="B159" s="33" t="str">
        <f>VLOOKUP(E159,DATA!A:U,5,FALSE)</f>
        <v>STG</v>
      </c>
      <c r="C159" s="33" t="str">
        <f>VLOOKUP(E159,DATA!A:U,4,FALSE)</f>
        <v>BUISSON</v>
      </c>
      <c r="D159" s="34" t="str">
        <f>VLOOKUP(E159,DATA!A:U,3,FALSE)</f>
        <v>00104656</v>
      </c>
      <c r="E159" s="35" t="s">
        <v>464</v>
      </c>
      <c r="F159" s="34">
        <f>VLOOKUP(E159,DATA!A:U,2,FALSE)</f>
        <v>0</v>
      </c>
      <c r="G159" s="36" t="s">
        <v>4</v>
      </c>
      <c r="H159" s="36" t="s">
        <v>622</v>
      </c>
      <c r="I159" s="37"/>
      <c r="J159" s="36" t="s">
        <v>623</v>
      </c>
      <c r="K159" s="37"/>
      <c r="L159" s="38"/>
      <c r="M159" s="42"/>
      <c r="N159" s="43"/>
      <c r="O159" s="42"/>
      <c r="P159" s="43"/>
    </row>
    <row r="160" spans="1:16" x14ac:dyDescent="0.35">
      <c r="A160" s="46" t="str">
        <f>IFERROR(VLOOKUP(D162,DATA!$C$2:$G$237,5,0),"")</f>
        <v>DVC</v>
      </c>
      <c r="B160" s="33" t="str">
        <f>VLOOKUP(E160,DATA!A:U,5,FALSE)</f>
        <v>STG</v>
      </c>
      <c r="C160" s="33" t="str">
        <f>VLOOKUP(E160,DATA!A:U,4,FALSE)</f>
        <v>BUISSON</v>
      </c>
      <c r="D160" s="48" t="str">
        <f>VLOOKUP(E160,DATA!A:U,3,FALSE)</f>
        <v>00104656</v>
      </c>
      <c r="E160" s="49" t="s">
        <v>464</v>
      </c>
      <c r="F160" s="48">
        <f>VLOOKUP(E160,DATA!A:U,2,FALSE)</f>
        <v>0</v>
      </c>
      <c r="G160" s="36" t="s">
        <v>4</v>
      </c>
      <c r="H160" s="36" t="s">
        <v>645</v>
      </c>
      <c r="I160" s="50"/>
      <c r="J160" s="36" t="s">
        <v>643</v>
      </c>
      <c r="K160" s="37"/>
      <c r="L160" s="38"/>
      <c r="M160" s="51"/>
      <c r="N160" s="52"/>
      <c r="O160" s="51"/>
      <c r="P160" s="52"/>
    </row>
    <row r="161" spans="1:16" x14ac:dyDescent="0.35">
      <c r="A161" s="46" t="str">
        <f>IFERROR(VLOOKUP(D163,DATA!$C$2:$G$237,5,0),"")</f>
        <v>DVC</v>
      </c>
      <c r="B161" s="33" t="str">
        <f>VLOOKUP(E161,DATA!A:U,5,FALSE)</f>
        <v>Aub.</v>
      </c>
      <c r="C161" s="33" t="str">
        <f>VLOOKUP(E161,DATA!A:U,4,FALSE)</f>
        <v>SAVY</v>
      </c>
      <c r="D161" s="48" t="str">
        <f>VLOOKUP(E161,DATA!A:U,3,FALSE)</f>
        <v>00103093</v>
      </c>
      <c r="E161" s="49" t="s">
        <v>274</v>
      </c>
      <c r="F161" s="48">
        <f>VLOOKUP(E161,DATA!A:U,2,FALSE)</f>
        <v>0</v>
      </c>
      <c r="G161" s="36" t="s">
        <v>4</v>
      </c>
      <c r="H161" s="36" t="s">
        <v>632</v>
      </c>
      <c r="I161" s="50"/>
      <c r="J161" s="36" t="s">
        <v>623</v>
      </c>
      <c r="K161" s="37"/>
      <c r="L161" s="38"/>
      <c r="M161" s="51"/>
      <c r="N161" s="52"/>
      <c r="O161" s="51"/>
      <c r="P161" s="52"/>
    </row>
    <row r="162" spans="1:16" x14ac:dyDescent="0.35">
      <c r="A162" s="46" t="str">
        <f>IFERROR(VLOOKUP(D164,DATA!$C$2:$G$237,5,0),"")</f>
        <v>DVC</v>
      </c>
      <c r="B162" s="33" t="str">
        <f>VLOOKUP(E162,DATA!A:U,5,FALSE)</f>
        <v>STG</v>
      </c>
      <c r="C162" s="33" t="str">
        <f>VLOOKUP(E162,DATA!A:U,4,FALSE)</f>
        <v>XUEREB</v>
      </c>
      <c r="D162" s="34" t="str">
        <f>VLOOKUP(E162,DATA!A:U,3,FALSE)</f>
        <v>00104655</v>
      </c>
      <c r="E162" s="35" t="s">
        <v>474</v>
      </c>
      <c r="F162" s="34">
        <f>VLOOKUP(E162,DATA!A:U,2,FALSE)</f>
        <v>0</v>
      </c>
      <c r="G162" s="36" t="s">
        <v>4</v>
      </c>
      <c r="H162" s="36" t="s">
        <v>622</v>
      </c>
      <c r="I162" s="37"/>
      <c r="J162" s="36" t="s">
        <v>623</v>
      </c>
      <c r="K162" s="37"/>
      <c r="L162" s="38"/>
      <c r="M162" s="42"/>
      <c r="N162" s="43"/>
      <c r="O162" s="42"/>
      <c r="P162" s="43"/>
    </row>
    <row r="163" spans="1:16" x14ac:dyDescent="0.35">
      <c r="A163" s="46" t="str">
        <f>IFERROR(VLOOKUP(D165,DATA!$C$2:$G$237,5,0),"")</f>
        <v>DVC</v>
      </c>
      <c r="B163" s="33" t="str">
        <f>VLOOKUP(E163,DATA!A:U,5,FALSE)</f>
        <v>STG</v>
      </c>
      <c r="C163" s="33" t="str">
        <f>VLOOKUP(E163,DATA!A:U,4,FALSE)</f>
        <v>XUEREB</v>
      </c>
      <c r="D163" s="48" t="str">
        <f>VLOOKUP(E163,DATA!A:U,3,FALSE)</f>
        <v>00104655</v>
      </c>
      <c r="E163" s="49" t="s">
        <v>474</v>
      </c>
      <c r="F163" s="48">
        <f>VLOOKUP(E163,DATA!A:U,2,FALSE)</f>
        <v>0</v>
      </c>
      <c r="G163" s="36" t="s">
        <v>4</v>
      </c>
      <c r="H163" s="36" t="s">
        <v>632</v>
      </c>
      <c r="I163" s="50"/>
      <c r="J163" s="36" t="s">
        <v>623</v>
      </c>
      <c r="K163" s="37"/>
      <c r="L163" s="38"/>
      <c r="M163" s="51"/>
      <c r="N163" s="52"/>
      <c r="O163" s="51"/>
      <c r="P163" s="52"/>
    </row>
    <row r="164" spans="1:16" x14ac:dyDescent="0.35">
      <c r="A164" s="46" t="str">
        <f>IFERROR(VLOOKUP(D166,DATA!$C$2:$G$237,5,0),"")</f>
        <v>DVC</v>
      </c>
      <c r="B164" s="33" t="str">
        <f>VLOOKUP(E164,DATA!A:U,5,FALSE)</f>
        <v>STG</v>
      </c>
      <c r="C164" s="33" t="str">
        <f>VLOOKUP(E164,DATA!A:U,4,FALSE)</f>
        <v>XUEREB</v>
      </c>
      <c r="D164" s="48" t="str">
        <f>VLOOKUP(E164,DATA!A:U,3,FALSE)</f>
        <v>00104655</v>
      </c>
      <c r="E164" s="49" t="s">
        <v>474</v>
      </c>
      <c r="F164" s="48">
        <f>VLOOKUP(E164,DATA!A:U,2,FALSE)</f>
        <v>0</v>
      </c>
      <c r="G164" s="36" t="s">
        <v>4</v>
      </c>
      <c r="H164" s="36" t="s">
        <v>639</v>
      </c>
      <c r="I164" s="50"/>
      <c r="J164" s="36" t="s">
        <v>640</v>
      </c>
      <c r="K164" s="37"/>
      <c r="L164" s="38"/>
      <c r="M164" s="51"/>
      <c r="N164" s="52"/>
      <c r="O164" s="51"/>
      <c r="P164" s="52"/>
    </row>
    <row r="165" spans="1:16" x14ac:dyDescent="0.35">
      <c r="A165" s="46" t="str">
        <f>IFERROR(VLOOKUP(D167,DATA!$C$2:$G$237,5,0),"")</f>
        <v>DVC</v>
      </c>
      <c r="B165" s="33" t="str">
        <f>VLOOKUP(E165,DATA!A:U,5,FALSE)</f>
        <v>Aub.</v>
      </c>
      <c r="C165" s="33" t="str">
        <f>VLOOKUP(E165,DATA!A:U,4,FALSE)</f>
        <v>ALIX</v>
      </c>
      <c r="D165" s="48" t="str">
        <f>VLOOKUP(E165,DATA!A:U,3,FALSE)</f>
        <v>00103063</v>
      </c>
      <c r="E165" s="49" t="s">
        <v>276</v>
      </c>
      <c r="F165" s="48">
        <f>VLOOKUP(E165,DATA!A:U,2,FALSE)</f>
        <v>0</v>
      </c>
      <c r="G165" s="36" t="s">
        <v>4</v>
      </c>
      <c r="H165" s="36" t="s">
        <v>639</v>
      </c>
      <c r="I165" s="50"/>
      <c r="J165" s="36" t="s">
        <v>640</v>
      </c>
      <c r="K165" s="37"/>
      <c r="L165" s="38"/>
      <c r="M165" s="51"/>
      <c r="N165" s="52"/>
      <c r="O165" s="51"/>
      <c r="P165" s="52"/>
    </row>
    <row r="166" spans="1:16" x14ac:dyDescent="0.35">
      <c r="A166" s="46" t="str">
        <f>IFERROR(VLOOKUP(D168,DATA!$C$2:$G$237,5,0),"")</f>
        <v>DVC</v>
      </c>
      <c r="B166" s="33" t="str">
        <f>VLOOKUP(E166,DATA!A:U,5,FALSE)</f>
        <v>STG</v>
      </c>
      <c r="C166" s="33" t="str">
        <f>VLOOKUP(E166,DATA!A:U,4,FALSE)</f>
        <v>XUEREB</v>
      </c>
      <c r="D166" s="34" t="str">
        <f>VLOOKUP(E166,DATA!A:U,3,FALSE)</f>
        <v>10555049</v>
      </c>
      <c r="E166" s="35" t="s">
        <v>476</v>
      </c>
      <c r="F166" s="34">
        <f>VLOOKUP(E166,DATA!A:U,2,FALSE)</f>
        <v>0</v>
      </c>
      <c r="G166" s="36" t="s">
        <v>4</v>
      </c>
      <c r="H166" s="36" t="s">
        <v>622</v>
      </c>
      <c r="I166" s="37"/>
      <c r="J166" s="36" t="s">
        <v>623</v>
      </c>
      <c r="K166" s="37"/>
      <c r="L166" s="38"/>
      <c r="M166" s="42"/>
      <c r="N166" s="43"/>
      <c r="O166" s="42"/>
      <c r="P166" s="43"/>
    </row>
    <row r="167" spans="1:16" x14ac:dyDescent="0.35">
      <c r="A167" s="46" t="str">
        <f>IFERROR(VLOOKUP(D169,DATA!$C$2:$G$237,5,0),"")</f>
        <v>DVC</v>
      </c>
      <c r="B167" s="33" t="str">
        <f>VLOOKUP(E167,DATA!A:U,5,FALSE)</f>
        <v>Aub.</v>
      </c>
      <c r="C167" s="33" t="str">
        <f>VLOOKUP(E167,DATA!A:U,4,FALSE)</f>
        <v>ALIX</v>
      </c>
      <c r="D167" s="48" t="str">
        <f>VLOOKUP(E167,DATA!A:U,3,FALSE)</f>
        <v>00102985</v>
      </c>
      <c r="E167" s="49" t="s">
        <v>278</v>
      </c>
      <c r="F167" s="48">
        <f>VLOOKUP(E167,DATA!A:U,2,FALSE)</f>
        <v>0</v>
      </c>
      <c r="G167" s="36" t="s">
        <v>4</v>
      </c>
      <c r="H167" s="36" t="s">
        <v>645</v>
      </c>
      <c r="I167" s="50"/>
      <c r="J167" s="36" t="s">
        <v>643</v>
      </c>
      <c r="K167" s="37"/>
      <c r="L167" s="38"/>
      <c r="M167" s="51"/>
      <c r="N167" s="52"/>
      <c r="O167" s="51"/>
      <c r="P167" s="52"/>
    </row>
    <row r="168" spans="1:16" x14ac:dyDescent="0.35">
      <c r="A168" s="46" t="str">
        <f>IFERROR(VLOOKUP(D170,DATA!$C$2:$G$237,5,0),"")</f>
        <v>DVC</v>
      </c>
      <c r="B168" s="33" t="str">
        <f>VLOOKUP(E168,DATA!A:U,5,FALSE)</f>
        <v>Aub.</v>
      </c>
      <c r="C168" s="33" t="str">
        <f>VLOOKUP(E168,DATA!A:U,4,FALSE)</f>
        <v>FUENTES</v>
      </c>
      <c r="D168" s="48" t="str">
        <f>VLOOKUP(E168,DATA!A:U,3,FALSE)</f>
        <v>00103035</v>
      </c>
      <c r="E168" s="49" t="s">
        <v>280</v>
      </c>
      <c r="F168" s="48">
        <f>VLOOKUP(E168,DATA!A:U,2,FALSE)</f>
        <v>0</v>
      </c>
      <c r="G168" s="36" t="s">
        <v>4</v>
      </c>
      <c r="H168" s="36" t="s">
        <v>625</v>
      </c>
      <c r="I168" s="50"/>
      <c r="J168" s="36" t="s">
        <v>623</v>
      </c>
      <c r="K168" s="37"/>
      <c r="L168" s="38"/>
      <c r="M168" s="51"/>
      <c r="N168" s="52"/>
      <c r="O168" s="51"/>
      <c r="P168" s="52"/>
    </row>
    <row r="169" spans="1:16" x14ac:dyDescent="0.35">
      <c r="A169" s="46" t="str">
        <f>IFERROR(VLOOKUP(D171,DATA!$C$2:$G$237,5,0),"")</f>
        <v>DVC</v>
      </c>
      <c r="B169" s="33" t="str">
        <f>VLOOKUP(E169,DATA!A:U,5,FALSE)</f>
        <v>Aub.</v>
      </c>
      <c r="C169" s="33" t="str">
        <f>VLOOKUP(E169,DATA!A:U,4,FALSE)</f>
        <v>FUENTES</v>
      </c>
      <c r="D169" s="48" t="str">
        <f>VLOOKUP(E169,DATA!A:U,3,FALSE)</f>
        <v>00103035</v>
      </c>
      <c r="E169" s="49" t="s">
        <v>280</v>
      </c>
      <c r="F169" s="48">
        <f>VLOOKUP(E169,DATA!A:U,2,FALSE)</f>
        <v>0</v>
      </c>
      <c r="G169" s="36" t="s">
        <v>4</v>
      </c>
      <c r="H169" s="36" t="s">
        <v>632</v>
      </c>
      <c r="I169" s="50"/>
      <c r="J169" s="36" t="s">
        <v>623</v>
      </c>
      <c r="K169" s="37"/>
      <c r="L169" s="38"/>
      <c r="M169" s="51"/>
      <c r="N169" s="52"/>
      <c r="O169" s="51"/>
      <c r="P169" s="52"/>
    </row>
    <row r="170" spans="1:16" x14ac:dyDescent="0.35">
      <c r="A170" s="46" t="str">
        <f>IFERROR(VLOOKUP(D172,DATA!$C$2:$G$237,5,0),"")</f>
        <v>Non DVC</v>
      </c>
      <c r="B170" s="33" t="str">
        <f>VLOOKUP(E170,DATA!A:U,5,FALSE)</f>
        <v>STG</v>
      </c>
      <c r="C170" s="33" t="str">
        <f>VLOOKUP(E170,DATA!A:U,4,FALSE)</f>
        <v>XUEREB</v>
      </c>
      <c r="D170" s="34" t="str">
        <f>VLOOKUP(E170,DATA!A:U,3,FALSE)</f>
        <v>00104685</v>
      </c>
      <c r="E170" s="35" t="s">
        <v>479</v>
      </c>
      <c r="F170" s="34">
        <f>VLOOKUP(E170,DATA!A:U,2,FALSE)</f>
        <v>0</v>
      </c>
      <c r="G170" s="36" t="s">
        <v>4</v>
      </c>
      <c r="H170" s="36" t="s">
        <v>622</v>
      </c>
      <c r="I170" s="37"/>
      <c r="J170" s="36" t="s">
        <v>623</v>
      </c>
      <c r="K170" s="37"/>
      <c r="L170" s="38"/>
      <c r="M170" s="42"/>
      <c r="N170" s="43"/>
      <c r="O170" s="42"/>
      <c r="P170" s="43"/>
    </row>
    <row r="171" spans="1:16" x14ac:dyDescent="0.35">
      <c r="A171" s="46" t="str">
        <f>IFERROR(VLOOKUP(D173,DATA!$C$2:$G$237,5,0),"")</f>
        <v>DVC</v>
      </c>
      <c r="B171" s="33" t="str">
        <f>VLOOKUP(E171,DATA!A:U,5,FALSE)</f>
        <v>STG</v>
      </c>
      <c r="C171" s="33" t="str">
        <f>VLOOKUP(E171,DATA!A:U,4,FALSE)</f>
        <v>XUEREB</v>
      </c>
      <c r="D171" s="48" t="str">
        <f>VLOOKUP(E171,DATA!A:U,3,FALSE)</f>
        <v>00104685</v>
      </c>
      <c r="E171" s="49" t="s">
        <v>479</v>
      </c>
      <c r="F171" s="48">
        <f>VLOOKUP(E171,DATA!A:U,2,FALSE)</f>
        <v>0</v>
      </c>
      <c r="G171" s="36" t="s">
        <v>4</v>
      </c>
      <c r="H171" s="36" t="s">
        <v>625</v>
      </c>
      <c r="I171" s="50"/>
      <c r="J171" s="36" t="s">
        <v>623</v>
      </c>
      <c r="K171" s="37"/>
      <c r="L171" s="38"/>
      <c r="M171" s="51"/>
      <c r="N171" s="52"/>
      <c r="O171" s="51"/>
      <c r="P171" s="52"/>
    </row>
    <row r="172" spans="1:16" x14ac:dyDescent="0.35">
      <c r="A172" s="46" t="str">
        <f>IFERROR(VLOOKUP(D174,DATA!$C$2:$G$237,5,0),"")</f>
        <v>DVC</v>
      </c>
      <c r="B172" s="33" t="str">
        <f>VLOOKUP(E172,DATA!A:U,5,FALSE)</f>
        <v>Aub.</v>
      </c>
      <c r="C172" s="33" t="str">
        <f>VLOOKUP(E172,DATA!A:U,4,FALSE)</f>
        <v>PIFFAUT</v>
      </c>
      <c r="D172" s="48" t="str">
        <f>VLOOKUP(E172,DATA!A:U,3,FALSE)</f>
        <v>00103114</v>
      </c>
      <c r="E172" s="49" t="s">
        <v>111</v>
      </c>
      <c r="F172" s="48">
        <f>VLOOKUP(E172,DATA!A:U,2,FALSE)</f>
        <v>0</v>
      </c>
      <c r="G172" s="36" t="s">
        <v>4</v>
      </c>
      <c r="H172" s="36" t="s">
        <v>639</v>
      </c>
      <c r="I172" s="50"/>
      <c r="J172" s="36" t="s">
        <v>640</v>
      </c>
      <c r="K172" s="37"/>
      <c r="L172" s="38"/>
      <c r="M172" s="51"/>
      <c r="N172" s="52"/>
      <c r="O172" s="51"/>
      <c r="P172" s="52"/>
    </row>
    <row r="173" spans="1:16" x14ac:dyDescent="0.35">
      <c r="A173" s="46" t="str">
        <f>IFERROR(VLOOKUP(D175,DATA!$C$2:$G$237,5,0),"")</f>
        <v>DVC</v>
      </c>
      <c r="B173" s="33" t="str">
        <f>VLOOKUP(E173,DATA!A:U,5,FALSE)</f>
        <v>Lattes</v>
      </c>
      <c r="C173" s="33" t="str">
        <f>VLOOKUP(E173,DATA!A:U,4,FALSE)</f>
        <v>VERNE</v>
      </c>
      <c r="D173" s="48" t="str">
        <f>VLOOKUP(E173,DATA!A:U,3,FALSE)</f>
        <v>00191520</v>
      </c>
      <c r="E173" s="49" t="s">
        <v>507</v>
      </c>
      <c r="F173" s="48">
        <f>VLOOKUP(E173,DATA!A:U,2,FALSE)</f>
        <v>0</v>
      </c>
      <c r="G173" s="36" t="s">
        <v>4</v>
      </c>
      <c r="H173" s="36" t="s">
        <v>622</v>
      </c>
      <c r="I173" s="50"/>
      <c r="J173" s="36" t="s">
        <v>623</v>
      </c>
      <c r="K173" s="37"/>
      <c r="L173" s="38"/>
      <c r="M173" s="51"/>
      <c r="N173" s="52"/>
      <c r="O173" s="51"/>
      <c r="P173" s="52"/>
    </row>
    <row r="174" spans="1:16" x14ac:dyDescent="0.35">
      <c r="A174" s="46" t="str">
        <f>IFERROR(VLOOKUP(D176,DATA!$C$2:$G$237,5,0),"")</f>
        <v>DVC</v>
      </c>
      <c r="B174" s="33" t="str">
        <f>VLOOKUP(E174,DATA!A:U,5,FALSE)</f>
        <v>Aub.</v>
      </c>
      <c r="C174" s="33" t="str">
        <f>VLOOKUP(E174,DATA!A:U,4,FALSE)</f>
        <v>ALIX</v>
      </c>
      <c r="D174" s="48" t="str">
        <f>VLOOKUP(E174,DATA!A:U,3,FALSE)</f>
        <v>00102926</v>
      </c>
      <c r="E174" s="49" t="s">
        <v>283</v>
      </c>
      <c r="F174" s="48">
        <f>VLOOKUP(E174,DATA!A:U,2,FALSE)</f>
        <v>0</v>
      </c>
      <c r="G174" s="36" t="s">
        <v>4</v>
      </c>
      <c r="H174" s="36" t="s">
        <v>625</v>
      </c>
      <c r="I174" s="50"/>
      <c r="J174" s="36" t="s">
        <v>623</v>
      </c>
      <c r="K174" s="37"/>
      <c r="L174" s="38"/>
      <c r="M174" s="51"/>
      <c r="N174" s="52"/>
      <c r="O174" s="51"/>
      <c r="P174" s="52"/>
    </row>
    <row r="175" spans="1:16" x14ac:dyDescent="0.35">
      <c r="A175" s="46" t="str">
        <f>IFERROR(VLOOKUP(D177,DATA!$C$2:$G$237,5,0),"")</f>
        <v>DVC</v>
      </c>
      <c r="B175" s="33" t="str">
        <f>VLOOKUP(E175,DATA!A:U,5,FALSE)</f>
        <v>STG</v>
      </c>
      <c r="C175" s="33" t="str">
        <f>VLOOKUP(E175,DATA!A:U,4,FALSE)</f>
        <v>XUEREB</v>
      </c>
      <c r="D175" s="48" t="str">
        <f>VLOOKUP(E175,DATA!A:U,3,FALSE)</f>
        <v>00104647</v>
      </c>
      <c r="E175" s="49" t="s">
        <v>546</v>
      </c>
      <c r="F175" s="48">
        <f>VLOOKUP(E175,DATA!A:U,2,FALSE)</f>
        <v>0</v>
      </c>
      <c r="G175" s="36" t="s">
        <v>4</v>
      </c>
      <c r="H175" s="36" t="s">
        <v>625</v>
      </c>
      <c r="I175" s="50"/>
      <c r="J175" s="36" t="s">
        <v>623</v>
      </c>
      <c r="K175" s="37"/>
      <c r="L175" s="38"/>
      <c r="M175" s="51"/>
      <c r="N175" s="52"/>
      <c r="O175" s="51"/>
      <c r="P175" s="52"/>
    </row>
    <row r="176" spans="1:16" x14ac:dyDescent="0.35">
      <c r="A176" s="46" t="str">
        <f>IFERROR(VLOOKUP(D178,DATA!$C$2:$G$237,5,0),"")</f>
        <v>Non DVC</v>
      </c>
      <c r="B176" s="33" t="str">
        <f>VLOOKUP(E176,DATA!A:U,5,FALSE)</f>
        <v>STG</v>
      </c>
      <c r="C176" s="33" t="str">
        <f>VLOOKUP(E176,DATA!A:U,4,FALSE)</f>
        <v>BUISSON</v>
      </c>
      <c r="D176" s="48" t="str">
        <f>VLOOKUP(E176,DATA!A:U,3,FALSE)</f>
        <v>10507194</v>
      </c>
      <c r="E176" s="49" t="s">
        <v>552</v>
      </c>
      <c r="F176" s="48">
        <f>VLOOKUP(E176,DATA!A:U,2,FALSE)</f>
        <v>0</v>
      </c>
      <c r="G176" s="36" t="s">
        <v>4</v>
      </c>
      <c r="H176" s="36" t="s">
        <v>645</v>
      </c>
      <c r="I176" s="50"/>
      <c r="J176" s="36" t="s">
        <v>643</v>
      </c>
      <c r="K176" s="37"/>
      <c r="L176" s="38"/>
      <c r="M176" s="51"/>
      <c r="N176" s="52"/>
      <c r="O176" s="51"/>
      <c r="P176" s="52"/>
    </row>
    <row r="177" spans="1:16" x14ac:dyDescent="0.35">
      <c r="A177" s="46" t="str">
        <f>IFERROR(VLOOKUP(D179,DATA!$C$2:$G$237,5,0),"")</f>
        <v>Non DVC</v>
      </c>
      <c r="B177" s="33" t="str">
        <f>VLOOKUP(E177,DATA!A:U,5,FALSE)</f>
        <v>Lattes</v>
      </c>
      <c r="C177" s="33" t="str">
        <f>VLOOKUP(E177,DATA!A:U,4,FALSE)</f>
        <v>VERNE</v>
      </c>
      <c r="D177" s="48" t="str">
        <f>VLOOKUP(E177,DATA!A:U,3,FALSE)</f>
        <v>00191229</v>
      </c>
      <c r="E177" s="49" t="s">
        <v>491</v>
      </c>
      <c r="F177" s="48">
        <f>VLOOKUP(E177,DATA!A:U,2,FALSE)</f>
        <v>0</v>
      </c>
      <c r="G177" s="36" t="s">
        <v>4</v>
      </c>
      <c r="H177" s="36" t="s">
        <v>632</v>
      </c>
      <c r="I177" s="50"/>
      <c r="J177" s="36" t="s">
        <v>623</v>
      </c>
      <c r="K177" s="37"/>
      <c r="L177" s="38"/>
      <c r="M177" s="51"/>
      <c r="N177" s="52"/>
      <c r="O177" s="51"/>
      <c r="P177" s="52"/>
    </row>
    <row r="178" spans="1:16" x14ac:dyDescent="0.35">
      <c r="A178" s="46" t="str">
        <f>IFERROR(VLOOKUP(D180,DATA!$C$2:$G$237,5,0),"")</f>
        <v>Non DVC</v>
      </c>
      <c r="B178" s="33" t="str">
        <f>VLOOKUP(E178,DATA!A:U,5,FALSE)</f>
        <v>Lattes</v>
      </c>
      <c r="C178" s="33" t="str">
        <f>VLOOKUP(E178,DATA!A:U,4,FALSE)</f>
        <v>VERNE</v>
      </c>
      <c r="D178" s="48" t="str">
        <f>VLOOKUP(E178,DATA!A:U,3,FALSE)</f>
        <v>00069157</v>
      </c>
      <c r="E178" s="39" t="s">
        <v>89</v>
      </c>
      <c r="F178" s="48">
        <f>VLOOKUP(E178,DATA!A:U,2,FALSE)</f>
        <v>0</v>
      </c>
      <c r="G178" s="36" t="s">
        <v>4</v>
      </c>
      <c r="H178" s="36" t="s">
        <v>622</v>
      </c>
      <c r="I178" s="50"/>
      <c r="J178" s="36" t="s">
        <v>623</v>
      </c>
      <c r="K178" s="37"/>
      <c r="L178" s="38"/>
      <c r="M178" s="51"/>
      <c r="N178" s="52"/>
      <c r="O178" s="51"/>
      <c r="P178" s="52"/>
    </row>
    <row r="179" spans="1:16" x14ac:dyDescent="0.35">
      <c r="A179" s="46" t="str">
        <f>IFERROR(VLOOKUP(D181,DATA!$C$2:$G$237,5,0),"")</f>
        <v>Non DVC</v>
      </c>
      <c r="B179" s="33" t="str">
        <f>VLOOKUP(E179,DATA!A:U,5,FALSE)</f>
        <v>Lattes</v>
      </c>
      <c r="C179" s="33" t="str">
        <f>VLOOKUP(E179,DATA!A:U,4,FALSE)</f>
        <v>VERNE</v>
      </c>
      <c r="D179" s="48" t="str">
        <f>VLOOKUP(E179,DATA!A:U,3,FALSE)</f>
        <v>00069157</v>
      </c>
      <c r="E179" s="39" t="s">
        <v>89</v>
      </c>
      <c r="F179" s="48">
        <f>VLOOKUP(E179,DATA!A:U,2,FALSE)</f>
        <v>0</v>
      </c>
      <c r="G179" s="36" t="s">
        <v>4</v>
      </c>
      <c r="H179" s="36" t="s">
        <v>641</v>
      </c>
      <c r="I179" s="50"/>
      <c r="J179" s="36" t="s">
        <v>623</v>
      </c>
      <c r="K179" s="37"/>
      <c r="L179" s="38"/>
      <c r="M179" s="51"/>
      <c r="N179" s="52"/>
      <c r="O179" s="51"/>
      <c r="P179" s="52"/>
    </row>
    <row r="180" spans="1:16" x14ac:dyDescent="0.35">
      <c r="A180" s="46" t="str">
        <f>IFERROR(VLOOKUP(D182,DATA!$C$2:$G$237,5,0),"")</f>
        <v>DVC</v>
      </c>
      <c r="B180" s="33" t="str">
        <f>VLOOKUP(E180,DATA!A:U,5,FALSE)</f>
        <v>Aub.</v>
      </c>
      <c r="C180" s="33" t="str">
        <f>VLOOKUP(E180,DATA!A:U,4,FALSE)</f>
        <v>PIFFAUT</v>
      </c>
      <c r="D180" s="48" t="str">
        <f>VLOOKUP(E180,DATA!A:U,3,FALSE)</f>
        <v>00102910</v>
      </c>
      <c r="E180" s="49" t="s">
        <v>294</v>
      </c>
      <c r="F180" s="48">
        <f>VLOOKUP(E180,DATA!A:U,2,FALSE)</f>
        <v>0</v>
      </c>
      <c r="G180" s="36" t="s">
        <v>4</v>
      </c>
      <c r="H180" s="36" t="s">
        <v>639</v>
      </c>
      <c r="I180" s="50"/>
      <c r="J180" s="36" t="s">
        <v>640</v>
      </c>
      <c r="K180" s="37"/>
      <c r="L180" s="38"/>
      <c r="M180" s="51"/>
      <c r="N180" s="52"/>
      <c r="O180" s="51"/>
      <c r="P180" s="52"/>
    </row>
    <row r="181" spans="1:16" x14ac:dyDescent="0.35">
      <c r="A181" s="46" t="str">
        <f>IFERROR(VLOOKUP(D183,DATA!$C$2:$G$237,5,0),"")</f>
        <v>DVC</v>
      </c>
      <c r="B181" s="33" t="str">
        <f>VLOOKUP(E181,DATA!A:U,5,FALSE)</f>
        <v>Aub.</v>
      </c>
      <c r="C181" s="33" t="str">
        <f>VLOOKUP(E181,DATA!A:U,4,FALSE)</f>
        <v>PIFFAUT</v>
      </c>
      <c r="D181" s="48" t="str">
        <f>VLOOKUP(E181,DATA!A:U,3,FALSE)</f>
        <v>00102910</v>
      </c>
      <c r="E181" s="49" t="s">
        <v>294</v>
      </c>
      <c r="F181" s="48">
        <f>VLOOKUP(E181,DATA!A:U,2,FALSE)</f>
        <v>0</v>
      </c>
      <c r="G181" s="36" t="s">
        <v>4</v>
      </c>
      <c r="H181" s="36" t="s">
        <v>645</v>
      </c>
      <c r="I181" s="50"/>
      <c r="J181" s="36" t="s">
        <v>643</v>
      </c>
      <c r="K181" s="37"/>
      <c r="L181" s="38"/>
      <c r="M181" s="51"/>
      <c r="N181" s="52"/>
      <c r="O181" s="51"/>
      <c r="P181" s="52"/>
    </row>
    <row r="182" spans="1:16" x14ac:dyDescent="0.35">
      <c r="A182" s="46" t="str">
        <f>IFERROR(VLOOKUP(D184,DATA!$C$2:$G$237,5,0),"")</f>
        <v>DVC</v>
      </c>
      <c r="B182" s="33" t="str">
        <f>VLOOKUP(E182,DATA!A:U,5,FALSE)</f>
        <v>Aub.</v>
      </c>
      <c r="C182" s="33" t="str">
        <f>VLOOKUP(E182,DATA!A:U,4,FALSE)</f>
        <v>ALIX</v>
      </c>
      <c r="D182" s="48" t="str">
        <f>VLOOKUP(E182,DATA!A:U,3,FALSE)</f>
        <v>00103029</v>
      </c>
      <c r="E182" s="49" t="s">
        <v>298</v>
      </c>
      <c r="F182" s="48">
        <f>VLOOKUP(E182,DATA!A:U,2,FALSE)</f>
        <v>0</v>
      </c>
      <c r="G182" s="36" t="s">
        <v>4</v>
      </c>
      <c r="H182" s="36" t="s">
        <v>625</v>
      </c>
      <c r="I182" s="50"/>
      <c r="J182" s="36" t="s">
        <v>623</v>
      </c>
      <c r="K182" s="37"/>
      <c r="L182" s="38"/>
      <c r="M182" s="51"/>
      <c r="N182" s="52"/>
      <c r="O182" s="51"/>
      <c r="P182" s="52"/>
    </row>
    <row r="183" spans="1:16" x14ac:dyDescent="0.35">
      <c r="A183" s="46" t="str">
        <f>IFERROR(VLOOKUP(D185,DATA!$C$2:$G$237,5,0),"")</f>
        <v>DVC</v>
      </c>
      <c r="B183" s="33" t="str">
        <f>VLOOKUP(E183,DATA!A:U,5,FALSE)</f>
        <v>Aub.</v>
      </c>
      <c r="C183" s="33" t="str">
        <f>VLOOKUP(E183,DATA!A:U,4,FALSE)</f>
        <v>ALIX</v>
      </c>
      <c r="D183" s="48" t="str">
        <f>VLOOKUP(E183,DATA!A:U,3,FALSE)</f>
        <v>00103029</v>
      </c>
      <c r="E183" s="49" t="s">
        <v>298</v>
      </c>
      <c r="F183" s="48">
        <f>VLOOKUP(E183,DATA!A:U,2,FALSE)</f>
        <v>0</v>
      </c>
      <c r="G183" s="36" t="s">
        <v>4</v>
      </c>
      <c r="H183" s="36" t="s">
        <v>639</v>
      </c>
      <c r="I183" s="50"/>
      <c r="J183" s="36" t="s">
        <v>640</v>
      </c>
      <c r="K183" s="37"/>
      <c r="L183" s="38"/>
      <c r="M183" s="51"/>
      <c r="N183" s="52"/>
      <c r="O183" s="51"/>
      <c r="P183" s="52"/>
    </row>
    <row r="184" spans="1:16" x14ac:dyDescent="0.35">
      <c r="A184" s="46" t="str">
        <f>IFERROR(VLOOKUP(D186,DATA!$C$2:$G$237,5,0),"")</f>
        <v/>
      </c>
      <c r="B184" s="33" t="str">
        <f>VLOOKUP(E184,DATA!A:U,5,FALSE)</f>
        <v>Aub.</v>
      </c>
      <c r="C184" s="33" t="str">
        <f>VLOOKUP(E184,DATA!A:U,4,FALSE)</f>
        <v>SENEPART</v>
      </c>
      <c r="D184" s="48" t="str">
        <f>VLOOKUP(E184,DATA!A:U,3,FALSE)</f>
        <v>00102899</v>
      </c>
      <c r="E184" s="49" t="s">
        <v>300</v>
      </c>
      <c r="F184" s="48">
        <f>VLOOKUP(E184,DATA!A:U,2,FALSE)</f>
        <v>0</v>
      </c>
      <c r="G184" s="36" t="s">
        <v>4</v>
      </c>
      <c r="H184" s="36" t="s">
        <v>625</v>
      </c>
      <c r="I184" s="50"/>
      <c r="J184" s="36" t="s">
        <v>623</v>
      </c>
      <c r="K184" s="37"/>
      <c r="L184" s="38"/>
      <c r="M184" s="51"/>
      <c r="N184" s="52"/>
      <c r="O184" s="51"/>
      <c r="P184" s="52"/>
    </row>
    <row r="185" spans="1:16" x14ac:dyDescent="0.35">
      <c r="A185" s="46" t="str">
        <f>IFERROR(VLOOKUP(D187,DATA!$C$2:$G$237,5,0),"")</f>
        <v/>
      </c>
      <c r="B185" s="33" t="str">
        <f>VLOOKUP(E185,DATA!A:U,5,FALSE)</f>
        <v>Aub.</v>
      </c>
      <c r="C185" s="33" t="str">
        <f>VLOOKUP(E185,DATA!A:U,4,FALSE)</f>
        <v>SENEPART</v>
      </c>
      <c r="D185" s="48" t="str">
        <f>VLOOKUP(E185,DATA!A:U,3,FALSE)</f>
        <v>00103001</v>
      </c>
      <c r="E185" s="49" t="s">
        <v>302</v>
      </c>
      <c r="F185" s="48">
        <f>VLOOKUP(E185,DATA!A:U,2,FALSE)</f>
        <v>0</v>
      </c>
      <c r="G185" s="36" t="s">
        <v>4</v>
      </c>
      <c r="H185" s="36" t="s">
        <v>625</v>
      </c>
      <c r="I185" s="50"/>
      <c r="J185" s="36" t="s">
        <v>623</v>
      </c>
      <c r="K185" s="37"/>
      <c r="L185" s="38"/>
      <c r="M185" s="51"/>
      <c r="N185" s="52"/>
      <c r="O185" s="51"/>
      <c r="P185" s="52"/>
    </row>
    <row r="186" spans="1:16" x14ac:dyDescent="0.35">
      <c r="A186" s="46" t="str">
        <f>IFERROR(VLOOKUP(D188,DATA!$C$2:$G$237,5,0),"")</f>
        <v>DVC</v>
      </c>
      <c r="B186" s="33" t="e">
        <f>VLOOKUP(E186,DATA!A:U,5,FALSE)</f>
        <v>#N/A</v>
      </c>
      <c r="C186" s="33" t="e">
        <f>VLOOKUP(E186,DATA!A:U,4,FALSE)</f>
        <v>#N/A</v>
      </c>
      <c r="D186" s="48" t="e">
        <f>VLOOKUP(E186,DATA!A:U,3,FALSE)</f>
        <v>#N/A</v>
      </c>
      <c r="E186" s="39" t="s">
        <v>304</v>
      </c>
      <c r="F186" s="48" t="e">
        <f>VLOOKUP(E186,DATA!A:U,2,FALSE)</f>
        <v>#N/A</v>
      </c>
      <c r="G186" s="36" t="s">
        <v>4</v>
      </c>
      <c r="H186" s="36" t="s">
        <v>625</v>
      </c>
      <c r="I186" s="50"/>
      <c r="J186" s="36" t="s">
        <v>623</v>
      </c>
      <c r="K186" s="37"/>
      <c r="L186" s="38"/>
      <c r="M186" s="51"/>
      <c r="N186" s="52"/>
      <c r="O186" s="51"/>
      <c r="P186" s="52"/>
    </row>
    <row r="187" spans="1:16" x14ac:dyDescent="0.35">
      <c r="A187" s="46" t="str">
        <f>IFERROR(VLOOKUP(D189,DATA!$C$2:$G$237,5,0),"")</f>
        <v>DVC</v>
      </c>
      <c r="B187" s="33" t="e">
        <f>VLOOKUP(E187,DATA!A:U,5,FALSE)</f>
        <v>#N/A</v>
      </c>
      <c r="C187" s="33" t="e">
        <f>VLOOKUP(E187,DATA!A:U,4,FALSE)</f>
        <v>#N/A</v>
      </c>
      <c r="D187" s="48" t="e">
        <f>VLOOKUP(E187,DATA!A:U,3,FALSE)</f>
        <v>#N/A</v>
      </c>
      <c r="E187" s="39" t="s">
        <v>304</v>
      </c>
      <c r="F187" s="48" t="e">
        <f>VLOOKUP(E187,DATA!A:U,2,FALSE)</f>
        <v>#N/A</v>
      </c>
      <c r="G187" s="36" t="s">
        <v>4</v>
      </c>
      <c r="H187" s="36" t="s">
        <v>632</v>
      </c>
      <c r="I187" s="50"/>
      <c r="J187" s="36" t="s">
        <v>623</v>
      </c>
      <c r="K187" s="37"/>
      <c r="L187" s="38"/>
      <c r="M187" s="51"/>
      <c r="N187" s="52"/>
      <c r="O187" s="51"/>
      <c r="P187" s="52"/>
    </row>
    <row r="188" spans="1:16" x14ac:dyDescent="0.35">
      <c r="A188" s="46" t="str">
        <f>IFERROR(VLOOKUP(D190,DATA!$C$2:$G$237,5,0),"")</f>
        <v>Non DVC</v>
      </c>
      <c r="B188" s="33" t="str">
        <f>VLOOKUP(E188,DATA!A:U,5,FALSE)</f>
        <v>Aub.</v>
      </c>
      <c r="C188" s="33" t="str">
        <f>VLOOKUP(E188,DATA!A:U,4,FALSE)</f>
        <v>SAVY</v>
      </c>
      <c r="D188" s="48" t="str">
        <f>VLOOKUP(E188,DATA!A:U,3,FALSE)</f>
        <v>00103101</v>
      </c>
      <c r="E188" s="39" t="s">
        <v>634</v>
      </c>
      <c r="F188" s="48">
        <f>VLOOKUP(E188,DATA!A:U,2,FALSE)</f>
        <v>0</v>
      </c>
      <c r="G188" s="36" t="s">
        <v>4</v>
      </c>
      <c r="H188" s="36" t="s">
        <v>622</v>
      </c>
      <c r="I188" s="50"/>
      <c r="J188" s="36" t="s">
        <v>623</v>
      </c>
      <c r="K188" s="37"/>
      <c r="L188" s="38"/>
      <c r="M188" s="51"/>
      <c r="N188" s="52"/>
      <c r="O188" s="51"/>
      <c r="P188" s="52"/>
    </row>
    <row r="189" spans="1:16" x14ac:dyDescent="0.35">
      <c r="A189" s="46" t="str">
        <f>IFERROR(VLOOKUP(D191,DATA!$C$2:$G$237,5,0),"")</f>
        <v>DVC</v>
      </c>
      <c r="B189" s="33" t="str">
        <f>VLOOKUP(E189,DATA!A:U,5,FALSE)</f>
        <v>Aub.</v>
      </c>
      <c r="C189" s="33" t="str">
        <f>VLOOKUP(E189,DATA!A:U,4,FALSE)</f>
        <v>SAVY</v>
      </c>
      <c r="D189" s="48" t="str">
        <f>VLOOKUP(E189,DATA!A:U,3,FALSE)</f>
        <v>00103101</v>
      </c>
      <c r="E189" s="49" t="s">
        <v>634</v>
      </c>
      <c r="F189" s="48">
        <f>VLOOKUP(E189,DATA!A:U,2,FALSE)</f>
        <v>0</v>
      </c>
      <c r="G189" s="36" t="s">
        <v>4</v>
      </c>
      <c r="H189" s="36" t="s">
        <v>635</v>
      </c>
      <c r="I189" s="50"/>
      <c r="J189" s="36" t="s">
        <v>623</v>
      </c>
      <c r="K189" s="37"/>
      <c r="L189" s="38"/>
      <c r="M189" s="51"/>
      <c r="N189" s="52"/>
      <c r="O189" s="51"/>
      <c r="P189" s="52"/>
    </row>
    <row r="190" spans="1:16" x14ac:dyDescent="0.35">
      <c r="A190" s="46" t="str">
        <f>IFERROR(VLOOKUP(D192,DATA!$C$2:$G$237,5,0),"")</f>
        <v>DVC</v>
      </c>
      <c r="B190" s="33" t="str">
        <f>VLOOKUP(E190,DATA!A:U,5,FALSE)</f>
        <v>Aub.</v>
      </c>
      <c r="C190" s="33" t="str">
        <f>VLOOKUP(E190,DATA!A:U,4,FALSE)</f>
        <v>RICCARDI</v>
      </c>
      <c r="D190" s="48" t="str">
        <f>VLOOKUP(E190,DATA!A:U,3,FALSE)</f>
        <v>00102992</v>
      </c>
      <c r="E190" s="49" t="s">
        <v>633</v>
      </c>
      <c r="F190" s="48">
        <f>VLOOKUP(E190,DATA!A:U,2,FALSE)</f>
        <v>0</v>
      </c>
      <c r="G190" s="36" t="s">
        <v>4</v>
      </c>
      <c r="H190" s="36" t="s">
        <v>639</v>
      </c>
      <c r="I190" s="50"/>
      <c r="J190" s="36" t="s">
        <v>640</v>
      </c>
      <c r="K190" s="37"/>
      <c r="L190" s="38"/>
      <c r="M190" s="51"/>
      <c r="N190" s="52"/>
      <c r="O190" s="51"/>
      <c r="P190" s="52"/>
    </row>
    <row r="191" spans="1:16" x14ac:dyDescent="0.35">
      <c r="A191" s="46" t="str">
        <f>IFERROR(VLOOKUP(D193,DATA!$C$2:$G$237,5,0),"")</f>
        <v>DVC</v>
      </c>
      <c r="B191" s="33" t="str">
        <f>VLOOKUP(E191,DATA!A:U,5,FALSE)</f>
        <v>Aub.</v>
      </c>
      <c r="C191" s="33" t="str">
        <f>VLOOKUP(E191,DATA!A:U,4,FALSE)</f>
        <v>PIFFAUT</v>
      </c>
      <c r="D191" s="48" t="str">
        <f>VLOOKUP(E191,DATA!A:U,3,FALSE)</f>
        <v>00102996</v>
      </c>
      <c r="E191" s="49" t="s">
        <v>309</v>
      </c>
      <c r="F191" s="48">
        <f>VLOOKUP(E191,DATA!A:U,2,FALSE)</f>
        <v>0</v>
      </c>
      <c r="G191" s="36" t="s">
        <v>4</v>
      </c>
      <c r="H191" s="36" t="s">
        <v>632</v>
      </c>
      <c r="I191" s="50"/>
      <c r="J191" s="36" t="s">
        <v>623</v>
      </c>
      <c r="K191" s="37"/>
      <c r="L191" s="38"/>
      <c r="M191" s="51"/>
      <c r="N191" s="52"/>
      <c r="O191" s="51"/>
      <c r="P191" s="52"/>
    </row>
    <row r="192" spans="1:16" x14ac:dyDescent="0.35">
      <c r="A192" s="46" t="str">
        <f>IFERROR(VLOOKUP(D194,DATA!$C$2:$G$237,5,0),"")</f>
        <v>Non DVC</v>
      </c>
      <c r="B192" s="33" t="str">
        <f>VLOOKUP(E192,DATA!A:U,5,FALSE)</f>
        <v>Aub.</v>
      </c>
      <c r="C192" s="33" t="str">
        <f>VLOOKUP(E192,DATA!A:U,4,FALSE)</f>
        <v>PIFFAUT</v>
      </c>
      <c r="D192" s="48" t="str">
        <f>VLOOKUP(E192,DATA!A:U,3,FALSE)</f>
        <v>00102996</v>
      </c>
      <c r="E192" s="49" t="s">
        <v>309</v>
      </c>
      <c r="F192" s="48">
        <f>VLOOKUP(E192,DATA!A:U,2,FALSE)</f>
        <v>0</v>
      </c>
      <c r="G192" s="36" t="s">
        <v>4</v>
      </c>
      <c r="H192" s="36" t="s">
        <v>637</v>
      </c>
      <c r="I192" s="50"/>
      <c r="J192" s="36" t="s">
        <v>623</v>
      </c>
      <c r="K192" s="37"/>
      <c r="L192" s="38"/>
      <c r="M192" s="51"/>
      <c r="N192" s="52"/>
      <c r="O192" s="51"/>
      <c r="P192" s="52"/>
    </row>
    <row r="193" spans="1:16" x14ac:dyDescent="0.35">
      <c r="A193" s="46" t="str">
        <f>IFERROR(VLOOKUP(D195,DATA!$C$2:$G$237,5,0),"")</f>
        <v>Non DVC</v>
      </c>
      <c r="B193" s="33" t="str">
        <f>VLOOKUP(E193,DATA!A:U,5,FALSE)</f>
        <v>Aub.</v>
      </c>
      <c r="C193" s="33" t="str">
        <f>VLOOKUP(E193,DATA!A:U,4,FALSE)</f>
        <v>PIFFAUT</v>
      </c>
      <c r="D193" s="48" t="str">
        <f>VLOOKUP(E193,DATA!A:U,3,FALSE)</f>
        <v>00102996</v>
      </c>
      <c r="E193" s="49" t="s">
        <v>309</v>
      </c>
      <c r="F193" s="48">
        <f>VLOOKUP(E193,DATA!A:U,2,FALSE)</f>
        <v>0</v>
      </c>
      <c r="G193" s="36" t="s">
        <v>4</v>
      </c>
      <c r="H193" s="36" t="s">
        <v>639</v>
      </c>
      <c r="I193" s="50"/>
      <c r="J193" s="36" t="s">
        <v>640</v>
      </c>
      <c r="K193" s="37"/>
      <c r="L193" s="38"/>
      <c r="M193" s="51"/>
      <c r="N193" s="52"/>
      <c r="O193" s="51"/>
      <c r="P193" s="52"/>
    </row>
    <row r="194" spans="1:16" x14ac:dyDescent="0.35">
      <c r="A194" s="46" t="str">
        <f>IFERROR(VLOOKUP(D196,DATA!$C$2:$G$237,5,0),"")</f>
        <v>Non DVC</v>
      </c>
      <c r="B194" s="33" t="str">
        <f>VLOOKUP(E194,DATA!A:U,5,FALSE)</f>
        <v>Aub.</v>
      </c>
      <c r="C194" s="33" t="str">
        <f>VLOOKUP(E194,DATA!A:U,4,FALSE)</f>
        <v>DARDARE</v>
      </c>
      <c r="D194" s="48" t="str">
        <f>VLOOKUP(E194,DATA!A:U,3,FALSE)</f>
        <v>00103025</v>
      </c>
      <c r="E194" s="49" t="s">
        <v>311</v>
      </c>
      <c r="F194" s="48">
        <f>VLOOKUP(E194,DATA!A:U,2,FALSE)</f>
        <v>0</v>
      </c>
      <c r="G194" s="36" t="s">
        <v>4</v>
      </c>
      <c r="H194" s="36" t="s">
        <v>625</v>
      </c>
      <c r="I194" s="50"/>
      <c r="J194" s="36" t="s">
        <v>623</v>
      </c>
      <c r="K194" s="37"/>
      <c r="L194" s="38"/>
      <c r="M194" s="51"/>
      <c r="N194" s="52"/>
      <c r="O194" s="51"/>
      <c r="P194" s="52"/>
    </row>
    <row r="195" spans="1:16" x14ac:dyDescent="0.35">
      <c r="A195" s="46" t="str">
        <f>IFERROR(VLOOKUP(D197,DATA!$C$2:$G$237,5,0),"")</f>
        <v>DVC</v>
      </c>
      <c r="B195" s="33" t="str">
        <f>VLOOKUP(E195,DATA!A:U,5,FALSE)</f>
        <v>Aub.</v>
      </c>
      <c r="C195" s="33" t="str">
        <f>VLOOKUP(E195,DATA!A:U,4,FALSE)</f>
        <v>DARDARE</v>
      </c>
      <c r="D195" s="48" t="str">
        <f>VLOOKUP(E195,DATA!A:U,3,FALSE)</f>
        <v>00103025</v>
      </c>
      <c r="E195" s="49" t="s">
        <v>311</v>
      </c>
      <c r="F195" s="48">
        <f>VLOOKUP(E195,DATA!A:U,2,FALSE)</f>
        <v>0</v>
      </c>
      <c r="G195" s="36" t="s">
        <v>4</v>
      </c>
      <c r="H195" s="36" t="s">
        <v>632</v>
      </c>
      <c r="I195" s="50"/>
      <c r="J195" s="36" t="s">
        <v>623</v>
      </c>
      <c r="K195" s="37"/>
      <c r="L195" s="38"/>
      <c r="M195" s="51"/>
      <c r="N195" s="52"/>
      <c r="O195" s="51"/>
      <c r="P195" s="52"/>
    </row>
    <row r="196" spans="1:16" x14ac:dyDescent="0.35">
      <c r="A196" s="46" t="str">
        <f>IFERROR(VLOOKUP(D198,DATA!$C$2:$G$237,5,0),"")</f>
        <v>DVC</v>
      </c>
      <c r="B196" s="33" t="str">
        <f>VLOOKUP(E196,DATA!A:U,5,FALSE)</f>
        <v>Aub.</v>
      </c>
      <c r="C196" s="33" t="str">
        <f>VLOOKUP(E196,DATA!A:U,4,FALSE)</f>
        <v>DARDARE</v>
      </c>
      <c r="D196" s="48" t="str">
        <f>VLOOKUP(E196,DATA!A:U,3,FALSE)</f>
        <v>00103025</v>
      </c>
      <c r="E196" s="49" t="s">
        <v>311</v>
      </c>
      <c r="F196" s="48">
        <f>VLOOKUP(E196,DATA!A:U,2,FALSE)</f>
        <v>0</v>
      </c>
      <c r="G196" s="36" t="s">
        <v>4</v>
      </c>
      <c r="H196" s="36" t="s">
        <v>639</v>
      </c>
      <c r="I196" s="50"/>
      <c r="J196" s="36" t="s">
        <v>640</v>
      </c>
      <c r="K196" s="37"/>
      <c r="L196" s="38"/>
      <c r="M196" s="51"/>
      <c r="N196" s="52"/>
      <c r="O196" s="51"/>
      <c r="P196" s="52"/>
    </row>
    <row r="197" spans="1:16" x14ac:dyDescent="0.35">
      <c r="A197" s="46" t="str">
        <f>IFERROR(VLOOKUP(D199,DATA!$C$2:$G$237,5,0),"")</f>
        <v>Non DVC</v>
      </c>
      <c r="B197" s="33" t="str">
        <f>VLOOKUP(E197,DATA!A:U,5,FALSE)</f>
        <v>Aub.</v>
      </c>
      <c r="C197" s="33" t="str">
        <f>VLOOKUP(E197,DATA!A:U,4,FALSE)</f>
        <v>SENEPART</v>
      </c>
      <c r="D197" s="48" t="str">
        <f>VLOOKUP(E197,DATA!A:U,3,FALSE)</f>
        <v>00102986</v>
      </c>
      <c r="E197" s="49" t="s">
        <v>316</v>
      </c>
      <c r="F197" s="48">
        <f>VLOOKUP(E197,DATA!A:U,2,FALSE)</f>
        <v>0</v>
      </c>
      <c r="G197" s="36" t="s">
        <v>4</v>
      </c>
      <c r="H197" s="36" t="s">
        <v>622</v>
      </c>
      <c r="I197" s="50"/>
      <c r="J197" s="36" t="s">
        <v>623</v>
      </c>
      <c r="K197" s="37"/>
      <c r="L197" s="38"/>
      <c r="M197" s="51"/>
      <c r="N197" s="52"/>
      <c r="O197" s="51"/>
      <c r="P197" s="52"/>
    </row>
    <row r="198" spans="1:16" x14ac:dyDescent="0.35">
      <c r="A198" s="46" t="str">
        <f>IFERROR(VLOOKUP(D200,DATA!$C$2:$G$237,5,0),"")</f>
        <v>DVC</v>
      </c>
      <c r="B198" s="33" t="str">
        <f>VLOOKUP(E198,DATA!A:U,5,FALSE)</f>
        <v>Aub.</v>
      </c>
      <c r="C198" s="33" t="str">
        <f>VLOOKUP(E198,DATA!A:U,4,FALSE)</f>
        <v>SENEPART</v>
      </c>
      <c r="D198" s="48" t="str">
        <f>VLOOKUP(E198,DATA!A:U,3,FALSE)</f>
        <v>00102986</v>
      </c>
      <c r="E198" s="49" t="s">
        <v>316</v>
      </c>
      <c r="F198" s="48">
        <f>VLOOKUP(E198,DATA!A:U,2,FALSE)</f>
        <v>0</v>
      </c>
      <c r="G198" s="36" t="s">
        <v>4</v>
      </c>
      <c r="H198" s="36" t="s">
        <v>625</v>
      </c>
      <c r="I198" s="50"/>
      <c r="J198" s="36" t="s">
        <v>623</v>
      </c>
      <c r="K198" s="37"/>
      <c r="L198" s="38"/>
      <c r="M198" s="51"/>
      <c r="N198" s="52"/>
      <c r="O198" s="51"/>
      <c r="P198" s="52"/>
    </row>
    <row r="199" spans="1:16" x14ac:dyDescent="0.35">
      <c r="A199" s="46" t="str">
        <f>IFERROR(VLOOKUP(D201,DATA!$C$2:$G$237,5,0),"")</f>
        <v>DVC</v>
      </c>
      <c r="B199" s="33" t="str">
        <f>VLOOKUP(E199,DATA!A:U,5,FALSE)</f>
        <v>STG</v>
      </c>
      <c r="C199" s="33" t="str">
        <f>VLOOKUP(E199,DATA!A:U,4,FALSE)</f>
        <v>FOUASSIER</v>
      </c>
      <c r="D199" s="48" t="str">
        <f>VLOOKUP(E199,DATA!A:U,3,FALSE)</f>
        <v>00104417</v>
      </c>
      <c r="E199" s="49" t="s">
        <v>554</v>
      </c>
      <c r="F199" s="48">
        <f>VLOOKUP(E199,DATA!A:U,2,FALSE)</f>
        <v>0</v>
      </c>
      <c r="G199" s="36" t="s">
        <v>4</v>
      </c>
      <c r="H199" s="36" t="s">
        <v>625</v>
      </c>
      <c r="I199" s="50"/>
      <c r="J199" s="36" t="s">
        <v>623</v>
      </c>
      <c r="K199" s="37"/>
      <c r="L199" s="38"/>
      <c r="M199" s="51"/>
      <c r="N199" s="52"/>
      <c r="O199" s="51"/>
      <c r="P199" s="52"/>
    </row>
    <row r="200" spans="1:16" x14ac:dyDescent="0.35">
      <c r="A200" s="46" t="str">
        <f>IFERROR(VLOOKUP(D202,DATA!$C$2:$G$237,5,0),"")</f>
        <v>DVC</v>
      </c>
      <c r="B200" s="33" t="str">
        <f>VLOOKUP(E200,DATA!A:U,5,FALSE)</f>
        <v>Lattes</v>
      </c>
      <c r="C200" s="33" t="str">
        <f>VLOOKUP(E200,DATA!A:U,4,FALSE)</f>
        <v>JACKEL</v>
      </c>
      <c r="D200" s="48" t="str">
        <f>VLOOKUP(E200,DATA!A:U,3,FALSE)</f>
        <v>00104645</v>
      </c>
      <c r="E200" s="49" t="s">
        <v>34</v>
      </c>
      <c r="F200" s="48">
        <f>VLOOKUP(E200,DATA!A:U,2,FALSE)</f>
        <v>0</v>
      </c>
      <c r="G200" s="36" t="s">
        <v>4</v>
      </c>
      <c r="H200" s="36" t="s">
        <v>622</v>
      </c>
      <c r="I200" s="50"/>
      <c r="J200" s="36" t="s">
        <v>623</v>
      </c>
      <c r="K200" s="37"/>
      <c r="L200" s="38"/>
      <c r="M200" s="51"/>
      <c r="N200" s="52"/>
      <c r="O200" s="51"/>
      <c r="P200" s="52"/>
    </row>
    <row r="201" spans="1:16" x14ac:dyDescent="0.35">
      <c r="A201" s="46" t="str">
        <f>IFERROR(VLOOKUP(D203,DATA!$C$2:$G$237,5,0),"")</f>
        <v>DVC</v>
      </c>
      <c r="B201" s="33" t="str">
        <f>VLOOKUP(E201,DATA!A:U,5,FALSE)</f>
        <v>Lattes</v>
      </c>
      <c r="C201" s="33" t="str">
        <f>VLOOKUP(E201,DATA!A:U,4,FALSE)</f>
        <v>JACKEL</v>
      </c>
      <c r="D201" s="48" t="str">
        <f>VLOOKUP(E201,DATA!A:U,3,FALSE)</f>
        <v>00104645</v>
      </c>
      <c r="E201" s="49" t="s">
        <v>34</v>
      </c>
      <c r="F201" s="48">
        <f>VLOOKUP(E201,DATA!A:U,2,FALSE)</f>
        <v>0</v>
      </c>
      <c r="G201" s="36" t="s">
        <v>4</v>
      </c>
      <c r="H201" s="36" t="s">
        <v>638</v>
      </c>
      <c r="I201" s="50"/>
      <c r="J201" s="36" t="s">
        <v>623</v>
      </c>
      <c r="K201" s="37"/>
      <c r="L201" s="38"/>
      <c r="M201" s="51"/>
      <c r="N201" s="52"/>
      <c r="O201" s="51"/>
      <c r="P201" s="52"/>
    </row>
    <row r="202" spans="1:16" x14ac:dyDescent="0.35">
      <c r="A202" s="46" t="str">
        <f>IFERROR(VLOOKUP(D204,DATA!$C$2:$G$237,5,0),"")</f>
        <v>DVC</v>
      </c>
      <c r="B202" s="33" t="str">
        <f>VLOOKUP(E202,DATA!A:U,5,FALSE)</f>
        <v>Lattes</v>
      </c>
      <c r="C202" s="33" t="str">
        <f>VLOOKUP(E202,DATA!A:U,4,FALSE)</f>
        <v>JACKEL</v>
      </c>
      <c r="D202" s="48" t="str">
        <f>VLOOKUP(E202,DATA!A:U,3,FALSE)</f>
        <v>00104645</v>
      </c>
      <c r="E202" s="49" t="s">
        <v>34</v>
      </c>
      <c r="F202" s="48">
        <f>VLOOKUP(E202,DATA!A:U,2,FALSE)</f>
        <v>0</v>
      </c>
      <c r="G202" s="36" t="s">
        <v>4</v>
      </c>
      <c r="H202" s="36" t="s">
        <v>642</v>
      </c>
      <c r="I202" s="50"/>
      <c r="J202" s="36" t="s">
        <v>643</v>
      </c>
      <c r="K202" s="37"/>
      <c r="L202" s="38"/>
      <c r="M202" s="51"/>
      <c r="N202" s="52"/>
      <c r="O202" s="51"/>
      <c r="P202" s="52"/>
    </row>
    <row r="203" spans="1:16" x14ac:dyDescent="0.35">
      <c r="A203" s="46" t="str">
        <f>IFERROR(VLOOKUP(D205,DATA!$C$2:$G$237,5,0),"")</f>
        <v>DVC</v>
      </c>
      <c r="B203" s="33" t="str">
        <f>VLOOKUP(E203,DATA!A:U,5,FALSE)</f>
        <v>STG</v>
      </c>
      <c r="C203" s="33" t="str">
        <f>VLOOKUP(E203,DATA!A:U,4,FALSE)</f>
        <v>FOUASSIER</v>
      </c>
      <c r="D203" s="48" t="str">
        <f>VLOOKUP(E203,DATA!A:U,3,FALSE)</f>
        <v>00032976</v>
      </c>
      <c r="E203" s="49" t="s">
        <v>556</v>
      </c>
      <c r="F203" s="48">
        <f>VLOOKUP(E203,DATA!A:U,2,FALSE)</f>
        <v>0</v>
      </c>
      <c r="G203" s="36" t="s">
        <v>4</v>
      </c>
      <c r="H203" s="36" t="s">
        <v>625</v>
      </c>
      <c r="I203" s="50"/>
      <c r="J203" s="36" t="s">
        <v>623</v>
      </c>
      <c r="K203" s="37"/>
      <c r="L203" s="38"/>
      <c r="M203" s="51"/>
      <c r="N203" s="52"/>
      <c r="O203" s="51"/>
      <c r="P203" s="52"/>
    </row>
    <row r="204" spans="1:16" x14ac:dyDescent="0.35">
      <c r="A204" s="46" t="str">
        <f>IFERROR(VLOOKUP(D206,DATA!$C$2:$G$237,5,0),"")</f>
        <v>Non DVC</v>
      </c>
      <c r="B204" s="33" t="str">
        <f>VLOOKUP(E204,DATA!A:U,5,FALSE)</f>
        <v>STG</v>
      </c>
      <c r="C204" s="33" t="str">
        <f>VLOOKUP(E204,DATA!A:U,4,FALSE)</f>
        <v>FOUASSIER</v>
      </c>
      <c r="D204" s="48" t="str">
        <f>VLOOKUP(E204,DATA!A:U,3,FALSE)</f>
        <v>00032976</v>
      </c>
      <c r="E204" s="49" t="s">
        <v>556</v>
      </c>
      <c r="F204" s="48">
        <f>VLOOKUP(E204,DATA!A:U,2,FALSE)</f>
        <v>0</v>
      </c>
      <c r="G204" s="36" t="s">
        <v>4</v>
      </c>
      <c r="H204" s="36" t="s">
        <v>645</v>
      </c>
      <c r="I204" s="50"/>
      <c r="J204" s="36" t="s">
        <v>643</v>
      </c>
      <c r="K204" s="37"/>
      <c r="L204" s="38"/>
      <c r="M204" s="51"/>
      <c r="N204" s="52"/>
      <c r="O204" s="51"/>
      <c r="P204" s="52"/>
    </row>
    <row r="205" spans="1:16" x14ac:dyDescent="0.35">
      <c r="A205" s="46" t="str">
        <f>IFERROR(VLOOKUP(D207,DATA!$C$2:$G$237,5,0),"")</f>
        <v>DVC</v>
      </c>
      <c r="B205" s="33" t="str">
        <f>VLOOKUP(E205,DATA!A:U,5,FALSE)</f>
        <v>STG</v>
      </c>
      <c r="C205" s="33" t="str">
        <f>VLOOKUP(E205,DATA!A:U,4,FALSE)</f>
        <v>XUEREB</v>
      </c>
      <c r="D205" s="48" t="str">
        <f>VLOOKUP(E205,DATA!A:U,3,FALSE)</f>
        <v>00332591</v>
      </c>
      <c r="E205" s="49" t="s">
        <v>558</v>
      </c>
      <c r="F205" s="48">
        <f>VLOOKUP(E205,DATA!A:U,2,FALSE)</f>
        <v>0</v>
      </c>
      <c r="G205" s="36" t="s">
        <v>4</v>
      </c>
      <c r="H205" s="36" t="s">
        <v>625</v>
      </c>
      <c r="I205" s="50"/>
      <c r="J205" s="36" t="s">
        <v>623</v>
      </c>
      <c r="K205" s="37"/>
      <c r="L205" s="38"/>
      <c r="M205" s="51"/>
      <c r="N205" s="52"/>
      <c r="O205" s="51"/>
      <c r="P205" s="52"/>
    </row>
    <row r="206" spans="1:16" x14ac:dyDescent="0.35">
      <c r="A206" s="46" t="str">
        <f>IFERROR(VLOOKUP(D208,DATA!$C$2:$G$237,5,0),"")</f>
        <v>DVC</v>
      </c>
      <c r="B206" s="33" t="str">
        <f>VLOOKUP(E206,DATA!A:U,5,FALSE)</f>
        <v>Aub.</v>
      </c>
      <c r="C206" s="33" t="str">
        <f>VLOOKUP(E206,DATA!A:U,4,FALSE)</f>
        <v>PIFFAUT</v>
      </c>
      <c r="D206" s="48" t="str">
        <f>VLOOKUP(E206,DATA!A:U,3,FALSE)</f>
        <v>00103054</v>
      </c>
      <c r="E206" s="49" t="s">
        <v>318</v>
      </c>
      <c r="F206" s="48">
        <f>VLOOKUP(E206,DATA!A:U,2,FALSE)</f>
        <v>0</v>
      </c>
      <c r="G206" s="36" t="s">
        <v>4</v>
      </c>
      <c r="H206" s="36" t="s">
        <v>645</v>
      </c>
      <c r="I206" s="50"/>
      <c r="J206" s="36" t="s">
        <v>643</v>
      </c>
      <c r="K206" s="37"/>
      <c r="L206" s="38"/>
      <c r="M206" s="51"/>
      <c r="N206" s="52"/>
      <c r="O206" s="51"/>
      <c r="P206" s="52"/>
    </row>
    <row r="207" spans="1:16" x14ac:dyDescent="0.35">
      <c r="A207" s="46" t="str">
        <f>IFERROR(VLOOKUP(D209,DATA!$C$2:$G$237,5,0),"")</f>
        <v>DVC</v>
      </c>
      <c r="B207" s="33" t="str">
        <f>VLOOKUP(E207,DATA!A:U,5,FALSE)</f>
        <v>STG</v>
      </c>
      <c r="C207" s="33" t="str">
        <f>VLOOKUP(E207,DATA!A:U,4,FALSE)</f>
        <v>XUEREB</v>
      </c>
      <c r="D207" s="34" t="str">
        <f>VLOOKUP(E207,DATA!A:U,3,FALSE)</f>
        <v>10555045</v>
      </c>
      <c r="E207" s="35" t="s">
        <v>560</v>
      </c>
      <c r="F207" s="34">
        <f>VLOOKUP(E207,DATA!A:U,2,FALSE)</f>
        <v>0</v>
      </c>
      <c r="G207" s="36" t="s">
        <v>4</v>
      </c>
      <c r="H207" s="36" t="s">
        <v>622</v>
      </c>
      <c r="I207" s="37"/>
      <c r="J207" s="36" t="s">
        <v>623</v>
      </c>
      <c r="K207" s="37"/>
      <c r="L207" s="38"/>
      <c r="M207" s="42"/>
      <c r="N207" s="43"/>
      <c r="O207" s="42"/>
      <c r="P207" s="43"/>
    </row>
    <row r="208" spans="1:16" x14ac:dyDescent="0.35">
      <c r="A208" s="46" t="str">
        <f>IFERROR(VLOOKUP(D210,DATA!$C$2:$G$237,5,0),"")</f>
        <v>DVC</v>
      </c>
      <c r="B208" s="33" t="str">
        <f>VLOOKUP(E208,DATA!A:U,5,FALSE)</f>
        <v>Aub.</v>
      </c>
      <c r="C208" s="33" t="str">
        <f>VLOOKUP(E208,DATA!A:U,4,FALSE)</f>
        <v>SENEPART</v>
      </c>
      <c r="D208" s="48" t="str">
        <f>VLOOKUP(E208,DATA!A:U,3,FALSE)</f>
        <v>00103094</v>
      </c>
      <c r="E208" s="49" t="s">
        <v>320</v>
      </c>
      <c r="F208" s="48">
        <f>VLOOKUP(E208,DATA!A:U,2,FALSE)</f>
        <v>0</v>
      </c>
      <c r="G208" s="36" t="s">
        <v>4</v>
      </c>
      <c r="H208" s="36" t="s">
        <v>625</v>
      </c>
      <c r="I208" s="50"/>
      <c r="J208" s="36" t="s">
        <v>623</v>
      </c>
      <c r="K208" s="37"/>
      <c r="L208" s="38"/>
      <c r="M208" s="51"/>
      <c r="N208" s="52"/>
      <c r="O208" s="51"/>
      <c r="P208" s="52"/>
    </row>
    <row r="209" spans="1:16" x14ac:dyDescent="0.35">
      <c r="A209" s="46" t="str">
        <f>IFERROR(VLOOKUP(D211,DATA!$C$2:$G$237,5,0),"")</f>
        <v>DVC</v>
      </c>
      <c r="B209" s="33" t="str">
        <f>VLOOKUP(E209,DATA!A:U,5,FALSE)</f>
        <v>Aub.</v>
      </c>
      <c r="C209" s="33" t="str">
        <f>VLOOKUP(E209,DATA!A:U,4,FALSE)</f>
        <v>SENEPART</v>
      </c>
      <c r="D209" s="48" t="str">
        <f>VLOOKUP(E209,DATA!A:U,3,FALSE)</f>
        <v>00103013</v>
      </c>
      <c r="E209" s="49" t="s">
        <v>37</v>
      </c>
      <c r="F209" s="48">
        <f>VLOOKUP(E209,DATA!A:U,2,FALSE)</f>
        <v>0</v>
      </c>
      <c r="G209" s="36" t="s">
        <v>4</v>
      </c>
      <c r="H209" s="36" t="s">
        <v>625</v>
      </c>
      <c r="I209" s="50"/>
      <c r="J209" s="36" t="s">
        <v>623</v>
      </c>
      <c r="K209" s="37"/>
      <c r="L209" s="38"/>
      <c r="M209" s="51"/>
      <c r="N209" s="52"/>
      <c r="O209" s="51"/>
      <c r="P209" s="52"/>
    </row>
    <row r="210" spans="1:16" x14ac:dyDescent="0.35">
      <c r="A210" s="46" t="str">
        <f>IFERROR(VLOOKUP(D212,DATA!$C$2:$G$237,5,0),"")</f>
        <v>DVC</v>
      </c>
      <c r="B210" s="33" t="str">
        <f>VLOOKUP(E210,DATA!A:U,5,FALSE)</f>
        <v>Aub.</v>
      </c>
      <c r="C210" s="33" t="str">
        <f>VLOOKUP(E210,DATA!A:U,4,FALSE)</f>
        <v>SENEPART</v>
      </c>
      <c r="D210" s="48" t="str">
        <f>VLOOKUP(E210,DATA!A:U,3,FALSE)</f>
        <v>00103013</v>
      </c>
      <c r="E210" s="49" t="s">
        <v>37</v>
      </c>
      <c r="F210" s="48">
        <f>VLOOKUP(E210,DATA!A:U,2,FALSE)</f>
        <v>0</v>
      </c>
      <c r="G210" s="36" t="s">
        <v>4</v>
      </c>
      <c r="H210" s="36" t="s">
        <v>639</v>
      </c>
      <c r="I210" s="50"/>
      <c r="J210" s="36" t="s">
        <v>640</v>
      </c>
      <c r="K210" s="37"/>
      <c r="L210" s="38"/>
      <c r="M210" s="51"/>
      <c r="N210" s="52"/>
      <c r="O210" s="51"/>
      <c r="P210" s="52"/>
    </row>
    <row r="211" spans="1:16" x14ac:dyDescent="0.35">
      <c r="A211" s="46" t="str">
        <f>IFERROR(VLOOKUP(D213,DATA!$C$2:$G$237,5,0),"")</f>
        <v>DVC</v>
      </c>
      <c r="B211" s="33" t="str">
        <f>VLOOKUP(E211,DATA!A:U,5,FALSE)</f>
        <v>Aub.</v>
      </c>
      <c r="C211" s="33" t="str">
        <f>VLOOKUP(E211,DATA!A:U,4,FALSE)</f>
        <v>FUENTES</v>
      </c>
      <c r="D211" s="48" t="str">
        <f>VLOOKUP(E211,DATA!A:U,3,FALSE)</f>
        <v>00102963</v>
      </c>
      <c r="E211" s="49" t="s">
        <v>323</v>
      </c>
      <c r="F211" s="48">
        <f>VLOOKUP(E211,DATA!A:U,2,FALSE)</f>
        <v>0</v>
      </c>
      <c r="G211" s="36" t="s">
        <v>4</v>
      </c>
      <c r="H211" s="36" t="s">
        <v>625</v>
      </c>
      <c r="I211" s="50"/>
      <c r="J211" s="36" t="s">
        <v>623</v>
      </c>
      <c r="K211" s="37"/>
      <c r="L211" s="38"/>
      <c r="M211" s="51"/>
      <c r="N211" s="52"/>
      <c r="O211" s="51"/>
      <c r="P211" s="52"/>
    </row>
    <row r="212" spans="1:16" x14ac:dyDescent="0.35">
      <c r="A212" s="46" t="str">
        <f>IFERROR(VLOOKUP(D214,DATA!$C$2:$G$237,5,0),"")</f>
        <v>DVC</v>
      </c>
      <c r="B212" s="33" t="str">
        <f>VLOOKUP(E212,DATA!A:U,5,FALSE)</f>
        <v>Aub.</v>
      </c>
      <c r="C212" s="33" t="str">
        <f>VLOOKUP(E212,DATA!A:U,4,FALSE)</f>
        <v>FUENTES</v>
      </c>
      <c r="D212" s="48" t="str">
        <f>VLOOKUP(E212,DATA!A:U,3,FALSE)</f>
        <v>00102963</v>
      </c>
      <c r="E212" s="49" t="s">
        <v>323</v>
      </c>
      <c r="F212" s="48">
        <f>VLOOKUP(E212,DATA!A:U,2,FALSE)</f>
        <v>0</v>
      </c>
      <c r="G212" s="36" t="s">
        <v>4</v>
      </c>
      <c r="H212" s="36" t="s">
        <v>639</v>
      </c>
      <c r="I212" s="50"/>
      <c r="J212" s="36" t="s">
        <v>640</v>
      </c>
      <c r="K212" s="37"/>
      <c r="L212" s="38"/>
      <c r="M212" s="51"/>
      <c r="N212" s="52"/>
      <c r="O212" s="51"/>
      <c r="P212" s="52"/>
    </row>
    <row r="213" spans="1:16" x14ac:dyDescent="0.35">
      <c r="A213" s="46" t="str">
        <f>IFERROR(VLOOKUP(D215,DATA!$C$2:$G$237,5,0),"")</f>
        <v>Non DVC</v>
      </c>
      <c r="B213" s="33" t="str">
        <f>VLOOKUP(E213,DATA!A:U,5,FALSE)</f>
        <v>Aub.</v>
      </c>
      <c r="C213" s="33" t="str">
        <f>VLOOKUP(E213,DATA!A:U,4,FALSE)</f>
        <v>FUENTES</v>
      </c>
      <c r="D213" s="48" t="str">
        <f>VLOOKUP(E213,DATA!A:U,3,FALSE)</f>
        <v>00102963</v>
      </c>
      <c r="E213" s="49" t="s">
        <v>323</v>
      </c>
      <c r="F213" s="48">
        <f>VLOOKUP(E213,DATA!A:U,2,FALSE)</f>
        <v>0</v>
      </c>
      <c r="G213" s="36" t="s">
        <v>4</v>
      </c>
      <c r="H213" s="36" t="s">
        <v>645</v>
      </c>
      <c r="I213" s="50"/>
      <c r="J213" s="36" t="s">
        <v>643</v>
      </c>
      <c r="K213" s="37"/>
      <c r="L213" s="38"/>
      <c r="M213" s="51"/>
      <c r="N213" s="52"/>
      <c r="O213" s="51"/>
      <c r="P213" s="52"/>
    </row>
    <row r="214" spans="1:16" x14ac:dyDescent="0.35">
      <c r="A214" s="46" t="str">
        <f>IFERROR(VLOOKUP(D216,DATA!$C$2:$G$237,5,0),"")</f>
        <v>DVC</v>
      </c>
      <c r="B214" s="33" t="str">
        <f>VLOOKUP(E214,DATA!A:U,5,FALSE)</f>
        <v>Lattes</v>
      </c>
      <c r="C214" s="33" t="str">
        <f>VLOOKUP(E214,DATA!A:U,4,FALSE)</f>
        <v>VERNE</v>
      </c>
      <c r="D214" s="48" t="str">
        <f>VLOOKUP(E214,DATA!A:U,3,FALSE)</f>
        <v>00191733</v>
      </c>
      <c r="E214" s="49" t="s">
        <v>528</v>
      </c>
      <c r="F214" s="48">
        <f>VLOOKUP(E214,DATA!A:U,2,FALSE)</f>
        <v>0</v>
      </c>
      <c r="G214" s="36" t="s">
        <v>4</v>
      </c>
      <c r="H214" s="36" t="s">
        <v>622</v>
      </c>
      <c r="I214" s="50"/>
      <c r="J214" s="36" t="s">
        <v>623</v>
      </c>
      <c r="K214" s="37"/>
      <c r="L214" s="38"/>
      <c r="M214" s="51"/>
      <c r="N214" s="52"/>
      <c r="O214" s="51"/>
      <c r="P214" s="52"/>
    </row>
    <row r="215" spans="1:16" x14ac:dyDescent="0.35">
      <c r="A215" s="46" t="str">
        <f>IFERROR(VLOOKUP(D217,DATA!$C$2:$G$237,5,0),"")</f>
        <v>DVC</v>
      </c>
      <c r="B215" s="33" t="str">
        <f>VLOOKUP(E215,DATA!A:U,5,FALSE)</f>
        <v>Aub.</v>
      </c>
      <c r="C215" s="33" t="str">
        <f>VLOOKUP(E215,DATA!A:U,4,FALSE)</f>
        <v>PIFFAUT</v>
      </c>
      <c r="D215" s="48" t="str">
        <f>VLOOKUP(E215,DATA!A:U,3,FALSE)</f>
        <v>00102978</v>
      </c>
      <c r="E215" s="49" t="s">
        <v>325</v>
      </c>
      <c r="F215" s="48">
        <f>VLOOKUP(E215,DATA!A:U,2,FALSE)</f>
        <v>0</v>
      </c>
      <c r="G215" s="36" t="s">
        <v>4</v>
      </c>
      <c r="H215" s="36" t="s">
        <v>645</v>
      </c>
      <c r="I215" s="50"/>
      <c r="J215" s="36" t="s">
        <v>643</v>
      </c>
      <c r="K215" s="37"/>
      <c r="L215" s="38"/>
      <c r="M215" s="51"/>
      <c r="N215" s="52"/>
      <c r="O215" s="51"/>
      <c r="P215" s="52"/>
    </row>
    <row r="216" spans="1:16" x14ac:dyDescent="0.35">
      <c r="A216" s="46" t="str">
        <f>IFERROR(VLOOKUP(D218,DATA!$C$2:$G$237,5,0),"")</f>
        <v>DVC</v>
      </c>
      <c r="B216" s="33" t="str">
        <f>VLOOKUP(E216,DATA!A:U,5,FALSE)</f>
        <v>Aub.</v>
      </c>
      <c r="C216" s="33" t="str">
        <f>VLOOKUP(E216,DATA!A:U,4,FALSE)</f>
        <v>SENEPART</v>
      </c>
      <c r="D216" s="48" t="str">
        <f>VLOOKUP(E216,DATA!A:U,3,FALSE)</f>
        <v>00102997</v>
      </c>
      <c r="E216" s="49" t="s">
        <v>327</v>
      </c>
      <c r="F216" s="48">
        <f>VLOOKUP(E216,DATA!A:U,2,FALSE)</f>
        <v>0</v>
      </c>
      <c r="G216" s="36" t="s">
        <v>4</v>
      </c>
      <c r="H216" s="36" t="s">
        <v>625</v>
      </c>
      <c r="I216" s="50"/>
      <c r="J216" s="36" t="s">
        <v>623</v>
      </c>
      <c r="K216" s="37"/>
      <c r="L216" s="38"/>
      <c r="M216" s="51"/>
      <c r="N216" s="52"/>
      <c r="O216" s="51"/>
      <c r="P216" s="52"/>
    </row>
    <row r="217" spans="1:16" x14ac:dyDescent="0.35">
      <c r="A217" s="46" t="str">
        <f>IFERROR(VLOOKUP(D219,DATA!$C$2:$G$237,5,0),"")</f>
        <v>DVC</v>
      </c>
      <c r="B217" s="33" t="str">
        <f>VLOOKUP(E217,DATA!A:U,5,FALSE)</f>
        <v>Aub.</v>
      </c>
      <c r="C217" s="33" t="str">
        <f>VLOOKUP(E217,DATA!A:U,4,FALSE)</f>
        <v>SENEPART</v>
      </c>
      <c r="D217" s="48" t="str">
        <f>VLOOKUP(E217,DATA!A:U,3,FALSE)</f>
        <v>00102997</v>
      </c>
      <c r="E217" s="49" t="s">
        <v>327</v>
      </c>
      <c r="F217" s="48">
        <f>VLOOKUP(E217,DATA!A:U,2,FALSE)</f>
        <v>0</v>
      </c>
      <c r="G217" s="36" t="s">
        <v>4</v>
      </c>
      <c r="H217" s="36" t="s">
        <v>645</v>
      </c>
      <c r="I217" s="50"/>
      <c r="J217" s="36" t="s">
        <v>643</v>
      </c>
      <c r="K217" s="37"/>
      <c r="L217" s="38"/>
      <c r="M217" s="51"/>
      <c r="N217" s="52"/>
      <c r="O217" s="51"/>
      <c r="P217" s="52"/>
    </row>
    <row r="218" spans="1:16" x14ac:dyDescent="0.35">
      <c r="A218" s="46" t="str">
        <f>IFERROR(VLOOKUP(D220,DATA!$C$2:$G$237,5,0),"")</f>
        <v>DVC</v>
      </c>
      <c r="B218" s="33" t="str">
        <f>VLOOKUP(E218,DATA!A:U,5,FALSE)</f>
        <v>Aub.</v>
      </c>
      <c r="C218" s="33" t="str">
        <f>VLOOKUP(E218,DATA!A:U,4,FALSE)</f>
        <v>SENEPART</v>
      </c>
      <c r="D218" s="48" t="str">
        <f>VLOOKUP(E218,DATA!A:U,3,FALSE)</f>
        <v>00103090</v>
      </c>
      <c r="E218" s="49" t="s">
        <v>329</v>
      </c>
      <c r="F218" s="48">
        <f>VLOOKUP(E218,DATA!A:U,2,FALSE)</f>
        <v>0</v>
      </c>
      <c r="G218" s="36" t="s">
        <v>4</v>
      </c>
      <c r="H218" s="36" t="s">
        <v>622</v>
      </c>
      <c r="I218" s="50"/>
      <c r="J218" s="36" t="s">
        <v>623</v>
      </c>
      <c r="K218" s="37"/>
      <c r="L218" s="38"/>
      <c r="M218" s="51"/>
      <c r="N218" s="52"/>
      <c r="O218" s="51"/>
      <c r="P218" s="52"/>
    </row>
    <row r="219" spans="1:16" x14ac:dyDescent="0.35">
      <c r="A219" s="46" t="str">
        <f>IFERROR(VLOOKUP(D221,DATA!$C$2:$G$237,5,0),"")</f>
        <v>DVC</v>
      </c>
      <c r="B219" s="33" t="str">
        <f>VLOOKUP(E219,DATA!A:U,5,FALSE)</f>
        <v>Aub.</v>
      </c>
      <c r="C219" s="33" t="str">
        <f>VLOOKUP(E219,DATA!A:U,4,FALSE)</f>
        <v>SENEPART</v>
      </c>
      <c r="D219" s="48" t="str">
        <f>VLOOKUP(E219,DATA!A:U,3,FALSE)</f>
        <v>00103090</v>
      </c>
      <c r="E219" s="49" t="s">
        <v>329</v>
      </c>
      <c r="F219" s="48">
        <f>VLOOKUP(E219,DATA!A:U,2,FALSE)</f>
        <v>0</v>
      </c>
      <c r="G219" s="36" t="s">
        <v>4</v>
      </c>
      <c r="H219" s="36" t="s">
        <v>625</v>
      </c>
      <c r="I219" s="50"/>
      <c r="J219" s="36" t="s">
        <v>623</v>
      </c>
      <c r="K219" s="37"/>
      <c r="L219" s="38"/>
      <c r="M219" s="51"/>
      <c r="N219" s="52"/>
      <c r="O219" s="51"/>
      <c r="P219" s="52"/>
    </row>
    <row r="220" spans="1:16" x14ac:dyDescent="0.35">
      <c r="A220" s="46" t="str">
        <f>IFERROR(VLOOKUP(D222,DATA!$C$2:$G$237,5,0),"")</f>
        <v>DVC</v>
      </c>
      <c r="B220" s="33" t="str">
        <f>VLOOKUP(E220,DATA!A:U,5,FALSE)</f>
        <v>Aub.</v>
      </c>
      <c r="C220" s="33" t="str">
        <f>VLOOKUP(E220,DATA!A:U,4,FALSE)</f>
        <v>SENEPART</v>
      </c>
      <c r="D220" s="48" t="str">
        <f>VLOOKUP(E220,DATA!A:U,3,FALSE)</f>
        <v>00103090</v>
      </c>
      <c r="E220" s="49" t="s">
        <v>329</v>
      </c>
      <c r="F220" s="48">
        <f>VLOOKUP(E220,DATA!A:U,2,FALSE)</f>
        <v>0</v>
      </c>
      <c r="G220" s="36" t="s">
        <v>4</v>
      </c>
      <c r="H220" s="36" t="s">
        <v>639</v>
      </c>
      <c r="I220" s="50"/>
      <c r="J220" s="36" t="s">
        <v>640</v>
      </c>
      <c r="K220" s="37"/>
      <c r="L220" s="38"/>
      <c r="M220" s="51"/>
      <c r="N220" s="52"/>
      <c r="O220" s="51"/>
      <c r="P220" s="52"/>
    </row>
    <row r="221" spans="1:16" x14ac:dyDescent="0.35">
      <c r="A221" s="46" t="str">
        <f>IFERROR(VLOOKUP(D223,DATA!$C$2:$G$237,5,0),"")</f>
        <v>DVC</v>
      </c>
      <c r="B221" s="33" t="str">
        <f>VLOOKUP(E221,DATA!A:U,5,FALSE)</f>
        <v>Lattes</v>
      </c>
      <c r="C221" s="33" t="str">
        <f>VLOOKUP(E221,DATA!A:U,4,FALSE)</f>
        <v>VERNE</v>
      </c>
      <c r="D221" s="48" t="str">
        <f>VLOOKUP(E221,DATA!A:U,3,FALSE)</f>
        <v>00191714</v>
      </c>
      <c r="E221" s="49" t="s">
        <v>526</v>
      </c>
      <c r="F221" s="48">
        <f>VLOOKUP(E221,DATA!A:U,2,FALSE)</f>
        <v>0</v>
      </c>
      <c r="G221" s="36" t="s">
        <v>4</v>
      </c>
      <c r="H221" s="36" t="s">
        <v>622</v>
      </c>
      <c r="I221" s="50"/>
      <c r="J221" s="36" t="s">
        <v>623</v>
      </c>
      <c r="K221" s="37"/>
      <c r="L221" s="38"/>
      <c r="M221" s="51"/>
      <c r="N221" s="52"/>
      <c r="O221" s="51"/>
      <c r="P221" s="52"/>
    </row>
    <row r="222" spans="1:16" x14ac:dyDescent="0.35">
      <c r="A222" s="46" t="str">
        <f>IFERROR(VLOOKUP(D224,DATA!$C$2:$G$237,5,0),"")</f>
        <v>DVC</v>
      </c>
      <c r="B222" s="33" t="str">
        <f>VLOOKUP(E222,DATA!A:U,5,FALSE)</f>
        <v>Lattes</v>
      </c>
      <c r="C222" s="33" t="str">
        <f>VLOOKUP(E222,DATA!A:U,4,FALSE)</f>
        <v>VERNE</v>
      </c>
      <c r="D222" s="48" t="str">
        <f>VLOOKUP(E222,DATA!A:U,3,FALSE)</f>
        <v>00191714</v>
      </c>
      <c r="E222" s="39" t="s">
        <v>526</v>
      </c>
      <c r="F222" s="48">
        <f>VLOOKUP(E222,DATA!A:U,2,FALSE)</f>
        <v>0</v>
      </c>
      <c r="G222" s="36" t="s">
        <v>4</v>
      </c>
      <c r="H222" s="36" t="s">
        <v>622</v>
      </c>
      <c r="I222" s="50"/>
      <c r="J222" s="36" t="s">
        <v>623</v>
      </c>
      <c r="K222" s="37"/>
      <c r="L222" s="38"/>
      <c r="M222" s="51"/>
      <c r="N222" s="52"/>
      <c r="O222" s="51"/>
      <c r="P222" s="52"/>
    </row>
    <row r="223" spans="1:16" x14ac:dyDescent="0.35">
      <c r="A223" s="46" t="str">
        <f>IFERROR(VLOOKUP(D225,DATA!$C$2:$G$237,5,0),"")</f>
        <v>DVC</v>
      </c>
      <c r="B223" s="33" t="str">
        <f>VLOOKUP(E223,DATA!A:U,5,FALSE)</f>
        <v>Aub.</v>
      </c>
      <c r="C223" s="33" t="str">
        <f>VLOOKUP(E223,DATA!A:U,4,FALSE)</f>
        <v>ALIX</v>
      </c>
      <c r="D223" s="48" t="str">
        <f>VLOOKUP(E223,DATA!A:U,3,FALSE)</f>
        <v>00102902</v>
      </c>
      <c r="E223" s="49" t="s">
        <v>333</v>
      </c>
      <c r="F223" s="48">
        <f>VLOOKUP(E223,DATA!A:U,2,FALSE)</f>
        <v>0</v>
      </c>
      <c r="G223" s="36" t="s">
        <v>4</v>
      </c>
      <c r="H223" s="36" t="s">
        <v>622</v>
      </c>
      <c r="I223" s="50"/>
      <c r="J223" s="36" t="s">
        <v>623</v>
      </c>
      <c r="K223" s="37"/>
      <c r="L223" s="38"/>
      <c r="M223" s="51"/>
      <c r="N223" s="52"/>
      <c r="O223" s="51"/>
      <c r="P223" s="52"/>
    </row>
    <row r="224" spans="1:16" x14ac:dyDescent="0.35">
      <c r="A224" s="46" t="str">
        <f>IFERROR(VLOOKUP(D226,DATA!$C$2:$G$237,5,0),"")</f>
        <v>DVC</v>
      </c>
      <c r="B224" s="33" t="str">
        <f>VLOOKUP(E224,DATA!A:U,5,FALSE)</f>
        <v>Aub.</v>
      </c>
      <c r="C224" s="33" t="str">
        <f>VLOOKUP(E224,DATA!A:U,4,FALSE)</f>
        <v>ALIX</v>
      </c>
      <c r="D224" s="48" t="str">
        <f>VLOOKUP(E224,DATA!A:U,3,FALSE)</f>
        <v>00102902</v>
      </c>
      <c r="E224" s="49" t="s">
        <v>333</v>
      </c>
      <c r="F224" s="48">
        <f>VLOOKUP(E224,DATA!A:U,2,FALSE)</f>
        <v>0</v>
      </c>
      <c r="G224" s="36" t="s">
        <v>4</v>
      </c>
      <c r="H224" s="36" t="s">
        <v>625</v>
      </c>
      <c r="I224" s="50"/>
      <c r="J224" s="36" t="s">
        <v>623</v>
      </c>
      <c r="K224" s="37"/>
      <c r="L224" s="38"/>
      <c r="M224" s="51"/>
      <c r="N224" s="52"/>
      <c r="O224" s="51"/>
      <c r="P224" s="52"/>
    </row>
    <row r="225" spans="1:16" x14ac:dyDescent="0.35">
      <c r="A225" s="46" t="str">
        <f>IFERROR(VLOOKUP(D227,DATA!$C$2:$G$237,5,0),"")</f>
        <v>Non DVC</v>
      </c>
      <c r="B225" s="33" t="str">
        <f>VLOOKUP(E225,DATA!A:U,5,FALSE)</f>
        <v>Aub.</v>
      </c>
      <c r="C225" s="33" t="str">
        <f>VLOOKUP(E225,DATA!A:U,4,FALSE)</f>
        <v>ALIX</v>
      </c>
      <c r="D225" s="48" t="str">
        <f>VLOOKUP(E225,DATA!A:U,3,FALSE)</f>
        <v>00102903</v>
      </c>
      <c r="E225" s="49" t="s">
        <v>338</v>
      </c>
      <c r="F225" s="48">
        <f>VLOOKUP(E225,DATA!A:U,2,FALSE)</f>
        <v>0</v>
      </c>
      <c r="G225" s="36" t="s">
        <v>4</v>
      </c>
      <c r="H225" s="36" t="s">
        <v>625</v>
      </c>
      <c r="I225" s="50"/>
      <c r="J225" s="36" t="s">
        <v>623</v>
      </c>
      <c r="K225" s="37"/>
      <c r="L225" s="38"/>
      <c r="M225" s="51"/>
      <c r="N225" s="52"/>
      <c r="O225" s="51"/>
      <c r="P225" s="52"/>
    </row>
    <row r="226" spans="1:16" x14ac:dyDescent="0.35">
      <c r="A226" s="46" t="str">
        <f>IFERROR(VLOOKUP(D228,DATA!$C$2:$G$237,5,0),"")</f>
        <v>Non DVC</v>
      </c>
      <c r="B226" s="33" t="str">
        <f>VLOOKUP(E226,DATA!A:U,5,FALSE)</f>
        <v>Aub.</v>
      </c>
      <c r="C226" s="33" t="str">
        <f>VLOOKUP(E226,DATA!A:U,4,FALSE)</f>
        <v>SENEPART</v>
      </c>
      <c r="D226" s="48" t="str">
        <f>VLOOKUP(E226,DATA!A:U,3,FALSE)</f>
        <v>00102993</v>
      </c>
      <c r="E226" s="49" t="s">
        <v>340</v>
      </c>
      <c r="F226" s="48">
        <f>VLOOKUP(E226,DATA!A:U,2,FALSE)</f>
        <v>0</v>
      </c>
      <c r="G226" s="36" t="s">
        <v>4</v>
      </c>
      <c r="H226" s="36" t="s">
        <v>639</v>
      </c>
      <c r="I226" s="50"/>
      <c r="J226" s="36" t="s">
        <v>640</v>
      </c>
      <c r="K226" s="37"/>
      <c r="L226" s="38"/>
      <c r="M226" s="51"/>
      <c r="N226" s="52"/>
      <c r="O226" s="51"/>
      <c r="P226" s="52"/>
    </row>
    <row r="227" spans="1:16" x14ac:dyDescent="0.35">
      <c r="A227" s="46" t="str">
        <f>IFERROR(VLOOKUP(D229,DATA!$C$2:$G$237,5,0),"")</f>
        <v>DVC</v>
      </c>
      <c r="B227" s="33" t="str">
        <f>VLOOKUP(E227,DATA!A:U,5,FALSE)</f>
        <v>STG</v>
      </c>
      <c r="C227" s="33" t="str">
        <f>VLOOKUP(E227,DATA!A:U,4,FALSE)</f>
        <v>FOUASSIER</v>
      </c>
      <c r="D227" s="48" t="str">
        <f>VLOOKUP(E227,DATA!A:U,3,FALSE)</f>
        <v>10550783</v>
      </c>
      <c r="E227" s="49" t="s">
        <v>564</v>
      </c>
      <c r="F227" s="48">
        <f>VLOOKUP(E227,DATA!A:U,2,FALSE)</f>
        <v>0</v>
      </c>
      <c r="G227" s="36" t="s">
        <v>4</v>
      </c>
      <c r="H227" s="36" t="s">
        <v>625</v>
      </c>
      <c r="I227" s="50"/>
      <c r="J227" s="36" t="s">
        <v>623</v>
      </c>
      <c r="K227" s="37"/>
      <c r="L227" s="38"/>
      <c r="M227" s="51"/>
      <c r="N227" s="52"/>
      <c r="O227" s="51"/>
      <c r="P227" s="52"/>
    </row>
    <row r="228" spans="1:16" x14ac:dyDescent="0.35">
      <c r="A228" s="46" t="str">
        <f>IFERROR(VLOOKUP(D230,DATA!$C$2:$G$237,5,0),"")</f>
        <v>DVC</v>
      </c>
      <c r="B228" s="33" t="str">
        <f>VLOOKUP(E228,DATA!A:U,5,FALSE)</f>
        <v>STG</v>
      </c>
      <c r="C228" s="33" t="str">
        <f>VLOOKUP(E228,DATA!A:U,4,FALSE)</f>
        <v>FOUASSIER</v>
      </c>
      <c r="D228" s="48" t="str">
        <f>VLOOKUP(E228,DATA!A:U,3,FALSE)</f>
        <v>10515630</v>
      </c>
      <c r="E228" s="49" t="s">
        <v>33</v>
      </c>
      <c r="F228" s="48">
        <f>VLOOKUP(E228,DATA!A:U,2,FALSE)</f>
        <v>0</v>
      </c>
      <c r="G228" s="36" t="s">
        <v>4</v>
      </c>
      <c r="H228" s="36" t="s">
        <v>625</v>
      </c>
      <c r="I228" s="50"/>
      <c r="J228" s="36" t="s">
        <v>623</v>
      </c>
      <c r="K228" s="37"/>
      <c r="L228" s="38"/>
      <c r="M228" s="51"/>
      <c r="N228" s="52"/>
      <c r="O228" s="51"/>
      <c r="P228" s="52"/>
    </row>
    <row r="229" spans="1:16" x14ac:dyDescent="0.35">
      <c r="A229" s="46" t="str">
        <f>IFERROR(VLOOKUP(D231,DATA!$C$2:$G$237,5,0),"")</f>
        <v>Non DVC</v>
      </c>
      <c r="B229" s="33" t="str">
        <f>VLOOKUP(E229,DATA!A:U,5,FALSE)</f>
        <v>STG</v>
      </c>
      <c r="C229" s="33" t="str">
        <f>VLOOKUP(E229,DATA!A:U,4,FALSE)</f>
        <v>XUEREB</v>
      </c>
      <c r="D229" s="48" t="str">
        <f>VLOOKUP(E229,DATA!A:U,3,FALSE)</f>
        <v>00330997</v>
      </c>
      <c r="E229" s="49" t="s">
        <v>567</v>
      </c>
      <c r="F229" s="48">
        <f>VLOOKUP(E229,DATA!A:U,2,FALSE)</f>
        <v>0</v>
      </c>
      <c r="G229" s="36" t="s">
        <v>4</v>
      </c>
      <c r="H229" s="36" t="s">
        <v>625</v>
      </c>
      <c r="I229" s="50"/>
      <c r="J229" s="36" t="s">
        <v>623</v>
      </c>
      <c r="K229" s="37"/>
      <c r="L229" s="38"/>
      <c r="M229" s="51"/>
      <c r="N229" s="52"/>
      <c r="O229" s="51"/>
      <c r="P229" s="52"/>
    </row>
    <row r="230" spans="1:16" x14ac:dyDescent="0.35">
      <c r="A230" s="46" t="str">
        <f>IFERROR(VLOOKUP(D232,DATA!$C$2:$G$237,5,0),"")</f>
        <v>DVC</v>
      </c>
      <c r="B230" s="33" t="str">
        <f>VLOOKUP(E230,DATA!A:U,5,FALSE)</f>
        <v>STG</v>
      </c>
      <c r="C230" s="33" t="str">
        <f>VLOOKUP(E230,DATA!A:U,4,FALSE)</f>
        <v>XUEREB</v>
      </c>
      <c r="D230" s="48" t="str">
        <f>VLOOKUP(E230,DATA!A:U,3,FALSE)</f>
        <v>00330997</v>
      </c>
      <c r="E230" s="49" t="s">
        <v>567</v>
      </c>
      <c r="F230" s="48">
        <f>VLOOKUP(E230,DATA!A:U,2,FALSE)</f>
        <v>0</v>
      </c>
      <c r="G230" s="36" t="s">
        <v>4</v>
      </c>
      <c r="H230" s="36" t="s">
        <v>639</v>
      </c>
      <c r="I230" s="50"/>
      <c r="J230" s="36" t="s">
        <v>640</v>
      </c>
      <c r="K230" s="37"/>
      <c r="L230" s="38"/>
      <c r="M230" s="51"/>
      <c r="N230" s="52"/>
      <c r="O230" s="51"/>
      <c r="P230" s="52"/>
    </row>
    <row r="231" spans="1:16" x14ac:dyDescent="0.35">
      <c r="A231" s="46" t="str">
        <f>IFERROR(VLOOKUP(D233,DATA!$C$2:$G$237,5,0),"")</f>
        <v>DVC</v>
      </c>
      <c r="B231" s="33" t="str">
        <f>VLOOKUP(E231,DATA!A:U,5,FALSE)</f>
        <v>Aub.</v>
      </c>
      <c r="C231" s="33" t="str">
        <f>VLOOKUP(E231,DATA!A:U,4,FALSE)</f>
        <v>RICCARDI</v>
      </c>
      <c r="D231" s="48" t="str">
        <f>VLOOKUP(E231,DATA!A:U,3,FALSE)</f>
        <v>00103043</v>
      </c>
      <c r="E231" s="49" t="s">
        <v>346</v>
      </c>
      <c r="F231" s="48">
        <f>VLOOKUP(E231,DATA!A:U,2,FALSE)</f>
        <v>0</v>
      </c>
      <c r="G231" s="36" t="s">
        <v>4</v>
      </c>
      <c r="H231" s="36" t="s">
        <v>625</v>
      </c>
      <c r="I231" s="50"/>
      <c r="J231" s="36" t="s">
        <v>623</v>
      </c>
      <c r="K231" s="37"/>
      <c r="L231" s="38"/>
      <c r="M231" s="51"/>
      <c r="N231" s="52"/>
      <c r="O231" s="51"/>
      <c r="P231" s="52"/>
    </row>
    <row r="232" spans="1:16" x14ac:dyDescent="0.35">
      <c r="A232" s="46" t="str">
        <f>IFERROR(VLOOKUP(D234,DATA!$C$2:$G$237,5,0),"")</f>
        <v>Non DVC</v>
      </c>
      <c r="B232" s="33" t="str">
        <f>VLOOKUP(E232,DATA!A:U,5,FALSE)</f>
        <v>STG</v>
      </c>
      <c r="C232" s="33" t="str">
        <f>VLOOKUP(E232,DATA!A:U,4,FALSE)</f>
        <v>XUEREB</v>
      </c>
      <c r="D232" s="48" t="str">
        <f>VLOOKUP(E232,DATA!A:U,3,FALSE)</f>
        <v>00228757</v>
      </c>
      <c r="E232" s="49" t="s">
        <v>569</v>
      </c>
      <c r="F232" s="48">
        <f>VLOOKUP(E232,DATA!A:U,2,FALSE)</f>
        <v>0</v>
      </c>
      <c r="G232" s="36" t="s">
        <v>4</v>
      </c>
      <c r="H232" s="36" t="s">
        <v>625</v>
      </c>
      <c r="I232" s="50"/>
      <c r="J232" s="36" t="s">
        <v>623</v>
      </c>
      <c r="K232" s="37"/>
      <c r="L232" s="38"/>
      <c r="M232" s="51"/>
      <c r="N232" s="52"/>
      <c r="O232" s="51"/>
      <c r="P232" s="52"/>
    </row>
    <row r="233" spans="1:16" x14ac:dyDescent="0.35">
      <c r="A233" s="46" t="str">
        <f>IFERROR(VLOOKUP(D235,DATA!$C$2:$G$237,5,0),"")</f>
        <v>Non DVC</v>
      </c>
      <c r="B233" s="33" t="str">
        <f>VLOOKUP(E233,DATA!A:U,5,FALSE)</f>
        <v>STG</v>
      </c>
      <c r="C233" s="33" t="str">
        <f>VLOOKUP(E233,DATA!A:U,4,FALSE)</f>
        <v>XUEREB</v>
      </c>
      <c r="D233" s="48" t="str">
        <f>VLOOKUP(E233,DATA!A:U,3,FALSE)</f>
        <v>00228757</v>
      </c>
      <c r="E233" s="49" t="s">
        <v>569</v>
      </c>
      <c r="F233" s="48">
        <f>VLOOKUP(E233,DATA!A:U,2,FALSE)</f>
        <v>0</v>
      </c>
      <c r="G233" s="36" t="s">
        <v>4</v>
      </c>
      <c r="H233" s="36" t="s">
        <v>632</v>
      </c>
      <c r="I233" s="50"/>
      <c r="J233" s="36" t="s">
        <v>623</v>
      </c>
      <c r="K233" s="37"/>
      <c r="L233" s="38"/>
      <c r="M233" s="51"/>
      <c r="N233" s="52"/>
      <c r="O233" s="51"/>
      <c r="P233" s="52"/>
    </row>
    <row r="234" spans="1:16" x14ac:dyDescent="0.35">
      <c r="A234" s="46" t="str">
        <f>IFERROR(VLOOKUP(D236,DATA!$C$2:$G$237,5,0),"")</f>
        <v>DVC</v>
      </c>
      <c r="B234" s="33" t="str">
        <f>VLOOKUP(E234,DATA!A:U,5,FALSE)</f>
        <v>Aub.</v>
      </c>
      <c r="C234" s="33" t="str">
        <f>VLOOKUP(E234,DATA!A:U,4,FALSE)</f>
        <v>PIFFAUT</v>
      </c>
      <c r="D234" s="48" t="str">
        <f>VLOOKUP(E234,DATA!A:U,3,FALSE)</f>
        <v>10630739</v>
      </c>
      <c r="E234" s="49" t="s">
        <v>352</v>
      </c>
      <c r="F234" s="48">
        <f>VLOOKUP(E234,DATA!A:U,2,FALSE)</f>
        <v>0</v>
      </c>
      <c r="G234" s="36" t="s">
        <v>4</v>
      </c>
      <c r="H234" s="36" t="s">
        <v>622</v>
      </c>
      <c r="I234" s="50"/>
      <c r="J234" s="36" t="s">
        <v>623</v>
      </c>
      <c r="K234" s="37"/>
      <c r="L234" s="38"/>
      <c r="M234" s="51"/>
      <c r="N234" s="52"/>
      <c r="O234" s="51"/>
      <c r="P234" s="52"/>
    </row>
    <row r="235" spans="1:16" x14ac:dyDescent="0.35">
      <c r="A235" s="46" t="str">
        <f>IFERROR(VLOOKUP(D237,DATA!$C$2:$G$237,5,0),"")</f>
        <v>DVC</v>
      </c>
      <c r="B235" s="33" t="str">
        <f>VLOOKUP(E235,DATA!A:U,5,FALSE)</f>
        <v>Aub.</v>
      </c>
      <c r="C235" s="33" t="str">
        <f>VLOOKUP(E235,DATA!A:U,4,FALSE)</f>
        <v>PIFFAUT</v>
      </c>
      <c r="D235" s="48" t="str">
        <f>VLOOKUP(E235,DATA!A:U,3,FALSE)</f>
        <v>10630739</v>
      </c>
      <c r="E235" s="49" t="s">
        <v>352</v>
      </c>
      <c r="F235" s="48">
        <f>VLOOKUP(E235,DATA!A:U,2,FALSE)</f>
        <v>0</v>
      </c>
      <c r="G235" s="36" t="s">
        <v>4</v>
      </c>
      <c r="H235" s="36" t="s">
        <v>625</v>
      </c>
      <c r="I235" s="50"/>
      <c r="J235" s="36" t="s">
        <v>623</v>
      </c>
      <c r="K235" s="37"/>
      <c r="L235" s="38"/>
      <c r="M235" s="51"/>
      <c r="N235" s="52"/>
      <c r="O235" s="51"/>
      <c r="P235" s="52"/>
    </row>
    <row r="236" spans="1:16" x14ac:dyDescent="0.35">
      <c r="A236" s="46" t="str">
        <f>IFERROR(VLOOKUP(D238,DATA!$C$2:$G$237,5,0),"")</f>
        <v>Non DVC</v>
      </c>
      <c r="B236" s="33" t="str">
        <f>VLOOKUP(E236,DATA!A:U,5,FALSE)</f>
        <v>STG</v>
      </c>
      <c r="C236" s="33" t="str">
        <f>VLOOKUP(E236,DATA!A:U,4,FALSE)</f>
        <v>XUEREB</v>
      </c>
      <c r="D236" s="48" t="str">
        <f>VLOOKUP(E236,DATA!A:U,3,FALSE)</f>
        <v>00331029</v>
      </c>
      <c r="E236" s="49" t="s">
        <v>32</v>
      </c>
      <c r="F236" s="48">
        <f>VLOOKUP(E236,DATA!A:U,2,FALSE)</f>
        <v>0</v>
      </c>
      <c r="G236" s="36" t="s">
        <v>4</v>
      </c>
      <c r="H236" s="36" t="s">
        <v>625</v>
      </c>
      <c r="I236" s="50"/>
      <c r="J236" s="36" t="s">
        <v>623</v>
      </c>
      <c r="K236" s="37"/>
      <c r="L236" s="38"/>
      <c r="M236" s="51"/>
      <c r="N236" s="52"/>
      <c r="O236" s="51"/>
      <c r="P236" s="52"/>
    </row>
    <row r="237" spans="1:16" x14ac:dyDescent="0.35">
      <c r="A237" s="46" t="str">
        <f>IFERROR(VLOOKUP(D239,DATA!$C$2:$G$237,5,0),"")</f>
        <v>DVC</v>
      </c>
      <c r="B237" s="33" t="str">
        <f>VLOOKUP(E237,DATA!A:U,5,FALSE)</f>
        <v>STG</v>
      </c>
      <c r="C237" s="33" t="str">
        <f>VLOOKUP(E237,DATA!A:U,4,FALSE)</f>
        <v>XUEREB</v>
      </c>
      <c r="D237" s="48" t="str">
        <f>VLOOKUP(E237,DATA!A:U,3,FALSE)</f>
        <v>00331029</v>
      </c>
      <c r="E237" s="49" t="s">
        <v>32</v>
      </c>
      <c r="F237" s="48">
        <f>VLOOKUP(E237,DATA!A:U,2,FALSE)</f>
        <v>0</v>
      </c>
      <c r="G237" s="36" t="s">
        <v>4</v>
      </c>
      <c r="H237" s="36" t="s">
        <v>645</v>
      </c>
      <c r="I237" s="50"/>
      <c r="J237" s="36" t="s">
        <v>643</v>
      </c>
      <c r="K237" s="37"/>
      <c r="L237" s="38"/>
      <c r="M237" s="51"/>
      <c r="N237" s="52"/>
      <c r="O237" s="51"/>
      <c r="P237" s="52"/>
    </row>
    <row r="238" spans="1:16" x14ac:dyDescent="0.35">
      <c r="A238" s="46" t="str">
        <f>IFERROR(VLOOKUP(D240,DATA!$C$2:$G$237,5,0),"")</f>
        <v>Non DVC</v>
      </c>
      <c r="B238" s="33" t="str">
        <f>VLOOKUP(E238,DATA!A:U,5,FALSE)</f>
        <v>Aub.</v>
      </c>
      <c r="C238" s="33" t="str">
        <f>VLOOKUP(E238,DATA!A:U,4,FALSE)</f>
        <v>HAON</v>
      </c>
      <c r="D238" s="48" t="str">
        <f>VLOOKUP(E238,DATA!A:U,3,FALSE)</f>
        <v>00103047</v>
      </c>
      <c r="E238" s="49" t="s">
        <v>356</v>
      </c>
      <c r="F238" s="48">
        <f>VLOOKUP(E238,DATA!A:U,2,FALSE)</f>
        <v>0</v>
      </c>
      <c r="G238" s="36" t="s">
        <v>4</v>
      </c>
      <c r="H238" s="36" t="s">
        <v>645</v>
      </c>
      <c r="I238" s="50"/>
      <c r="J238" s="36" t="s">
        <v>643</v>
      </c>
      <c r="K238" s="37"/>
      <c r="L238" s="38"/>
      <c r="M238" s="51"/>
      <c r="N238" s="52"/>
      <c r="O238" s="51"/>
      <c r="P238" s="52"/>
    </row>
    <row r="239" spans="1:16" x14ac:dyDescent="0.35">
      <c r="A239" s="46" t="str">
        <f>IFERROR(VLOOKUP(D241,DATA!$C$2:$G$237,5,0),"")</f>
        <v>Non DVC</v>
      </c>
      <c r="B239" s="33" t="str">
        <f>VLOOKUP(E239,DATA!A:U,5,FALSE)</f>
        <v>Aub.</v>
      </c>
      <c r="C239" s="33" t="str">
        <f>VLOOKUP(E239,DATA!A:U,4,FALSE)</f>
        <v>ALIX</v>
      </c>
      <c r="D239" s="48" t="str">
        <f>VLOOKUP(E239,DATA!A:U,3,FALSE)</f>
        <v>00102932</v>
      </c>
      <c r="E239" s="49" t="s">
        <v>358</v>
      </c>
      <c r="F239" s="48">
        <f>VLOOKUP(E239,DATA!A:U,2,FALSE)</f>
        <v>0</v>
      </c>
      <c r="G239" s="36" t="s">
        <v>4</v>
      </c>
      <c r="H239" s="36" t="s">
        <v>622</v>
      </c>
      <c r="I239" s="50"/>
      <c r="J239" s="36" t="s">
        <v>623</v>
      </c>
      <c r="K239" s="37"/>
      <c r="L239" s="38"/>
      <c r="M239" s="51"/>
      <c r="N239" s="52"/>
      <c r="O239" s="51"/>
      <c r="P239" s="52"/>
    </row>
    <row r="240" spans="1:16" x14ac:dyDescent="0.35">
      <c r="A240" s="46" t="str">
        <f>IFERROR(VLOOKUP(D242,DATA!$C$2:$G$237,5,0),"")</f>
        <v>DVC</v>
      </c>
      <c r="B240" s="33" t="str">
        <f>VLOOKUP(E240,DATA!A:U,5,FALSE)</f>
        <v>STG</v>
      </c>
      <c r="C240" s="33" t="str">
        <f>VLOOKUP(E240,DATA!A:U,4,FALSE)</f>
        <v>FOUASSIER</v>
      </c>
      <c r="D240" s="48" t="str">
        <f>VLOOKUP(E240,DATA!A:U,3,FALSE)</f>
        <v>00104709</v>
      </c>
      <c r="E240" s="49" t="s">
        <v>572</v>
      </c>
      <c r="F240" s="48">
        <f>VLOOKUP(E240,DATA!A:U,2,FALSE)</f>
        <v>0</v>
      </c>
      <c r="G240" s="36" t="s">
        <v>4</v>
      </c>
      <c r="H240" s="36" t="s">
        <v>625</v>
      </c>
      <c r="I240" s="50"/>
      <c r="J240" s="36" t="s">
        <v>623</v>
      </c>
      <c r="K240" s="37"/>
      <c r="L240" s="38"/>
      <c r="M240" s="51"/>
      <c r="N240" s="52"/>
      <c r="O240" s="51"/>
      <c r="P240" s="52"/>
    </row>
    <row r="241" spans="1:16" x14ac:dyDescent="0.35">
      <c r="A241" s="46" t="str">
        <f>IFERROR(VLOOKUP(D243,DATA!$C$2:$G$237,5,0),"")</f>
        <v>DVC</v>
      </c>
      <c r="B241" s="33" t="str">
        <f>VLOOKUP(E241,DATA!A:U,5,FALSE)</f>
        <v>STG</v>
      </c>
      <c r="C241" s="33" t="str">
        <f>VLOOKUP(E241,DATA!A:U,4,FALSE)</f>
        <v>FOUASSIER</v>
      </c>
      <c r="D241" s="48" t="str">
        <f>VLOOKUP(E241,DATA!A:U,3,FALSE)</f>
        <v>00104709</v>
      </c>
      <c r="E241" s="49" t="s">
        <v>572</v>
      </c>
      <c r="F241" s="48">
        <f>VLOOKUP(E241,DATA!A:U,2,FALSE)</f>
        <v>0</v>
      </c>
      <c r="G241" s="36" t="s">
        <v>4</v>
      </c>
      <c r="H241" s="36" t="s">
        <v>632</v>
      </c>
      <c r="I241" s="50"/>
      <c r="J241" s="36" t="s">
        <v>623</v>
      </c>
      <c r="K241" s="37"/>
      <c r="L241" s="38"/>
      <c r="M241" s="51"/>
      <c r="N241" s="52"/>
      <c r="O241" s="51"/>
      <c r="P241" s="52"/>
    </row>
    <row r="242" spans="1:16" x14ac:dyDescent="0.35">
      <c r="A242" s="46" t="str">
        <f>IFERROR(VLOOKUP(D244,DATA!$C$2:$G$237,5,0),"")</f>
        <v>DVC</v>
      </c>
      <c r="B242" s="33" t="str">
        <f>VLOOKUP(E242,DATA!A:U,5,FALSE)</f>
        <v>STG</v>
      </c>
      <c r="C242" s="33" t="str">
        <f>VLOOKUP(E242,DATA!A:U,4,FALSE)</f>
        <v>XUEREB</v>
      </c>
      <c r="D242" s="34" t="str">
        <f>VLOOKUP(E242,DATA!A:U,3,FALSE)</f>
        <v>10555327</v>
      </c>
      <c r="E242" s="35" t="s">
        <v>576</v>
      </c>
      <c r="F242" s="34">
        <f>VLOOKUP(E242,DATA!A:U,2,FALSE)</f>
        <v>0</v>
      </c>
      <c r="G242" s="36" t="s">
        <v>4</v>
      </c>
      <c r="H242" s="36" t="s">
        <v>622</v>
      </c>
      <c r="I242" s="37"/>
      <c r="J242" s="36" t="s">
        <v>623</v>
      </c>
      <c r="K242" s="37"/>
      <c r="L242" s="38"/>
      <c r="M242" s="42"/>
      <c r="N242" s="43"/>
      <c r="O242" s="42"/>
      <c r="P242" s="43"/>
    </row>
    <row r="243" spans="1:16" x14ac:dyDescent="0.35">
      <c r="A243" s="46" t="str">
        <f>IFERROR(VLOOKUP(D245,DATA!$C$2:$G$237,5,0),"")</f>
        <v>DVC</v>
      </c>
      <c r="B243" s="33" t="str">
        <f>VLOOKUP(E243,DATA!A:U,5,FALSE)</f>
        <v>STG</v>
      </c>
      <c r="C243" s="33" t="str">
        <f>VLOOKUP(E243,DATA!A:U,4,FALSE)</f>
        <v>XUEREB</v>
      </c>
      <c r="D243" s="48" t="str">
        <f>VLOOKUP(E243,DATA!A:U,3,FALSE)</f>
        <v>00288949</v>
      </c>
      <c r="E243" s="49" t="s">
        <v>579</v>
      </c>
      <c r="F243" s="48">
        <f>VLOOKUP(E243,DATA!A:U,2,FALSE)</f>
        <v>0</v>
      </c>
      <c r="G243" s="36" t="s">
        <v>4</v>
      </c>
      <c r="H243" s="36" t="s">
        <v>625</v>
      </c>
      <c r="I243" s="50"/>
      <c r="J243" s="36" t="s">
        <v>623</v>
      </c>
      <c r="K243" s="37"/>
      <c r="L243" s="38"/>
      <c r="M243" s="51"/>
      <c r="N243" s="52"/>
      <c r="O243" s="51"/>
      <c r="P243" s="52"/>
    </row>
    <row r="244" spans="1:16" x14ac:dyDescent="0.35">
      <c r="A244" s="46" t="str">
        <f>IFERROR(VLOOKUP(D246,DATA!$C$2:$G$237,5,0),"")</f>
        <v>DVC</v>
      </c>
      <c r="B244" s="33" t="str">
        <f>VLOOKUP(E244,DATA!A:U,5,FALSE)</f>
        <v>STG</v>
      </c>
      <c r="C244" s="33" t="str">
        <f>VLOOKUP(E244,DATA!A:U,4,FALSE)</f>
        <v>XUEREB</v>
      </c>
      <c r="D244" s="48" t="str">
        <f>VLOOKUP(E244,DATA!A:U,3,FALSE)</f>
        <v>00288949</v>
      </c>
      <c r="E244" s="49" t="s">
        <v>579</v>
      </c>
      <c r="F244" s="48">
        <f>VLOOKUP(E244,DATA!A:U,2,FALSE)</f>
        <v>0</v>
      </c>
      <c r="G244" s="36" t="s">
        <v>4</v>
      </c>
      <c r="H244" s="36" t="s">
        <v>639</v>
      </c>
      <c r="I244" s="50"/>
      <c r="J244" s="36" t="s">
        <v>640</v>
      </c>
      <c r="K244" s="37"/>
      <c r="L244" s="38"/>
      <c r="M244" s="51"/>
      <c r="N244" s="52"/>
      <c r="O244" s="51"/>
      <c r="P244" s="52"/>
    </row>
    <row r="245" spans="1:16" x14ac:dyDescent="0.35">
      <c r="A245" s="46" t="str">
        <f>IFERROR(VLOOKUP(D247,DATA!$C$2:$G$237,5,0),"")</f>
        <v>DVC</v>
      </c>
      <c r="B245" s="33" t="str">
        <f>VLOOKUP(E245,DATA!A:U,5,FALSE)</f>
        <v>STG</v>
      </c>
      <c r="C245" s="33" t="str">
        <f>VLOOKUP(E245,DATA!A:U,4,FALSE)</f>
        <v>XUEREB</v>
      </c>
      <c r="D245" s="48" t="str">
        <f>VLOOKUP(E245,DATA!A:U,3,FALSE)</f>
        <v>00288949</v>
      </c>
      <c r="E245" s="49" t="s">
        <v>579</v>
      </c>
      <c r="F245" s="48">
        <f>VLOOKUP(E245,DATA!A:U,2,FALSE)</f>
        <v>0</v>
      </c>
      <c r="G245" s="36" t="s">
        <v>4</v>
      </c>
      <c r="H245" s="36" t="s">
        <v>645</v>
      </c>
      <c r="I245" s="50"/>
      <c r="J245" s="36" t="s">
        <v>643</v>
      </c>
      <c r="K245" s="37"/>
      <c r="L245" s="38"/>
      <c r="M245" s="51"/>
      <c r="N245" s="52"/>
      <c r="O245" s="51"/>
      <c r="P245" s="52"/>
    </row>
    <row r="246" spans="1:16" x14ac:dyDescent="0.35">
      <c r="A246" s="46" t="str">
        <f>IFERROR(VLOOKUP(D248,DATA!$C$2:$G$237,5,0),"")</f>
        <v>DVC</v>
      </c>
      <c r="B246" s="33" t="str">
        <f>VLOOKUP(E246,DATA!A:U,5,FALSE)</f>
        <v>Aub.</v>
      </c>
      <c r="C246" s="33" t="str">
        <f>VLOOKUP(E246,DATA!A:U,4,FALSE)</f>
        <v>ALIX</v>
      </c>
      <c r="D246" s="48" t="str">
        <f>VLOOKUP(E246,DATA!A:U,3,FALSE)</f>
        <v>00102905</v>
      </c>
      <c r="E246" s="49" t="s">
        <v>362</v>
      </c>
      <c r="F246" s="48">
        <f>VLOOKUP(E246,DATA!A:U,2,FALSE)</f>
        <v>0</v>
      </c>
      <c r="G246" s="36" t="s">
        <v>4</v>
      </c>
      <c r="H246" s="36" t="s">
        <v>625</v>
      </c>
      <c r="I246" s="50"/>
      <c r="J246" s="36" t="s">
        <v>623</v>
      </c>
      <c r="K246" s="37"/>
      <c r="L246" s="38"/>
      <c r="M246" s="51"/>
      <c r="N246" s="52"/>
      <c r="O246" s="51"/>
      <c r="P246" s="52"/>
    </row>
    <row r="247" spans="1:16" x14ac:dyDescent="0.35">
      <c r="A247" s="46" t="str">
        <f>IFERROR(VLOOKUP(D249,DATA!$C$2:$G$237,5,0),"")</f>
        <v>Non DVC</v>
      </c>
      <c r="B247" s="33" t="str">
        <f>VLOOKUP(E247,DATA!A:U,5,FALSE)</f>
        <v>Aub.</v>
      </c>
      <c r="C247" s="33" t="str">
        <f>VLOOKUP(E247,DATA!A:U,4,FALSE)</f>
        <v>SENEPART</v>
      </c>
      <c r="D247" s="48" t="str">
        <f>VLOOKUP(E247,DATA!A:U,3,FALSE)</f>
        <v>00103111</v>
      </c>
      <c r="E247" s="49" t="s">
        <v>364</v>
      </c>
      <c r="F247" s="48">
        <f>VLOOKUP(E247,DATA!A:U,2,FALSE)</f>
        <v>0</v>
      </c>
      <c r="G247" s="36" t="s">
        <v>4</v>
      </c>
      <c r="H247" s="36" t="s">
        <v>625</v>
      </c>
      <c r="I247" s="50"/>
      <c r="J247" s="36" t="s">
        <v>623</v>
      </c>
      <c r="K247" s="37"/>
      <c r="L247" s="38"/>
      <c r="M247" s="51"/>
      <c r="N247" s="52"/>
      <c r="O247" s="51"/>
      <c r="P247" s="52"/>
    </row>
    <row r="248" spans="1:16" x14ac:dyDescent="0.35">
      <c r="A248" s="46" t="str">
        <f>IFERROR(VLOOKUP(D250,DATA!$C$2:$G$237,5,0),"")</f>
        <v>Non DVC</v>
      </c>
      <c r="B248" s="33" t="str">
        <f>VLOOKUP(E248,DATA!A:U,5,FALSE)</f>
        <v>Aub.</v>
      </c>
      <c r="C248" s="33" t="str">
        <f>VLOOKUP(E248,DATA!A:U,4,FALSE)</f>
        <v>SENEPART</v>
      </c>
      <c r="D248" s="48" t="str">
        <f>VLOOKUP(E248,DATA!A:U,3,FALSE)</f>
        <v>00103111</v>
      </c>
      <c r="E248" s="49" t="s">
        <v>364</v>
      </c>
      <c r="F248" s="48">
        <f>VLOOKUP(E248,DATA!A:U,2,FALSE)</f>
        <v>0</v>
      </c>
      <c r="G248" s="36" t="s">
        <v>4</v>
      </c>
      <c r="H248" s="36" t="s">
        <v>632</v>
      </c>
      <c r="I248" s="50"/>
      <c r="J248" s="36" t="s">
        <v>623</v>
      </c>
      <c r="K248" s="37"/>
      <c r="L248" s="38"/>
      <c r="M248" s="51"/>
      <c r="N248" s="52"/>
      <c r="O248" s="51"/>
      <c r="P248" s="52"/>
    </row>
    <row r="249" spans="1:16" x14ac:dyDescent="0.35">
      <c r="A249" s="46" t="str">
        <f>IFERROR(VLOOKUP(D251,DATA!$C$2:$G$237,5,0),"")</f>
        <v>Non DVC</v>
      </c>
      <c r="B249" s="33" t="str">
        <f>VLOOKUP(E249,DATA!A:U,5,FALSE)</f>
        <v>Aub.</v>
      </c>
      <c r="C249" s="33" t="str">
        <f>VLOOKUP(E249,DATA!A:U,4,FALSE)</f>
        <v>DARDARE</v>
      </c>
      <c r="D249" s="48" t="str">
        <f>VLOOKUP(E249,DATA!A:U,3,FALSE)</f>
        <v>00103076</v>
      </c>
      <c r="E249" s="49" t="s">
        <v>366</v>
      </c>
      <c r="F249" s="48">
        <f>VLOOKUP(E249,DATA!A:U,2,FALSE)</f>
        <v>0</v>
      </c>
      <c r="G249" s="36" t="s">
        <v>4</v>
      </c>
      <c r="H249" s="36" t="s">
        <v>625</v>
      </c>
      <c r="I249" s="50"/>
      <c r="J249" s="36" t="s">
        <v>623</v>
      </c>
      <c r="K249" s="37"/>
      <c r="L249" s="38"/>
      <c r="M249" s="51"/>
      <c r="N249" s="52"/>
      <c r="O249" s="51"/>
      <c r="P249" s="52"/>
    </row>
    <row r="250" spans="1:16" x14ac:dyDescent="0.35">
      <c r="A250" s="46" t="str">
        <f>IFERROR(VLOOKUP(D252,DATA!$C$2:$G$237,5,0),"")</f>
        <v>DVC</v>
      </c>
      <c r="B250" s="33" t="str">
        <f>VLOOKUP(E250,DATA!A:U,5,FALSE)</f>
        <v>Aub.</v>
      </c>
      <c r="C250" s="33" t="str">
        <f>VLOOKUP(E250,DATA!A:U,4,FALSE)</f>
        <v>DARDARE</v>
      </c>
      <c r="D250" s="48" t="str">
        <f>VLOOKUP(E250,DATA!A:U,3,FALSE)</f>
        <v>00103076</v>
      </c>
      <c r="E250" s="49" t="s">
        <v>366</v>
      </c>
      <c r="F250" s="48">
        <f>VLOOKUP(E250,DATA!A:U,2,FALSE)</f>
        <v>0</v>
      </c>
      <c r="G250" s="36" t="s">
        <v>4</v>
      </c>
      <c r="H250" s="36" t="s">
        <v>632</v>
      </c>
      <c r="I250" s="50"/>
      <c r="J250" s="36" t="s">
        <v>623</v>
      </c>
      <c r="K250" s="37"/>
      <c r="L250" s="38"/>
      <c r="M250" s="51"/>
      <c r="N250" s="52"/>
      <c r="O250" s="51"/>
      <c r="P250" s="52"/>
    </row>
    <row r="251" spans="1:16" x14ac:dyDescent="0.35">
      <c r="A251" s="46" t="str">
        <f>IFERROR(VLOOKUP(D253,DATA!$C$2:$G$237,5,0),"")</f>
        <v>DVC</v>
      </c>
      <c r="B251" s="33" t="str">
        <f>VLOOKUP(E251,DATA!A:U,5,FALSE)</f>
        <v>Aub.</v>
      </c>
      <c r="C251" s="33" t="str">
        <f>VLOOKUP(E251,DATA!A:U,4,FALSE)</f>
        <v>DARDARE</v>
      </c>
      <c r="D251" s="48" t="str">
        <f>VLOOKUP(E251,DATA!A:U,3,FALSE)</f>
        <v>00103076</v>
      </c>
      <c r="E251" s="49" t="s">
        <v>366</v>
      </c>
      <c r="F251" s="48">
        <f>VLOOKUP(E251,DATA!A:U,2,FALSE)</f>
        <v>0</v>
      </c>
      <c r="G251" s="36" t="s">
        <v>4</v>
      </c>
      <c r="H251" s="36" t="s">
        <v>639</v>
      </c>
      <c r="I251" s="50"/>
      <c r="J251" s="36" t="s">
        <v>640</v>
      </c>
      <c r="K251" s="37"/>
      <c r="L251" s="38"/>
      <c r="M251" s="51"/>
      <c r="N251" s="52"/>
      <c r="O251" s="51"/>
      <c r="P251" s="52"/>
    </row>
    <row r="252" spans="1:16" x14ac:dyDescent="0.35">
      <c r="A252" s="46" t="str">
        <f>IFERROR(VLOOKUP(D254,DATA!$C$2:$G$237,5,0),"")</f>
        <v>DVC</v>
      </c>
      <c r="B252" s="33" t="str">
        <f>VLOOKUP(E252,DATA!A:U,5,FALSE)</f>
        <v>Aub.</v>
      </c>
      <c r="C252" s="33" t="str">
        <f>VLOOKUP(E252,DATA!A:U,4,FALSE)</f>
        <v>ALIX</v>
      </c>
      <c r="D252" s="48" t="str">
        <f>VLOOKUP(E252,DATA!A:U,3,FALSE)</f>
        <v>00103030</v>
      </c>
      <c r="E252" s="49" t="s">
        <v>375</v>
      </c>
      <c r="F252" s="48">
        <f>VLOOKUP(E252,DATA!A:U,2,FALSE)</f>
        <v>0</v>
      </c>
      <c r="G252" s="36" t="s">
        <v>4</v>
      </c>
      <c r="H252" s="36" t="s">
        <v>625</v>
      </c>
      <c r="I252" s="50"/>
      <c r="J252" s="36" t="s">
        <v>623</v>
      </c>
      <c r="K252" s="37"/>
      <c r="L252" s="38"/>
      <c r="M252" s="51"/>
      <c r="N252" s="52"/>
      <c r="O252" s="51"/>
      <c r="P252" s="52"/>
    </row>
    <row r="253" spans="1:16" x14ac:dyDescent="0.35">
      <c r="A253" s="46" t="str">
        <f>IFERROR(VLOOKUP(D255,DATA!$C$2:$G$237,5,0),"")</f>
        <v>DVC</v>
      </c>
      <c r="B253" s="33" t="str">
        <f>VLOOKUP(E253,DATA!A:U,5,FALSE)</f>
        <v>Lattes</v>
      </c>
      <c r="C253" s="33" t="str">
        <f>VLOOKUP(E253,DATA!A:U,4,FALSE)</f>
        <v>VERNE</v>
      </c>
      <c r="D253" s="48" t="str">
        <f>VLOOKUP(E253,DATA!A:U,3,FALSE)</f>
        <v>00068323</v>
      </c>
      <c r="E253" s="39" t="s">
        <v>85</v>
      </c>
      <c r="F253" s="48">
        <f>VLOOKUP(E253,DATA!A:U,2,FALSE)</f>
        <v>0</v>
      </c>
      <c r="G253" s="36" t="s">
        <v>4</v>
      </c>
      <c r="H253" s="36" t="s">
        <v>622</v>
      </c>
      <c r="I253" s="50"/>
      <c r="J253" s="36" t="s">
        <v>623</v>
      </c>
      <c r="K253" s="37"/>
      <c r="L253" s="38"/>
      <c r="M253" s="51"/>
      <c r="N253" s="52"/>
      <c r="O253" s="51"/>
      <c r="P253" s="52"/>
    </row>
    <row r="254" spans="1:16" x14ac:dyDescent="0.35">
      <c r="A254" s="46" t="str">
        <f>IFERROR(VLOOKUP(D256,DATA!$C$2:$G$237,5,0),"")</f>
        <v>DVC</v>
      </c>
      <c r="B254" s="33" t="str">
        <f>VLOOKUP(E254,DATA!A:U,5,FALSE)</f>
        <v>Aub.</v>
      </c>
      <c r="C254" s="33" t="str">
        <f>VLOOKUP(E254,DATA!A:U,4,FALSE)</f>
        <v>HAON</v>
      </c>
      <c r="D254" s="48" t="str">
        <f>VLOOKUP(E254,DATA!A:U,3,FALSE)</f>
        <v>00103116</v>
      </c>
      <c r="E254" s="49" t="s">
        <v>379</v>
      </c>
      <c r="F254" s="48">
        <f>VLOOKUP(E254,DATA!A:U,2,FALSE)</f>
        <v>0</v>
      </c>
      <c r="G254" s="36" t="s">
        <v>4</v>
      </c>
      <c r="H254" s="36" t="s">
        <v>625</v>
      </c>
      <c r="I254" s="50"/>
      <c r="J254" s="36" t="s">
        <v>623</v>
      </c>
      <c r="K254" s="37"/>
      <c r="L254" s="38"/>
      <c r="M254" s="51"/>
      <c r="N254" s="52"/>
      <c r="O254" s="51"/>
      <c r="P254" s="52"/>
    </row>
    <row r="255" spans="1:16" x14ac:dyDescent="0.35">
      <c r="A255" s="46" t="str">
        <f>IFERROR(VLOOKUP(D257,DATA!$C$2:$G$237,5,0),"")</f>
        <v>DVC</v>
      </c>
      <c r="B255" s="33" t="str">
        <f>VLOOKUP(E255,DATA!A:U,5,FALSE)</f>
        <v>Aub.</v>
      </c>
      <c r="C255" s="33" t="str">
        <f>VLOOKUP(E255,DATA!A:U,4,FALSE)</f>
        <v>SENEPART</v>
      </c>
      <c r="D255" s="48" t="str">
        <f>VLOOKUP(E255,DATA!A:U,3,FALSE)</f>
        <v>00102930</v>
      </c>
      <c r="E255" s="49" t="s">
        <v>381</v>
      </c>
      <c r="F255" s="48">
        <f>VLOOKUP(E255,DATA!A:U,2,FALSE)</f>
        <v>0</v>
      </c>
      <c r="G255" s="36" t="s">
        <v>4</v>
      </c>
      <c r="H255" s="36" t="s">
        <v>625</v>
      </c>
      <c r="I255" s="50"/>
      <c r="J255" s="36" t="s">
        <v>623</v>
      </c>
      <c r="K255" s="37"/>
      <c r="L255" s="38"/>
      <c r="M255" s="51"/>
      <c r="N255" s="52"/>
      <c r="O255" s="51"/>
      <c r="P255" s="52"/>
    </row>
    <row r="256" spans="1:16" x14ac:dyDescent="0.35">
      <c r="A256" s="46" t="str">
        <f>IFERROR(VLOOKUP(D258,DATA!$C$2:$G$237,5,0),"")</f>
        <v>DVC</v>
      </c>
      <c r="B256" s="33" t="str">
        <f>VLOOKUP(E256,DATA!A:U,5,FALSE)</f>
        <v>STG</v>
      </c>
      <c r="C256" s="33" t="str">
        <f>VLOOKUP(E256,DATA!A:U,4,FALSE)</f>
        <v>FOUASSIER</v>
      </c>
      <c r="D256" s="48" t="str">
        <f>VLOOKUP(E256,DATA!A:U,3,FALSE)</f>
        <v>00104668</v>
      </c>
      <c r="E256" s="49" t="s">
        <v>583</v>
      </c>
      <c r="F256" s="48">
        <f>VLOOKUP(E256,DATA!A:U,2,FALSE)</f>
        <v>0</v>
      </c>
      <c r="G256" s="36" t="s">
        <v>4</v>
      </c>
      <c r="H256" s="36" t="s">
        <v>625</v>
      </c>
      <c r="I256" s="50"/>
      <c r="J256" s="36" t="s">
        <v>623</v>
      </c>
      <c r="K256" s="37"/>
      <c r="L256" s="38"/>
      <c r="M256" s="51"/>
      <c r="N256" s="52"/>
      <c r="O256" s="51"/>
      <c r="P256" s="52"/>
    </row>
    <row r="257" spans="1:16" x14ac:dyDescent="0.35">
      <c r="A257" s="46" t="str">
        <f>IFERROR(VLOOKUP(D259,DATA!$C$2:$G$237,5,0),"")</f>
        <v>DVC</v>
      </c>
      <c r="B257" s="33" t="str">
        <f>VLOOKUP(E257,DATA!A:U,5,FALSE)</f>
        <v>STG</v>
      </c>
      <c r="C257" s="33" t="str">
        <f>VLOOKUP(E257,DATA!A:U,4,FALSE)</f>
        <v>FOUASSIER</v>
      </c>
      <c r="D257" s="48" t="str">
        <f>VLOOKUP(E257,DATA!A:U,3,FALSE)</f>
        <v>00104668</v>
      </c>
      <c r="E257" s="49" t="s">
        <v>583</v>
      </c>
      <c r="F257" s="48">
        <f>VLOOKUP(E257,DATA!A:U,2,FALSE)</f>
        <v>0</v>
      </c>
      <c r="G257" s="36" t="s">
        <v>4</v>
      </c>
      <c r="H257" s="36" t="s">
        <v>636</v>
      </c>
      <c r="I257" s="50"/>
      <c r="J257" s="36" t="s">
        <v>623</v>
      </c>
      <c r="K257" s="37"/>
      <c r="L257" s="38"/>
      <c r="M257" s="51"/>
      <c r="N257" s="52"/>
      <c r="O257" s="51"/>
      <c r="P257" s="52"/>
    </row>
    <row r="258" spans="1:16" x14ac:dyDescent="0.35">
      <c r="A258" s="46" t="str">
        <f>IFERROR(VLOOKUP(D260,DATA!$C$2:$G$237,5,0),"")</f>
        <v>DVC</v>
      </c>
      <c r="B258" s="33" t="str">
        <f>VLOOKUP(E258,DATA!A:U,5,FALSE)</f>
        <v>Lattes</v>
      </c>
      <c r="C258" s="33" t="str">
        <f>VLOOKUP(E258,DATA!A:U,4,FALSE)</f>
        <v>VERNE</v>
      </c>
      <c r="D258" s="48" t="str">
        <f>VLOOKUP(E258,DATA!A:U,3,FALSE)</f>
        <v>00191549</v>
      </c>
      <c r="E258" s="49" t="s">
        <v>511</v>
      </c>
      <c r="F258" s="48">
        <f>VLOOKUP(E258,DATA!A:U,2,FALSE)</f>
        <v>0</v>
      </c>
      <c r="G258" s="36" t="s">
        <v>4</v>
      </c>
      <c r="H258" s="36" t="s">
        <v>622</v>
      </c>
      <c r="I258" s="50"/>
      <c r="J258" s="36" t="s">
        <v>623</v>
      </c>
      <c r="K258" s="37"/>
      <c r="L258" s="38"/>
      <c r="M258" s="51"/>
      <c r="N258" s="52"/>
      <c r="O258" s="51"/>
      <c r="P258" s="52"/>
    </row>
    <row r="259" spans="1:16" x14ac:dyDescent="0.35">
      <c r="A259" s="46" t="str">
        <f>IFERROR(VLOOKUP(D261,DATA!$C$2:$G$237,5,0),"")</f>
        <v>Non DVC</v>
      </c>
      <c r="B259" s="33" t="str">
        <f>VLOOKUP(E259,DATA!A:U,5,FALSE)</f>
        <v>Aub.</v>
      </c>
      <c r="C259" s="33" t="str">
        <f>VLOOKUP(E259,DATA!A:U,4,FALSE)</f>
        <v>SAVY</v>
      </c>
      <c r="D259" s="48" t="str">
        <f>VLOOKUP(E259,DATA!A:U,3,FALSE)</f>
        <v>00103007</v>
      </c>
      <c r="E259" s="49" t="s">
        <v>383</v>
      </c>
      <c r="F259" s="48">
        <f>VLOOKUP(E259,DATA!A:U,2,FALSE)</f>
        <v>0</v>
      </c>
      <c r="G259" s="36" t="s">
        <v>4</v>
      </c>
      <c r="H259" s="36" t="s">
        <v>635</v>
      </c>
      <c r="I259" s="50"/>
      <c r="J259" s="36" t="s">
        <v>623</v>
      </c>
      <c r="K259" s="37"/>
      <c r="L259" s="38"/>
      <c r="M259" s="51"/>
      <c r="N259" s="52"/>
      <c r="O259" s="51"/>
      <c r="P259" s="52"/>
    </row>
    <row r="260" spans="1:16" x14ac:dyDescent="0.35">
      <c r="A260" s="46" t="str">
        <f>IFERROR(VLOOKUP(D262,DATA!$C$2:$G$237,5,0),"")</f>
        <v>DVC</v>
      </c>
      <c r="B260" s="33" t="str">
        <f>VLOOKUP(E260,DATA!A:U,5,FALSE)</f>
        <v>Aub.</v>
      </c>
      <c r="C260" s="33" t="str">
        <f>VLOOKUP(E260,DATA!A:U,4,FALSE)</f>
        <v>SAVY</v>
      </c>
      <c r="D260" s="48" t="str">
        <f>VLOOKUP(E260,DATA!A:U,3,FALSE)</f>
        <v>00103007</v>
      </c>
      <c r="E260" s="49" t="s">
        <v>383</v>
      </c>
      <c r="F260" s="48">
        <f>VLOOKUP(E260,DATA!A:U,2,FALSE)</f>
        <v>0</v>
      </c>
      <c r="G260" s="36" t="s">
        <v>4</v>
      </c>
      <c r="H260" s="36" t="s">
        <v>639</v>
      </c>
      <c r="I260" s="50"/>
      <c r="J260" s="36" t="s">
        <v>640</v>
      </c>
      <c r="K260" s="37"/>
      <c r="L260" s="38"/>
      <c r="M260" s="51"/>
      <c r="N260" s="52"/>
      <c r="O260" s="51"/>
      <c r="P260" s="52"/>
    </row>
    <row r="261" spans="1:16" x14ac:dyDescent="0.35">
      <c r="A261" s="46" t="str">
        <f>IFERROR(VLOOKUP(D263,DATA!$C$2:$G$237,5,0),"")</f>
        <v>DVC</v>
      </c>
      <c r="B261" s="33" t="str">
        <f>VLOOKUP(E261,DATA!A:U,5,FALSE)</f>
        <v>Aub.</v>
      </c>
      <c r="C261" s="33" t="str">
        <f>VLOOKUP(E261,DATA!A:U,4,FALSE)</f>
        <v>RICCARDI</v>
      </c>
      <c r="D261" s="48" t="str">
        <f>VLOOKUP(E261,DATA!A:U,3,FALSE)</f>
        <v>00103024</v>
      </c>
      <c r="E261" s="49" t="s">
        <v>385</v>
      </c>
      <c r="F261" s="48">
        <f>VLOOKUP(E261,DATA!A:U,2,FALSE)</f>
        <v>0</v>
      </c>
      <c r="G261" s="36" t="s">
        <v>4</v>
      </c>
      <c r="H261" s="36" t="s">
        <v>639</v>
      </c>
      <c r="I261" s="50"/>
      <c r="J261" s="36" t="s">
        <v>640</v>
      </c>
      <c r="K261" s="37"/>
      <c r="L261" s="38"/>
      <c r="M261" s="51"/>
      <c r="N261" s="52"/>
      <c r="O261" s="51"/>
      <c r="P261" s="52"/>
    </row>
    <row r="262" spans="1:16" x14ac:dyDescent="0.35">
      <c r="A262" s="46" t="str">
        <f>IFERROR(VLOOKUP(D264,DATA!$C$2:$G$237,5,0),"")</f>
        <v>DVC</v>
      </c>
      <c r="B262" s="33" t="str">
        <f>VLOOKUP(E262,DATA!A:U,5,FALSE)</f>
        <v>Aub.</v>
      </c>
      <c r="C262" s="33" t="str">
        <f>VLOOKUP(E262,DATA!A:U,4,FALSE)</f>
        <v>FUENTES</v>
      </c>
      <c r="D262" s="48" t="str">
        <f>VLOOKUP(E262,DATA!A:U,3,FALSE)</f>
        <v>00103044</v>
      </c>
      <c r="E262" s="49" t="s">
        <v>387</v>
      </c>
      <c r="F262" s="48">
        <f>VLOOKUP(E262,DATA!A:U,2,FALSE)</f>
        <v>0</v>
      </c>
      <c r="G262" s="36" t="s">
        <v>4</v>
      </c>
      <c r="H262" s="36" t="s">
        <v>622</v>
      </c>
      <c r="I262" s="50"/>
      <c r="J262" s="36" t="s">
        <v>623</v>
      </c>
      <c r="K262" s="37"/>
      <c r="L262" s="38"/>
      <c r="M262" s="51"/>
      <c r="N262" s="52"/>
      <c r="O262" s="51"/>
      <c r="P262" s="52"/>
    </row>
    <row r="263" spans="1:16" x14ac:dyDescent="0.35">
      <c r="A263" s="46" t="str">
        <f>IFERROR(VLOOKUP(D265,DATA!$C$2:$G$237,5,0),"")</f>
        <v>DVC</v>
      </c>
      <c r="B263" s="33" t="str">
        <f>VLOOKUP(E263,DATA!A:U,5,FALSE)</f>
        <v>Aub.</v>
      </c>
      <c r="C263" s="33" t="str">
        <f>VLOOKUP(E263,DATA!A:U,4,FALSE)</f>
        <v>FUENTES</v>
      </c>
      <c r="D263" s="48" t="str">
        <f>VLOOKUP(E263,DATA!A:U,3,FALSE)</f>
        <v>00103044</v>
      </c>
      <c r="E263" s="49" t="s">
        <v>387</v>
      </c>
      <c r="F263" s="48">
        <f>VLOOKUP(E263,DATA!A:U,2,FALSE)</f>
        <v>0</v>
      </c>
      <c r="G263" s="36" t="s">
        <v>4</v>
      </c>
      <c r="H263" s="36" t="s">
        <v>625</v>
      </c>
      <c r="I263" s="50"/>
      <c r="J263" s="36" t="s">
        <v>623</v>
      </c>
      <c r="K263" s="37"/>
      <c r="L263" s="38"/>
      <c r="M263" s="51"/>
      <c r="N263" s="52"/>
      <c r="O263" s="51"/>
      <c r="P263" s="52"/>
    </row>
    <row r="264" spans="1:16" x14ac:dyDescent="0.35">
      <c r="A264" s="46" t="str">
        <f>IFERROR(VLOOKUP(D266,DATA!$C$2:$G$237,5,0),"")</f>
        <v>DVC</v>
      </c>
      <c r="B264" s="33" t="str">
        <f>VLOOKUP(E264,DATA!A:U,5,FALSE)</f>
        <v>Lattes</v>
      </c>
      <c r="C264" s="33" t="str">
        <f>VLOOKUP(E264,DATA!A:U,4,FALSE)</f>
        <v>VERNE</v>
      </c>
      <c r="D264" s="48" t="str">
        <f>VLOOKUP(E264,DATA!A:U,3,FALSE)</f>
        <v>00191664</v>
      </c>
      <c r="E264" s="49" t="s">
        <v>513</v>
      </c>
      <c r="F264" s="48">
        <f>VLOOKUP(E264,DATA!A:U,2,FALSE)</f>
        <v>0</v>
      </c>
      <c r="G264" s="36" t="s">
        <v>4</v>
      </c>
      <c r="H264" s="36" t="s">
        <v>622</v>
      </c>
      <c r="I264" s="50"/>
      <c r="J264" s="36" t="s">
        <v>623</v>
      </c>
      <c r="K264" s="37"/>
      <c r="L264" s="38"/>
      <c r="M264" s="51"/>
      <c r="N264" s="52"/>
      <c r="O264" s="51"/>
      <c r="P264" s="52"/>
    </row>
    <row r="265" spans="1:16" x14ac:dyDescent="0.35">
      <c r="A265" s="46" t="str">
        <f>IFERROR(VLOOKUP(D267,DATA!$C$2:$G$237,5,0),"")</f>
        <v>DVC</v>
      </c>
      <c r="B265" s="33" t="str">
        <f>VLOOKUP(E265,DATA!A:U,5,FALSE)</f>
        <v>Lattes</v>
      </c>
      <c r="C265" s="33" t="str">
        <f>VLOOKUP(E265,DATA!A:U,4,FALSE)</f>
        <v>VERNE</v>
      </c>
      <c r="D265" s="48" t="str">
        <f>VLOOKUP(E265,DATA!A:U,3,FALSE)</f>
        <v>00191040</v>
      </c>
      <c r="E265" s="49" t="s">
        <v>485</v>
      </c>
      <c r="F265" s="48">
        <f>VLOOKUP(E265,DATA!A:U,2,FALSE)</f>
        <v>0</v>
      </c>
      <c r="G265" s="36" t="s">
        <v>4</v>
      </c>
      <c r="H265" s="36" t="s">
        <v>622</v>
      </c>
      <c r="I265" s="50"/>
      <c r="J265" s="36" t="s">
        <v>623</v>
      </c>
      <c r="K265" s="37"/>
      <c r="L265" s="38"/>
      <c r="M265" s="51"/>
      <c r="N265" s="52"/>
      <c r="O265" s="51"/>
      <c r="P265" s="52"/>
    </row>
    <row r="266" spans="1:16" x14ac:dyDescent="0.35">
      <c r="A266" s="46" t="str">
        <f>IFERROR(VLOOKUP(D268,DATA!$C$2:$G$237,5,0),"")</f>
        <v>DVC</v>
      </c>
      <c r="B266" s="33" t="str">
        <f>VLOOKUP(E266,DATA!A:U,5,FALSE)</f>
        <v>Lattes</v>
      </c>
      <c r="C266" s="33" t="str">
        <f>VLOOKUP(E266,DATA!A:U,4,FALSE)</f>
        <v>VERNE</v>
      </c>
      <c r="D266" s="48" t="str">
        <f>VLOOKUP(E266,DATA!A:U,3,FALSE)</f>
        <v>00191040</v>
      </c>
      <c r="E266" s="49" t="s">
        <v>485</v>
      </c>
      <c r="F266" s="48">
        <f>VLOOKUP(E266,DATA!A:U,2,FALSE)</f>
        <v>0</v>
      </c>
      <c r="G266" s="36" t="s">
        <v>4</v>
      </c>
      <c r="H266" s="36" t="s">
        <v>632</v>
      </c>
      <c r="I266" s="50"/>
      <c r="J266" s="36" t="s">
        <v>623</v>
      </c>
      <c r="K266" s="37"/>
      <c r="L266" s="38"/>
      <c r="M266" s="51"/>
      <c r="N266" s="52"/>
      <c r="O266" s="51"/>
      <c r="P266" s="52"/>
    </row>
    <row r="267" spans="1:16" x14ac:dyDescent="0.35">
      <c r="A267" s="46" t="str">
        <f>IFERROR(VLOOKUP(D269,DATA!$C$2:$G$237,5,0),"")</f>
        <v>DVC</v>
      </c>
      <c r="B267" s="33" t="str">
        <f>VLOOKUP(E267,DATA!A:U,5,FALSE)</f>
        <v>Lattes</v>
      </c>
      <c r="C267" s="33" t="str">
        <f>VLOOKUP(E267,DATA!A:U,4,FALSE)</f>
        <v>VERNE</v>
      </c>
      <c r="D267" s="48" t="str">
        <f>VLOOKUP(E267,DATA!A:U,3,FALSE)</f>
        <v>00191711</v>
      </c>
      <c r="E267" s="49" t="s">
        <v>522</v>
      </c>
      <c r="F267" s="48">
        <f>VLOOKUP(E267,DATA!A:U,2,FALSE)</f>
        <v>0</v>
      </c>
      <c r="G267" s="36" t="s">
        <v>4</v>
      </c>
      <c r="H267" s="36" t="s">
        <v>622</v>
      </c>
      <c r="I267" s="50"/>
      <c r="J267" s="36" t="s">
        <v>623</v>
      </c>
      <c r="K267" s="37"/>
      <c r="L267" s="38"/>
      <c r="M267" s="51"/>
      <c r="N267" s="52"/>
      <c r="O267" s="51"/>
      <c r="P267" s="52"/>
    </row>
    <row r="268" spans="1:16" x14ac:dyDescent="0.35">
      <c r="A268" s="46" t="str">
        <f>IFERROR(VLOOKUP(D270,DATA!$C$2:$G$237,5,0),"")</f>
        <v>DVC</v>
      </c>
      <c r="B268" s="33" t="str">
        <f>VLOOKUP(E268,DATA!A:U,5,FALSE)</f>
        <v>Aub.</v>
      </c>
      <c r="C268" s="33" t="str">
        <f>VLOOKUP(E268,DATA!A:U,4,FALSE)</f>
        <v>ALIX</v>
      </c>
      <c r="D268" s="48" t="str">
        <f>VLOOKUP(E268,DATA!A:U,3,FALSE)</f>
        <v>00102907</v>
      </c>
      <c r="E268" s="49" t="s">
        <v>392</v>
      </c>
      <c r="F268" s="48">
        <f>VLOOKUP(E268,DATA!A:U,2,FALSE)</f>
        <v>0</v>
      </c>
      <c r="G268" s="36" t="s">
        <v>4</v>
      </c>
      <c r="H268" s="36" t="s">
        <v>625</v>
      </c>
      <c r="I268" s="50"/>
      <c r="J268" s="36" t="s">
        <v>623</v>
      </c>
      <c r="K268" s="37"/>
      <c r="L268" s="38"/>
      <c r="M268" s="51"/>
      <c r="N268" s="52"/>
      <c r="O268" s="51"/>
      <c r="P268" s="52"/>
    </row>
    <row r="269" spans="1:16" x14ac:dyDescent="0.35">
      <c r="A269" s="46" t="str">
        <f>IFERROR(VLOOKUP(D271,DATA!$C$2:$G$237,5,0),"")</f>
        <v>DVC</v>
      </c>
      <c r="B269" s="33" t="str">
        <f>VLOOKUP(E269,DATA!A:U,5,FALSE)</f>
        <v>Aub.</v>
      </c>
      <c r="C269" s="33" t="str">
        <f>VLOOKUP(E269,DATA!A:U,4,FALSE)</f>
        <v>ALIX</v>
      </c>
      <c r="D269" s="48" t="str">
        <f>VLOOKUP(E269,DATA!A:U,3,FALSE)</f>
        <v>00102907</v>
      </c>
      <c r="E269" s="49" t="s">
        <v>392</v>
      </c>
      <c r="F269" s="48">
        <f>VLOOKUP(E269,DATA!A:U,2,FALSE)</f>
        <v>0</v>
      </c>
      <c r="G269" s="36" t="s">
        <v>4</v>
      </c>
      <c r="H269" s="36" t="s">
        <v>639</v>
      </c>
      <c r="I269" s="50"/>
      <c r="J269" s="36" t="s">
        <v>640</v>
      </c>
      <c r="K269" s="37"/>
      <c r="L269" s="38"/>
      <c r="M269" s="51"/>
      <c r="N269" s="52"/>
      <c r="O269" s="51"/>
      <c r="P269" s="52"/>
    </row>
    <row r="270" spans="1:16" x14ac:dyDescent="0.35">
      <c r="A270" s="46" t="str">
        <f>IFERROR(VLOOKUP(D272,DATA!$C$2:$G$237,5,0),"")</f>
        <v>DVC</v>
      </c>
      <c r="B270" s="33" t="str">
        <f>VLOOKUP(E270,DATA!A:U,5,FALSE)</f>
        <v>Aub.</v>
      </c>
      <c r="C270" s="33" t="str">
        <f>VLOOKUP(E270,DATA!A:U,4,FALSE)</f>
        <v>ALIX</v>
      </c>
      <c r="D270" s="48" t="str">
        <f>VLOOKUP(E270,DATA!A:U,3,FALSE)</f>
        <v>00102907</v>
      </c>
      <c r="E270" s="49" t="s">
        <v>392</v>
      </c>
      <c r="F270" s="48">
        <f>VLOOKUP(E270,DATA!A:U,2,FALSE)</f>
        <v>0</v>
      </c>
      <c r="G270" s="36" t="s">
        <v>4</v>
      </c>
      <c r="H270" s="36" t="s">
        <v>645</v>
      </c>
      <c r="I270" s="50"/>
      <c r="J270" s="36" t="s">
        <v>643</v>
      </c>
      <c r="K270" s="37"/>
      <c r="L270" s="38"/>
      <c r="M270" s="51"/>
      <c r="N270" s="52"/>
      <c r="O270" s="51"/>
      <c r="P270" s="52"/>
    </row>
    <row r="271" spans="1:16" x14ac:dyDescent="0.35">
      <c r="A271" s="46" t="str">
        <f>IFERROR(VLOOKUP(D273,DATA!$C$2:$G$237,5,0),"")</f>
        <v>DVC</v>
      </c>
      <c r="B271" s="33" t="str">
        <f>VLOOKUP(E271,DATA!A:U,5,FALSE)</f>
        <v>Lattes</v>
      </c>
      <c r="C271" s="33" t="str">
        <f>VLOOKUP(E271,DATA!A:U,4,FALSE)</f>
        <v>VERNE</v>
      </c>
      <c r="D271" s="48" t="str">
        <f>VLOOKUP(E271,DATA!A:U,3,FALSE)</f>
        <v>00191295</v>
      </c>
      <c r="E271" s="49" t="s">
        <v>497</v>
      </c>
      <c r="F271" s="48">
        <f>VLOOKUP(E271,DATA!A:U,2,FALSE)</f>
        <v>0</v>
      </c>
      <c r="G271" s="36" t="s">
        <v>4</v>
      </c>
      <c r="H271" s="36" t="s">
        <v>622</v>
      </c>
      <c r="I271" s="50"/>
      <c r="J271" s="36" t="s">
        <v>623</v>
      </c>
      <c r="K271" s="37"/>
      <c r="L271" s="38"/>
      <c r="M271" s="51"/>
      <c r="N271" s="52"/>
      <c r="O271" s="51"/>
      <c r="P271" s="52"/>
    </row>
    <row r="272" spans="1:16" x14ac:dyDescent="0.35">
      <c r="A272" s="46" t="str">
        <f>IFERROR(VLOOKUP(D274,DATA!$C$2:$G$237,5,0),"")</f>
        <v>DVC</v>
      </c>
      <c r="B272" s="33" t="str">
        <f>VLOOKUP(E272,DATA!A:U,5,FALSE)</f>
        <v>Aub.</v>
      </c>
      <c r="C272" s="33" t="str">
        <f>VLOOKUP(E272,DATA!A:U,4,FALSE)</f>
        <v>SENEPART</v>
      </c>
      <c r="D272" s="48" t="str">
        <f>VLOOKUP(E272,DATA!A:U,3,FALSE)</f>
        <v>00102982</v>
      </c>
      <c r="E272" s="49" t="s">
        <v>396</v>
      </c>
      <c r="F272" s="48">
        <f>VLOOKUP(E272,DATA!A:U,2,FALSE)</f>
        <v>0</v>
      </c>
      <c r="G272" s="36" t="s">
        <v>4</v>
      </c>
      <c r="H272" s="36" t="s">
        <v>639</v>
      </c>
      <c r="I272" s="50"/>
      <c r="J272" s="36" t="s">
        <v>640</v>
      </c>
      <c r="K272" s="37"/>
      <c r="L272" s="38"/>
      <c r="M272" s="51"/>
      <c r="N272" s="52"/>
      <c r="O272" s="51"/>
      <c r="P272" s="52"/>
    </row>
    <row r="273" spans="1:16" x14ac:dyDescent="0.35">
      <c r="A273" s="46" t="str">
        <f>IFERROR(VLOOKUP(D275,DATA!$C$2:$G$237,5,0),"")</f>
        <v>DVC</v>
      </c>
      <c r="B273" s="33" t="str">
        <f>VLOOKUP(E273,DATA!A:U,5,FALSE)</f>
        <v>Lattes</v>
      </c>
      <c r="C273" s="33" t="str">
        <f>VLOOKUP(E273,DATA!A:U,4,FALSE)</f>
        <v>JACKEL</v>
      </c>
      <c r="D273" s="48" t="str">
        <f>VLOOKUP(E273,DATA!A:U,3,FALSE)</f>
        <v>00191202</v>
      </c>
      <c r="E273" s="49" t="s">
        <v>489</v>
      </c>
      <c r="F273" s="48">
        <f>VLOOKUP(E273,DATA!A:U,2,FALSE)</f>
        <v>0</v>
      </c>
      <c r="G273" s="36" t="s">
        <v>4</v>
      </c>
      <c r="H273" s="36" t="s">
        <v>638</v>
      </c>
      <c r="I273" s="50"/>
      <c r="J273" s="36" t="s">
        <v>623</v>
      </c>
      <c r="K273" s="37"/>
      <c r="L273" s="38"/>
      <c r="M273" s="51"/>
      <c r="N273" s="52"/>
      <c r="O273" s="51"/>
      <c r="P273" s="52"/>
    </row>
    <row r="274" spans="1:16" x14ac:dyDescent="0.35">
      <c r="A274" s="46" t="str">
        <f>IFERROR(VLOOKUP(D276,DATA!$C$2:$G$237,5,0),"")</f>
        <v>Non DVC</v>
      </c>
      <c r="B274" s="33" t="str">
        <f>VLOOKUP(E274,DATA!A:U,5,FALSE)</f>
        <v>Lattes</v>
      </c>
      <c r="C274" s="33" t="str">
        <f>VLOOKUP(E274,DATA!A:U,4,FALSE)</f>
        <v>JACKEL</v>
      </c>
      <c r="D274" s="48" t="str">
        <f>VLOOKUP(E274,DATA!A:U,3,FALSE)</f>
        <v>00191202</v>
      </c>
      <c r="E274" s="49" t="s">
        <v>489</v>
      </c>
      <c r="F274" s="48">
        <f>VLOOKUP(E274,DATA!A:U,2,FALSE)</f>
        <v>0</v>
      </c>
      <c r="G274" s="36" t="s">
        <v>4</v>
      </c>
      <c r="H274" s="36" t="s">
        <v>642</v>
      </c>
      <c r="I274" s="50"/>
      <c r="J274" s="36" t="s">
        <v>643</v>
      </c>
      <c r="K274" s="37"/>
      <c r="L274" s="38"/>
      <c r="M274" s="51"/>
      <c r="N274" s="52"/>
      <c r="O274" s="51"/>
      <c r="P274" s="52"/>
    </row>
    <row r="275" spans="1:16" x14ac:dyDescent="0.35">
      <c r="A275" s="46" t="str">
        <f>IFERROR(VLOOKUP(D277,DATA!$C$2:$G$237,5,0),"")</f>
        <v>Non DVC</v>
      </c>
      <c r="B275" s="33" t="str">
        <f>VLOOKUP(E275,DATA!A:U,5,FALSE)</f>
        <v>Lattes</v>
      </c>
      <c r="C275" s="33" t="str">
        <f>VLOOKUP(E275,DATA!A:U,4,FALSE)</f>
        <v>VERNE</v>
      </c>
      <c r="D275" s="48" t="str">
        <f>VLOOKUP(E275,DATA!A:U,3,FALSE)</f>
        <v>00191712</v>
      </c>
      <c r="E275" s="39" t="s">
        <v>524</v>
      </c>
      <c r="F275" s="48">
        <f>VLOOKUP(E275,DATA!A:U,2,FALSE)</f>
        <v>0</v>
      </c>
      <c r="G275" s="36" t="s">
        <v>4</v>
      </c>
      <c r="H275" s="36" t="s">
        <v>622</v>
      </c>
      <c r="I275" s="50"/>
      <c r="J275" s="36" t="s">
        <v>623</v>
      </c>
      <c r="K275" s="37"/>
      <c r="L275" s="38"/>
      <c r="M275" s="51"/>
      <c r="N275" s="52"/>
      <c r="O275" s="51"/>
      <c r="P275" s="52"/>
    </row>
    <row r="276" spans="1:16" x14ac:dyDescent="0.35">
      <c r="A276" s="46" t="str">
        <f>IFERROR(VLOOKUP(D278,DATA!$C$2:$G$237,5,0),"")</f>
        <v>Non DVC</v>
      </c>
      <c r="B276" s="33" t="str">
        <f>VLOOKUP(E276,DATA!A:U,5,FALSE)</f>
        <v>Aub.</v>
      </c>
      <c r="C276" s="33" t="str">
        <f>VLOOKUP(E276,DATA!A:U,4,FALSE)</f>
        <v>RICCARDI</v>
      </c>
      <c r="D276" s="48" t="str">
        <f>VLOOKUP(E276,DATA!A:U,3,FALSE)</f>
        <v>00103036</v>
      </c>
      <c r="E276" s="49" t="s">
        <v>398</v>
      </c>
      <c r="F276" s="48">
        <f>VLOOKUP(E276,DATA!A:U,2,FALSE)</f>
        <v>0</v>
      </c>
      <c r="G276" s="36" t="s">
        <v>4</v>
      </c>
      <c r="H276" s="36" t="s">
        <v>639</v>
      </c>
      <c r="I276" s="50"/>
      <c r="J276" s="36" t="s">
        <v>640</v>
      </c>
      <c r="K276" s="37"/>
      <c r="L276" s="38"/>
      <c r="M276" s="51"/>
      <c r="N276" s="52"/>
      <c r="O276" s="51"/>
      <c r="P276" s="52"/>
    </row>
    <row r="277" spans="1:16" x14ac:dyDescent="0.35">
      <c r="A277" s="46" t="str">
        <f>IFERROR(VLOOKUP(D279,DATA!$C$2:$G$237,5,0),"")</f>
        <v>Non DVC</v>
      </c>
      <c r="B277" s="33" t="str">
        <f>VLOOKUP(E277,DATA!A:U,5,FALSE)</f>
        <v>STG</v>
      </c>
      <c r="C277" s="33" t="str">
        <f>VLOOKUP(E277,DATA!A:U,4,FALSE)</f>
        <v>FOUASSIER</v>
      </c>
      <c r="D277" s="34" t="str">
        <f>VLOOKUP(E277,DATA!A:U,3,FALSE)</f>
        <v>00109499</v>
      </c>
      <c r="E277" s="35" t="s">
        <v>585</v>
      </c>
      <c r="F277" s="34">
        <f>VLOOKUP(E277,DATA!A:U,2,FALSE)</f>
        <v>0</v>
      </c>
      <c r="G277" s="36" t="s">
        <v>4</v>
      </c>
      <c r="H277" s="36" t="s">
        <v>622</v>
      </c>
      <c r="I277" s="37"/>
      <c r="J277" s="36" t="s">
        <v>623</v>
      </c>
      <c r="K277" s="37"/>
      <c r="L277" s="38"/>
      <c r="M277" s="42"/>
      <c r="N277" s="43"/>
      <c r="O277" s="42"/>
      <c r="P277" s="43"/>
    </row>
    <row r="278" spans="1:16" x14ac:dyDescent="0.35">
      <c r="A278" s="46" t="str">
        <f>IFERROR(VLOOKUP(D280,DATA!$C$2:$G$237,5,0),"")</f>
        <v>DVC</v>
      </c>
      <c r="B278" s="33" t="str">
        <f>VLOOKUP(E278,DATA!A:U,5,FALSE)</f>
        <v>STG</v>
      </c>
      <c r="C278" s="33" t="str">
        <f>VLOOKUP(E278,DATA!A:U,4,FALSE)</f>
        <v>FOUASSIER</v>
      </c>
      <c r="D278" s="48" t="str">
        <f>VLOOKUP(E278,DATA!A:U,3,FALSE)</f>
        <v>00109499</v>
      </c>
      <c r="E278" s="49" t="s">
        <v>585</v>
      </c>
      <c r="F278" s="48">
        <f>VLOOKUP(E278,DATA!A:U,2,FALSE)</f>
        <v>0</v>
      </c>
      <c r="G278" s="36" t="s">
        <v>4</v>
      </c>
      <c r="H278" s="36" t="s">
        <v>625</v>
      </c>
      <c r="I278" s="50"/>
      <c r="J278" s="36" t="s">
        <v>623</v>
      </c>
      <c r="K278" s="37"/>
      <c r="L278" s="38"/>
      <c r="M278" s="51"/>
      <c r="N278" s="52"/>
      <c r="O278" s="51"/>
      <c r="P278" s="52"/>
    </row>
    <row r="279" spans="1:16" x14ac:dyDescent="0.35">
      <c r="A279" s="46" t="str">
        <f>IFERROR(VLOOKUP(D281,DATA!$C$2:$G$237,5,0),"")</f>
        <v>DVC</v>
      </c>
      <c r="B279" s="33" t="str">
        <f>VLOOKUP(E279,DATA!A:U,5,FALSE)</f>
        <v>Aub.</v>
      </c>
      <c r="C279" s="33" t="str">
        <f>VLOOKUP(E279,DATA!A:U,4,FALSE)</f>
        <v>DARDARE</v>
      </c>
      <c r="D279" s="48" t="str">
        <f>VLOOKUP(E279,DATA!A:U,3,FALSE)</f>
        <v>00102909</v>
      </c>
      <c r="E279" s="49" t="s">
        <v>403</v>
      </c>
      <c r="F279" s="48">
        <f>VLOOKUP(E279,DATA!A:U,2,FALSE)</f>
        <v>0</v>
      </c>
      <c r="G279" s="36" t="s">
        <v>4</v>
      </c>
      <c r="H279" s="36" t="s">
        <v>625</v>
      </c>
      <c r="I279" s="50"/>
      <c r="J279" s="36" t="s">
        <v>623</v>
      </c>
      <c r="K279" s="37"/>
      <c r="L279" s="38"/>
      <c r="M279" s="51"/>
      <c r="N279" s="52"/>
      <c r="O279" s="51"/>
      <c r="P279" s="52"/>
    </row>
    <row r="280" spans="1:16" x14ac:dyDescent="0.35">
      <c r="A280" s="46" t="str">
        <f>IFERROR(VLOOKUP(D282,DATA!$C$2:$G$237,5,0),"")</f>
        <v>Non DVC</v>
      </c>
      <c r="B280" s="33" t="str">
        <f>VLOOKUP(E280,DATA!A:U,5,FALSE)</f>
        <v>STG</v>
      </c>
      <c r="C280" s="33" t="str">
        <f>VLOOKUP(E280,DATA!A:U,4,FALSE)</f>
        <v>BUISSON</v>
      </c>
      <c r="D280" s="48" t="str">
        <f>VLOOKUP(E280,DATA!A:U,3,FALSE)</f>
        <v>00244824</v>
      </c>
      <c r="E280" s="49" t="s">
        <v>587</v>
      </c>
      <c r="F280" s="48">
        <f>VLOOKUP(E280,DATA!A:U,2,FALSE)</f>
        <v>0</v>
      </c>
      <c r="G280" s="36" t="s">
        <v>4</v>
      </c>
      <c r="H280" s="36" t="s">
        <v>625</v>
      </c>
      <c r="I280" s="50"/>
      <c r="J280" s="36" t="s">
        <v>623</v>
      </c>
      <c r="K280" s="37"/>
      <c r="L280" s="38"/>
      <c r="M280" s="51"/>
      <c r="N280" s="52"/>
      <c r="O280" s="51"/>
      <c r="P280" s="52"/>
    </row>
    <row r="281" spans="1:16" x14ac:dyDescent="0.35">
      <c r="A281" s="46" t="str">
        <f>IFERROR(VLOOKUP(D283,DATA!$C$2:$G$237,5,0),"")</f>
        <v>Non DVC</v>
      </c>
      <c r="B281" s="33" t="str">
        <f>VLOOKUP(E281,DATA!A:U,5,FALSE)</f>
        <v>STG</v>
      </c>
      <c r="C281" s="33" t="str">
        <f>VLOOKUP(E281,DATA!A:U,4,FALSE)</f>
        <v>BUISSON</v>
      </c>
      <c r="D281" s="48" t="str">
        <f>VLOOKUP(E281,DATA!A:U,3,FALSE)</f>
        <v>00244824</v>
      </c>
      <c r="E281" s="49" t="s">
        <v>587</v>
      </c>
      <c r="F281" s="48">
        <f>VLOOKUP(E281,DATA!A:U,2,FALSE)</f>
        <v>0</v>
      </c>
      <c r="G281" s="36" t="s">
        <v>4</v>
      </c>
      <c r="H281" s="36" t="s">
        <v>645</v>
      </c>
      <c r="I281" s="50"/>
      <c r="J281" s="36" t="s">
        <v>643</v>
      </c>
      <c r="K281" s="37"/>
      <c r="L281" s="38"/>
      <c r="M281" s="51"/>
      <c r="N281" s="52"/>
      <c r="O281" s="51"/>
      <c r="P281" s="52"/>
    </row>
    <row r="282" spans="1:16" x14ac:dyDescent="0.35">
      <c r="A282" s="46" t="str">
        <f>IFERROR(VLOOKUP(D284,DATA!$C$2:$G$237,5,0),"")</f>
        <v>DVC</v>
      </c>
      <c r="B282" s="33" t="str">
        <f>VLOOKUP(E282,DATA!A:U,5,FALSE)</f>
        <v>Aub.</v>
      </c>
      <c r="C282" s="47" t="e">
        <f>IF(ISNA(VLOOKUP($D282,Base,14,FALSE))," ",+VLOOKUP($D282,Base,14,FALSE))</f>
        <v>#REF!</v>
      </c>
      <c r="D282" s="48" t="str">
        <f>VLOOKUP(E282,DATA!A:U,3,FALSE)</f>
        <v>00102954</v>
      </c>
      <c r="E282" s="49" t="s">
        <v>126</v>
      </c>
      <c r="F282" s="48">
        <f>VLOOKUP(E282,DATA!A:U,2,FALSE)</f>
        <v>0</v>
      </c>
      <c r="G282" s="36" t="s">
        <v>4</v>
      </c>
      <c r="H282" s="36" t="s">
        <v>625</v>
      </c>
      <c r="I282" s="50"/>
      <c r="J282" s="36" t="s">
        <v>623</v>
      </c>
      <c r="K282" s="37"/>
      <c r="L282" s="38"/>
      <c r="M282" s="51"/>
      <c r="N282" s="52"/>
      <c r="O282" s="51"/>
      <c r="P282" s="52"/>
    </row>
    <row r="283" spans="1:16" x14ac:dyDescent="0.35">
      <c r="A283" s="46" t="str">
        <f>IFERROR(VLOOKUP(D285,DATA!$C$2:$G$237,5,0),"")</f>
        <v>DVC</v>
      </c>
      <c r="B283" s="33" t="str">
        <f>VLOOKUP(E283,DATA!A:U,5,FALSE)</f>
        <v>Aub.</v>
      </c>
      <c r="C283" s="47" t="e">
        <f>IF(ISNA(VLOOKUP($D283,Base,14,FALSE))," ",+VLOOKUP($D283,Base,14,FALSE))</f>
        <v>#REF!</v>
      </c>
      <c r="D283" s="48" t="str">
        <f>VLOOKUP(E283,DATA!A:U,3,FALSE)</f>
        <v>00102954</v>
      </c>
      <c r="E283" s="49" t="s">
        <v>126</v>
      </c>
      <c r="F283" s="48">
        <f>VLOOKUP(E283,DATA!A:U,2,FALSE)</f>
        <v>0</v>
      </c>
      <c r="G283" s="36" t="s">
        <v>4</v>
      </c>
      <c r="H283" s="36" t="s">
        <v>639</v>
      </c>
      <c r="I283" s="50"/>
      <c r="J283" s="36" t="s">
        <v>640</v>
      </c>
      <c r="K283" s="37"/>
      <c r="L283" s="38"/>
      <c r="M283" s="51"/>
      <c r="N283" s="52"/>
      <c r="O283" s="51"/>
      <c r="P283" s="52"/>
    </row>
    <row r="284" spans="1:16" x14ac:dyDescent="0.35">
      <c r="A284" s="46" t="str">
        <f>IFERROR(VLOOKUP(D286,DATA!$C$2:$G$237,5,0),"")</f>
        <v>DVC</v>
      </c>
      <c r="B284" s="33" t="str">
        <f>VLOOKUP(E284,DATA!A:U,5,FALSE)</f>
        <v>Aub.</v>
      </c>
      <c r="C284" s="47" t="e">
        <f>IF(ISNA(VLOOKUP($D284,Base,14,FALSE))," ",+VLOOKUP($D284,Base,14,FALSE))</f>
        <v>#REF!</v>
      </c>
      <c r="D284" s="48" t="str">
        <f>VLOOKUP(E284,DATA!A:U,3,FALSE)</f>
        <v>00102911</v>
      </c>
      <c r="E284" s="49" t="s">
        <v>408</v>
      </c>
      <c r="F284" s="48">
        <f>VLOOKUP(E284,DATA!A:U,2,FALSE)</f>
        <v>0</v>
      </c>
      <c r="G284" s="36" t="s">
        <v>4</v>
      </c>
      <c r="H284" s="36" t="s">
        <v>622</v>
      </c>
      <c r="I284" s="50"/>
      <c r="J284" s="36" t="s">
        <v>623</v>
      </c>
      <c r="K284" s="37"/>
      <c r="L284" s="38"/>
      <c r="M284" s="51"/>
      <c r="N284" s="52"/>
      <c r="O284" s="51"/>
      <c r="P284" s="52"/>
    </row>
    <row r="285" spans="1:16" x14ac:dyDescent="0.35">
      <c r="A285" s="46" t="str">
        <f>IFERROR(VLOOKUP(D287,DATA!$C$2:$G$237,5,0),"")</f>
        <v>DVC</v>
      </c>
      <c r="B285" s="33" t="str">
        <f>VLOOKUP(E285,DATA!A:U,5,FALSE)</f>
        <v>Aub.</v>
      </c>
      <c r="C285" s="33" t="str">
        <f>VLOOKUP(E285,DATA!A:U,4,FALSE)</f>
        <v>SAVY</v>
      </c>
      <c r="D285" s="48" t="str">
        <f>VLOOKUP(E285,DATA!A:U,3,FALSE)</f>
        <v>00102911</v>
      </c>
      <c r="E285" s="49" t="s">
        <v>408</v>
      </c>
      <c r="F285" s="48">
        <f>VLOOKUP(E285,DATA!A:U,2,FALSE)</f>
        <v>0</v>
      </c>
      <c r="G285" s="36" t="s">
        <v>4</v>
      </c>
      <c r="H285" s="36" t="s">
        <v>625</v>
      </c>
      <c r="I285" s="50"/>
      <c r="J285" s="36" t="s">
        <v>623</v>
      </c>
      <c r="K285" s="37"/>
      <c r="L285" s="38"/>
      <c r="M285" s="51"/>
      <c r="N285" s="52"/>
      <c r="O285" s="51"/>
      <c r="P285" s="52"/>
    </row>
    <row r="286" spans="1:16" x14ac:dyDescent="0.35">
      <c r="A286" s="46" t="str">
        <f>IFERROR(VLOOKUP(D288,DATA!$C$2:$G$237,5,0),"")</f>
        <v>DVC</v>
      </c>
      <c r="B286" s="33" t="str">
        <f>VLOOKUP(E286,DATA!A:U,5,FALSE)</f>
        <v>Aub.</v>
      </c>
      <c r="C286" s="33" t="str">
        <f>VLOOKUP(E286,DATA!A:U,4,FALSE)</f>
        <v>SAVY</v>
      </c>
      <c r="D286" s="48" t="str">
        <f>VLOOKUP(E286,DATA!A:U,3,FALSE)</f>
        <v>00102911</v>
      </c>
      <c r="E286" s="49" t="s">
        <v>408</v>
      </c>
      <c r="F286" s="48">
        <f>VLOOKUP(E286,DATA!A:U,2,FALSE)</f>
        <v>0</v>
      </c>
      <c r="G286" s="36" t="s">
        <v>4</v>
      </c>
      <c r="H286" s="36" t="s">
        <v>632</v>
      </c>
      <c r="I286" s="50"/>
      <c r="J286" s="36" t="s">
        <v>623</v>
      </c>
      <c r="K286" s="37"/>
      <c r="L286" s="38"/>
      <c r="M286" s="51"/>
      <c r="N286" s="52"/>
      <c r="O286" s="51"/>
      <c r="P286" s="52"/>
    </row>
    <row r="287" spans="1:16" x14ac:dyDescent="0.35">
      <c r="A287" s="46" t="str">
        <f>IFERROR(VLOOKUP(D289,DATA!$C$2:$G$237,5,0),"")</f>
        <v>DVC</v>
      </c>
      <c r="B287" s="33" t="str">
        <f>VLOOKUP(E287,DATA!A:U,5,FALSE)</f>
        <v>Aub.</v>
      </c>
      <c r="C287" s="33" t="str">
        <f>VLOOKUP(E287,DATA!A:U,4,FALSE)</f>
        <v>SAVY</v>
      </c>
      <c r="D287" s="48" t="str">
        <f>VLOOKUP(E287,DATA!A:U,3,FALSE)</f>
        <v>00102911</v>
      </c>
      <c r="E287" s="49" t="s">
        <v>408</v>
      </c>
      <c r="F287" s="48">
        <f>VLOOKUP(E287,DATA!A:U,2,FALSE)</f>
        <v>0</v>
      </c>
      <c r="G287" s="36" t="s">
        <v>4</v>
      </c>
      <c r="H287" s="36" t="s">
        <v>637</v>
      </c>
      <c r="I287" s="50"/>
      <c r="J287" s="36" t="s">
        <v>623</v>
      </c>
      <c r="K287" s="37"/>
      <c r="L287" s="38"/>
      <c r="M287" s="51"/>
      <c r="N287" s="52"/>
      <c r="O287" s="51"/>
      <c r="P287" s="52"/>
    </row>
    <row r="288" spans="1:16" x14ac:dyDescent="0.35">
      <c r="A288" s="46" t="str">
        <f>IFERROR(VLOOKUP(D290,DATA!$C$2:$G$237,5,0),"")</f>
        <v>DVC</v>
      </c>
      <c r="B288" s="33" t="str">
        <f>VLOOKUP(E288,DATA!A:U,5,FALSE)</f>
        <v>STG</v>
      </c>
      <c r="C288" s="33" t="str">
        <f>VLOOKUP(E288,DATA!A:U,4,FALSE)</f>
        <v>XUEREB</v>
      </c>
      <c r="D288" s="48" t="str">
        <f>VLOOKUP(E288,DATA!A:U,3,FALSE)</f>
        <v>00109706</v>
      </c>
      <c r="E288" s="39" t="s">
        <v>589</v>
      </c>
      <c r="F288" s="48">
        <f>VLOOKUP(E288,DATA!A:U,2,FALSE)</f>
        <v>0</v>
      </c>
      <c r="G288" s="36" t="s">
        <v>4</v>
      </c>
      <c r="H288" s="36" t="s">
        <v>625</v>
      </c>
      <c r="I288" s="50"/>
      <c r="J288" s="36" t="s">
        <v>623</v>
      </c>
      <c r="K288" s="37"/>
      <c r="L288" s="38"/>
      <c r="M288" s="51"/>
      <c r="N288" s="52"/>
      <c r="O288" s="51"/>
      <c r="P288" s="52"/>
    </row>
    <row r="289" spans="1:16" x14ac:dyDescent="0.35">
      <c r="A289" s="46" t="str">
        <f>IFERROR(VLOOKUP(D291,DATA!$C$2:$G$237,5,0),"")</f>
        <v>DVC</v>
      </c>
      <c r="B289" s="33" t="str">
        <f>VLOOKUP(E289,DATA!A:U,5,FALSE)</f>
        <v>STG</v>
      </c>
      <c r="C289" s="33" t="str">
        <f>VLOOKUP(E289,DATA!A:U,4,FALSE)</f>
        <v>XUEREB</v>
      </c>
      <c r="D289" s="48" t="str">
        <f>VLOOKUP(E289,DATA!A:U,3,FALSE)</f>
        <v>00109706</v>
      </c>
      <c r="E289" s="39" t="s">
        <v>589</v>
      </c>
      <c r="F289" s="48">
        <f>VLOOKUP(E289,DATA!A:U,2,FALSE)</f>
        <v>0</v>
      </c>
      <c r="G289" s="36" t="s">
        <v>4</v>
      </c>
      <c r="H289" s="36" t="s">
        <v>632</v>
      </c>
      <c r="I289" s="50"/>
      <c r="J289" s="36" t="s">
        <v>623</v>
      </c>
      <c r="K289" s="37"/>
      <c r="L289" s="38"/>
      <c r="M289" s="51"/>
      <c r="N289" s="52"/>
      <c r="O289" s="51"/>
      <c r="P289" s="52"/>
    </row>
    <row r="290" spans="1:16" x14ac:dyDescent="0.35">
      <c r="A290" s="46" t="str">
        <f>IFERROR(VLOOKUP(D292,DATA!$C$2:$G$237,5,0),"")</f>
        <v>Non DVC</v>
      </c>
      <c r="B290" s="33" t="str">
        <f>VLOOKUP(E290,DATA!A:U,5,FALSE)</f>
        <v>STG</v>
      </c>
      <c r="C290" s="33" t="str">
        <f>VLOOKUP(E290,DATA!A:U,4,FALSE)</f>
        <v>XUEREB</v>
      </c>
      <c r="D290" s="48" t="str">
        <f>VLOOKUP(E290,DATA!A:U,3,FALSE)</f>
        <v>00109706</v>
      </c>
      <c r="E290" s="39" t="s">
        <v>589</v>
      </c>
      <c r="F290" s="48">
        <f>VLOOKUP(E290,DATA!A:U,2,FALSE)</f>
        <v>0</v>
      </c>
      <c r="G290" s="36" t="s">
        <v>4</v>
      </c>
      <c r="H290" s="36" t="s">
        <v>638</v>
      </c>
      <c r="I290" s="50"/>
      <c r="J290" s="36" t="s">
        <v>623</v>
      </c>
      <c r="K290" s="37"/>
      <c r="L290" s="38"/>
      <c r="M290" s="51"/>
      <c r="N290" s="52"/>
      <c r="O290" s="51"/>
      <c r="P290" s="52"/>
    </row>
    <row r="291" spans="1:16" x14ac:dyDescent="0.35">
      <c r="A291" s="46" t="str">
        <f>IFERROR(VLOOKUP(D293,DATA!$C$2:$G$237,5,0),"")</f>
        <v>DVC</v>
      </c>
      <c r="B291" s="33" t="str">
        <f>VLOOKUP(E291,DATA!A:U,5,FALSE)</f>
        <v>STG</v>
      </c>
      <c r="C291" s="33" t="str">
        <f>VLOOKUP(E291,DATA!A:U,4,FALSE)</f>
        <v>XUEREB</v>
      </c>
      <c r="D291" s="48" t="str">
        <f>VLOOKUP(E291,DATA!A:U,3,FALSE)</f>
        <v>00109706</v>
      </c>
      <c r="E291" s="39" t="s">
        <v>589</v>
      </c>
      <c r="F291" s="48">
        <f>VLOOKUP(E291,DATA!A:U,2,FALSE)</f>
        <v>0</v>
      </c>
      <c r="G291" s="36" t="s">
        <v>4</v>
      </c>
      <c r="H291" s="36" t="s">
        <v>645</v>
      </c>
      <c r="I291" s="50"/>
      <c r="J291" s="36" t="s">
        <v>643</v>
      </c>
      <c r="K291" s="37"/>
      <c r="L291" s="38"/>
      <c r="M291" s="51"/>
      <c r="N291" s="52"/>
      <c r="O291" s="51"/>
      <c r="P291" s="52"/>
    </row>
    <row r="292" spans="1:16" x14ac:dyDescent="0.35">
      <c r="A292" s="46" t="str">
        <f>IFERROR(VLOOKUP(D294,DATA!$C$2:$G$237,5,0),"")</f>
        <v>DVC</v>
      </c>
      <c r="B292" s="33" t="str">
        <f>VLOOKUP(E292,DATA!A:U,5,FALSE)</f>
        <v>Aub.</v>
      </c>
      <c r="C292" s="33" t="str">
        <f>VLOOKUP(E292,DATA!A:U,4,FALSE)</f>
        <v>PIFFAUT</v>
      </c>
      <c r="D292" s="48" t="str">
        <f>VLOOKUP(E292,DATA!A:U,3,FALSE)</f>
        <v>00103008</v>
      </c>
      <c r="E292" s="49" t="s">
        <v>410</v>
      </c>
      <c r="F292" s="48">
        <f>VLOOKUP(E292,DATA!A:U,2,FALSE)</f>
        <v>0</v>
      </c>
      <c r="G292" s="36" t="s">
        <v>4</v>
      </c>
      <c r="H292" s="36" t="s">
        <v>625</v>
      </c>
      <c r="I292" s="50"/>
      <c r="J292" s="36" t="s">
        <v>623</v>
      </c>
      <c r="K292" s="37"/>
      <c r="L292" s="38"/>
      <c r="M292" s="51"/>
      <c r="N292" s="52"/>
      <c r="O292" s="51"/>
      <c r="P292" s="52"/>
    </row>
    <row r="293" spans="1:16" x14ac:dyDescent="0.35">
      <c r="A293" s="46" t="str">
        <f>IFERROR(VLOOKUP(D295,DATA!$C$2:$G$237,5,0),"")</f>
        <v>Non DVC</v>
      </c>
      <c r="B293" s="33" t="str">
        <f>VLOOKUP(E293,DATA!A:U,5,FALSE)</f>
        <v>Aub.</v>
      </c>
      <c r="C293" s="33" t="str">
        <f>VLOOKUP(E293,DATA!A:U,4,FALSE)</f>
        <v>SENEPART</v>
      </c>
      <c r="D293" s="48" t="str">
        <f>VLOOKUP(E293,DATA!A:U,3,FALSE)</f>
        <v>00103000</v>
      </c>
      <c r="E293" s="49" t="s">
        <v>412</v>
      </c>
      <c r="F293" s="48">
        <f>VLOOKUP(E293,DATA!A:U,2,FALSE)</f>
        <v>0</v>
      </c>
      <c r="G293" s="36" t="s">
        <v>4</v>
      </c>
      <c r="H293" s="36" t="s">
        <v>625</v>
      </c>
      <c r="I293" s="50"/>
      <c r="J293" s="36" t="s">
        <v>623</v>
      </c>
      <c r="K293" s="37"/>
      <c r="L293" s="38"/>
      <c r="M293" s="51"/>
      <c r="N293" s="52"/>
      <c r="O293" s="51"/>
      <c r="P293" s="52"/>
    </row>
    <row r="294" spans="1:16" x14ac:dyDescent="0.35">
      <c r="A294" s="46" t="str">
        <f>IFERROR(VLOOKUP(D296,DATA!$C$2:$G$237,5,0),"")</f>
        <v>DVC</v>
      </c>
      <c r="B294" s="33" t="str">
        <f>VLOOKUP(E294,DATA!A:U,5,FALSE)</f>
        <v>Aub.</v>
      </c>
      <c r="C294" s="33" t="str">
        <f>VLOOKUP(E294,DATA!A:U,4,FALSE)</f>
        <v>SENEPART</v>
      </c>
      <c r="D294" s="48" t="str">
        <f>VLOOKUP(E294,DATA!A:U,3,FALSE)</f>
        <v>00103000</v>
      </c>
      <c r="E294" s="49" t="s">
        <v>412</v>
      </c>
      <c r="F294" s="48">
        <f>VLOOKUP(E294,DATA!A:U,2,FALSE)</f>
        <v>0</v>
      </c>
      <c r="G294" s="36" t="s">
        <v>4</v>
      </c>
      <c r="H294" s="36" t="s">
        <v>639</v>
      </c>
      <c r="I294" s="50"/>
      <c r="J294" s="36" t="s">
        <v>640</v>
      </c>
      <c r="K294" s="37"/>
      <c r="L294" s="38"/>
      <c r="M294" s="51"/>
      <c r="N294" s="52"/>
      <c r="O294" s="51"/>
      <c r="P294" s="52"/>
    </row>
    <row r="295" spans="1:16" x14ac:dyDescent="0.35">
      <c r="A295" s="46" t="str">
        <f>IFERROR(VLOOKUP(D297,DATA!$C$2:$G$237,5,0),"")</f>
        <v>DVC</v>
      </c>
      <c r="B295" s="33" t="str">
        <f>VLOOKUP(E295,DATA!A:U,5,FALSE)</f>
        <v>STG</v>
      </c>
      <c r="C295" s="33" t="str">
        <f>VLOOKUP(E295,DATA!A:U,4,FALSE)</f>
        <v>FOUASSIER</v>
      </c>
      <c r="D295" s="48" t="str">
        <f>VLOOKUP(E295,DATA!A:U,3,FALSE)</f>
        <v>10524265</v>
      </c>
      <c r="E295" s="49" t="s">
        <v>593</v>
      </c>
      <c r="F295" s="48">
        <f>VLOOKUP(E295,DATA!A:U,2,FALSE)</f>
        <v>0</v>
      </c>
      <c r="G295" s="36" t="s">
        <v>4</v>
      </c>
      <c r="H295" s="36" t="s">
        <v>625</v>
      </c>
      <c r="I295" s="50"/>
      <c r="J295" s="36" t="s">
        <v>623</v>
      </c>
      <c r="K295" s="37"/>
      <c r="L295" s="38"/>
      <c r="M295" s="51"/>
      <c r="N295" s="52"/>
      <c r="O295" s="51"/>
      <c r="P295" s="52"/>
    </row>
    <row r="296" spans="1:16" x14ac:dyDescent="0.35">
      <c r="A296" s="46" t="str">
        <f>IFERROR(VLOOKUP(D298,DATA!$C$2:$G$237,5,0),"")</f>
        <v>Non DVC</v>
      </c>
      <c r="B296" s="33" t="str">
        <f>VLOOKUP(E296,DATA!A:U,5,FALSE)</f>
        <v>STG</v>
      </c>
      <c r="C296" s="33" t="str">
        <f>VLOOKUP(E296,DATA!A:U,4,FALSE)</f>
        <v>XUEREB</v>
      </c>
      <c r="D296" s="34" t="str">
        <f>VLOOKUP(E296,DATA!A:U,3,FALSE)</f>
        <v>10559265</v>
      </c>
      <c r="E296" s="39" t="s">
        <v>595</v>
      </c>
      <c r="F296" s="34">
        <f>VLOOKUP(E296,DATA!A:U,2,FALSE)</f>
        <v>0</v>
      </c>
      <c r="G296" s="36" t="s">
        <v>4</v>
      </c>
      <c r="H296" s="36" t="s">
        <v>622</v>
      </c>
      <c r="I296" s="40"/>
      <c r="J296" s="36" t="s">
        <v>623</v>
      </c>
      <c r="K296" s="37"/>
      <c r="L296" s="38"/>
      <c r="M296" s="44"/>
      <c r="N296" s="45"/>
      <c r="O296" s="44"/>
      <c r="P296" s="45"/>
    </row>
    <row r="297" spans="1:16" x14ac:dyDescent="0.35">
      <c r="A297" s="46" t="str">
        <f>IFERROR(VLOOKUP(D299,DATA!$C$2:$G$237,5,0),"")</f>
        <v>Non DVC</v>
      </c>
      <c r="B297" s="33" t="str">
        <f>VLOOKUP(E297,DATA!A:U,5,FALSE)</f>
        <v>STG</v>
      </c>
      <c r="C297" s="33" t="str">
        <f>VLOOKUP(E297,DATA!A:U,4,FALSE)</f>
        <v>XUEREB</v>
      </c>
      <c r="D297" s="48" t="str">
        <f>VLOOKUP(E297,DATA!A:U,3,FALSE)</f>
        <v>10559265</v>
      </c>
      <c r="E297" s="49" t="s">
        <v>595</v>
      </c>
      <c r="F297" s="48">
        <f>VLOOKUP(E297,DATA!A:U,2,FALSE)</f>
        <v>0</v>
      </c>
      <c r="G297" s="36" t="s">
        <v>4</v>
      </c>
      <c r="H297" s="36" t="s">
        <v>625</v>
      </c>
      <c r="I297" s="50"/>
      <c r="J297" s="36" t="s">
        <v>623</v>
      </c>
      <c r="K297" s="37"/>
      <c r="L297" s="38"/>
      <c r="M297" s="51"/>
      <c r="N297" s="52"/>
      <c r="O297" s="51"/>
      <c r="P297" s="52"/>
    </row>
    <row r="298" spans="1:16" x14ac:dyDescent="0.35">
      <c r="A298" s="46" t="str">
        <f>IFERROR(VLOOKUP(D300,DATA!$C$2:$G$237,5,0),"")</f>
        <v>Non DVC</v>
      </c>
      <c r="B298" s="33" t="str">
        <f>VLOOKUP(E298,DATA!A:U,5,FALSE)</f>
        <v>Aub.</v>
      </c>
      <c r="C298" s="47" t="e">
        <f>IF(ISNA(VLOOKUP($D298,Base,14,FALSE))," ",+VLOOKUP($D298,Base,14,FALSE))</f>
        <v>#REF!</v>
      </c>
      <c r="D298" s="48" t="str">
        <f>VLOOKUP(E298,DATA!A:U,3,FALSE)</f>
        <v>00103065</v>
      </c>
      <c r="E298" s="39" t="s">
        <v>627</v>
      </c>
      <c r="F298" s="48">
        <f>VLOOKUP(E298,DATA!A:U,2,FALSE)</f>
        <v>0</v>
      </c>
      <c r="G298" s="36" t="s">
        <v>4</v>
      </c>
      <c r="H298" s="36" t="s">
        <v>622</v>
      </c>
      <c r="I298" s="50"/>
      <c r="J298" s="36" t="s">
        <v>623</v>
      </c>
      <c r="K298" s="37"/>
      <c r="L298" s="38"/>
      <c r="M298" s="51"/>
      <c r="N298" s="52"/>
      <c r="O298" s="51"/>
      <c r="P298" s="52"/>
    </row>
    <row r="299" spans="1:16" x14ac:dyDescent="0.35">
      <c r="A299" s="46" t="str">
        <f>IFERROR(VLOOKUP(D301,DATA!$C$2:$G$237,5,0),"")</f>
        <v>DVC</v>
      </c>
      <c r="B299" s="33" t="str">
        <f>VLOOKUP(E299,DATA!A:U,5,FALSE)</f>
        <v>Aub.</v>
      </c>
      <c r="C299" s="47" t="e">
        <f>IF(ISNA(VLOOKUP($D299,Base,14,FALSE))," ",+VLOOKUP($D299,Base,14,FALSE))</f>
        <v>#REF!</v>
      </c>
      <c r="D299" s="48" t="str">
        <f>VLOOKUP(E299,DATA!A:U,3,FALSE)</f>
        <v>00103065</v>
      </c>
      <c r="E299" s="39" t="s">
        <v>627</v>
      </c>
      <c r="F299" s="48">
        <f>VLOOKUP(E299,DATA!A:U,2,FALSE)</f>
        <v>0</v>
      </c>
      <c r="G299" s="36" t="s">
        <v>4</v>
      </c>
      <c r="H299" s="36" t="s">
        <v>625</v>
      </c>
      <c r="I299" s="50"/>
      <c r="J299" s="36" t="s">
        <v>623</v>
      </c>
      <c r="K299" s="37"/>
      <c r="L299" s="38"/>
      <c r="M299" s="51"/>
      <c r="N299" s="52"/>
      <c r="O299" s="51"/>
      <c r="P299" s="52"/>
    </row>
    <row r="300" spans="1:16" x14ac:dyDescent="0.35">
      <c r="A300" s="46" t="str">
        <f>IFERROR(VLOOKUP(D302,DATA!$C$2:$G$237,5,0),"")</f>
        <v>DVC</v>
      </c>
      <c r="B300" s="33" t="str">
        <f>VLOOKUP(E300,DATA!A:U,5,FALSE)</f>
        <v>Aub.</v>
      </c>
      <c r="C300" s="47" t="e">
        <f>IF(ISNA(VLOOKUP($D300,Base,14,FALSE))," ",+VLOOKUP($D300,Base,14,FALSE))</f>
        <v>#REF!</v>
      </c>
      <c r="D300" s="48" t="str">
        <f>VLOOKUP(E300,DATA!A:U,3,FALSE)</f>
        <v>00103065</v>
      </c>
      <c r="E300" s="49" t="s">
        <v>627</v>
      </c>
      <c r="F300" s="48">
        <f>VLOOKUP(E300,DATA!A:U,2,FALSE)</f>
        <v>0</v>
      </c>
      <c r="G300" s="36" t="s">
        <v>4</v>
      </c>
      <c r="H300" s="36" t="s">
        <v>639</v>
      </c>
      <c r="I300" s="50"/>
      <c r="J300" s="36" t="s">
        <v>640</v>
      </c>
      <c r="K300" s="37"/>
      <c r="L300" s="38"/>
      <c r="M300" s="51"/>
      <c r="N300" s="52"/>
      <c r="O300" s="51"/>
      <c r="P300" s="52"/>
    </row>
    <row r="301" spans="1:16" x14ac:dyDescent="0.35">
      <c r="A301" s="46" t="str">
        <f>IFERROR(VLOOKUP(D303,DATA!$C$2:$G$237,5,0),"")</f>
        <v>DVC</v>
      </c>
      <c r="B301" s="33" t="str">
        <f>VLOOKUP(E301,DATA!A:U,5,FALSE)</f>
        <v>Aub.</v>
      </c>
      <c r="C301" s="47" t="e">
        <f>IF(ISNA(VLOOKUP($D301,Base,14,FALSE))," ",+VLOOKUP($D301,Base,14,FALSE))</f>
        <v>#REF!</v>
      </c>
      <c r="D301" s="48" t="str">
        <f>VLOOKUP(E301,DATA!A:U,3,FALSE)</f>
        <v>00102889</v>
      </c>
      <c r="E301" s="49" t="s">
        <v>493</v>
      </c>
      <c r="F301" s="48">
        <f>VLOOKUP(E301,DATA!A:U,2,FALSE)</f>
        <v>0</v>
      </c>
      <c r="G301" s="36" t="s">
        <v>4</v>
      </c>
      <c r="H301" s="36" t="s">
        <v>639</v>
      </c>
      <c r="I301" s="50"/>
      <c r="J301" s="36" t="s">
        <v>640</v>
      </c>
      <c r="K301" s="37"/>
      <c r="L301" s="38"/>
      <c r="M301" s="51"/>
      <c r="N301" s="52"/>
      <c r="O301" s="51"/>
      <c r="P301" s="52"/>
    </row>
    <row r="302" spans="1:16" x14ac:dyDescent="0.35">
      <c r="A302" s="46" t="str">
        <f>IFERROR(VLOOKUP(D304,DATA!$C$2:$G$237,5,0),"")</f>
        <v>DVC</v>
      </c>
      <c r="B302" s="33" t="str">
        <f>VLOOKUP(E302,DATA!A:U,5,FALSE)</f>
        <v>STG</v>
      </c>
      <c r="C302" s="33" t="str">
        <f>VLOOKUP(E302,DATA!A:U,4,FALSE)</f>
        <v>FOUASSIER</v>
      </c>
      <c r="D302" s="48" t="str">
        <f>VLOOKUP(E302,DATA!A:U,3,FALSE)</f>
        <v>00136680</v>
      </c>
      <c r="E302" s="49" t="s">
        <v>597</v>
      </c>
      <c r="F302" s="48">
        <f>VLOOKUP(E302,DATA!A:U,2,FALSE)</f>
        <v>0</v>
      </c>
      <c r="G302" s="36" t="s">
        <v>4</v>
      </c>
      <c r="H302" s="36" t="s">
        <v>625</v>
      </c>
      <c r="I302" s="50"/>
      <c r="J302" s="36" t="s">
        <v>623</v>
      </c>
      <c r="K302" s="37"/>
      <c r="L302" s="38"/>
      <c r="M302" s="51"/>
      <c r="N302" s="52"/>
      <c r="O302" s="51"/>
      <c r="P302" s="52"/>
    </row>
    <row r="303" spans="1:16" x14ac:dyDescent="0.35">
      <c r="A303" s="46" t="str">
        <f>IFERROR(VLOOKUP(D305,DATA!$C$2:$G$237,5,0),"")</f>
        <v>DVC</v>
      </c>
      <c r="B303" s="33" t="str">
        <f>VLOOKUP(E303,DATA!A:U,5,FALSE)</f>
        <v>Aub.</v>
      </c>
      <c r="C303" s="33" t="str">
        <f>VLOOKUP(E303,DATA!A:U,4,FALSE)</f>
        <v>ALIX</v>
      </c>
      <c r="D303" s="48" t="str">
        <f>VLOOKUP(E303,DATA!A:U,3,FALSE)</f>
        <v>00102964</v>
      </c>
      <c r="E303" s="49" t="s">
        <v>574</v>
      </c>
      <c r="F303" s="48">
        <f>VLOOKUP(E303,DATA!A:U,2,FALSE)</f>
        <v>0</v>
      </c>
      <c r="G303" s="36" t="s">
        <v>4</v>
      </c>
      <c r="H303" s="36" t="s">
        <v>625</v>
      </c>
      <c r="I303" s="50"/>
      <c r="J303" s="36" t="s">
        <v>623</v>
      </c>
      <c r="K303" s="37"/>
      <c r="L303" s="38"/>
      <c r="M303" s="51"/>
      <c r="N303" s="52"/>
      <c r="O303" s="51"/>
      <c r="P303" s="52"/>
    </row>
    <row r="304" spans="1:16" x14ac:dyDescent="0.35">
      <c r="A304" s="46" t="str">
        <f>IFERROR(VLOOKUP(D306,DATA!$C$2:$G$237,5,0),"")</f>
        <v>DVC</v>
      </c>
      <c r="B304" s="33" t="str">
        <f>VLOOKUP(E304,DATA!A:U,5,FALSE)</f>
        <v>Aub.</v>
      </c>
      <c r="C304" s="33" t="str">
        <f>VLOOKUP(E304,DATA!A:U,4,FALSE)</f>
        <v>ALIX</v>
      </c>
      <c r="D304" s="48" t="str">
        <f>VLOOKUP(E304,DATA!A:U,3,FALSE)</f>
        <v>00102964</v>
      </c>
      <c r="E304" s="49" t="s">
        <v>574</v>
      </c>
      <c r="F304" s="48">
        <f>VLOOKUP(E304,DATA!A:U,2,FALSE)</f>
        <v>0</v>
      </c>
      <c r="G304" s="36" t="s">
        <v>4</v>
      </c>
      <c r="H304" s="36" t="s">
        <v>639</v>
      </c>
      <c r="I304" s="50"/>
      <c r="J304" s="36" t="s">
        <v>640</v>
      </c>
      <c r="K304" s="37"/>
      <c r="L304" s="38"/>
      <c r="M304" s="51"/>
      <c r="N304" s="52"/>
      <c r="O304" s="51"/>
      <c r="P304" s="52"/>
    </row>
    <row r="305" spans="1:16" x14ac:dyDescent="0.35">
      <c r="A305" s="46" t="str">
        <f>IFERROR(VLOOKUP(D307,DATA!$C$2:$G$237,5,0),"")</f>
        <v>Non DVC</v>
      </c>
      <c r="B305" s="33" t="str">
        <f>VLOOKUP(E305,DATA!A:U,5,FALSE)</f>
        <v>STG</v>
      </c>
      <c r="C305" s="33" t="str">
        <f>VLOOKUP(E305,DATA!A:U,4,FALSE)</f>
        <v>XUEREB</v>
      </c>
      <c r="D305" s="34" t="str">
        <f>VLOOKUP(E305,DATA!A:U,3,FALSE)</f>
        <v>10555320</v>
      </c>
      <c r="E305" s="35" t="s">
        <v>599</v>
      </c>
      <c r="F305" s="34">
        <f>VLOOKUP(E305,DATA!A:U,2,FALSE)</f>
        <v>0</v>
      </c>
      <c r="G305" s="36" t="s">
        <v>4</v>
      </c>
      <c r="H305" s="36" t="s">
        <v>622</v>
      </c>
      <c r="I305" s="37"/>
      <c r="J305" s="36" t="s">
        <v>623</v>
      </c>
      <c r="K305" s="37"/>
      <c r="L305" s="38"/>
      <c r="M305" s="42"/>
      <c r="N305" s="43"/>
      <c r="O305" s="42"/>
      <c r="P305" s="43"/>
    </row>
    <row r="306" spans="1:16" x14ac:dyDescent="0.35">
      <c r="A306" s="46" t="str">
        <f>IFERROR(VLOOKUP(D308,DATA!$C$2:$G$237,5,0),"")</f>
        <v>Non DVC</v>
      </c>
      <c r="B306" s="33" t="str">
        <f>VLOOKUP(E306,DATA!A:U,5,FALSE)</f>
        <v>Lattes</v>
      </c>
      <c r="C306" s="33" t="str">
        <f>VLOOKUP(E306,DATA!A:U,4,FALSE)</f>
        <v>VERNE</v>
      </c>
      <c r="D306" s="48" t="str">
        <f>VLOOKUP(E306,DATA!A:U,3,FALSE)</f>
        <v>00191532</v>
      </c>
      <c r="E306" s="49" t="s">
        <v>509</v>
      </c>
      <c r="F306" s="48">
        <f>VLOOKUP(E306,DATA!A:U,2,FALSE)</f>
        <v>0</v>
      </c>
      <c r="G306" s="36" t="s">
        <v>4</v>
      </c>
      <c r="H306" s="36" t="s">
        <v>622</v>
      </c>
      <c r="I306" s="50"/>
      <c r="J306" s="36" t="s">
        <v>623</v>
      </c>
      <c r="K306" s="37"/>
      <c r="L306" s="38"/>
      <c r="M306" s="51"/>
      <c r="N306" s="52"/>
      <c r="O306" s="51"/>
      <c r="P306" s="52"/>
    </row>
    <row r="307" spans="1:16" x14ac:dyDescent="0.35">
      <c r="A307" s="46" t="str">
        <f>IFERROR(VLOOKUP(D309,DATA!$C$2:$G$237,5,0),"")</f>
        <v>DVC</v>
      </c>
      <c r="B307" s="33" t="str">
        <f>VLOOKUP(E307,DATA!A:U,5,FALSE)</f>
        <v>Lattes</v>
      </c>
      <c r="C307" s="33" t="str">
        <f>VLOOKUP(E307,DATA!A:U,4,FALSE)</f>
        <v>CHATAIGNER</v>
      </c>
      <c r="D307" s="48" t="str">
        <f>VLOOKUP(E307,DATA!A:U,3,FALSE)</f>
        <v>00136713</v>
      </c>
      <c r="E307" s="39" t="s">
        <v>86</v>
      </c>
      <c r="F307" s="48">
        <f>VLOOKUP(E307,DATA!A:U,2,FALSE)</f>
        <v>0</v>
      </c>
      <c r="G307" s="36" t="s">
        <v>4</v>
      </c>
      <c r="H307" s="36" t="s">
        <v>641</v>
      </c>
      <c r="I307" s="50"/>
      <c r="J307" s="36" t="s">
        <v>623</v>
      </c>
      <c r="K307" s="37"/>
      <c r="L307" s="38"/>
      <c r="M307" s="51"/>
      <c r="N307" s="52"/>
      <c r="O307" s="51"/>
      <c r="P307" s="52"/>
    </row>
    <row r="308" spans="1:16" x14ac:dyDescent="0.35">
      <c r="A308" s="46" t="str">
        <f>IFERROR(VLOOKUP(D310,DATA!$C$2:$G$237,5,0),"")</f>
        <v>DVC</v>
      </c>
      <c r="B308" s="33" t="str">
        <f>VLOOKUP(E308,DATA!A:U,5,FALSE)</f>
        <v>Aub.</v>
      </c>
      <c r="C308" s="33" t="str">
        <f>VLOOKUP(E308,DATA!A:U,4,FALSE)</f>
        <v>RICCARDI</v>
      </c>
      <c r="D308" s="48" t="str">
        <f>VLOOKUP(E308,DATA!A:U,3,FALSE)</f>
        <v>00103031</v>
      </c>
      <c r="E308" s="39" t="s">
        <v>631</v>
      </c>
      <c r="F308" s="48">
        <f>VLOOKUP(E308,DATA!A:U,2,FALSE)</f>
        <v>0</v>
      </c>
      <c r="G308" s="36" t="s">
        <v>4</v>
      </c>
      <c r="H308" s="36" t="s">
        <v>625</v>
      </c>
      <c r="I308" s="50"/>
      <c r="J308" s="36" t="s">
        <v>623</v>
      </c>
      <c r="K308" s="37"/>
      <c r="L308" s="38"/>
      <c r="M308" s="51"/>
      <c r="N308" s="52"/>
      <c r="O308" s="51"/>
      <c r="P308" s="52"/>
    </row>
    <row r="309" spans="1:16" x14ac:dyDescent="0.35">
      <c r="A309" s="46" t="str">
        <f>IFERROR(VLOOKUP(D311,DATA!$C$2:$G$237,5,0),"")</f>
        <v>DVC</v>
      </c>
      <c r="B309" s="33" t="str">
        <f>VLOOKUP(E309,DATA!A:U,5,FALSE)</f>
        <v>Aub.</v>
      </c>
      <c r="C309" s="33" t="str">
        <f>VLOOKUP(E309,DATA!A:U,4,FALSE)</f>
        <v>SAVY</v>
      </c>
      <c r="D309" s="48" t="str">
        <f>VLOOKUP(E309,DATA!A:U,3,FALSE)</f>
        <v>00102890</v>
      </c>
      <c r="E309" s="49" t="s">
        <v>630</v>
      </c>
      <c r="F309" s="48">
        <f>VLOOKUP(E309,DATA!A:U,2,FALSE)</f>
        <v>0</v>
      </c>
      <c r="G309" s="36" t="s">
        <v>4</v>
      </c>
      <c r="H309" s="36" t="s">
        <v>639</v>
      </c>
      <c r="I309" s="50"/>
      <c r="J309" s="36" t="s">
        <v>640</v>
      </c>
      <c r="K309" s="37"/>
      <c r="L309" s="38"/>
      <c r="M309" s="51"/>
      <c r="N309" s="52"/>
      <c r="O309" s="51"/>
      <c r="P309" s="52"/>
    </row>
    <row r="310" spans="1:16" x14ac:dyDescent="0.35">
      <c r="A310" s="46" t="str">
        <f>IFERROR(VLOOKUP(D312,DATA!$C$2:$G$237,5,0),"")</f>
        <v>DVC</v>
      </c>
      <c r="B310" s="33" t="str">
        <f>VLOOKUP(E310,DATA!A:U,5,FALSE)</f>
        <v>STG</v>
      </c>
      <c r="C310" s="33" t="str">
        <f>VLOOKUP(E310,DATA!A:U,4,FALSE)</f>
        <v>XUEREB</v>
      </c>
      <c r="D310" s="48" t="str">
        <f>VLOOKUP(E310,DATA!A:U,3,FALSE)</f>
        <v>00330483</v>
      </c>
      <c r="E310" s="49" t="s">
        <v>601</v>
      </c>
      <c r="F310" s="48">
        <f>VLOOKUP(E310,DATA!A:U,2,FALSE)</f>
        <v>0</v>
      </c>
      <c r="G310" s="36" t="s">
        <v>4</v>
      </c>
      <c r="H310" s="36" t="s">
        <v>625</v>
      </c>
      <c r="I310" s="50"/>
      <c r="J310" s="36" t="s">
        <v>623</v>
      </c>
      <c r="K310" s="37"/>
      <c r="L310" s="38"/>
      <c r="M310" s="51"/>
      <c r="N310" s="52"/>
      <c r="O310" s="51"/>
      <c r="P310" s="52"/>
    </row>
    <row r="311" spans="1:16" x14ac:dyDescent="0.35">
      <c r="A311" s="46" t="str">
        <f>IFERROR(VLOOKUP(D313,DATA!$C$2:$G$237,5,0),"")</f>
        <v>Non DVC</v>
      </c>
      <c r="B311" s="33" t="str">
        <f>VLOOKUP(E311,DATA!A:U,5,FALSE)</f>
        <v>STG</v>
      </c>
      <c r="C311" s="33" t="str">
        <f>VLOOKUP(E311,DATA!A:U,4,FALSE)</f>
        <v>XUEREB</v>
      </c>
      <c r="D311" s="48" t="str">
        <f>VLOOKUP(E311,DATA!A:U,3,FALSE)</f>
        <v>00330483</v>
      </c>
      <c r="E311" s="49" t="s">
        <v>601</v>
      </c>
      <c r="F311" s="48">
        <f>VLOOKUP(E311,DATA!A:U,2,FALSE)</f>
        <v>0</v>
      </c>
      <c r="G311" s="36" t="s">
        <v>4</v>
      </c>
      <c r="H311" s="36" t="s">
        <v>632</v>
      </c>
      <c r="I311" s="50"/>
      <c r="J311" s="36" t="s">
        <v>623</v>
      </c>
      <c r="K311" s="37"/>
      <c r="L311" s="38"/>
      <c r="M311" s="51"/>
      <c r="N311" s="52"/>
      <c r="O311" s="51"/>
      <c r="P311" s="52"/>
    </row>
    <row r="312" spans="1:16" x14ac:dyDescent="0.35">
      <c r="A312" s="46" t="str">
        <f>IFERROR(VLOOKUP(D314,DATA!$C$2:$G$237,5,0),"")</f>
        <v>Non DVC</v>
      </c>
      <c r="B312" s="33" t="str">
        <f>VLOOKUP(E312,DATA!A:U,5,FALSE)</f>
        <v>Lattes</v>
      </c>
      <c r="C312" s="33" t="str">
        <f>VLOOKUP(E312,DATA!A:U,4,FALSE)</f>
        <v>VERNE</v>
      </c>
      <c r="D312" s="48" t="str">
        <f>VLOOKUP(E312,DATA!A:U,3,FALSE)</f>
        <v>00190978</v>
      </c>
      <c r="E312" s="39" t="s">
        <v>483</v>
      </c>
      <c r="F312" s="48">
        <f>VLOOKUP(E312,DATA!A:U,2,FALSE)</f>
        <v>0</v>
      </c>
      <c r="G312" s="36" t="s">
        <v>4</v>
      </c>
      <c r="H312" s="36" t="s">
        <v>622</v>
      </c>
      <c r="I312" s="50"/>
      <c r="J312" s="36" t="s">
        <v>623</v>
      </c>
      <c r="K312" s="37"/>
      <c r="L312" s="38"/>
      <c r="M312" s="51"/>
      <c r="N312" s="52"/>
      <c r="O312" s="51"/>
      <c r="P312" s="52"/>
    </row>
    <row r="313" spans="1:16" x14ac:dyDescent="0.35">
      <c r="A313" s="46" t="str">
        <f>IFERROR(VLOOKUP(D315,DATA!$C$2:$G$237,5,0),"")</f>
        <v>Non DVC</v>
      </c>
      <c r="B313" s="33" t="str">
        <f>VLOOKUP(E313,DATA!A:U,5,FALSE)</f>
        <v>STG</v>
      </c>
      <c r="C313" s="33" t="str">
        <f>VLOOKUP(E313,DATA!A:U,4,FALSE)</f>
        <v>FOUASSIER</v>
      </c>
      <c r="D313" s="48" t="str">
        <f>VLOOKUP(E313,DATA!A:U,3,FALSE)</f>
        <v>00244104</v>
      </c>
      <c r="E313" s="49" t="s">
        <v>70</v>
      </c>
      <c r="F313" s="48">
        <f>VLOOKUP(E313,DATA!A:U,2,FALSE)</f>
        <v>0</v>
      </c>
      <c r="G313" s="36" t="s">
        <v>4</v>
      </c>
      <c r="H313" s="36" t="s">
        <v>625</v>
      </c>
      <c r="I313" s="50"/>
      <c r="J313" s="36" t="s">
        <v>623</v>
      </c>
      <c r="K313" s="37"/>
      <c r="L313" s="38"/>
      <c r="M313" s="51"/>
      <c r="N313" s="52"/>
      <c r="O313" s="51"/>
      <c r="P313" s="52"/>
    </row>
    <row r="314" spans="1:16" x14ac:dyDescent="0.35">
      <c r="A314" s="46" t="str">
        <f>IFERROR(VLOOKUP(D316,DATA!$C$2:$G$237,5,0),"")</f>
        <v>DVC</v>
      </c>
      <c r="B314" s="33" t="str">
        <f>VLOOKUP(E314,DATA!A:U,5,FALSE)</f>
        <v>Aub.</v>
      </c>
      <c r="C314" s="33" t="str">
        <f>VLOOKUP(E314,DATA!A:U,4,FALSE)</f>
        <v>CHATAIGNER</v>
      </c>
      <c r="D314" s="48" t="str">
        <f>VLOOKUP(E314,DATA!A:U,3,FALSE)</f>
        <v>00102994</v>
      </c>
      <c r="E314" s="49" t="s">
        <v>609</v>
      </c>
      <c r="F314" s="48">
        <f>VLOOKUP(E314,DATA!A:U,2,FALSE)</f>
        <v>0</v>
      </c>
      <c r="G314" s="36" t="s">
        <v>4</v>
      </c>
      <c r="H314" s="36" t="s">
        <v>625</v>
      </c>
      <c r="I314" s="50"/>
      <c r="J314" s="36" t="s">
        <v>623</v>
      </c>
      <c r="K314" s="37"/>
      <c r="L314" s="38"/>
      <c r="M314" s="51"/>
      <c r="N314" s="52"/>
      <c r="O314" s="51"/>
      <c r="P314" s="52"/>
    </row>
    <row r="315" spans="1:16" x14ac:dyDescent="0.35">
      <c r="A315" s="46" t="str">
        <f>IFERROR(VLOOKUP(D317,DATA!$C$2:$G$237,5,0),"")</f>
        <v>DVC</v>
      </c>
      <c r="B315" s="33" t="str">
        <f>VLOOKUP(E315,DATA!A:U,5,FALSE)</f>
        <v>Aub.</v>
      </c>
      <c r="C315" s="33" t="str">
        <f>VLOOKUP(E315,DATA!A:U,4,FALSE)</f>
        <v>CHATAIGNER</v>
      </c>
      <c r="D315" s="48" t="str">
        <f>VLOOKUP(E315,DATA!A:U,3,FALSE)</f>
        <v>00102994</v>
      </c>
      <c r="E315" s="49" t="s">
        <v>609</v>
      </c>
      <c r="F315" s="48">
        <f>VLOOKUP(E315,DATA!A:U,2,FALSE)</f>
        <v>0</v>
      </c>
      <c r="G315" s="36" t="s">
        <v>4</v>
      </c>
      <c r="H315" s="36" t="s">
        <v>639</v>
      </c>
      <c r="I315" s="50"/>
      <c r="J315" s="36" t="s">
        <v>640</v>
      </c>
      <c r="K315" s="37"/>
      <c r="L315" s="38"/>
      <c r="M315" s="51"/>
      <c r="N315" s="52"/>
      <c r="O315" s="51"/>
      <c r="P315" s="52"/>
    </row>
    <row r="316" spans="1:16" x14ac:dyDescent="0.35">
      <c r="A316" s="46" t="str">
        <f>IFERROR(VLOOKUP(D318,DATA!$C$2:$G$237,5,0),"")</f>
        <v>DVC</v>
      </c>
      <c r="B316" s="33" t="str">
        <f>VLOOKUP(E316,DATA!A:U,5,FALSE)</f>
        <v>Aub.</v>
      </c>
      <c r="C316" s="33" t="str">
        <f>VLOOKUP(E316,DATA!A:U,4,FALSE)</f>
        <v>SENEPART</v>
      </c>
      <c r="D316" s="48" t="str">
        <f>VLOOKUP(E316,DATA!A:U,3,FALSE)</f>
        <v>00102946</v>
      </c>
      <c r="E316" s="49" t="s">
        <v>614</v>
      </c>
      <c r="F316" s="48">
        <f>VLOOKUP(E316,DATA!A:U,2,FALSE)</f>
        <v>0</v>
      </c>
      <c r="G316" s="36" t="s">
        <v>4</v>
      </c>
      <c r="H316" s="36" t="s">
        <v>622</v>
      </c>
      <c r="I316" s="50"/>
      <c r="J316" s="36" t="s">
        <v>623</v>
      </c>
      <c r="K316" s="37"/>
      <c r="L316" s="38"/>
      <c r="M316" s="51"/>
      <c r="N316" s="52"/>
      <c r="O316" s="51"/>
      <c r="P316" s="52"/>
    </row>
    <row r="317" spans="1:16" x14ac:dyDescent="0.35">
      <c r="A317" s="46" t="str">
        <f>IFERROR(VLOOKUP(D319,DATA!$C$2:$G$237,5,0),"")</f>
        <v>DVC</v>
      </c>
      <c r="B317" s="33" t="str">
        <f>VLOOKUP(E317,DATA!A:U,5,FALSE)</f>
        <v>Aub.</v>
      </c>
      <c r="C317" s="33" t="str">
        <f>VLOOKUP(E317,DATA!A:U,4,FALSE)</f>
        <v>SENEPART</v>
      </c>
      <c r="D317" s="48" t="str">
        <f>VLOOKUP(E317,DATA!A:U,3,FALSE)</f>
        <v>00102946</v>
      </c>
      <c r="E317" s="49" t="s">
        <v>614</v>
      </c>
      <c r="F317" s="48">
        <f>VLOOKUP(E317,DATA!A:U,2,FALSE)</f>
        <v>0</v>
      </c>
      <c r="G317" s="36" t="s">
        <v>4</v>
      </c>
      <c r="H317" s="36" t="s">
        <v>625</v>
      </c>
      <c r="I317" s="50"/>
      <c r="J317" s="36" t="s">
        <v>623</v>
      </c>
      <c r="K317" s="37"/>
      <c r="L317" s="38"/>
      <c r="M317" s="51"/>
      <c r="N317" s="52"/>
      <c r="O317" s="51"/>
      <c r="P317" s="52"/>
    </row>
    <row r="318" spans="1:16" x14ac:dyDescent="0.35">
      <c r="A318" s="46" t="str">
        <f>IFERROR(VLOOKUP(D320,DATA!$C$2:$G$237,5,0),"")</f>
        <v/>
      </c>
      <c r="B318" s="33" t="str">
        <f>VLOOKUP(E318,DATA!A:U,5,FALSE)</f>
        <v>STG</v>
      </c>
      <c r="C318" s="33" t="str">
        <f>VLOOKUP(E318,DATA!A:U,4,FALSE)</f>
        <v>XUEREB</v>
      </c>
      <c r="D318" s="48" t="str">
        <f>VLOOKUP(E318,DATA!A:U,3,FALSE)</f>
        <v>00288570</v>
      </c>
      <c r="E318" s="49" t="s">
        <v>616</v>
      </c>
      <c r="F318" s="48">
        <f>VLOOKUP(E318,DATA!A:U,2,FALSE)</f>
        <v>0</v>
      </c>
      <c r="G318" s="36" t="s">
        <v>4</v>
      </c>
      <c r="H318" s="36" t="s">
        <v>625</v>
      </c>
      <c r="I318" s="50"/>
      <c r="J318" s="36" t="s">
        <v>623</v>
      </c>
      <c r="K318" s="37"/>
      <c r="L318" s="38"/>
      <c r="M318" s="51"/>
      <c r="N318" s="52"/>
      <c r="O318" s="51"/>
      <c r="P318" s="52"/>
    </row>
    <row r="319" spans="1:16" x14ac:dyDescent="0.35">
      <c r="A319" s="46" t="str">
        <f>IFERROR(VLOOKUP(D321,DATA!$C$2:$G$237,5,0),"")</f>
        <v/>
      </c>
      <c r="B319" s="33" t="str">
        <f>VLOOKUP(E319,DATA!A:U,5,FALSE)</f>
        <v>STG</v>
      </c>
      <c r="C319" s="33" t="str">
        <f>VLOOKUP(E319,DATA!A:U,4,FALSE)</f>
        <v>XUEREB</v>
      </c>
      <c r="D319" s="48" t="str">
        <f>VLOOKUP(E319,DATA!A:U,3,FALSE)</f>
        <v>00288570</v>
      </c>
      <c r="E319" s="49" t="s">
        <v>616</v>
      </c>
      <c r="F319" s="48">
        <f>VLOOKUP(E319,DATA!A:U,2,FALSE)</f>
        <v>0</v>
      </c>
      <c r="G319" s="36" t="s">
        <v>4</v>
      </c>
      <c r="H319" s="36" t="s">
        <v>645</v>
      </c>
      <c r="I319" s="50"/>
      <c r="J319" s="36" t="s">
        <v>643</v>
      </c>
      <c r="K319" s="37"/>
      <c r="L319" s="38"/>
      <c r="M319" s="51"/>
      <c r="N319" s="52"/>
      <c r="O319" s="51"/>
      <c r="P319" s="52"/>
    </row>
    <row r="320" spans="1:16" x14ac:dyDescent="0.35">
      <c r="A320" s="46" t="str">
        <f>IFERROR(VLOOKUP(D322,DATA!$C$2:$G$237,5,0),"")</f>
        <v/>
      </c>
      <c r="B320" s="33" t="e">
        <f>VLOOKUP(E320,DATA!A:U,5,FALSE)</f>
        <v>#N/A</v>
      </c>
      <c r="C320" s="33" t="e">
        <f>VLOOKUP(E320,DATA!A:U,4,FALSE)</f>
        <v>#N/A</v>
      </c>
      <c r="D320" s="48" t="e">
        <f>VLOOKUP(E320,DATA!A:U,3,FALSE)</f>
        <v>#N/A</v>
      </c>
      <c r="E320" s="39"/>
      <c r="F320" s="48" t="e">
        <f>VLOOKUP(E320,DATA!A:U,2,FALSE)</f>
        <v>#N/A</v>
      </c>
      <c r="G320" s="36" t="s">
        <v>4</v>
      </c>
      <c r="H320" s="36"/>
      <c r="I320" s="50"/>
      <c r="J320" s="36"/>
      <c r="K320" s="37"/>
      <c r="L320" s="38"/>
      <c r="M320" s="51"/>
      <c r="N320" s="52"/>
      <c r="O320" s="51"/>
      <c r="P320" s="52"/>
    </row>
    <row r="321" spans="1:16" x14ac:dyDescent="0.35">
      <c r="A321" s="46" t="str">
        <f>IFERROR(VLOOKUP(D323,DATA!$C$2:$G$237,5,0),"")</f>
        <v/>
      </c>
      <c r="B321" s="33" t="e">
        <f>VLOOKUP(E321,DATA!A:U,5,FALSE)</f>
        <v>#N/A</v>
      </c>
      <c r="C321" s="33" t="e">
        <f>VLOOKUP(E321,DATA!A:U,4,FALSE)</f>
        <v>#N/A</v>
      </c>
      <c r="D321" s="48" t="e">
        <f>VLOOKUP(E321,DATA!A:U,3,FALSE)</f>
        <v>#N/A</v>
      </c>
      <c r="E321" s="49"/>
      <c r="F321" s="48" t="e">
        <f>VLOOKUP(E321,DATA!A:U,2,FALSE)</f>
        <v>#N/A</v>
      </c>
      <c r="G321" s="36" t="s">
        <v>4</v>
      </c>
      <c r="H321" s="36"/>
      <c r="I321" s="50"/>
      <c r="J321" s="36"/>
      <c r="K321" s="37"/>
      <c r="L321" s="38"/>
      <c r="M321" s="51"/>
      <c r="N321" s="52"/>
      <c r="O321" s="51"/>
      <c r="P321" s="52"/>
    </row>
    <row r="322" spans="1:16" x14ac:dyDescent="0.35">
      <c r="A322" s="46" t="str">
        <f>IFERROR(VLOOKUP(D324,DATA!$C$2:$G$237,5,0),"")</f>
        <v/>
      </c>
      <c r="B322" s="33" t="e">
        <f>VLOOKUP(E322,DATA!A:U,5,FALSE)</f>
        <v>#N/A</v>
      </c>
      <c r="C322" s="33" t="e">
        <f>VLOOKUP(E322,DATA!A:U,4,FALSE)</f>
        <v>#N/A</v>
      </c>
      <c r="D322" s="48" t="e">
        <f>VLOOKUP(E322,DATA!A:U,3,FALSE)</f>
        <v>#N/A</v>
      </c>
      <c r="E322" s="49"/>
      <c r="F322" s="48" t="e">
        <f>VLOOKUP(E322,DATA!A:U,2,FALSE)</f>
        <v>#N/A</v>
      </c>
      <c r="G322" s="36" t="s">
        <v>4</v>
      </c>
      <c r="H322" s="36"/>
      <c r="I322" s="50"/>
      <c r="J322" s="36"/>
      <c r="K322" s="37"/>
      <c r="L322" s="38"/>
      <c r="M322" s="51"/>
      <c r="N322" s="52"/>
      <c r="O322" s="51"/>
      <c r="P322" s="52"/>
    </row>
    <row r="323" spans="1:16" x14ac:dyDescent="0.35">
      <c r="A323" s="46" t="str">
        <f>IFERROR(VLOOKUP(D325,DATA!$C$2:$G$237,5,0),"")</f>
        <v/>
      </c>
      <c r="B323" s="33" t="e">
        <f>VLOOKUP(E323,DATA!A:U,5,FALSE)</f>
        <v>#N/A</v>
      </c>
      <c r="C323" s="33" t="e">
        <f>VLOOKUP(E323,DATA!A:U,4,FALSE)</f>
        <v>#N/A</v>
      </c>
      <c r="D323" s="48" t="e">
        <f>VLOOKUP(E323,DATA!A:U,3,FALSE)</f>
        <v>#N/A</v>
      </c>
      <c r="E323" s="49"/>
      <c r="F323" s="48" t="e">
        <f>VLOOKUP(E323,DATA!A:U,2,FALSE)</f>
        <v>#N/A</v>
      </c>
      <c r="G323" s="36" t="s">
        <v>4</v>
      </c>
      <c r="H323" s="36"/>
      <c r="I323" s="50"/>
      <c r="J323" s="36"/>
      <c r="K323" s="37"/>
      <c r="L323" s="38"/>
      <c r="M323" s="51"/>
      <c r="N323" s="52"/>
      <c r="O323" s="51"/>
      <c r="P323" s="52"/>
    </row>
    <row r="324" spans="1:16" x14ac:dyDescent="0.35">
      <c r="A324" s="46" t="str">
        <f>IFERROR(VLOOKUP(D326,DATA!$C$2:$G$237,5,0),"")</f>
        <v/>
      </c>
      <c r="B324" s="33" t="e">
        <f>VLOOKUP(E324,DATA!A:U,5,FALSE)</f>
        <v>#N/A</v>
      </c>
      <c r="C324" s="33" t="e">
        <f>VLOOKUP(E324,DATA!A:U,4,FALSE)</f>
        <v>#N/A</v>
      </c>
      <c r="D324" s="48" t="e">
        <f>VLOOKUP(E324,DATA!A:U,3,FALSE)</f>
        <v>#N/A</v>
      </c>
      <c r="E324" s="49"/>
      <c r="F324" s="48" t="e">
        <f>VLOOKUP(E324,DATA!A:U,2,FALSE)</f>
        <v>#N/A</v>
      </c>
      <c r="G324" s="36" t="s">
        <v>4</v>
      </c>
      <c r="H324" s="36"/>
      <c r="I324" s="50"/>
      <c r="J324" s="36"/>
      <c r="K324" s="37"/>
      <c r="L324" s="38"/>
      <c r="M324" s="51"/>
      <c r="N324" s="52"/>
      <c r="O324" s="51"/>
      <c r="P324" s="52"/>
    </row>
    <row r="325" spans="1:16" x14ac:dyDescent="0.35">
      <c r="A325" s="46" t="str">
        <f>IFERROR(VLOOKUP(D327,DATA!$C$2:$G$237,5,0),"")</f>
        <v/>
      </c>
      <c r="B325" s="33" t="e">
        <f>VLOOKUP(E325,DATA!A:U,5,FALSE)</f>
        <v>#N/A</v>
      </c>
      <c r="C325" s="33" t="e">
        <f>VLOOKUP(E325,DATA!A:U,4,FALSE)</f>
        <v>#N/A</v>
      </c>
      <c r="D325" s="48" t="e">
        <f>VLOOKUP(E325,DATA!A:U,3,FALSE)</f>
        <v>#N/A</v>
      </c>
      <c r="E325" s="39"/>
      <c r="F325" s="48" t="e">
        <f>VLOOKUP(E325,DATA!A:U,2,FALSE)</f>
        <v>#N/A</v>
      </c>
      <c r="G325" s="36" t="s">
        <v>4</v>
      </c>
      <c r="H325" s="36"/>
      <c r="I325" s="50"/>
      <c r="J325" s="36"/>
      <c r="K325" s="37"/>
      <c r="L325" s="38"/>
      <c r="M325" s="51"/>
      <c r="N325" s="52"/>
      <c r="O325" s="51"/>
      <c r="P325" s="52"/>
    </row>
    <row r="326" spans="1:16" x14ac:dyDescent="0.35">
      <c r="A326" s="46" t="str">
        <f>IFERROR(VLOOKUP(D328,DATA!$C$2:$G$237,5,0),"")</f>
        <v/>
      </c>
      <c r="B326" s="33" t="e">
        <f>VLOOKUP(E326,DATA!A:U,5,FALSE)</f>
        <v>#N/A</v>
      </c>
      <c r="C326" s="33" t="e">
        <f>VLOOKUP(E326,DATA!A:U,4,FALSE)</f>
        <v>#N/A</v>
      </c>
      <c r="D326" s="48" t="e">
        <f>VLOOKUP(E326,DATA!A:U,3,FALSE)</f>
        <v>#N/A</v>
      </c>
      <c r="E326" s="49"/>
      <c r="F326" s="48" t="e">
        <f>VLOOKUP(E326,DATA!A:U,2,FALSE)</f>
        <v>#N/A</v>
      </c>
      <c r="G326" s="36" t="s">
        <v>4</v>
      </c>
      <c r="H326" s="36"/>
      <c r="I326" s="50"/>
      <c r="J326" s="36"/>
      <c r="K326" s="37"/>
      <c r="L326" s="38"/>
      <c r="M326" s="51"/>
      <c r="N326" s="52"/>
      <c r="O326" s="51"/>
      <c r="P326" s="52"/>
    </row>
    <row r="327" spans="1:16" x14ac:dyDescent="0.35">
      <c r="A327" s="46" t="str">
        <f>IFERROR(VLOOKUP(D329,DATA!$C$2:$G$237,5,0),"")</f>
        <v/>
      </c>
      <c r="B327" s="33" t="e">
        <f>VLOOKUP(E327,DATA!A:U,5,FALSE)</f>
        <v>#N/A</v>
      </c>
      <c r="C327" s="33" t="e">
        <f>VLOOKUP(E327,DATA!A:U,4,FALSE)</f>
        <v>#N/A</v>
      </c>
      <c r="D327" s="48" t="e">
        <f>VLOOKUP(E327,DATA!A:U,3,FALSE)</f>
        <v>#N/A</v>
      </c>
      <c r="E327" s="49"/>
      <c r="F327" s="48" t="e">
        <f>VLOOKUP(E327,DATA!A:U,2,FALSE)</f>
        <v>#N/A</v>
      </c>
      <c r="G327" s="36" t="s">
        <v>4</v>
      </c>
      <c r="H327" s="36"/>
      <c r="I327" s="50"/>
      <c r="J327" s="36"/>
      <c r="K327" s="37"/>
      <c r="L327" s="38"/>
      <c r="M327" s="51"/>
      <c r="N327" s="52"/>
      <c r="O327" s="51"/>
      <c r="P327" s="52"/>
    </row>
    <row r="328" spans="1:16" x14ac:dyDescent="0.35">
      <c r="A328" s="46" t="str">
        <f>IFERROR(VLOOKUP(D330,DATA!$C$2:$G$237,5,0),"")</f>
        <v/>
      </c>
      <c r="B328" s="46" t="str">
        <f t="shared" ref="B328:B359" si="1">IF(ISNA(VLOOKUP($D328,Base,2,FALSE))," ",+VLOOKUP($D328,Base,2,FALSE))</f>
        <v xml:space="preserve"> </v>
      </c>
      <c r="C328" s="47" t="str">
        <f t="shared" ref="C328:C359" si="2">IF(ISNA(VLOOKUP($D328,Base,14,FALSE))," ",+VLOOKUP($D328,Base,14,FALSE))</f>
        <v xml:space="preserve"> </v>
      </c>
      <c r="D328" s="48" t="e">
        <f>VLOOKUP(E328,DATA!A:U,3,FALSE)</f>
        <v>#N/A</v>
      </c>
      <c r="E328" s="49"/>
      <c r="F328" s="48" t="e">
        <f>VLOOKUP(E328,DATA!A:U,2,FALSE)</f>
        <v>#N/A</v>
      </c>
      <c r="G328" s="36" t="s">
        <v>4</v>
      </c>
      <c r="H328" s="36"/>
      <c r="I328" s="50"/>
      <c r="J328" s="36"/>
      <c r="K328" s="37"/>
      <c r="L328" s="38"/>
      <c r="M328" s="51"/>
      <c r="N328" s="52"/>
      <c r="O328" s="51"/>
      <c r="P328" s="52"/>
    </row>
    <row r="329" spans="1:16" x14ac:dyDescent="0.35">
      <c r="A329" s="46" t="str">
        <f>IFERROR(VLOOKUP(D331,DATA!$C$2:$G$237,5,0),"")</f>
        <v/>
      </c>
      <c r="B329" s="46" t="str">
        <f t="shared" si="1"/>
        <v xml:space="preserve"> </v>
      </c>
      <c r="C329" s="47" t="str">
        <f t="shared" si="2"/>
        <v xml:space="preserve"> </v>
      </c>
      <c r="D329" s="48" t="e">
        <f>VLOOKUP(E329,DATA!A:U,3,FALSE)</f>
        <v>#N/A</v>
      </c>
      <c r="E329" s="49"/>
      <c r="F329" s="48" t="e">
        <f>VLOOKUP(E329,DATA!A:U,2,FALSE)</f>
        <v>#N/A</v>
      </c>
      <c r="G329" s="36" t="s">
        <v>4</v>
      </c>
      <c r="H329" s="36"/>
      <c r="I329" s="50"/>
      <c r="J329" s="36"/>
      <c r="K329" s="37"/>
      <c r="L329" s="38"/>
      <c r="M329" s="51"/>
      <c r="N329" s="52"/>
      <c r="O329" s="51"/>
      <c r="P329" s="52"/>
    </row>
    <row r="330" spans="1:16" x14ac:dyDescent="0.35">
      <c r="A330" s="46" t="str">
        <f>IFERROR(VLOOKUP(D332,DATA!$C$2:$G$237,5,0),"")</f>
        <v/>
      </c>
      <c r="B330" s="46" t="str">
        <f t="shared" si="1"/>
        <v xml:space="preserve"> </v>
      </c>
      <c r="C330" s="47" t="str">
        <f t="shared" si="2"/>
        <v xml:space="preserve"> </v>
      </c>
      <c r="D330" s="48" t="e">
        <f>VLOOKUP(E330,DATA!A:U,3,FALSE)</f>
        <v>#N/A</v>
      </c>
      <c r="E330" s="49"/>
      <c r="F330" s="48" t="e">
        <f>VLOOKUP(E330,DATA!A:U,2,FALSE)</f>
        <v>#N/A</v>
      </c>
      <c r="G330" s="36" t="s">
        <v>4</v>
      </c>
      <c r="H330" s="36"/>
      <c r="I330" s="50"/>
      <c r="J330" s="36"/>
      <c r="K330" s="37"/>
      <c r="L330" s="38"/>
      <c r="M330" s="51"/>
      <c r="N330" s="52"/>
      <c r="O330" s="51"/>
      <c r="P330" s="52"/>
    </row>
    <row r="331" spans="1:16" x14ac:dyDescent="0.35">
      <c r="A331" s="46" t="str">
        <f>IFERROR(VLOOKUP(D333,DATA!$C$2:$G$237,5,0),"")</f>
        <v/>
      </c>
      <c r="B331" s="46" t="str">
        <f t="shared" si="1"/>
        <v xml:space="preserve"> </v>
      </c>
      <c r="C331" s="47" t="str">
        <f t="shared" si="2"/>
        <v xml:space="preserve"> </v>
      </c>
      <c r="D331" s="48" t="e">
        <f>VLOOKUP(E331,DATA!A:U,3,FALSE)</f>
        <v>#N/A</v>
      </c>
      <c r="E331" s="49"/>
      <c r="F331" s="48" t="e">
        <f>VLOOKUP(E331,DATA!A:U,2,FALSE)</f>
        <v>#N/A</v>
      </c>
      <c r="G331" s="36" t="s">
        <v>4</v>
      </c>
      <c r="H331" s="36"/>
      <c r="I331" s="50"/>
      <c r="J331" s="36"/>
      <c r="K331" s="37"/>
      <c r="L331" s="38"/>
      <c r="M331" s="51"/>
      <c r="N331" s="52"/>
      <c r="O331" s="51"/>
      <c r="P331" s="52"/>
    </row>
    <row r="332" spans="1:16" x14ac:dyDescent="0.35">
      <c r="A332" s="46" t="str">
        <f>IFERROR(VLOOKUP(D334,DATA!$C$2:$G$237,5,0),"")</f>
        <v/>
      </c>
      <c r="B332" s="46" t="str">
        <f t="shared" si="1"/>
        <v xml:space="preserve"> </v>
      </c>
      <c r="C332" s="47" t="str">
        <f t="shared" si="2"/>
        <v xml:space="preserve"> </v>
      </c>
      <c r="D332" s="48" t="e">
        <f>VLOOKUP(E332,DATA!A:U,3,FALSE)</f>
        <v>#N/A</v>
      </c>
      <c r="E332" s="49"/>
      <c r="F332" s="48" t="e">
        <f>VLOOKUP(E332,DATA!A:U,2,FALSE)</f>
        <v>#N/A</v>
      </c>
      <c r="G332" s="36" t="s">
        <v>4</v>
      </c>
      <c r="H332" s="36"/>
      <c r="I332" s="50"/>
      <c r="J332" s="36"/>
      <c r="K332" s="37"/>
      <c r="L332" s="38"/>
      <c r="M332" s="51"/>
      <c r="N332" s="52"/>
      <c r="O332" s="51"/>
      <c r="P332" s="52"/>
    </row>
    <row r="333" spans="1:16" x14ac:dyDescent="0.35">
      <c r="A333" s="46" t="str">
        <f>IFERROR(VLOOKUP(D335,DATA!$C$2:$G$237,5,0),"")</f>
        <v/>
      </c>
      <c r="B333" s="46" t="str">
        <f t="shared" si="1"/>
        <v xml:space="preserve"> </v>
      </c>
      <c r="C333" s="47" t="str">
        <f t="shared" si="2"/>
        <v xml:space="preserve"> </v>
      </c>
      <c r="D333" s="48" t="e">
        <f>VLOOKUP(E333,DATA!A:U,3,FALSE)</f>
        <v>#N/A</v>
      </c>
      <c r="E333" s="49"/>
      <c r="F333" s="48" t="e">
        <f>VLOOKUP(E333,DATA!A:U,2,FALSE)</f>
        <v>#N/A</v>
      </c>
      <c r="G333" s="36" t="s">
        <v>4</v>
      </c>
      <c r="H333" s="36"/>
      <c r="I333" s="50"/>
      <c r="J333" s="36"/>
      <c r="K333" s="37"/>
      <c r="L333" s="38"/>
      <c r="M333" s="51"/>
      <c r="N333" s="52"/>
      <c r="O333" s="51"/>
      <c r="P333" s="52"/>
    </row>
    <row r="334" spans="1:16" x14ac:dyDescent="0.35">
      <c r="A334" s="46" t="str">
        <f>IFERROR(VLOOKUP(D336,DATA!$C$2:$G$237,5,0),"")</f>
        <v/>
      </c>
      <c r="B334" s="46" t="str">
        <f t="shared" si="1"/>
        <v xml:space="preserve"> </v>
      </c>
      <c r="C334" s="47" t="str">
        <f t="shared" si="2"/>
        <v xml:space="preserve"> </v>
      </c>
      <c r="D334" s="48" t="e">
        <f>VLOOKUP(E334,DATA!A:U,3,FALSE)</f>
        <v>#N/A</v>
      </c>
      <c r="E334" s="49"/>
      <c r="F334" s="48" t="e">
        <f>VLOOKUP(E334,DATA!A:U,2,FALSE)</f>
        <v>#N/A</v>
      </c>
      <c r="G334" s="36" t="s">
        <v>4</v>
      </c>
      <c r="H334" s="36"/>
      <c r="I334" s="50"/>
      <c r="J334" s="36"/>
      <c r="K334" s="37"/>
      <c r="L334" s="38"/>
      <c r="M334" s="51"/>
      <c r="N334" s="52"/>
      <c r="O334" s="51"/>
      <c r="P334" s="52"/>
    </row>
    <row r="335" spans="1:16" x14ac:dyDescent="0.35">
      <c r="A335" s="46" t="str">
        <f>IFERROR(VLOOKUP(D337,DATA!$C$2:$G$237,5,0),"")</f>
        <v/>
      </c>
      <c r="B335" s="46" t="str">
        <f t="shared" si="1"/>
        <v xml:space="preserve"> </v>
      </c>
      <c r="C335" s="47" t="str">
        <f t="shared" si="2"/>
        <v xml:space="preserve"> </v>
      </c>
      <c r="D335" s="48" t="e">
        <f>VLOOKUP(E335,DATA!A:U,3,FALSE)</f>
        <v>#N/A</v>
      </c>
      <c r="E335" s="49"/>
      <c r="F335" s="48" t="e">
        <f>VLOOKUP(E335,DATA!A:U,2,FALSE)</f>
        <v>#N/A</v>
      </c>
      <c r="G335" s="36" t="s">
        <v>4</v>
      </c>
      <c r="H335" s="36"/>
      <c r="I335" s="50"/>
      <c r="J335" s="36"/>
      <c r="K335" s="37"/>
      <c r="L335" s="38"/>
      <c r="M335" s="51"/>
      <c r="N335" s="52"/>
      <c r="O335" s="51"/>
      <c r="P335" s="52"/>
    </row>
    <row r="336" spans="1:16" x14ac:dyDescent="0.35">
      <c r="A336" s="46" t="str">
        <f>IFERROR(VLOOKUP(D338,DATA!$C$2:$G$237,5,0),"")</f>
        <v/>
      </c>
      <c r="B336" s="46" t="str">
        <f t="shared" si="1"/>
        <v xml:space="preserve"> </v>
      </c>
      <c r="C336" s="47" t="str">
        <f t="shared" si="2"/>
        <v xml:space="preserve"> </v>
      </c>
      <c r="D336" s="48" t="e">
        <f>VLOOKUP(E336,DATA!A:U,3,FALSE)</f>
        <v>#N/A</v>
      </c>
      <c r="E336" s="49"/>
      <c r="F336" s="48" t="e">
        <f>VLOOKUP(E336,DATA!A:U,2,FALSE)</f>
        <v>#N/A</v>
      </c>
      <c r="G336" s="36" t="s">
        <v>4</v>
      </c>
      <c r="H336" s="36"/>
      <c r="I336" s="50"/>
      <c r="J336" s="36"/>
      <c r="K336" s="37"/>
      <c r="L336" s="38"/>
      <c r="M336" s="51"/>
      <c r="N336" s="52"/>
      <c r="O336" s="51"/>
      <c r="P336" s="52"/>
    </row>
    <row r="337" spans="1:16" x14ac:dyDescent="0.35">
      <c r="A337" s="46" t="str">
        <f>IFERROR(VLOOKUP(D339,DATA!$C$2:$G$237,5,0),"")</f>
        <v/>
      </c>
      <c r="B337" s="46" t="str">
        <f t="shared" si="1"/>
        <v xml:space="preserve"> </v>
      </c>
      <c r="C337" s="47" t="str">
        <f t="shared" si="2"/>
        <v xml:space="preserve"> </v>
      </c>
      <c r="D337" s="48" t="e">
        <f>VLOOKUP(E337,DATA!A:U,3,FALSE)</f>
        <v>#N/A</v>
      </c>
      <c r="E337" s="49"/>
      <c r="F337" s="48" t="e">
        <f>VLOOKUP(E337,DATA!A:U,2,FALSE)</f>
        <v>#N/A</v>
      </c>
      <c r="G337" s="36" t="s">
        <v>4</v>
      </c>
      <c r="H337" s="36"/>
      <c r="I337" s="50"/>
      <c r="J337" s="36"/>
      <c r="K337" s="37"/>
      <c r="L337" s="38"/>
      <c r="M337" s="51"/>
      <c r="N337" s="52"/>
      <c r="O337" s="51"/>
      <c r="P337" s="52"/>
    </row>
    <row r="338" spans="1:16" x14ac:dyDescent="0.35">
      <c r="A338" s="46" t="str">
        <f>IFERROR(VLOOKUP(D340,DATA!$C$2:$G$237,5,0),"")</f>
        <v/>
      </c>
      <c r="B338" s="46" t="str">
        <f t="shared" si="1"/>
        <v xml:space="preserve"> </v>
      </c>
      <c r="C338" s="47" t="str">
        <f t="shared" si="2"/>
        <v xml:space="preserve"> </v>
      </c>
      <c r="D338" s="48" t="e">
        <f>VLOOKUP(E338,DATA!A:U,3,FALSE)</f>
        <v>#N/A</v>
      </c>
      <c r="E338" s="49"/>
      <c r="F338" s="48" t="e">
        <f>VLOOKUP(E338,DATA!A:U,2,FALSE)</f>
        <v>#N/A</v>
      </c>
      <c r="G338" s="36" t="s">
        <v>4</v>
      </c>
      <c r="H338" s="36"/>
      <c r="I338" s="50"/>
      <c r="J338" s="36"/>
      <c r="K338" s="37"/>
      <c r="L338" s="38"/>
      <c r="M338" s="51"/>
      <c r="N338" s="52"/>
      <c r="O338" s="51"/>
      <c r="P338" s="52"/>
    </row>
    <row r="339" spans="1:16" x14ac:dyDescent="0.35">
      <c r="A339" s="46" t="str">
        <f>IFERROR(VLOOKUP(D341,DATA!$C$2:$G$237,5,0),"")</f>
        <v/>
      </c>
      <c r="B339" s="46" t="str">
        <f t="shared" si="1"/>
        <v xml:space="preserve"> </v>
      </c>
      <c r="C339" s="47" t="str">
        <f t="shared" si="2"/>
        <v xml:space="preserve"> </v>
      </c>
      <c r="D339" s="48" t="e">
        <f>VLOOKUP(E339,DATA!A:U,3,FALSE)</f>
        <v>#N/A</v>
      </c>
      <c r="E339" s="49"/>
      <c r="F339" s="48" t="e">
        <f>VLOOKUP(E339,DATA!A:U,2,FALSE)</f>
        <v>#N/A</v>
      </c>
      <c r="G339" s="36" t="s">
        <v>4</v>
      </c>
      <c r="H339" s="36"/>
      <c r="I339" s="50"/>
      <c r="J339" s="36"/>
      <c r="K339" s="37"/>
      <c r="L339" s="38"/>
      <c r="M339" s="51"/>
      <c r="N339" s="52"/>
      <c r="O339" s="51"/>
      <c r="P339" s="52"/>
    </row>
    <row r="340" spans="1:16" x14ac:dyDescent="0.35">
      <c r="A340" s="46" t="str">
        <f>IFERROR(VLOOKUP(D342,DATA!$C$2:$G$237,5,0),"")</f>
        <v/>
      </c>
      <c r="B340" s="46" t="str">
        <f t="shared" si="1"/>
        <v xml:space="preserve"> </v>
      </c>
      <c r="C340" s="47" t="str">
        <f t="shared" si="2"/>
        <v xml:space="preserve"> </v>
      </c>
      <c r="D340" s="48" t="e">
        <f>VLOOKUP(E340,DATA!A:U,3,FALSE)</f>
        <v>#N/A</v>
      </c>
      <c r="E340" s="49"/>
      <c r="F340" s="48" t="e">
        <f>VLOOKUP(E340,DATA!A:U,2,FALSE)</f>
        <v>#N/A</v>
      </c>
      <c r="G340" s="36" t="s">
        <v>4</v>
      </c>
      <c r="H340" s="36"/>
      <c r="I340" s="50"/>
      <c r="J340" s="36"/>
      <c r="K340" s="37"/>
      <c r="L340" s="38"/>
      <c r="M340" s="51"/>
      <c r="N340" s="52"/>
      <c r="O340" s="51"/>
      <c r="P340" s="52"/>
    </row>
    <row r="341" spans="1:16" x14ac:dyDescent="0.35">
      <c r="A341" s="46" t="str">
        <f>IFERROR(VLOOKUP(D343,DATA!$C$2:$G$237,5,0),"")</f>
        <v/>
      </c>
      <c r="B341" s="46" t="str">
        <f t="shared" si="1"/>
        <v xml:space="preserve"> </v>
      </c>
      <c r="C341" s="47" t="str">
        <f t="shared" si="2"/>
        <v xml:space="preserve"> </v>
      </c>
      <c r="D341" s="48" t="e">
        <f>VLOOKUP(E341,DATA!A:U,3,FALSE)</f>
        <v>#N/A</v>
      </c>
      <c r="E341" s="49"/>
      <c r="F341" s="48" t="e">
        <f>VLOOKUP(E341,DATA!A:U,2,FALSE)</f>
        <v>#N/A</v>
      </c>
      <c r="G341" s="36" t="s">
        <v>4</v>
      </c>
      <c r="H341" s="36"/>
      <c r="I341" s="50"/>
      <c r="J341" s="36"/>
      <c r="K341" s="37"/>
      <c r="L341" s="38"/>
      <c r="M341" s="51"/>
      <c r="N341" s="52"/>
      <c r="O341" s="51"/>
      <c r="P341" s="52"/>
    </row>
    <row r="342" spans="1:16" x14ac:dyDescent="0.35">
      <c r="A342" s="46" t="str">
        <f>IFERROR(VLOOKUP(D344,DATA!$C$2:$G$237,5,0),"")</f>
        <v/>
      </c>
      <c r="B342" s="46" t="str">
        <f t="shared" si="1"/>
        <v xml:space="preserve"> </v>
      </c>
      <c r="C342" s="47" t="str">
        <f t="shared" si="2"/>
        <v xml:space="preserve"> </v>
      </c>
      <c r="D342" s="48" t="e">
        <f>VLOOKUP(E342,DATA!A:U,3,FALSE)</f>
        <v>#N/A</v>
      </c>
      <c r="E342" s="49"/>
      <c r="F342" s="48" t="e">
        <f>VLOOKUP(E342,DATA!A:U,2,FALSE)</f>
        <v>#N/A</v>
      </c>
      <c r="G342" s="36" t="s">
        <v>4</v>
      </c>
      <c r="H342" s="36"/>
      <c r="I342" s="50"/>
      <c r="J342" s="36"/>
      <c r="K342" s="37"/>
      <c r="L342" s="38"/>
      <c r="M342" s="51"/>
      <c r="N342" s="52"/>
      <c r="O342" s="51"/>
      <c r="P342" s="52"/>
    </row>
    <row r="343" spans="1:16" x14ac:dyDescent="0.35">
      <c r="A343" s="46" t="str">
        <f>IFERROR(VLOOKUP(D345,DATA!$C$2:$G$237,5,0),"")</f>
        <v/>
      </c>
      <c r="B343" s="46" t="str">
        <f t="shared" si="1"/>
        <v xml:space="preserve"> </v>
      </c>
      <c r="C343" s="47" t="str">
        <f t="shared" si="2"/>
        <v xml:space="preserve"> </v>
      </c>
      <c r="D343" s="48" t="e">
        <f>VLOOKUP(E343,DATA!A:U,3,FALSE)</f>
        <v>#N/A</v>
      </c>
      <c r="E343" s="49"/>
      <c r="F343" s="48" t="e">
        <f>VLOOKUP(E343,DATA!A:U,2,FALSE)</f>
        <v>#N/A</v>
      </c>
      <c r="G343" s="36" t="s">
        <v>4</v>
      </c>
      <c r="H343" s="36"/>
      <c r="I343" s="50"/>
      <c r="J343" s="36"/>
      <c r="K343" s="37"/>
      <c r="L343" s="38"/>
      <c r="M343" s="51"/>
      <c r="N343" s="52"/>
      <c r="O343" s="51"/>
      <c r="P343" s="52"/>
    </row>
    <row r="344" spans="1:16" x14ac:dyDescent="0.35">
      <c r="A344" s="46" t="str">
        <f>IFERROR(VLOOKUP(D346,DATA!$C$2:$G$237,5,0),"")</f>
        <v/>
      </c>
      <c r="B344" s="46" t="str">
        <f t="shared" si="1"/>
        <v xml:space="preserve"> </v>
      </c>
      <c r="C344" s="47" t="str">
        <f t="shared" si="2"/>
        <v xml:space="preserve"> </v>
      </c>
      <c r="D344" s="48" t="e">
        <f>VLOOKUP(E344,DATA!A:U,3,FALSE)</f>
        <v>#N/A</v>
      </c>
      <c r="E344" s="49"/>
      <c r="F344" s="48" t="e">
        <f>VLOOKUP(E344,DATA!A:U,2,FALSE)</f>
        <v>#N/A</v>
      </c>
      <c r="G344" s="36" t="s">
        <v>4</v>
      </c>
      <c r="H344" s="36"/>
      <c r="I344" s="50"/>
      <c r="J344" s="36"/>
      <c r="K344" s="37"/>
      <c r="L344" s="38"/>
      <c r="M344" s="51"/>
      <c r="N344" s="52"/>
      <c r="O344" s="51"/>
      <c r="P344" s="52"/>
    </row>
    <row r="345" spans="1:16" x14ac:dyDescent="0.35">
      <c r="A345" s="46" t="str">
        <f>IFERROR(VLOOKUP(D347,DATA!$C$2:$G$237,5,0),"")</f>
        <v/>
      </c>
      <c r="B345" s="46" t="str">
        <f t="shared" si="1"/>
        <v xml:space="preserve"> </v>
      </c>
      <c r="C345" s="47" t="str">
        <f t="shared" si="2"/>
        <v xml:space="preserve"> </v>
      </c>
      <c r="D345" s="48" t="e">
        <f>VLOOKUP(E345,DATA!A:U,3,FALSE)</f>
        <v>#N/A</v>
      </c>
      <c r="E345" s="49"/>
      <c r="F345" s="48" t="e">
        <f>VLOOKUP(E345,DATA!A:U,2,FALSE)</f>
        <v>#N/A</v>
      </c>
      <c r="G345" s="36" t="s">
        <v>4</v>
      </c>
      <c r="H345" s="36"/>
      <c r="I345" s="50"/>
      <c r="J345" s="36"/>
      <c r="K345" s="37"/>
      <c r="L345" s="38"/>
      <c r="M345" s="51"/>
      <c r="N345" s="52"/>
      <c r="O345" s="51"/>
      <c r="P345" s="52"/>
    </row>
    <row r="346" spans="1:16" x14ac:dyDescent="0.35">
      <c r="A346" s="46" t="str">
        <f>IFERROR(VLOOKUP(D348,DATA!$C$2:$G$237,5,0),"")</f>
        <v/>
      </c>
      <c r="B346" s="46" t="str">
        <f t="shared" si="1"/>
        <v xml:space="preserve"> </v>
      </c>
      <c r="C346" s="47" t="str">
        <f t="shared" si="2"/>
        <v xml:space="preserve"> </v>
      </c>
      <c r="D346" s="48" t="e">
        <f>VLOOKUP(E346,DATA!A:U,3,FALSE)</f>
        <v>#N/A</v>
      </c>
      <c r="E346" s="49"/>
      <c r="F346" s="48" t="e">
        <f>VLOOKUP(E346,DATA!A:U,2,FALSE)</f>
        <v>#N/A</v>
      </c>
      <c r="G346" s="36" t="s">
        <v>4</v>
      </c>
      <c r="H346" s="36"/>
      <c r="I346" s="50"/>
      <c r="J346" s="36"/>
      <c r="K346" s="37"/>
      <c r="L346" s="38"/>
      <c r="M346" s="51"/>
      <c r="N346" s="52"/>
      <c r="O346" s="51"/>
      <c r="P346" s="52"/>
    </row>
    <row r="347" spans="1:16" x14ac:dyDescent="0.35">
      <c r="A347" s="46" t="str">
        <f>IFERROR(VLOOKUP(D349,DATA!$C$2:$G$237,5,0),"")</f>
        <v/>
      </c>
      <c r="B347" s="46" t="str">
        <f t="shared" si="1"/>
        <v xml:space="preserve"> </v>
      </c>
      <c r="C347" s="47" t="str">
        <f t="shared" si="2"/>
        <v xml:space="preserve"> </v>
      </c>
      <c r="D347" s="48" t="e">
        <f>VLOOKUP(E347,DATA!A:U,3,FALSE)</f>
        <v>#N/A</v>
      </c>
      <c r="E347" s="49"/>
      <c r="F347" s="48" t="e">
        <f>VLOOKUP(E347,DATA!A:U,2,FALSE)</f>
        <v>#N/A</v>
      </c>
      <c r="G347" s="36" t="s">
        <v>4</v>
      </c>
      <c r="H347" s="36"/>
      <c r="I347" s="50"/>
      <c r="J347" s="36"/>
      <c r="K347" s="37"/>
      <c r="L347" s="38"/>
      <c r="M347" s="51"/>
      <c r="N347" s="52"/>
      <c r="O347" s="51"/>
      <c r="P347" s="52"/>
    </row>
    <row r="348" spans="1:16" x14ac:dyDescent="0.35">
      <c r="A348" s="46" t="str">
        <f>IFERROR(VLOOKUP(D350,DATA!$C$2:$G$237,5,0),"")</f>
        <v/>
      </c>
      <c r="B348" s="46" t="str">
        <f t="shared" si="1"/>
        <v xml:space="preserve"> </v>
      </c>
      <c r="C348" s="47" t="str">
        <f t="shared" si="2"/>
        <v xml:space="preserve"> </v>
      </c>
      <c r="D348" s="48" t="e">
        <f>VLOOKUP(E348,DATA!A:U,3,FALSE)</f>
        <v>#N/A</v>
      </c>
      <c r="E348" s="49"/>
      <c r="F348" s="48" t="e">
        <f>VLOOKUP(E348,DATA!A:U,2,FALSE)</f>
        <v>#N/A</v>
      </c>
      <c r="G348" s="36" t="s">
        <v>4</v>
      </c>
      <c r="H348" s="36"/>
      <c r="I348" s="50"/>
      <c r="J348" s="36"/>
      <c r="K348" s="37"/>
      <c r="L348" s="38"/>
      <c r="M348" s="51"/>
      <c r="N348" s="52"/>
      <c r="O348" s="51"/>
      <c r="P348" s="52"/>
    </row>
    <row r="349" spans="1:16" x14ac:dyDescent="0.35">
      <c r="A349" s="46" t="str">
        <f>IFERROR(VLOOKUP(D351,DATA!$C$2:$G$237,5,0),"")</f>
        <v/>
      </c>
      <c r="B349" s="46" t="str">
        <f t="shared" si="1"/>
        <v xml:space="preserve"> </v>
      </c>
      <c r="C349" s="47" t="str">
        <f t="shared" si="2"/>
        <v xml:space="preserve"> </v>
      </c>
      <c r="D349" s="48" t="e">
        <f>VLOOKUP(E349,DATA!A:U,3,FALSE)</f>
        <v>#N/A</v>
      </c>
      <c r="E349" s="49"/>
      <c r="F349" s="48" t="e">
        <f>VLOOKUP(E349,DATA!A:U,2,FALSE)</f>
        <v>#N/A</v>
      </c>
      <c r="G349" s="36" t="s">
        <v>4</v>
      </c>
      <c r="H349" s="36"/>
      <c r="I349" s="50"/>
      <c r="J349" s="36"/>
      <c r="K349" s="37"/>
      <c r="L349" s="38"/>
      <c r="M349" s="51"/>
      <c r="N349" s="52"/>
      <c r="O349" s="51"/>
      <c r="P349" s="52"/>
    </row>
    <row r="350" spans="1:16" x14ac:dyDescent="0.35">
      <c r="A350" s="46" t="str">
        <f>IFERROR(VLOOKUP(D352,DATA!$C$2:$G$237,5,0),"")</f>
        <v/>
      </c>
      <c r="B350" s="46" t="str">
        <f t="shared" si="1"/>
        <v xml:space="preserve"> </v>
      </c>
      <c r="C350" s="47" t="str">
        <f t="shared" si="2"/>
        <v xml:space="preserve"> </v>
      </c>
      <c r="D350" s="48" t="e">
        <f>VLOOKUP(E350,DATA!A:U,3,FALSE)</f>
        <v>#N/A</v>
      </c>
      <c r="E350" s="49"/>
      <c r="F350" s="48" t="e">
        <f>VLOOKUP(E350,DATA!A:U,2,FALSE)</f>
        <v>#N/A</v>
      </c>
      <c r="G350" s="36" t="s">
        <v>4</v>
      </c>
      <c r="H350" s="36"/>
      <c r="I350" s="50"/>
      <c r="J350" s="36"/>
      <c r="K350" s="37"/>
      <c r="L350" s="38"/>
      <c r="M350" s="51"/>
      <c r="N350" s="52"/>
      <c r="O350" s="51"/>
      <c r="P350" s="52"/>
    </row>
    <row r="351" spans="1:16" x14ac:dyDescent="0.35">
      <c r="A351" s="46" t="str">
        <f>IFERROR(VLOOKUP(D353,DATA!$C$2:$G$237,5,0),"")</f>
        <v/>
      </c>
      <c r="B351" s="46" t="str">
        <f t="shared" si="1"/>
        <v xml:space="preserve"> </v>
      </c>
      <c r="C351" s="47" t="str">
        <f t="shared" si="2"/>
        <v xml:space="preserve"> </v>
      </c>
      <c r="D351" s="48" t="e">
        <f>VLOOKUP(E351,DATA!A:U,3,FALSE)</f>
        <v>#N/A</v>
      </c>
      <c r="E351" s="49"/>
      <c r="F351" s="48" t="e">
        <f>VLOOKUP(E351,DATA!A:U,2,FALSE)</f>
        <v>#N/A</v>
      </c>
      <c r="G351" s="36" t="s">
        <v>4</v>
      </c>
      <c r="H351" s="36"/>
      <c r="I351" s="50"/>
      <c r="J351" s="36"/>
      <c r="K351" s="37"/>
      <c r="L351" s="38"/>
      <c r="M351" s="51"/>
      <c r="N351" s="52"/>
      <c r="O351" s="51"/>
      <c r="P351" s="52"/>
    </row>
    <row r="352" spans="1:16" x14ac:dyDescent="0.35">
      <c r="A352" s="46" t="str">
        <f>IFERROR(VLOOKUP(D354,DATA!$C$2:$G$237,5,0),"")</f>
        <v/>
      </c>
      <c r="B352" s="46" t="str">
        <f t="shared" si="1"/>
        <v xml:space="preserve"> </v>
      </c>
      <c r="C352" s="47" t="str">
        <f t="shared" si="2"/>
        <v xml:space="preserve"> </v>
      </c>
      <c r="D352" s="48" t="e">
        <f>VLOOKUP(E352,DATA!A:U,3,FALSE)</f>
        <v>#N/A</v>
      </c>
      <c r="E352" s="49"/>
      <c r="F352" s="48" t="e">
        <f>VLOOKUP(E352,DATA!A:U,2,FALSE)</f>
        <v>#N/A</v>
      </c>
      <c r="G352" s="36" t="s">
        <v>4</v>
      </c>
      <c r="H352" s="36"/>
      <c r="I352" s="50"/>
      <c r="J352" s="36"/>
      <c r="K352" s="37"/>
      <c r="L352" s="38"/>
      <c r="M352" s="51"/>
      <c r="N352" s="52"/>
      <c r="O352" s="51"/>
      <c r="P352" s="52"/>
    </row>
    <row r="353" spans="1:16" x14ac:dyDescent="0.35">
      <c r="A353" s="46" t="str">
        <f>IFERROR(VLOOKUP(D355,DATA!$C$2:$G$237,5,0),"")</f>
        <v/>
      </c>
      <c r="B353" s="46" t="str">
        <f t="shared" si="1"/>
        <v xml:space="preserve"> </v>
      </c>
      <c r="C353" s="47" t="str">
        <f t="shared" si="2"/>
        <v xml:space="preserve"> </v>
      </c>
      <c r="D353" s="48" t="e">
        <f>VLOOKUP(E353,DATA!A:U,3,FALSE)</f>
        <v>#N/A</v>
      </c>
      <c r="E353" s="49"/>
      <c r="F353" s="48" t="e">
        <f>VLOOKUP(E353,DATA!A:U,2,FALSE)</f>
        <v>#N/A</v>
      </c>
      <c r="G353" s="36" t="s">
        <v>4</v>
      </c>
      <c r="H353" s="36"/>
      <c r="I353" s="50"/>
      <c r="J353" s="36"/>
      <c r="K353" s="37"/>
      <c r="L353" s="38"/>
      <c r="M353" s="51"/>
      <c r="N353" s="52"/>
      <c r="O353" s="51"/>
      <c r="P353" s="52"/>
    </row>
    <row r="354" spans="1:16" x14ac:dyDescent="0.35">
      <c r="A354" s="46" t="str">
        <f>IFERROR(VLOOKUP(D356,DATA!$C$2:$G$237,5,0),"")</f>
        <v/>
      </c>
      <c r="B354" s="46" t="str">
        <f t="shared" si="1"/>
        <v xml:space="preserve"> </v>
      </c>
      <c r="C354" s="47" t="str">
        <f t="shared" si="2"/>
        <v xml:space="preserve"> </v>
      </c>
      <c r="D354" s="48" t="e">
        <f>VLOOKUP(E354,DATA!A:U,3,FALSE)</f>
        <v>#N/A</v>
      </c>
      <c r="E354" s="49"/>
      <c r="F354" s="48" t="e">
        <f>VLOOKUP(E354,DATA!A:U,2,FALSE)</f>
        <v>#N/A</v>
      </c>
      <c r="G354" s="36" t="s">
        <v>4</v>
      </c>
      <c r="H354" s="36"/>
      <c r="I354" s="50"/>
      <c r="J354" s="36"/>
      <c r="K354" s="37"/>
      <c r="L354" s="38"/>
      <c r="M354" s="51"/>
      <c r="N354" s="52"/>
      <c r="O354" s="51"/>
      <c r="P354" s="52"/>
    </row>
    <row r="355" spans="1:16" x14ac:dyDescent="0.35">
      <c r="A355" s="46" t="str">
        <f>IFERROR(VLOOKUP(D357,DATA!$C$2:$G$237,5,0),"")</f>
        <v/>
      </c>
      <c r="B355" s="46" t="str">
        <f t="shared" si="1"/>
        <v xml:space="preserve"> </v>
      </c>
      <c r="C355" s="47" t="str">
        <f t="shared" si="2"/>
        <v xml:space="preserve"> </v>
      </c>
      <c r="D355" s="48" t="e">
        <f>VLOOKUP(E355,DATA!A:U,3,FALSE)</f>
        <v>#N/A</v>
      </c>
      <c r="E355" s="49"/>
      <c r="F355" s="48" t="e">
        <f>VLOOKUP(E355,DATA!A:U,2,FALSE)</f>
        <v>#N/A</v>
      </c>
      <c r="G355" s="36" t="s">
        <v>4</v>
      </c>
      <c r="H355" s="36"/>
      <c r="I355" s="50"/>
      <c r="J355" s="36"/>
      <c r="K355" s="37"/>
      <c r="L355" s="38"/>
      <c r="M355" s="51"/>
      <c r="N355" s="52"/>
      <c r="O355" s="51"/>
      <c r="P355" s="52"/>
    </row>
    <row r="356" spans="1:16" x14ac:dyDescent="0.35">
      <c r="A356" s="46" t="str">
        <f>IFERROR(VLOOKUP(D358,DATA!$C$2:$G$237,5,0),"")</f>
        <v/>
      </c>
      <c r="B356" s="46" t="str">
        <f t="shared" si="1"/>
        <v xml:space="preserve"> </v>
      </c>
      <c r="C356" s="47" t="str">
        <f t="shared" si="2"/>
        <v xml:space="preserve"> </v>
      </c>
      <c r="D356" s="48" t="e">
        <f>VLOOKUP(E356,DATA!A:U,3,FALSE)</f>
        <v>#N/A</v>
      </c>
      <c r="E356" s="49"/>
      <c r="F356" s="48" t="e">
        <f>VLOOKUP(E356,DATA!A:U,2,FALSE)</f>
        <v>#N/A</v>
      </c>
      <c r="G356" s="36" t="s">
        <v>4</v>
      </c>
      <c r="H356" s="36"/>
      <c r="I356" s="50"/>
      <c r="J356" s="36"/>
      <c r="K356" s="37"/>
      <c r="L356" s="38"/>
      <c r="M356" s="51"/>
      <c r="N356" s="52"/>
      <c r="O356" s="51"/>
      <c r="P356" s="52"/>
    </row>
    <row r="357" spans="1:16" x14ac:dyDescent="0.35">
      <c r="A357" s="46" t="str">
        <f>IFERROR(VLOOKUP(D359,DATA!$C$2:$G$237,5,0),"")</f>
        <v/>
      </c>
      <c r="B357" s="46" t="str">
        <f t="shared" si="1"/>
        <v xml:space="preserve"> </v>
      </c>
      <c r="C357" s="47" t="str">
        <f t="shared" si="2"/>
        <v xml:space="preserve"> </v>
      </c>
      <c r="D357" s="48" t="e">
        <f>VLOOKUP(E357,DATA!A:U,3,FALSE)</f>
        <v>#N/A</v>
      </c>
      <c r="E357" s="49"/>
      <c r="F357" s="48" t="e">
        <f>VLOOKUP(E357,DATA!A:U,2,FALSE)</f>
        <v>#N/A</v>
      </c>
      <c r="G357" s="36" t="s">
        <v>4</v>
      </c>
      <c r="H357" s="36"/>
      <c r="I357" s="50"/>
      <c r="J357" s="36"/>
      <c r="K357" s="37"/>
      <c r="L357" s="38"/>
      <c r="M357" s="51"/>
      <c r="N357" s="52"/>
      <c r="O357" s="51"/>
      <c r="P357" s="52"/>
    </row>
    <row r="358" spans="1:16" x14ac:dyDescent="0.35">
      <c r="A358" s="46" t="str">
        <f>IFERROR(VLOOKUP(D360,DATA!$C$2:$G$237,5,0),"")</f>
        <v/>
      </c>
      <c r="B358" s="46" t="str">
        <f t="shared" si="1"/>
        <v xml:space="preserve"> </v>
      </c>
      <c r="C358" s="47" t="str">
        <f t="shared" si="2"/>
        <v xml:space="preserve"> </v>
      </c>
      <c r="D358" s="48" t="e">
        <f>VLOOKUP(E358,DATA!A:U,3,FALSE)</f>
        <v>#N/A</v>
      </c>
      <c r="E358" s="49"/>
      <c r="F358" s="48" t="e">
        <f>VLOOKUP(E358,DATA!A:U,2,FALSE)</f>
        <v>#N/A</v>
      </c>
      <c r="G358" s="36" t="s">
        <v>4</v>
      </c>
      <c r="H358" s="36"/>
      <c r="I358" s="50"/>
      <c r="J358" s="36"/>
      <c r="K358" s="37"/>
      <c r="L358" s="38"/>
      <c r="M358" s="51"/>
      <c r="N358" s="52"/>
      <c r="O358" s="51"/>
      <c r="P358" s="52"/>
    </row>
    <row r="359" spans="1:16" x14ac:dyDescent="0.35">
      <c r="A359" s="46" t="str">
        <f>IFERROR(VLOOKUP(D361,DATA!$C$2:$G$237,5,0),"")</f>
        <v/>
      </c>
      <c r="B359" s="46" t="str">
        <f t="shared" si="1"/>
        <v xml:space="preserve"> </v>
      </c>
      <c r="C359" s="47" t="str">
        <f t="shared" si="2"/>
        <v xml:space="preserve"> </v>
      </c>
      <c r="D359" s="48" t="e">
        <f>VLOOKUP(E359,DATA!A:U,3,FALSE)</f>
        <v>#N/A</v>
      </c>
      <c r="E359" s="49"/>
      <c r="F359" s="48" t="e">
        <f>VLOOKUP(E359,DATA!A:U,2,FALSE)</f>
        <v>#N/A</v>
      </c>
      <c r="G359" s="36" t="s">
        <v>4</v>
      </c>
      <c r="H359" s="36"/>
      <c r="I359" s="50"/>
      <c r="J359" s="36"/>
      <c r="K359" s="37"/>
      <c r="L359" s="38"/>
      <c r="M359" s="51"/>
      <c r="N359" s="52"/>
      <c r="O359" s="51"/>
      <c r="P359" s="52"/>
    </row>
    <row r="360" spans="1:16" x14ac:dyDescent="0.35">
      <c r="A360" s="46" t="str">
        <f>IFERROR(VLOOKUP(D362,DATA!$C$2:$G$237,5,0),"")</f>
        <v/>
      </c>
      <c r="B360" s="46" t="str">
        <f t="shared" ref="B360:B391" si="3">IF(ISNA(VLOOKUP($D360,Base,2,FALSE))," ",+VLOOKUP($D360,Base,2,FALSE))</f>
        <v xml:space="preserve"> </v>
      </c>
      <c r="C360" s="47" t="str">
        <f t="shared" ref="C360:C391" si="4">IF(ISNA(VLOOKUP($D360,Base,14,FALSE))," ",+VLOOKUP($D360,Base,14,FALSE))</f>
        <v xml:space="preserve"> </v>
      </c>
      <c r="D360" s="48" t="e">
        <f>VLOOKUP(E360,DATA!A:U,3,FALSE)</f>
        <v>#N/A</v>
      </c>
      <c r="E360" s="49"/>
      <c r="F360" s="48" t="e">
        <f>VLOOKUP(E360,DATA!A:U,2,FALSE)</f>
        <v>#N/A</v>
      </c>
      <c r="G360" s="36" t="s">
        <v>4</v>
      </c>
      <c r="H360" s="36"/>
      <c r="I360" s="50"/>
      <c r="J360" s="36"/>
      <c r="K360" s="37"/>
      <c r="L360" s="38"/>
      <c r="M360" s="51"/>
      <c r="N360" s="52"/>
      <c r="O360" s="51"/>
      <c r="P360" s="52"/>
    </row>
    <row r="361" spans="1:16" x14ac:dyDescent="0.35">
      <c r="A361" s="46" t="str">
        <f>IFERROR(VLOOKUP(D363,DATA!$C$2:$G$237,5,0),"")</f>
        <v/>
      </c>
      <c r="B361" s="46" t="str">
        <f t="shared" si="3"/>
        <v xml:space="preserve"> </v>
      </c>
      <c r="C361" s="47" t="str">
        <f t="shared" si="4"/>
        <v xml:space="preserve"> </v>
      </c>
      <c r="D361" s="48" t="e">
        <f>VLOOKUP(E361,DATA!A:U,3,FALSE)</f>
        <v>#N/A</v>
      </c>
      <c r="E361" s="49"/>
      <c r="F361" s="48" t="e">
        <f>VLOOKUP(E361,DATA!A:U,2,FALSE)</f>
        <v>#N/A</v>
      </c>
      <c r="G361" s="36" t="s">
        <v>4</v>
      </c>
      <c r="H361" s="36"/>
      <c r="I361" s="50"/>
      <c r="J361" s="36"/>
      <c r="K361" s="37"/>
      <c r="L361" s="38"/>
      <c r="M361" s="51"/>
      <c r="N361" s="52"/>
      <c r="O361" s="51"/>
      <c r="P361" s="52"/>
    </row>
    <row r="362" spans="1:16" x14ac:dyDescent="0.35">
      <c r="A362" s="46" t="str">
        <f>IFERROR(VLOOKUP(D364,DATA!$C$2:$G$237,5,0),"")</f>
        <v/>
      </c>
      <c r="B362" s="46" t="str">
        <f t="shared" si="3"/>
        <v xml:space="preserve"> </v>
      </c>
      <c r="C362" s="47" t="str">
        <f t="shared" si="4"/>
        <v xml:space="preserve"> </v>
      </c>
      <c r="D362" s="48" t="e">
        <f>VLOOKUP(E362,DATA!A:U,3,FALSE)</f>
        <v>#N/A</v>
      </c>
      <c r="E362" s="49"/>
      <c r="F362" s="48" t="e">
        <f>VLOOKUP(E362,DATA!A:U,2,FALSE)</f>
        <v>#N/A</v>
      </c>
      <c r="G362" s="36" t="s">
        <v>4</v>
      </c>
      <c r="H362" s="36"/>
      <c r="I362" s="50"/>
      <c r="J362" s="36"/>
      <c r="K362" s="37"/>
      <c r="L362" s="38"/>
      <c r="M362" s="51"/>
      <c r="N362" s="52"/>
      <c r="O362" s="51"/>
      <c r="P362" s="52"/>
    </row>
    <row r="363" spans="1:16" x14ac:dyDescent="0.35">
      <c r="A363" s="46" t="str">
        <f>IFERROR(VLOOKUP(D365,DATA!$C$2:$G$237,5,0),"")</f>
        <v/>
      </c>
      <c r="B363" s="46" t="str">
        <f t="shared" si="3"/>
        <v xml:space="preserve"> </v>
      </c>
      <c r="C363" s="47" t="str">
        <f t="shared" si="4"/>
        <v xml:space="preserve"> </v>
      </c>
      <c r="D363" s="48" t="e">
        <f>VLOOKUP(E363,DATA!A:U,3,FALSE)</f>
        <v>#N/A</v>
      </c>
      <c r="E363" s="49"/>
      <c r="F363" s="48" t="e">
        <f>VLOOKUP(E363,DATA!A:U,2,FALSE)</f>
        <v>#N/A</v>
      </c>
      <c r="G363" s="36" t="s">
        <v>4</v>
      </c>
      <c r="H363" s="36"/>
      <c r="I363" s="50"/>
      <c r="J363" s="36"/>
      <c r="K363" s="37"/>
      <c r="L363" s="38"/>
      <c r="M363" s="51"/>
      <c r="N363" s="52"/>
      <c r="O363" s="51"/>
      <c r="P363" s="52"/>
    </row>
    <row r="364" spans="1:16" x14ac:dyDescent="0.35">
      <c r="A364" s="46" t="str">
        <f>IFERROR(VLOOKUP(D366,DATA!$C$2:$G$237,5,0),"")</f>
        <v/>
      </c>
      <c r="B364" s="46" t="str">
        <f t="shared" si="3"/>
        <v xml:space="preserve"> </v>
      </c>
      <c r="C364" s="47" t="str">
        <f t="shared" si="4"/>
        <v xml:space="preserve"> </v>
      </c>
      <c r="D364" s="48" t="e">
        <f>VLOOKUP(E364,DATA!A:U,3,FALSE)</f>
        <v>#N/A</v>
      </c>
      <c r="E364" s="49"/>
      <c r="F364" s="48" t="e">
        <f>VLOOKUP(E364,DATA!A:U,2,FALSE)</f>
        <v>#N/A</v>
      </c>
      <c r="G364" s="36" t="s">
        <v>4</v>
      </c>
      <c r="H364" s="36"/>
      <c r="I364" s="50"/>
      <c r="J364" s="36"/>
      <c r="K364" s="37"/>
      <c r="L364" s="38"/>
      <c r="M364" s="51"/>
      <c r="N364" s="52"/>
      <c r="O364" s="51"/>
      <c r="P364" s="52"/>
    </row>
    <row r="365" spans="1:16" x14ac:dyDescent="0.35">
      <c r="A365" s="46" t="str">
        <f>IFERROR(VLOOKUP(D367,DATA!$C$2:$G$237,5,0),"")</f>
        <v/>
      </c>
      <c r="B365" s="46" t="str">
        <f t="shared" si="3"/>
        <v xml:space="preserve"> </v>
      </c>
      <c r="C365" s="47" t="str">
        <f t="shared" si="4"/>
        <v xml:space="preserve"> </v>
      </c>
      <c r="D365" s="48" t="e">
        <f>VLOOKUP(E365,DATA!A:U,3,FALSE)</f>
        <v>#N/A</v>
      </c>
      <c r="E365" s="49"/>
      <c r="F365" s="48" t="e">
        <f>VLOOKUP(E365,DATA!A:U,2,FALSE)</f>
        <v>#N/A</v>
      </c>
      <c r="G365" s="36" t="s">
        <v>4</v>
      </c>
      <c r="H365" s="36"/>
      <c r="I365" s="50"/>
      <c r="J365" s="36"/>
      <c r="K365" s="37"/>
      <c r="L365" s="38"/>
      <c r="M365" s="51"/>
      <c r="N365" s="52"/>
      <c r="O365" s="51"/>
      <c r="P365" s="52"/>
    </row>
    <row r="366" spans="1:16" x14ac:dyDescent="0.35">
      <c r="A366" s="46" t="str">
        <f>IFERROR(VLOOKUP(D368,DATA!$C$2:$G$237,5,0),"")</f>
        <v/>
      </c>
      <c r="B366" s="46" t="str">
        <f t="shared" si="3"/>
        <v xml:space="preserve"> </v>
      </c>
      <c r="C366" s="47" t="str">
        <f t="shared" si="4"/>
        <v xml:space="preserve"> </v>
      </c>
      <c r="D366" s="48" t="e">
        <f>VLOOKUP(E366,DATA!A:U,3,FALSE)</f>
        <v>#N/A</v>
      </c>
      <c r="E366" s="49"/>
      <c r="F366" s="48" t="e">
        <f>VLOOKUP(E366,DATA!A:U,2,FALSE)</f>
        <v>#N/A</v>
      </c>
      <c r="G366" s="36" t="s">
        <v>4</v>
      </c>
      <c r="H366" s="36"/>
      <c r="I366" s="50"/>
      <c r="J366" s="36"/>
      <c r="K366" s="37"/>
      <c r="L366" s="38"/>
      <c r="M366" s="51"/>
      <c r="N366" s="52"/>
      <c r="O366" s="51"/>
      <c r="P366" s="52"/>
    </row>
    <row r="367" spans="1:16" x14ac:dyDescent="0.35">
      <c r="A367" s="46" t="str">
        <f>IFERROR(VLOOKUP(D369,DATA!$C$2:$G$237,5,0),"")</f>
        <v/>
      </c>
      <c r="B367" s="46" t="str">
        <f t="shared" si="3"/>
        <v xml:space="preserve"> </v>
      </c>
      <c r="C367" s="47" t="str">
        <f t="shared" si="4"/>
        <v xml:space="preserve"> </v>
      </c>
      <c r="D367" s="48" t="e">
        <f>VLOOKUP(E367,DATA!A:U,3,FALSE)</f>
        <v>#N/A</v>
      </c>
      <c r="E367" s="49"/>
      <c r="F367" s="48" t="e">
        <f>VLOOKUP(E367,DATA!A:U,2,FALSE)</f>
        <v>#N/A</v>
      </c>
      <c r="G367" s="36" t="s">
        <v>4</v>
      </c>
      <c r="H367" s="36"/>
      <c r="I367" s="50"/>
      <c r="J367" s="36"/>
      <c r="K367" s="37"/>
      <c r="L367" s="38"/>
      <c r="M367" s="51"/>
      <c r="N367" s="52"/>
      <c r="O367" s="51"/>
      <c r="P367" s="52"/>
    </row>
    <row r="368" spans="1:16" x14ac:dyDescent="0.35">
      <c r="A368" s="46" t="str">
        <f>IFERROR(VLOOKUP(D370,DATA!$C$2:$G$237,5,0),"")</f>
        <v/>
      </c>
      <c r="B368" s="46" t="str">
        <f t="shared" si="3"/>
        <v xml:space="preserve"> </v>
      </c>
      <c r="C368" s="47" t="str">
        <f t="shared" si="4"/>
        <v xml:space="preserve"> </v>
      </c>
      <c r="D368" s="48" t="e">
        <f>VLOOKUP(E368,DATA!A:U,3,FALSE)</f>
        <v>#N/A</v>
      </c>
      <c r="E368" s="49"/>
      <c r="F368" s="48" t="e">
        <f>VLOOKUP(E368,DATA!A:U,2,FALSE)</f>
        <v>#N/A</v>
      </c>
      <c r="G368" s="36" t="s">
        <v>4</v>
      </c>
      <c r="H368" s="36"/>
      <c r="I368" s="50"/>
      <c r="J368" s="36"/>
      <c r="K368" s="37"/>
      <c r="L368" s="38"/>
      <c r="M368" s="51"/>
      <c r="N368" s="52"/>
      <c r="O368" s="51"/>
      <c r="P368" s="52"/>
    </row>
    <row r="369" spans="1:16" x14ac:dyDescent="0.35">
      <c r="A369" s="46" t="str">
        <f>IFERROR(VLOOKUP(D371,DATA!$C$2:$G$237,5,0),"")</f>
        <v/>
      </c>
      <c r="B369" s="46" t="str">
        <f t="shared" si="3"/>
        <v xml:space="preserve"> </v>
      </c>
      <c r="C369" s="47" t="str">
        <f t="shared" si="4"/>
        <v xml:space="preserve"> </v>
      </c>
      <c r="D369" s="48" t="e">
        <f>VLOOKUP(E369,DATA!A:U,3,FALSE)</f>
        <v>#N/A</v>
      </c>
      <c r="E369" s="49"/>
      <c r="F369" s="48" t="e">
        <f>VLOOKUP(E369,DATA!A:U,2,FALSE)</f>
        <v>#N/A</v>
      </c>
      <c r="G369" s="36" t="s">
        <v>4</v>
      </c>
      <c r="H369" s="36"/>
      <c r="I369" s="50"/>
      <c r="J369" s="36"/>
      <c r="K369" s="37"/>
      <c r="L369" s="38"/>
      <c r="M369" s="51"/>
      <c r="N369" s="52"/>
      <c r="O369" s="51"/>
      <c r="P369" s="52"/>
    </row>
    <row r="370" spans="1:16" x14ac:dyDescent="0.35">
      <c r="A370" s="46" t="str">
        <f>IFERROR(VLOOKUP(D372,DATA!$C$2:$G$237,5,0),"")</f>
        <v/>
      </c>
      <c r="B370" s="46" t="str">
        <f t="shared" si="3"/>
        <v xml:space="preserve"> </v>
      </c>
      <c r="C370" s="47" t="str">
        <f t="shared" si="4"/>
        <v xml:space="preserve"> </v>
      </c>
      <c r="D370" s="48" t="e">
        <f>VLOOKUP(E370,DATA!A:U,3,FALSE)</f>
        <v>#N/A</v>
      </c>
      <c r="E370" s="49"/>
      <c r="F370" s="48" t="e">
        <f>VLOOKUP(E370,DATA!A:U,2,FALSE)</f>
        <v>#N/A</v>
      </c>
      <c r="G370" s="36" t="s">
        <v>4</v>
      </c>
      <c r="H370" s="36"/>
      <c r="I370" s="50"/>
      <c r="J370" s="36"/>
      <c r="K370" s="37"/>
      <c r="L370" s="38"/>
      <c r="M370" s="51"/>
      <c r="N370" s="52"/>
      <c r="O370" s="51"/>
      <c r="P370" s="52"/>
    </row>
    <row r="371" spans="1:16" x14ac:dyDescent="0.35">
      <c r="A371" s="46" t="str">
        <f>IFERROR(VLOOKUP(D373,DATA!$C$2:$G$237,5,0),"")</f>
        <v/>
      </c>
      <c r="B371" s="46" t="str">
        <f t="shared" si="3"/>
        <v xml:space="preserve"> </v>
      </c>
      <c r="C371" s="47" t="str">
        <f t="shared" si="4"/>
        <v xml:space="preserve"> </v>
      </c>
      <c r="D371" s="48" t="e">
        <f>VLOOKUP(E371,DATA!A:U,3,FALSE)</f>
        <v>#N/A</v>
      </c>
      <c r="E371" s="49"/>
      <c r="F371" s="48" t="e">
        <f>VLOOKUP(E371,DATA!A:U,2,FALSE)</f>
        <v>#N/A</v>
      </c>
      <c r="G371" s="36" t="s">
        <v>4</v>
      </c>
      <c r="H371" s="36"/>
      <c r="I371" s="50"/>
      <c r="J371" s="36"/>
      <c r="K371" s="37"/>
      <c r="L371" s="38"/>
      <c r="M371" s="51"/>
      <c r="N371" s="52"/>
      <c r="O371" s="51"/>
      <c r="P371" s="52"/>
    </row>
    <row r="372" spans="1:16" x14ac:dyDescent="0.35">
      <c r="A372" s="46" t="str">
        <f>IFERROR(VLOOKUP(D374,DATA!$C$2:$G$237,5,0),"")</f>
        <v/>
      </c>
      <c r="B372" s="46" t="str">
        <f t="shared" si="3"/>
        <v xml:space="preserve"> </v>
      </c>
      <c r="C372" s="47" t="str">
        <f t="shared" si="4"/>
        <v xml:space="preserve"> </v>
      </c>
      <c r="D372" s="48" t="e">
        <f>VLOOKUP(E372,DATA!A:U,3,FALSE)</f>
        <v>#N/A</v>
      </c>
      <c r="E372" s="49"/>
      <c r="F372" s="48" t="e">
        <f>VLOOKUP(E372,DATA!A:U,2,FALSE)</f>
        <v>#N/A</v>
      </c>
      <c r="G372" s="36" t="s">
        <v>4</v>
      </c>
      <c r="H372" s="36"/>
      <c r="I372" s="50"/>
      <c r="J372" s="36"/>
      <c r="K372" s="37"/>
      <c r="L372" s="38"/>
      <c r="M372" s="51"/>
      <c r="N372" s="52"/>
      <c r="O372" s="51"/>
      <c r="P372" s="52"/>
    </row>
    <row r="373" spans="1:16" x14ac:dyDescent="0.35">
      <c r="A373" s="46" t="str">
        <f>IFERROR(VLOOKUP(D375,DATA!$C$2:$G$237,5,0),"")</f>
        <v/>
      </c>
      <c r="B373" s="46" t="str">
        <f t="shared" si="3"/>
        <v xml:space="preserve"> </v>
      </c>
      <c r="C373" s="47" t="str">
        <f t="shared" si="4"/>
        <v xml:space="preserve"> </v>
      </c>
      <c r="D373" s="48" t="e">
        <f>VLOOKUP(E373,DATA!A:U,3,FALSE)</f>
        <v>#N/A</v>
      </c>
      <c r="E373" s="49"/>
      <c r="F373" s="48" t="e">
        <f>VLOOKUP(E373,DATA!A:U,2,FALSE)</f>
        <v>#N/A</v>
      </c>
      <c r="G373" s="36" t="s">
        <v>4</v>
      </c>
      <c r="H373" s="36"/>
      <c r="I373" s="50"/>
      <c r="J373" s="36"/>
      <c r="K373" s="37"/>
      <c r="L373" s="38"/>
      <c r="M373" s="51"/>
      <c r="N373" s="52"/>
      <c r="O373" s="51"/>
      <c r="P373" s="52"/>
    </row>
    <row r="374" spans="1:16" x14ac:dyDescent="0.35">
      <c r="A374" s="46" t="str">
        <f>IFERROR(VLOOKUP(D376,DATA!$C$2:$G$237,5,0),"")</f>
        <v/>
      </c>
      <c r="B374" s="46" t="str">
        <f t="shared" si="3"/>
        <v xml:space="preserve"> </v>
      </c>
      <c r="C374" s="47" t="str">
        <f t="shared" si="4"/>
        <v xml:space="preserve"> </v>
      </c>
      <c r="D374" s="48" t="e">
        <f>VLOOKUP(E374,DATA!A:U,3,FALSE)</f>
        <v>#N/A</v>
      </c>
      <c r="E374" s="49"/>
      <c r="F374" s="48" t="e">
        <f>VLOOKUP(E374,DATA!A:U,2,FALSE)</f>
        <v>#N/A</v>
      </c>
      <c r="G374" s="36" t="s">
        <v>4</v>
      </c>
      <c r="H374" s="36"/>
      <c r="I374" s="50"/>
      <c r="J374" s="36"/>
      <c r="K374" s="37"/>
      <c r="L374" s="38"/>
      <c r="M374" s="51"/>
      <c r="N374" s="52"/>
      <c r="O374" s="51"/>
      <c r="P374" s="52"/>
    </row>
    <row r="375" spans="1:16" x14ac:dyDescent="0.35">
      <c r="A375" s="46" t="str">
        <f>IFERROR(VLOOKUP(D377,DATA!$C$2:$G$237,5,0),"")</f>
        <v/>
      </c>
      <c r="B375" s="46" t="str">
        <f t="shared" si="3"/>
        <v xml:space="preserve"> </v>
      </c>
      <c r="C375" s="47" t="str">
        <f t="shared" si="4"/>
        <v xml:space="preserve"> </v>
      </c>
      <c r="D375" s="48" t="e">
        <f>VLOOKUP(E375,DATA!A:U,3,FALSE)</f>
        <v>#N/A</v>
      </c>
      <c r="E375" s="49"/>
      <c r="F375" s="48" t="e">
        <f>VLOOKUP(E375,DATA!A:U,2,FALSE)</f>
        <v>#N/A</v>
      </c>
      <c r="G375" s="36" t="s">
        <v>4</v>
      </c>
      <c r="H375" s="36"/>
      <c r="I375" s="50"/>
      <c r="J375" s="36"/>
      <c r="K375" s="37"/>
      <c r="L375" s="38"/>
      <c r="M375" s="51"/>
      <c r="N375" s="52"/>
      <c r="O375" s="51"/>
      <c r="P375" s="52"/>
    </row>
    <row r="376" spans="1:16" x14ac:dyDescent="0.35">
      <c r="A376" s="46" t="str">
        <f>IFERROR(VLOOKUP(D378,DATA!$C$2:$G$237,5,0),"")</f>
        <v/>
      </c>
      <c r="B376" s="46" t="str">
        <f t="shared" si="3"/>
        <v xml:space="preserve"> </v>
      </c>
      <c r="C376" s="47" t="str">
        <f t="shared" si="4"/>
        <v xml:space="preserve"> </v>
      </c>
      <c r="D376" s="48" t="e">
        <f>VLOOKUP(E376,DATA!A:U,3,FALSE)</f>
        <v>#N/A</v>
      </c>
      <c r="E376" s="49"/>
      <c r="F376" s="48" t="e">
        <f>VLOOKUP(E376,DATA!A:U,2,FALSE)</f>
        <v>#N/A</v>
      </c>
      <c r="G376" s="36" t="s">
        <v>4</v>
      </c>
      <c r="H376" s="36"/>
      <c r="I376" s="50"/>
      <c r="J376" s="36"/>
      <c r="K376" s="37"/>
      <c r="L376" s="38"/>
      <c r="M376" s="51"/>
      <c r="N376" s="52"/>
      <c r="O376" s="51"/>
      <c r="P376" s="52"/>
    </row>
    <row r="377" spans="1:16" x14ac:dyDescent="0.35">
      <c r="A377" s="46" t="str">
        <f>IFERROR(VLOOKUP(D379,DATA!$C$2:$G$237,5,0),"")</f>
        <v/>
      </c>
      <c r="B377" s="46" t="str">
        <f t="shared" si="3"/>
        <v xml:space="preserve"> </v>
      </c>
      <c r="C377" s="47" t="str">
        <f t="shared" si="4"/>
        <v xml:space="preserve"> </v>
      </c>
      <c r="D377" s="48" t="e">
        <f>VLOOKUP(E377,DATA!A:U,3,FALSE)</f>
        <v>#N/A</v>
      </c>
      <c r="E377" s="49"/>
      <c r="F377" s="48" t="e">
        <f>VLOOKUP(E377,DATA!A:U,2,FALSE)</f>
        <v>#N/A</v>
      </c>
      <c r="G377" s="36" t="s">
        <v>4</v>
      </c>
      <c r="H377" s="36"/>
      <c r="I377" s="50"/>
      <c r="J377" s="36"/>
      <c r="K377" s="37"/>
      <c r="L377" s="38"/>
      <c r="M377" s="51"/>
      <c r="N377" s="52"/>
      <c r="O377" s="51"/>
      <c r="P377" s="52"/>
    </row>
    <row r="378" spans="1:16" x14ac:dyDescent="0.35">
      <c r="A378" s="46" t="str">
        <f>IFERROR(VLOOKUP(D380,DATA!$C$2:$G$237,5,0),"")</f>
        <v/>
      </c>
      <c r="B378" s="46" t="str">
        <f t="shared" si="3"/>
        <v xml:space="preserve"> </v>
      </c>
      <c r="C378" s="47" t="str">
        <f t="shared" si="4"/>
        <v xml:space="preserve"> </v>
      </c>
      <c r="D378" s="48" t="e">
        <f>VLOOKUP(E378,DATA!A:U,3,FALSE)</f>
        <v>#N/A</v>
      </c>
      <c r="E378" s="49"/>
      <c r="F378" s="48" t="e">
        <f>VLOOKUP(E378,DATA!A:U,2,FALSE)</f>
        <v>#N/A</v>
      </c>
      <c r="G378" s="36" t="s">
        <v>4</v>
      </c>
      <c r="H378" s="36"/>
      <c r="I378" s="50"/>
      <c r="J378" s="36"/>
      <c r="K378" s="37"/>
      <c r="L378" s="38"/>
      <c r="M378" s="51"/>
      <c r="N378" s="52"/>
      <c r="O378" s="51"/>
      <c r="P378" s="52"/>
    </row>
    <row r="379" spans="1:16" x14ac:dyDescent="0.35">
      <c r="A379" s="46" t="str">
        <f>IFERROR(VLOOKUP(D381,DATA!$C$2:$G$237,5,0),"")</f>
        <v/>
      </c>
      <c r="B379" s="46" t="str">
        <f t="shared" si="3"/>
        <v xml:space="preserve"> </v>
      </c>
      <c r="C379" s="47" t="str">
        <f t="shared" si="4"/>
        <v xml:space="preserve"> </v>
      </c>
      <c r="D379" s="48" t="e">
        <f>VLOOKUP(E379,DATA!A:U,3,FALSE)</f>
        <v>#N/A</v>
      </c>
      <c r="E379" s="49"/>
      <c r="F379" s="48" t="e">
        <f>VLOOKUP(E379,DATA!A:U,2,FALSE)</f>
        <v>#N/A</v>
      </c>
      <c r="G379" s="36" t="s">
        <v>4</v>
      </c>
      <c r="H379" s="36"/>
      <c r="I379" s="50"/>
      <c r="J379" s="36"/>
      <c r="K379" s="37"/>
      <c r="L379" s="38"/>
      <c r="M379" s="51"/>
      <c r="N379" s="52"/>
      <c r="O379" s="51"/>
      <c r="P379" s="52"/>
    </row>
    <row r="380" spans="1:16" x14ac:dyDescent="0.35">
      <c r="A380" s="46" t="str">
        <f>IFERROR(VLOOKUP(D382,DATA!$C$2:$G$237,5,0),"")</f>
        <v/>
      </c>
      <c r="B380" s="46" t="str">
        <f t="shared" si="3"/>
        <v xml:space="preserve"> </v>
      </c>
      <c r="C380" s="47" t="str">
        <f t="shared" si="4"/>
        <v xml:space="preserve"> </v>
      </c>
      <c r="D380" s="48" t="e">
        <f>VLOOKUP(E380,DATA!A:U,3,FALSE)</f>
        <v>#N/A</v>
      </c>
      <c r="E380" s="49"/>
      <c r="F380" s="48" t="e">
        <f>VLOOKUP(E380,DATA!A:U,2,FALSE)</f>
        <v>#N/A</v>
      </c>
      <c r="G380" s="36" t="s">
        <v>4</v>
      </c>
      <c r="H380" s="36"/>
      <c r="I380" s="50"/>
      <c r="J380" s="36"/>
      <c r="K380" s="37"/>
      <c r="L380" s="38"/>
      <c r="M380" s="51"/>
      <c r="N380" s="52"/>
      <c r="O380" s="51"/>
      <c r="P380" s="52"/>
    </row>
    <row r="381" spans="1:16" x14ac:dyDescent="0.35">
      <c r="A381" s="46" t="str">
        <f>IFERROR(VLOOKUP(D383,DATA!$C$2:$G$237,5,0),"")</f>
        <v/>
      </c>
      <c r="B381" s="46" t="str">
        <f t="shared" si="3"/>
        <v xml:space="preserve"> </v>
      </c>
      <c r="C381" s="47" t="str">
        <f t="shared" si="4"/>
        <v xml:space="preserve"> </v>
      </c>
      <c r="D381" s="48" t="e">
        <f>VLOOKUP(E381,DATA!A:U,3,FALSE)</f>
        <v>#N/A</v>
      </c>
      <c r="E381" s="49"/>
      <c r="F381" s="48" t="e">
        <f>VLOOKUP(E381,DATA!A:U,2,FALSE)</f>
        <v>#N/A</v>
      </c>
      <c r="G381" s="36" t="s">
        <v>4</v>
      </c>
      <c r="H381" s="36"/>
      <c r="I381" s="50"/>
      <c r="J381" s="36"/>
      <c r="K381" s="37"/>
      <c r="L381" s="38"/>
      <c r="M381" s="51"/>
      <c r="N381" s="52"/>
      <c r="O381" s="51"/>
      <c r="P381" s="52"/>
    </row>
    <row r="382" spans="1:16" x14ac:dyDescent="0.35">
      <c r="A382" s="46" t="str">
        <f>IFERROR(VLOOKUP(D384,DATA!$C$2:$G$237,5,0),"")</f>
        <v/>
      </c>
      <c r="B382" s="46" t="str">
        <f t="shared" si="3"/>
        <v xml:space="preserve"> </v>
      </c>
      <c r="C382" s="47" t="str">
        <f t="shared" si="4"/>
        <v xml:space="preserve"> </v>
      </c>
      <c r="D382" s="48" t="e">
        <f>VLOOKUP(E382,DATA!A:U,3,FALSE)</f>
        <v>#N/A</v>
      </c>
      <c r="E382" s="49"/>
      <c r="F382" s="48" t="e">
        <f>VLOOKUP(E382,DATA!A:U,2,FALSE)</f>
        <v>#N/A</v>
      </c>
      <c r="G382" s="36" t="s">
        <v>4</v>
      </c>
      <c r="H382" s="36"/>
      <c r="I382" s="50"/>
      <c r="J382" s="36"/>
      <c r="K382" s="37"/>
      <c r="L382" s="38"/>
      <c r="M382" s="51"/>
      <c r="N382" s="52"/>
      <c r="O382" s="51"/>
      <c r="P382" s="52"/>
    </row>
    <row r="383" spans="1:16" x14ac:dyDescent="0.35">
      <c r="A383" s="46" t="str">
        <f>IFERROR(VLOOKUP(D385,DATA!$C$2:$G$237,5,0),"")</f>
        <v/>
      </c>
      <c r="B383" s="46" t="str">
        <f t="shared" si="3"/>
        <v xml:space="preserve"> </v>
      </c>
      <c r="C383" s="47" t="str">
        <f t="shared" si="4"/>
        <v xml:space="preserve"> </v>
      </c>
      <c r="D383" s="48" t="e">
        <f>VLOOKUP(E383,DATA!A:U,3,FALSE)</f>
        <v>#N/A</v>
      </c>
      <c r="E383" s="49"/>
      <c r="F383" s="48" t="e">
        <f>VLOOKUP(E383,DATA!A:U,2,FALSE)</f>
        <v>#N/A</v>
      </c>
      <c r="G383" s="36" t="s">
        <v>4</v>
      </c>
      <c r="H383" s="36"/>
      <c r="I383" s="50"/>
      <c r="J383" s="36"/>
      <c r="K383" s="37"/>
      <c r="L383" s="38"/>
      <c r="M383" s="51"/>
      <c r="N383" s="52"/>
      <c r="O383" s="51"/>
      <c r="P383" s="52"/>
    </row>
    <row r="384" spans="1:16" x14ac:dyDescent="0.35">
      <c r="A384" s="46" t="str">
        <f>IFERROR(VLOOKUP(D386,DATA!$C$2:$G$237,5,0),"")</f>
        <v/>
      </c>
      <c r="B384" s="46" t="str">
        <f t="shared" si="3"/>
        <v xml:space="preserve"> </v>
      </c>
      <c r="C384" s="47" t="str">
        <f t="shared" si="4"/>
        <v xml:space="preserve"> </v>
      </c>
      <c r="D384" s="48" t="e">
        <f>VLOOKUP(E384,DATA!A:U,3,FALSE)</f>
        <v>#N/A</v>
      </c>
      <c r="E384" s="49"/>
      <c r="F384" s="48" t="e">
        <f>VLOOKUP(E384,DATA!A:U,2,FALSE)</f>
        <v>#N/A</v>
      </c>
      <c r="G384" s="36" t="s">
        <v>4</v>
      </c>
      <c r="H384" s="36"/>
      <c r="I384" s="50"/>
      <c r="J384" s="36"/>
      <c r="K384" s="37"/>
      <c r="L384" s="38"/>
      <c r="M384" s="51"/>
      <c r="N384" s="52"/>
      <c r="O384" s="51"/>
      <c r="P384" s="52"/>
    </row>
    <row r="385" spans="1:16" x14ac:dyDescent="0.35">
      <c r="A385" s="46" t="str">
        <f>IFERROR(VLOOKUP(D387,DATA!$C$2:$G$237,5,0),"")</f>
        <v/>
      </c>
      <c r="B385" s="46" t="str">
        <f t="shared" si="3"/>
        <v xml:space="preserve"> </v>
      </c>
      <c r="C385" s="47" t="str">
        <f t="shared" si="4"/>
        <v xml:space="preserve"> </v>
      </c>
      <c r="D385" s="48" t="e">
        <f>VLOOKUP(E385,DATA!A:U,3,FALSE)</f>
        <v>#N/A</v>
      </c>
      <c r="E385" s="49"/>
      <c r="F385" s="48" t="e">
        <f>VLOOKUP(E385,DATA!A:U,2,FALSE)</f>
        <v>#N/A</v>
      </c>
      <c r="G385" s="36" t="s">
        <v>4</v>
      </c>
      <c r="H385" s="36"/>
      <c r="I385" s="50"/>
      <c r="J385" s="36"/>
      <c r="K385" s="37"/>
      <c r="L385" s="38"/>
      <c r="M385" s="51"/>
      <c r="N385" s="52"/>
      <c r="O385" s="51"/>
      <c r="P385" s="52"/>
    </row>
    <row r="386" spans="1:16" x14ac:dyDescent="0.35">
      <c r="A386" s="46" t="str">
        <f>IFERROR(VLOOKUP(D388,DATA!$C$2:$G$237,5,0),"")</f>
        <v/>
      </c>
      <c r="B386" s="46" t="str">
        <f t="shared" si="3"/>
        <v xml:space="preserve"> </v>
      </c>
      <c r="C386" s="47" t="str">
        <f t="shared" si="4"/>
        <v xml:space="preserve"> </v>
      </c>
      <c r="D386" s="48" t="e">
        <f>VLOOKUP(E386,DATA!A:U,3,FALSE)</f>
        <v>#N/A</v>
      </c>
      <c r="E386" s="49"/>
      <c r="F386" s="48" t="e">
        <f>VLOOKUP(E386,DATA!A:U,2,FALSE)</f>
        <v>#N/A</v>
      </c>
      <c r="G386" s="36" t="s">
        <v>4</v>
      </c>
      <c r="H386" s="36"/>
      <c r="I386" s="50"/>
      <c r="J386" s="36"/>
      <c r="K386" s="37"/>
      <c r="L386" s="38"/>
      <c r="M386" s="51"/>
      <c r="N386" s="52"/>
      <c r="O386" s="51"/>
      <c r="P386" s="52"/>
    </row>
    <row r="387" spans="1:16" x14ac:dyDescent="0.35">
      <c r="A387" s="46" t="str">
        <f>IFERROR(VLOOKUP(D389,DATA!$C$2:$G$237,5,0),"")</f>
        <v/>
      </c>
      <c r="B387" s="46" t="str">
        <f t="shared" si="3"/>
        <v xml:space="preserve"> </v>
      </c>
      <c r="C387" s="47" t="str">
        <f t="shared" si="4"/>
        <v xml:space="preserve"> </v>
      </c>
      <c r="D387" s="48" t="e">
        <f>VLOOKUP(E387,DATA!A:U,3,FALSE)</f>
        <v>#N/A</v>
      </c>
      <c r="E387" s="49"/>
      <c r="F387" s="48" t="e">
        <f>VLOOKUP(E387,DATA!A:U,2,FALSE)</f>
        <v>#N/A</v>
      </c>
      <c r="G387" s="36" t="s">
        <v>4</v>
      </c>
      <c r="H387" s="36"/>
      <c r="I387" s="50"/>
      <c r="J387" s="36"/>
      <c r="K387" s="37"/>
      <c r="L387" s="38"/>
      <c r="M387" s="51"/>
      <c r="N387" s="52"/>
      <c r="O387" s="51"/>
      <c r="P387" s="52"/>
    </row>
    <row r="388" spans="1:16" x14ac:dyDescent="0.35">
      <c r="A388" s="46" t="str">
        <f>IFERROR(VLOOKUP(D390,DATA!$C$2:$G$237,5,0),"")</f>
        <v/>
      </c>
      <c r="B388" s="46" t="str">
        <f t="shared" si="3"/>
        <v xml:space="preserve"> </v>
      </c>
      <c r="C388" s="47" t="str">
        <f t="shared" si="4"/>
        <v xml:space="preserve"> </v>
      </c>
      <c r="D388" s="48" t="e">
        <f>VLOOKUP(E388,DATA!A:U,3,FALSE)</f>
        <v>#N/A</v>
      </c>
      <c r="E388" s="49"/>
      <c r="F388" s="48" t="e">
        <f>VLOOKUP(E388,DATA!A:U,2,FALSE)</f>
        <v>#N/A</v>
      </c>
      <c r="G388" s="36" t="s">
        <v>4</v>
      </c>
      <c r="H388" s="36"/>
      <c r="I388" s="50"/>
      <c r="J388" s="36"/>
      <c r="K388" s="37"/>
      <c r="L388" s="38"/>
      <c r="M388" s="51"/>
      <c r="N388" s="52"/>
      <c r="O388" s="51"/>
      <c r="P388" s="52"/>
    </row>
    <row r="389" spans="1:16" x14ac:dyDescent="0.35">
      <c r="A389" s="46" t="str">
        <f>IFERROR(VLOOKUP(D391,DATA!$C$2:$G$237,5,0),"")</f>
        <v/>
      </c>
      <c r="B389" s="46" t="str">
        <f t="shared" si="3"/>
        <v xml:space="preserve"> </v>
      </c>
      <c r="C389" s="47" t="str">
        <f t="shared" si="4"/>
        <v xml:space="preserve"> </v>
      </c>
      <c r="D389" s="48" t="e">
        <f>VLOOKUP(E389,DATA!A:U,3,FALSE)</f>
        <v>#N/A</v>
      </c>
      <c r="E389" s="49"/>
      <c r="F389" s="48" t="e">
        <f>VLOOKUP(E389,DATA!A:U,2,FALSE)</f>
        <v>#N/A</v>
      </c>
      <c r="G389" s="36" t="s">
        <v>4</v>
      </c>
      <c r="H389" s="36"/>
      <c r="I389" s="50"/>
      <c r="J389" s="36"/>
      <c r="K389" s="37"/>
      <c r="L389" s="38"/>
      <c r="M389" s="51"/>
      <c r="N389" s="52"/>
      <c r="O389" s="51"/>
      <c r="P389" s="52"/>
    </row>
    <row r="390" spans="1:16" x14ac:dyDescent="0.35">
      <c r="A390" s="46" t="str">
        <f>IFERROR(VLOOKUP(D392,DATA!$C$2:$G$237,5,0),"")</f>
        <v/>
      </c>
      <c r="B390" s="46" t="str">
        <f t="shared" si="3"/>
        <v xml:space="preserve"> </v>
      </c>
      <c r="C390" s="47" t="str">
        <f t="shared" si="4"/>
        <v xml:space="preserve"> </v>
      </c>
      <c r="D390" s="48" t="e">
        <f>VLOOKUP(E390,DATA!A:U,3,FALSE)</f>
        <v>#N/A</v>
      </c>
      <c r="E390" s="49"/>
      <c r="F390" s="48" t="e">
        <f>VLOOKUP(E390,DATA!A:U,2,FALSE)</f>
        <v>#N/A</v>
      </c>
      <c r="G390" s="36" t="s">
        <v>4</v>
      </c>
      <c r="H390" s="36"/>
      <c r="I390" s="50"/>
      <c r="J390" s="36"/>
      <c r="K390" s="37"/>
      <c r="L390" s="38"/>
      <c r="M390" s="51"/>
      <c r="N390" s="52"/>
      <c r="O390" s="51"/>
      <c r="P390" s="52"/>
    </row>
    <row r="391" spans="1:16" x14ac:dyDescent="0.35">
      <c r="A391" s="46" t="str">
        <f>IFERROR(VLOOKUP(D393,DATA!$C$2:$G$237,5,0),"")</f>
        <v/>
      </c>
      <c r="B391" s="46" t="str">
        <f t="shared" si="3"/>
        <v xml:space="preserve"> </v>
      </c>
      <c r="C391" s="47" t="str">
        <f t="shared" si="4"/>
        <v xml:space="preserve"> </v>
      </c>
      <c r="D391" s="48" t="e">
        <f>VLOOKUP(E391,DATA!A:U,3,FALSE)</f>
        <v>#N/A</v>
      </c>
      <c r="E391" s="49"/>
      <c r="F391" s="48" t="e">
        <f>VLOOKUP(E391,DATA!A:U,2,FALSE)</f>
        <v>#N/A</v>
      </c>
      <c r="G391" s="36" t="s">
        <v>4</v>
      </c>
      <c r="H391" s="36"/>
      <c r="I391" s="50"/>
      <c r="J391" s="36"/>
      <c r="K391" s="37"/>
      <c r="L391" s="38"/>
      <c r="M391" s="51"/>
      <c r="N391" s="52"/>
      <c r="O391" s="51"/>
      <c r="P391" s="52"/>
    </row>
    <row r="392" spans="1:16" x14ac:dyDescent="0.35">
      <c r="A392" s="46" t="str">
        <f>IFERROR(VLOOKUP(D394,DATA!$C$2:$G$237,5,0),"")</f>
        <v/>
      </c>
      <c r="B392" s="46" t="str">
        <f t="shared" ref="B392:B423" si="5">IF(ISNA(VLOOKUP($D392,Base,2,FALSE))," ",+VLOOKUP($D392,Base,2,FALSE))</f>
        <v xml:space="preserve"> </v>
      </c>
      <c r="C392" s="47" t="str">
        <f t="shared" ref="C392:C423" si="6">IF(ISNA(VLOOKUP($D392,Base,14,FALSE))," ",+VLOOKUP($D392,Base,14,FALSE))</f>
        <v xml:space="preserve"> </v>
      </c>
      <c r="D392" s="48" t="e">
        <f>VLOOKUP(E392,DATA!A:U,3,FALSE)</f>
        <v>#N/A</v>
      </c>
      <c r="E392" s="49"/>
      <c r="F392" s="48" t="e">
        <f>VLOOKUP(E392,DATA!A:U,2,FALSE)</f>
        <v>#N/A</v>
      </c>
      <c r="G392" s="36" t="s">
        <v>4</v>
      </c>
      <c r="H392" s="36"/>
      <c r="I392" s="50"/>
      <c r="J392" s="36"/>
      <c r="K392" s="37"/>
      <c r="L392" s="38"/>
      <c r="M392" s="51"/>
      <c r="N392" s="52"/>
      <c r="O392" s="51"/>
      <c r="P392" s="52"/>
    </row>
    <row r="393" spans="1:16" x14ac:dyDescent="0.35">
      <c r="A393" s="46" t="str">
        <f>IFERROR(VLOOKUP(D395,DATA!$C$2:$G$237,5,0),"")</f>
        <v/>
      </c>
      <c r="B393" s="46" t="str">
        <f t="shared" si="5"/>
        <v xml:space="preserve"> </v>
      </c>
      <c r="C393" s="47" t="str">
        <f t="shared" si="6"/>
        <v xml:space="preserve"> </v>
      </c>
      <c r="D393" s="48" t="e">
        <f>VLOOKUP(E393,DATA!A:U,3,FALSE)</f>
        <v>#N/A</v>
      </c>
      <c r="E393" s="49"/>
      <c r="F393" s="48" t="e">
        <f>VLOOKUP(E393,DATA!A:U,2,FALSE)</f>
        <v>#N/A</v>
      </c>
      <c r="G393" s="36" t="s">
        <v>4</v>
      </c>
      <c r="H393" s="36"/>
      <c r="I393" s="50"/>
      <c r="J393" s="36"/>
      <c r="K393" s="37"/>
      <c r="L393" s="38"/>
      <c r="M393" s="51"/>
      <c r="N393" s="52"/>
      <c r="O393" s="51"/>
      <c r="P393" s="52"/>
    </row>
    <row r="394" spans="1:16" x14ac:dyDescent="0.35">
      <c r="A394" s="46" t="str">
        <f>IFERROR(VLOOKUP(D396,DATA!$C$2:$G$237,5,0),"")</f>
        <v/>
      </c>
      <c r="B394" s="46" t="str">
        <f t="shared" si="5"/>
        <v xml:space="preserve"> </v>
      </c>
      <c r="C394" s="47" t="str">
        <f t="shared" si="6"/>
        <v xml:space="preserve"> </v>
      </c>
      <c r="D394" s="48" t="e">
        <f>VLOOKUP(E394,DATA!A:U,3,FALSE)</f>
        <v>#N/A</v>
      </c>
      <c r="E394" s="49"/>
      <c r="F394" s="48" t="e">
        <f>VLOOKUP(E394,DATA!A:U,2,FALSE)</f>
        <v>#N/A</v>
      </c>
      <c r="G394" s="36" t="s">
        <v>4</v>
      </c>
      <c r="H394" s="36"/>
      <c r="I394" s="50"/>
      <c r="J394" s="36"/>
      <c r="K394" s="37"/>
      <c r="L394" s="38"/>
      <c r="M394" s="51"/>
      <c r="N394" s="52"/>
      <c r="O394" s="51"/>
      <c r="P394" s="52"/>
    </row>
    <row r="395" spans="1:16" x14ac:dyDescent="0.35">
      <c r="A395" s="46" t="str">
        <f>IFERROR(VLOOKUP(D397,DATA!$C$2:$G$237,5,0),"")</f>
        <v/>
      </c>
      <c r="B395" s="46" t="str">
        <f t="shared" si="5"/>
        <v xml:space="preserve"> </v>
      </c>
      <c r="C395" s="47" t="str">
        <f t="shared" si="6"/>
        <v xml:space="preserve"> </v>
      </c>
      <c r="D395" s="48" t="e">
        <f>VLOOKUP(E395,DATA!A:U,3,FALSE)</f>
        <v>#N/A</v>
      </c>
      <c r="E395" s="49"/>
      <c r="F395" s="48" t="e">
        <f>VLOOKUP(E395,DATA!A:U,2,FALSE)</f>
        <v>#N/A</v>
      </c>
      <c r="G395" s="36" t="s">
        <v>4</v>
      </c>
      <c r="H395" s="36"/>
      <c r="I395" s="50"/>
      <c r="J395" s="36"/>
      <c r="K395" s="37"/>
      <c r="L395" s="38"/>
      <c r="M395" s="51"/>
      <c r="N395" s="52"/>
      <c r="O395" s="51"/>
      <c r="P395" s="52"/>
    </row>
    <row r="396" spans="1:16" x14ac:dyDescent="0.35">
      <c r="A396" s="46" t="str">
        <f>IFERROR(VLOOKUP(D398,DATA!$C$2:$G$237,5,0),"")</f>
        <v/>
      </c>
      <c r="B396" s="46" t="str">
        <f t="shared" si="5"/>
        <v xml:space="preserve"> </v>
      </c>
      <c r="C396" s="47" t="str">
        <f t="shared" si="6"/>
        <v xml:space="preserve"> </v>
      </c>
      <c r="D396" s="48" t="e">
        <f>VLOOKUP(E396,DATA!A:U,3,FALSE)</f>
        <v>#N/A</v>
      </c>
      <c r="E396" s="49"/>
      <c r="F396" s="48" t="e">
        <f>VLOOKUP(E396,DATA!A:U,2,FALSE)</f>
        <v>#N/A</v>
      </c>
      <c r="G396" s="36" t="s">
        <v>4</v>
      </c>
      <c r="H396" s="36"/>
      <c r="I396" s="50"/>
      <c r="J396" s="36"/>
      <c r="K396" s="37"/>
      <c r="L396" s="38"/>
      <c r="M396" s="51"/>
      <c r="N396" s="52"/>
      <c r="O396" s="51"/>
      <c r="P396" s="52"/>
    </row>
    <row r="397" spans="1:16" x14ac:dyDescent="0.35">
      <c r="A397" s="46" t="str">
        <f>IFERROR(VLOOKUP(D399,DATA!$C$2:$G$237,5,0),"")</f>
        <v/>
      </c>
      <c r="B397" s="46" t="str">
        <f t="shared" si="5"/>
        <v xml:space="preserve"> </v>
      </c>
      <c r="C397" s="47" t="str">
        <f t="shared" si="6"/>
        <v xml:space="preserve"> </v>
      </c>
      <c r="D397" s="48" t="e">
        <f>VLOOKUP(E397,DATA!A:U,3,FALSE)</f>
        <v>#N/A</v>
      </c>
      <c r="E397" s="49"/>
      <c r="F397" s="48" t="e">
        <f>VLOOKUP(E397,DATA!A:U,2,FALSE)</f>
        <v>#N/A</v>
      </c>
      <c r="G397" s="36" t="s">
        <v>4</v>
      </c>
      <c r="H397" s="36"/>
      <c r="I397" s="50"/>
      <c r="J397" s="36"/>
      <c r="K397" s="37"/>
      <c r="L397" s="38"/>
      <c r="M397" s="51"/>
      <c r="N397" s="52"/>
      <c r="O397" s="51"/>
      <c r="P397" s="52"/>
    </row>
    <row r="398" spans="1:16" x14ac:dyDescent="0.35">
      <c r="A398" s="46" t="str">
        <f>IFERROR(VLOOKUP(D400,DATA!$C$2:$G$237,5,0),"")</f>
        <v/>
      </c>
      <c r="B398" s="46" t="str">
        <f t="shared" si="5"/>
        <v xml:space="preserve"> </v>
      </c>
      <c r="C398" s="47" t="str">
        <f t="shared" si="6"/>
        <v xml:space="preserve"> </v>
      </c>
      <c r="D398" s="48" t="e">
        <f>VLOOKUP(E398,DATA!A:U,3,FALSE)</f>
        <v>#N/A</v>
      </c>
      <c r="E398" s="49"/>
      <c r="F398" s="48" t="e">
        <f>VLOOKUP(E398,DATA!A:U,2,FALSE)</f>
        <v>#N/A</v>
      </c>
      <c r="G398" s="36" t="s">
        <v>4</v>
      </c>
      <c r="H398" s="36"/>
      <c r="I398" s="50"/>
      <c r="J398" s="36"/>
      <c r="K398" s="37"/>
      <c r="L398" s="38"/>
      <c r="M398" s="51"/>
      <c r="N398" s="52"/>
      <c r="O398" s="51"/>
      <c r="P398" s="52"/>
    </row>
    <row r="399" spans="1:16" x14ac:dyDescent="0.35">
      <c r="A399" s="46" t="str">
        <f>IFERROR(VLOOKUP(D401,DATA!$C$2:$G$237,5,0),"")</f>
        <v/>
      </c>
      <c r="B399" s="46" t="str">
        <f t="shared" si="5"/>
        <v xml:space="preserve"> </v>
      </c>
      <c r="C399" s="47" t="str">
        <f t="shared" si="6"/>
        <v xml:space="preserve"> </v>
      </c>
      <c r="D399" s="48" t="e">
        <f>VLOOKUP(E399,DATA!A:U,3,FALSE)</f>
        <v>#N/A</v>
      </c>
      <c r="E399" s="49"/>
      <c r="F399" s="48" t="e">
        <f>VLOOKUP(E399,DATA!A:U,2,FALSE)</f>
        <v>#N/A</v>
      </c>
      <c r="G399" s="36" t="s">
        <v>4</v>
      </c>
      <c r="H399" s="36"/>
      <c r="I399" s="50"/>
      <c r="J399" s="36"/>
      <c r="K399" s="37"/>
      <c r="L399" s="38"/>
      <c r="M399" s="51"/>
      <c r="N399" s="52"/>
      <c r="O399" s="51"/>
      <c r="P399" s="52"/>
    </row>
    <row r="400" spans="1:16" x14ac:dyDescent="0.35">
      <c r="A400" s="46" t="str">
        <f>IFERROR(VLOOKUP(D402,DATA!$C$2:$G$237,5,0),"")</f>
        <v/>
      </c>
      <c r="B400" s="46" t="str">
        <f t="shared" si="5"/>
        <v xml:space="preserve"> </v>
      </c>
      <c r="C400" s="47" t="str">
        <f t="shared" si="6"/>
        <v xml:space="preserve"> </v>
      </c>
      <c r="D400" s="48" t="e">
        <f>VLOOKUP(E400,DATA!A:U,3,FALSE)</f>
        <v>#N/A</v>
      </c>
      <c r="E400" s="49"/>
      <c r="F400" s="48" t="e">
        <f>VLOOKUP(E400,DATA!A:U,2,FALSE)</f>
        <v>#N/A</v>
      </c>
      <c r="G400" s="36" t="s">
        <v>4</v>
      </c>
      <c r="H400" s="36"/>
      <c r="I400" s="50"/>
      <c r="J400" s="36"/>
      <c r="K400" s="37"/>
      <c r="L400" s="38"/>
      <c r="M400" s="51"/>
      <c r="N400" s="52"/>
      <c r="O400" s="51"/>
      <c r="P400" s="52"/>
    </row>
    <row r="401" spans="1:16" x14ac:dyDescent="0.35">
      <c r="A401" s="46" t="str">
        <f>IFERROR(VLOOKUP(D403,DATA!$C$2:$G$237,5,0),"")</f>
        <v/>
      </c>
      <c r="B401" s="46" t="str">
        <f t="shared" si="5"/>
        <v xml:space="preserve"> </v>
      </c>
      <c r="C401" s="47" t="str">
        <f t="shared" si="6"/>
        <v xml:space="preserve"> </v>
      </c>
      <c r="D401" s="48" t="e">
        <f>VLOOKUP(E401,DATA!A:U,3,FALSE)</f>
        <v>#N/A</v>
      </c>
      <c r="E401" s="49"/>
      <c r="F401" s="48" t="e">
        <f>VLOOKUP(E401,DATA!A:U,2,FALSE)</f>
        <v>#N/A</v>
      </c>
      <c r="G401" s="36" t="s">
        <v>4</v>
      </c>
      <c r="H401" s="36"/>
      <c r="I401" s="50"/>
      <c r="J401" s="36"/>
      <c r="K401" s="37"/>
      <c r="L401" s="38"/>
      <c r="M401" s="51"/>
      <c r="N401" s="52"/>
      <c r="O401" s="51"/>
      <c r="P401" s="52"/>
    </row>
    <row r="402" spans="1:16" x14ac:dyDescent="0.35">
      <c r="A402" s="46" t="str">
        <f>IFERROR(VLOOKUP(D404,DATA!$C$2:$G$237,5,0),"")</f>
        <v/>
      </c>
      <c r="B402" s="46" t="str">
        <f t="shared" si="5"/>
        <v xml:space="preserve"> </v>
      </c>
      <c r="C402" s="47" t="str">
        <f t="shared" si="6"/>
        <v xml:space="preserve"> </v>
      </c>
      <c r="D402" s="48" t="e">
        <f>VLOOKUP(E402,DATA!A:U,3,FALSE)</f>
        <v>#N/A</v>
      </c>
      <c r="E402" s="49"/>
      <c r="F402" s="48" t="e">
        <f>VLOOKUP(E402,DATA!A:U,2,FALSE)</f>
        <v>#N/A</v>
      </c>
      <c r="G402" s="36" t="s">
        <v>4</v>
      </c>
      <c r="H402" s="36"/>
      <c r="I402" s="50"/>
      <c r="J402" s="36"/>
      <c r="K402" s="37"/>
      <c r="L402" s="38"/>
      <c r="M402" s="51"/>
      <c r="N402" s="52"/>
      <c r="O402" s="51"/>
      <c r="P402" s="52"/>
    </row>
    <row r="403" spans="1:16" x14ac:dyDescent="0.35">
      <c r="A403" s="46" t="str">
        <f>IFERROR(VLOOKUP(D405,DATA!$C$2:$G$237,5,0),"")</f>
        <v/>
      </c>
      <c r="B403" s="46" t="str">
        <f t="shared" si="5"/>
        <v xml:space="preserve"> </v>
      </c>
      <c r="C403" s="47" t="str">
        <f t="shared" si="6"/>
        <v xml:space="preserve"> </v>
      </c>
      <c r="D403" s="48" t="e">
        <f>VLOOKUP(E403,DATA!A:U,3,FALSE)</f>
        <v>#N/A</v>
      </c>
      <c r="E403" s="49"/>
      <c r="F403" s="48" t="e">
        <f>VLOOKUP(E403,DATA!A:U,2,FALSE)</f>
        <v>#N/A</v>
      </c>
      <c r="G403" s="36" t="s">
        <v>4</v>
      </c>
      <c r="H403" s="36"/>
      <c r="I403" s="50"/>
      <c r="J403" s="36"/>
      <c r="K403" s="37"/>
      <c r="L403" s="38"/>
      <c r="M403" s="51"/>
      <c r="N403" s="52"/>
      <c r="O403" s="51"/>
      <c r="P403" s="52"/>
    </row>
    <row r="404" spans="1:16" x14ac:dyDescent="0.35">
      <c r="A404" s="46" t="str">
        <f>IFERROR(VLOOKUP(D406,DATA!$C$2:$G$237,5,0),"")</f>
        <v/>
      </c>
      <c r="B404" s="46" t="str">
        <f t="shared" si="5"/>
        <v xml:space="preserve"> </v>
      </c>
      <c r="C404" s="47" t="str">
        <f t="shared" si="6"/>
        <v xml:space="preserve"> </v>
      </c>
      <c r="D404" s="48" t="e">
        <f>VLOOKUP(E404,DATA!A:U,3,FALSE)</f>
        <v>#N/A</v>
      </c>
      <c r="E404" s="49"/>
      <c r="F404" s="48" t="e">
        <f>VLOOKUP(E404,DATA!A:U,2,FALSE)</f>
        <v>#N/A</v>
      </c>
      <c r="G404" s="36" t="s">
        <v>4</v>
      </c>
      <c r="H404" s="36"/>
      <c r="I404" s="50"/>
      <c r="J404" s="36"/>
      <c r="K404" s="37"/>
      <c r="L404" s="38"/>
      <c r="M404" s="51"/>
      <c r="N404" s="52"/>
      <c r="O404" s="51"/>
      <c r="P404" s="52"/>
    </row>
    <row r="405" spans="1:16" x14ac:dyDescent="0.35">
      <c r="A405" s="46" t="str">
        <f>IFERROR(VLOOKUP(D407,DATA!$C$2:$G$237,5,0),"")</f>
        <v/>
      </c>
      <c r="B405" s="46" t="str">
        <f t="shared" si="5"/>
        <v xml:space="preserve"> </v>
      </c>
      <c r="C405" s="47" t="str">
        <f t="shared" si="6"/>
        <v xml:space="preserve"> </v>
      </c>
      <c r="D405" s="48" t="e">
        <f>VLOOKUP(E405,DATA!A:U,3,FALSE)</f>
        <v>#N/A</v>
      </c>
      <c r="E405" s="49"/>
      <c r="F405" s="48" t="e">
        <f>VLOOKUP(E405,DATA!A:U,2,FALSE)</f>
        <v>#N/A</v>
      </c>
      <c r="G405" s="36" t="s">
        <v>4</v>
      </c>
      <c r="H405" s="36"/>
      <c r="I405" s="50"/>
      <c r="J405" s="36"/>
      <c r="K405" s="37"/>
      <c r="L405" s="38"/>
      <c r="M405" s="51"/>
      <c r="N405" s="52"/>
      <c r="O405" s="51"/>
      <c r="P405" s="52"/>
    </row>
    <row r="406" spans="1:16" x14ac:dyDescent="0.35">
      <c r="A406" s="46" t="str">
        <f>IFERROR(VLOOKUP(D408,DATA!$C$2:$G$237,5,0),"")</f>
        <v/>
      </c>
      <c r="B406" s="46" t="str">
        <f t="shared" si="5"/>
        <v xml:space="preserve"> </v>
      </c>
      <c r="C406" s="47" t="str">
        <f t="shared" si="6"/>
        <v xml:space="preserve"> </v>
      </c>
      <c r="D406" s="48" t="e">
        <f>VLOOKUP(E406,DATA!A:U,3,FALSE)</f>
        <v>#N/A</v>
      </c>
      <c r="E406" s="49"/>
      <c r="F406" s="48" t="e">
        <f>VLOOKUP(E406,DATA!A:U,2,FALSE)</f>
        <v>#N/A</v>
      </c>
      <c r="G406" s="36" t="s">
        <v>4</v>
      </c>
      <c r="H406" s="36"/>
      <c r="I406" s="50"/>
      <c r="J406" s="36"/>
      <c r="K406" s="37"/>
      <c r="L406" s="38"/>
      <c r="M406" s="51"/>
      <c r="N406" s="52"/>
      <c r="O406" s="51"/>
      <c r="P406" s="52"/>
    </row>
    <row r="407" spans="1:16" x14ac:dyDescent="0.35">
      <c r="A407" s="46" t="str">
        <f>IFERROR(VLOOKUP(D409,DATA!$C$2:$G$237,5,0),"")</f>
        <v/>
      </c>
      <c r="B407" s="46" t="str">
        <f t="shared" si="5"/>
        <v xml:space="preserve"> </v>
      </c>
      <c r="C407" s="47" t="str">
        <f t="shared" si="6"/>
        <v xml:space="preserve"> </v>
      </c>
      <c r="D407" s="48" t="e">
        <f>VLOOKUP(E407,DATA!A:U,3,FALSE)</f>
        <v>#N/A</v>
      </c>
      <c r="E407" s="49"/>
      <c r="F407" s="48" t="e">
        <f>VLOOKUP(E407,DATA!A:U,2,FALSE)</f>
        <v>#N/A</v>
      </c>
      <c r="G407" s="36" t="s">
        <v>4</v>
      </c>
      <c r="H407" s="36"/>
      <c r="I407" s="50"/>
      <c r="J407" s="36"/>
      <c r="K407" s="37"/>
      <c r="L407" s="38"/>
      <c r="M407" s="51"/>
      <c r="N407" s="52"/>
      <c r="O407" s="51"/>
      <c r="P407" s="52"/>
    </row>
    <row r="408" spans="1:16" x14ac:dyDescent="0.35">
      <c r="A408" s="46" t="str">
        <f>IFERROR(VLOOKUP(D410,DATA!$C$2:$G$237,5,0),"")</f>
        <v/>
      </c>
      <c r="B408" s="46" t="str">
        <f t="shared" si="5"/>
        <v xml:space="preserve"> </v>
      </c>
      <c r="C408" s="47" t="str">
        <f t="shared" si="6"/>
        <v xml:space="preserve"> </v>
      </c>
      <c r="D408" s="48" t="e">
        <f>VLOOKUP(E408,DATA!A:U,3,FALSE)</f>
        <v>#N/A</v>
      </c>
      <c r="E408" s="49"/>
      <c r="F408" s="48" t="e">
        <f>VLOOKUP(E408,DATA!A:U,2,FALSE)</f>
        <v>#N/A</v>
      </c>
      <c r="G408" s="36" t="s">
        <v>4</v>
      </c>
      <c r="H408" s="36"/>
      <c r="I408" s="50"/>
      <c r="J408" s="36"/>
      <c r="K408" s="37"/>
      <c r="L408" s="38"/>
      <c r="M408" s="51"/>
      <c r="N408" s="52"/>
      <c r="O408" s="51"/>
      <c r="P408" s="52"/>
    </row>
    <row r="409" spans="1:16" x14ac:dyDescent="0.35">
      <c r="A409" s="46" t="str">
        <f>IFERROR(VLOOKUP(D411,DATA!$C$2:$G$237,5,0),"")</f>
        <v/>
      </c>
      <c r="B409" s="46" t="str">
        <f t="shared" si="5"/>
        <v xml:space="preserve"> </v>
      </c>
      <c r="C409" s="47" t="str">
        <f t="shared" si="6"/>
        <v xml:space="preserve"> </v>
      </c>
      <c r="D409" s="48" t="e">
        <f>VLOOKUP(E409,DATA!A:U,3,FALSE)</f>
        <v>#N/A</v>
      </c>
      <c r="E409" s="49"/>
      <c r="F409" s="48" t="e">
        <f>VLOOKUP(E409,DATA!A:U,2,FALSE)</f>
        <v>#N/A</v>
      </c>
      <c r="G409" s="36" t="s">
        <v>4</v>
      </c>
      <c r="H409" s="36"/>
      <c r="I409" s="50"/>
      <c r="J409" s="36"/>
      <c r="K409" s="37"/>
      <c r="L409" s="38"/>
      <c r="M409" s="51"/>
      <c r="N409" s="52"/>
      <c r="O409" s="51"/>
      <c r="P409" s="52"/>
    </row>
    <row r="410" spans="1:16" x14ac:dyDescent="0.35">
      <c r="A410" s="46" t="str">
        <f>IFERROR(VLOOKUP(D412,DATA!$C$2:$G$237,5,0),"")</f>
        <v/>
      </c>
      <c r="B410" s="46" t="str">
        <f t="shared" si="5"/>
        <v xml:space="preserve"> </v>
      </c>
      <c r="C410" s="47" t="str">
        <f t="shared" si="6"/>
        <v xml:space="preserve"> </v>
      </c>
      <c r="D410" s="48" t="e">
        <f>VLOOKUP(E410,DATA!A:U,3,FALSE)</f>
        <v>#N/A</v>
      </c>
      <c r="E410" s="49"/>
      <c r="F410" s="48" t="e">
        <f>VLOOKUP(E410,DATA!A:U,2,FALSE)</f>
        <v>#N/A</v>
      </c>
      <c r="G410" s="36" t="s">
        <v>4</v>
      </c>
      <c r="H410" s="36"/>
      <c r="I410" s="50"/>
      <c r="J410" s="36"/>
      <c r="K410" s="37"/>
      <c r="L410" s="38"/>
      <c r="M410" s="51"/>
      <c r="N410" s="52"/>
      <c r="O410" s="51"/>
      <c r="P410" s="52"/>
    </row>
    <row r="411" spans="1:16" x14ac:dyDescent="0.35">
      <c r="A411" s="46" t="str">
        <f>IFERROR(VLOOKUP(D413,DATA!$C$2:$G$237,5,0),"")</f>
        <v/>
      </c>
      <c r="B411" s="46" t="str">
        <f t="shared" si="5"/>
        <v xml:space="preserve"> </v>
      </c>
      <c r="C411" s="47" t="str">
        <f t="shared" si="6"/>
        <v xml:space="preserve"> </v>
      </c>
      <c r="D411" s="48" t="e">
        <f>VLOOKUP(E411,DATA!A:U,3,FALSE)</f>
        <v>#N/A</v>
      </c>
      <c r="E411" s="49"/>
      <c r="F411" s="48" t="e">
        <f>VLOOKUP(E411,DATA!A:U,2,FALSE)</f>
        <v>#N/A</v>
      </c>
      <c r="G411" s="36" t="s">
        <v>4</v>
      </c>
      <c r="H411" s="36"/>
      <c r="I411" s="50"/>
      <c r="J411" s="36"/>
      <c r="K411" s="37"/>
      <c r="L411" s="38"/>
      <c r="M411" s="51"/>
      <c r="N411" s="52"/>
      <c r="O411" s="51"/>
      <c r="P411" s="52"/>
    </row>
    <row r="412" spans="1:16" x14ac:dyDescent="0.35">
      <c r="A412" s="46" t="str">
        <f>IFERROR(VLOOKUP(D414,DATA!$C$2:$G$237,5,0),"")</f>
        <v/>
      </c>
      <c r="B412" s="46" t="str">
        <f t="shared" si="5"/>
        <v xml:space="preserve"> </v>
      </c>
      <c r="C412" s="47" t="str">
        <f t="shared" si="6"/>
        <v xml:space="preserve"> </v>
      </c>
      <c r="D412" s="48" t="e">
        <f>VLOOKUP(E412,DATA!A:U,3,FALSE)</f>
        <v>#N/A</v>
      </c>
      <c r="E412" s="49"/>
      <c r="F412" s="48" t="e">
        <f>VLOOKUP(E412,DATA!A:U,2,FALSE)</f>
        <v>#N/A</v>
      </c>
      <c r="G412" s="36" t="s">
        <v>4</v>
      </c>
      <c r="H412" s="36"/>
      <c r="I412" s="50"/>
      <c r="J412" s="36"/>
      <c r="K412" s="37"/>
      <c r="L412" s="38"/>
      <c r="M412" s="51"/>
      <c r="N412" s="52"/>
      <c r="O412" s="51"/>
      <c r="P412" s="52"/>
    </row>
    <row r="413" spans="1:16" x14ac:dyDescent="0.35">
      <c r="A413" s="46" t="str">
        <f>IFERROR(VLOOKUP(D415,DATA!$C$2:$G$237,5,0),"")</f>
        <v/>
      </c>
      <c r="B413" s="46" t="str">
        <f t="shared" si="5"/>
        <v xml:space="preserve"> </v>
      </c>
      <c r="C413" s="47" t="str">
        <f t="shared" si="6"/>
        <v xml:space="preserve"> </v>
      </c>
      <c r="D413" s="48" t="e">
        <f>VLOOKUP(E413,DATA!A:U,3,FALSE)</f>
        <v>#N/A</v>
      </c>
      <c r="E413" s="49"/>
      <c r="F413" s="48" t="e">
        <f>VLOOKUP(E413,DATA!A:U,2,FALSE)</f>
        <v>#N/A</v>
      </c>
      <c r="G413" s="36" t="s">
        <v>4</v>
      </c>
      <c r="H413" s="36"/>
      <c r="I413" s="50"/>
      <c r="J413" s="36"/>
      <c r="K413" s="37"/>
      <c r="L413" s="38"/>
      <c r="M413" s="51"/>
      <c r="N413" s="52"/>
      <c r="O413" s="51"/>
      <c r="P413" s="52"/>
    </row>
    <row r="414" spans="1:16" x14ac:dyDescent="0.35">
      <c r="A414" s="46" t="str">
        <f>IFERROR(VLOOKUP(D416,DATA!$C$2:$G$237,5,0),"")</f>
        <v/>
      </c>
      <c r="B414" s="46" t="str">
        <f t="shared" si="5"/>
        <v xml:space="preserve"> </v>
      </c>
      <c r="C414" s="47" t="str">
        <f t="shared" si="6"/>
        <v xml:space="preserve"> </v>
      </c>
      <c r="D414" s="48" t="e">
        <f>VLOOKUP(E414,DATA!A:U,3,FALSE)</f>
        <v>#N/A</v>
      </c>
      <c r="E414" s="49"/>
      <c r="F414" s="48" t="e">
        <f>VLOOKUP(E414,DATA!A:U,2,FALSE)</f>
        <v>#N/A</v>
      </c>
      <c r="G414" s="36" t="s">
        <v>4</v>
      </c>
      <c r="H414" s="36"/>
      <c r="I414" s="50"/>
      <c r="J414" s="36"/>
      <c r="K414" s="37"/>
      <c r="L414" s="38"/>
      <c r="M414" s="51"/>
      <c r="N414" s="52"/>
      <c r="O414" s="51"/>
      <c r="P414" s="52"/>
    </row>
    <row r="415" spans="1:16" x14ac:dyDescent="0.35">
      <c r="A415" s="46" t="str">
        <f>IFERROR(VLOOKUP(D417,DATA!$C$2:$G$237,5,0),"")</f>
        <v/>
      </c>
      <c r="B415" s="46" t="str">
        <f t="shared" si="5"/>
        <v xml:space="preserve"> </v>
      </c>
      <c r="C415" s="47" t="str">
        <f t="shared" si="6"/>
        <v xml:space="preserve"> </v>
      </c>
      <c r="D415" s="48" t="e">
        <f>VLOOKUP(E415,DATA!A:U,3,FALSE)</f>
        <v>#N/A</v>
      </c>
      <c r="E415" s="49"/>
      <c r="F415" s="48" t="e">
        <f>VLOOKUP(E415,DATA!A:U,2,FALSE)</f>
        <v>#N/A</v>
      </c>
      <c r="G415" s="36" t="s">
        <v>4</v>
      </c>
      <c r="H415" s="36"/>
      <c r="I415" s="50"/>
      <c r="J415" s="36"/>
      <c r="K415" s="37"/>
      <c r="L415" s="38"/>
      <c r="M415" s="51"/>
      <c r="N415" s="52"/>
      <c r="O415" s="51"/>
      <c r="P415" s="52"/>
    </row>
    <row r="416" spans="1:16" x14ac:dyDescent="0.35">
      <c r="A416" s="46" t="str">
        <f>IFERROR(VLOOKUP(D418,DATA!$C$2:$G$237,5,0),"")</f>
        <v/>
      </c>
      <c r="B416" s="46" t="str">
        <f t="shared" si="5"/>
        <v xml:space="preserve"> </v>
      </c>
      <c r="C416" s="47" t="str">
        <f t="shared" si="6"/>
        <v xml:space="preserve"> </v>
      </c>
      <c r="D416" s="48" t="e">
        <f>VLOOKUP(E416,DATA!A:U,3,FALSE)</f>
        <v>#N/A</v>
      </c>
      <c r="E416" s="49"/>
      <c r="F416" s="48" t="e">
        <f>VLOOKUP(E416,DATA!A:U,2,FALSE)</f>
        <v>#N/A</v>
      </c>
      <c r="G416" s="36" t="s">
        <v>4</v>
      </c>
      <c r="H416" s="36"/>
      <c r="I416" s="50"/>
      <c r="J416" s="36"/>
      <c r="K416" s="37"/>
      <c r="L416" s="38"/>
      <c r="M416" s="51"/>
      <c r="N416" s="52"/>
      <c r="O416" s="51"/>
      <c r="P416" s="52"/>
    </row>
    <row r="417" spans="1:16" x14ac:dyDescent="0.35">
      <c r="A417" s="46" t="str">
        <f>IFERROR(VLOOKUP(D419,DATA!$C$2:$G$237,5,0),"")</f>
        <v/>
      </c>
      <c r="B417" s="46" t="str">
        <f t="shared" si="5"/>
        <v xml:space="preserve"> </v>
      </c>
      <c r="C417" s="47" t="str">
        <f t="shared" si="6"/>
        <v xml:space="preserve"> </v>
      </c>
      <c r="D417" s="48" t="e">
        <f>VLOOKUP(E417,DATA!A:U,3,FALSE)</f>
        <v>#N/A</v>
      </c>
      <c r="E417" s="49"/>
      <c r="F417" s="48" t="e">
        <f>VLOOKUP(E417,DATA!A:U,2,FALSE)</f>
        <v>#N/A</v>
      </c>
      <c r="G417" s="36" t="s">
        <v>4</v>
      </c>
      <c r="H417" s="36"/>
      <c r="I417" s="50"/>
      <c r="J417" s="36"/>
      <c r="K417" s="37"/>
      <c r="L417" s="38"/>
      <c r="M417" s="51"/>
      <c r="N417" s="52"/>
      <c r="O417" s="51"/>
      <c r="P417" s="52"/>
    </row>
    <row r="418" spans="1:16" x14ac:dyDescent="0.35">
      <c r="A418" s="46" t="str">
        <f>IFERROR(VLOOKUP(D420,DATA!$C$2:$G$237,5,0),"")</f>
        <v/>
      </c>
      <c r="B418" s="46" t="str">
        <f t="shared" si="5"/>
        <v xml:space="preserve"> </v>
      </c>
      <c r="C418" s="47" t="str">
        <f t="shared" si="6"/>
        <v xml:space="preserve"> </v>
      </c>
      <c r="D418" s="48" t="e">
        <f>VLOOKUP(E418,DATA!A:U,3,FALSE)</f>
        <v>#N/A</v>
      </c>
      <c r="E418" s="49"/>
      <c r="F418" s="48" t="e">
        <f>VLOOKUP(E418,DATA!A:U,2,FALSE)</f>
        <v>#N/A</v>
      </c>
      <c r="G418" s="36" t="s">
        <v>4</v>
      </c>
      <c r="H418" s="36"/>
      <c r="I418" s="50"/>
      <c r="J418" s="36"/>
      <c r="K418" s="37"/>
      <c r="L418" s="38"/>
      <c r="M418" s="51"/>
      <c r="N418" s="52"/>
      <c r="O418" s="51"/>
      <c r="P418" s="52"/>
    </row>
    <row r="419" spans="1:16" x14ac:dyDescent="0.35">
      <c r="A419" s="46" t="str">
        <f>IFERROR(VLOOKUP(D421,DATA!$C$2:$G$237,5,0),"")</f>
        <v/>
      </c>
      <c r="B419" s="46" t="str">
        <f t="shared" si="5"/>
        <v xml:space="preserve"> </v>
      </c>
      <c r="C419" s="47" t="str">
        <f t="shared" si="6"/>
        <v xml:space="preserve"> </v>
      </c>
      <c r="D419" s="48" t="e">
        <f>VLOOKUP(E419,DATA!A:U,3,FALSE)</f>
        <v>#N/A</v>
      </c>
      <c r="E419" s="49"/>
      <c r="F419" s="48" t="e">
        <f>VLOOKUP(E419,DATA!A:U,2,FALSE)</f>
        <v>#N/A</v>
      </c>
      <c r="G419" s="36" t="s">
        <v>4</v>
      </c>
      <c r="H419" s="36"/>
      <c r="I419" s="50"/>
      <c r="J419" s="36"/>
      <c r="K419" s="37"/>
      <c r="L419" s="38"/>
      <c r="M419" s="51"/>
      <c r="N419" s="52"/>
      <c r="O419" s="51"/>
      <c r="P419" s="52"/>
    </row>
    <row r="420" spans="1:16" x14ac:dyDescent="0.35">
      <c r="A420" s="46" t="str">
        <f>IFERROR(VLOOKUP(D422,DATA!$C$2:$G$237,5,0),"")</f>
        <v/>
      </c>
      <c r="B420" s="46" t="str">
        <f t="shared" si="5"/>
        <v xml:space="preserve"> </v>
      </c>
      <c r="C420" s="47" t="str">
        <f t="shared" si="6"/>
        <v xml:space="preserve"> </v>
      </c>
      <c r="D420" s="48" t="e">
        <f>VLOOKUP(E420,DATA!A:U,3,FALSE)</f>
        <v>#N/A</v>
      </c>
      <c r="E420" s="49"/>
      <c r="F420" s="48" t="e">
        <f>VLOOKUP(E420,DATA!A:U,2,FALSE)</f>
        <v>#N/A</v>
      </c>
      <c r="G420" s="36" t="s">
        <v>4</v>
      </c>
      <c r="H420" s="36"/>
      <c r="I420" s="50"/>
      <c r="J420" s="36"/>
      <c r="K420" s="37"/>
      <c r="L420" s="38"/>
      <c r="M420" s="51"/>
      <c r="N420" s="52"/>
      <c r="O420" s="51"/>
      <c r="P420" s="52"/>
    </row>
    <row r="421" spans="1:16" x14ac:dyDescent="0.35">
      <c r="A421" s="46" t="str">
        <f>IFERROR(VLOOKUP(D423,DATA!$C$2:$G$237,5,0),"")</f>
        <v/>
      </c>
      <c r="B421" s="46" t="str">
        <f t="shared" si="5"/>
        <v xml:space="preserve"> </v>
      </c>
      <c r="C421" s="47" t="str">
        <f t="shared" si="6"/>
        <v xml:space="preserve"> </v>
      </c>
      <c r="D421" s="48" t="e">
        <f>VLOOKUP(E421,DATA!A:U,3,FALSE)</f>
        <v>#N/A</v>
      </c>
      <c r="E421" s="49"/>
      <c r="F421" s="48" t="e">
        <f>VLOOKUP(E421,DATA!A:U,2,FALSE)</f>
        <v>#N/A</v>
      </c>
      <c r="G421" s="36" t="s">
        <v>4</v>
      </c>
      <c r="H421" s="36"/>
      <c r="I421" s="50"/>
      <c r="J421" s="36"/>
      <c r="K421" s="37"/>
      <c r="L421" s="38"/>
      <c r="M421" s="51"/>
      <c r="N421" s="52"/>
      <c r="O421" s="51"/>
      <c r="P421" s="52"/>
    </row>
    <row r="422" spans="1:16" x14ac:dyDescent="0.35">
      <c r="A422" s="46" t="str">
        <f>IFERROR(VLOOKUP(D424,DATA!$C$2:$G$237,5,0),"")</f>
        <v/>
      </c>
      <c r="B422" s="46" t="str">
        <f t="shared" si="5"/>
        <v xml:space="preserve"> </v>
      </c>
      <c r="C422" s="47" t="str">
        <f t="shared" si="6"/>
        <v xml:space="preserve"> </v>
      </c>
      <c r="D422" s="48" t="e">
        <f>VLOOKUP(E422,DATA!A:U,3,FALSE)</f>
        <v>#N/A</v>
      </c>
      <c r="E422" s="49"/>
      <c r="F422" s="48" t="e">
        <f>VLOOKUP(E422,DATA!A:U,2,FALSE)</f>
        <v>#N/A</v>
      </c>
      <c r="G422" s="36" t="s">
        <v>4</v>
      </c>
      <c r="H422" s="36"/>
      <c r="I422" s="50"/>
      <c r="J422" s="36"/>
      <c r="K422" s="37"/>
      <c r="L422" s="38"/>
      <c r="M422" s="51"/>
      <c r="N422" s="52"/>
      <c r="O422" s="51"/>
      <c r="P422" s="52"/>
    </row>
    <row r="423" spans="1:16" x14ac:dyDescent="0.35">
      <c r="A423" s="46" t="str">
        <f>IFERROR(VLOOKUP(D425,DATA!$C$2:$G$237,5,0),"")</f>
        <v/>
      </c>
      <c r="B423" s="46" t="str">
        <f t="shared" si="5"/>
        <v xml:space="preserve"> </v>
      </c>
      <c r="C423" s="47" t="str">
        <f t="shared" si="6"/>
        <v xml:space="preserve"> </v>
      </c>
      <c r="D423" s="48" t="e">
        <f>VLOOKUP(E423,DATA!A:U,3,FALSE)</f>
        <v>#N/A</v>
      </c>
      <c r="E423" s="49"/>
      <c r="F423" s="48" t="e">
        <f>VLOOKUP(E423,DATA!A:U,2,FALSE)</f>
        <v>#N/A</v>
      </c>
      <c r="G423" s="36" t="s">
        <v>4</v>
      </c>
      <c r="H423" s="36"/>
      <c r="I423" s="50"/>
      <c r="J423" s="36"/>
      <c r="K423" s="37"/>
      <c r="L423" s="38"/>
      <c r="M423" s="51"/>
      <c r="N423" s="52"/>
      <c r="O423" s="51"/>
      <c r="P423" s="52"/>
    </row>
    <row r="424" spans="1:16" x14ac:dyDescent="0.35">
      <c r="A424" s="46" t="str">
        <f>IFERROR(VLOOKUP(D426,DATA!$C$2:$G$237,5,0),"")</f>
        <v/>
      </c>
      <c r="B424" s="46" t="str">
        <f t="shared" ref="B424:B455" si="7">IF(ISNA(VLOOKUP($D424,Base,2,FALSE))," ",+VLOOKUP($D424,Base,2,FALSE))</f>
        <v xml:space="preserve"> </v>
      </c>
      <c r="C424" s="47" t="str">
        <f t="shared" ref="C424:C455" si="8">IF(ISNA(VLOOKUP($D424,Base,14,FALSE))," ",+VLOOKUP($D424,Base,14,FALSE))</f>
        <v xml:space="preserve"> </v>
      </c>
      <c r="D424" s="48" t="e">
        <f>VLOOKUP(E424,DATA!A:U,3,FALSE)</f>
        <v>#N/A</v>
      </c>
      <c r="E424" s="49"/>
      <c r="F424" s="48" t="e">
        <f>VLOOKUP(E424,DATA!A:U,2,FALSE)</f>
        <v>#N/A</v>
      </c>
      <c r="G424" s="36" t="s">
        <v>4</v>
      </c>
      <c r="H424" s="36"/>
      <c r="I424" s="50"/>
      <c r="J424" s="36"/>
      <c r="K424" s="37"/>
      <c r="L424" s="38"/>
      <c r="M424" s="51"/>
      <c r="N424" s="52"/>
      <c r="O424" s="51"/>
      <c r="P424" s="52"/>
    </row>
    <row r="425" spans="1:16" x14ac:dyDescent="0.35">
      <c r="A425" s="46" t="str">
        <f>IFERROR(VLOOKUP(D427,DATA!$C$2:$G$237,5,0),"")</f>
        <v/>
      </c>
      <c r="B425" s="46" t="str">
        <f t="shared" si="7"/>
        <v xml:space="preserve"> </v>
      </c>
      <c r="C425" s="47" t="str">
        <f t="shared" si="8"/>
        <v xml:space="preserve"> </v>
      </c>
      <c r="D425" s="48" t="e">
        <f>VLOOKUP(E425,DATA!A:U,3,FALSE)</f>
        <v>#N/A</v>
      </c>
      <c r="E425" s="49"/>
      <c r="F425" s="48" t="e">
        <f>VLOOKUP(E425,DATA!A:U,2,FALSE)</f>
        <v>#N/A</v>
      </c>
      <c r="G425" s="36" t="s">
        <v>4</v>
      </c>
      <c r="H425" s="36"/>
      <c r="I425" s="50"/>
      <c r="J425" s="36"/>
      <c r="K425" s="37"/>
      <c r="L425" s="38"/>
      <c r="M425" s="51"/>
      <c r="N425" s="52"/>
      <c r="O425" s="51"/>
      <c r="P425" s="52"/>
    </row>
    <row r="426" spans="1:16" x14ac:dyDescent="0.35">
      <c r="A426" s="46" t="str">
        <f>IFERROR(VLOOKUP(D428,DATA!$C$2:$G$237,5,0),"")</f>
        <v/>
      </c>
      <c r="B426" s="46" t="str">
        <f t="shared" si="7"/>
        <v xml:space="preserve"> </v>
      </c>
      <c r="C426" s="47" t="str">
        <f t="shared" si="8"/>
        <v xml:space="preserve"> </v>
      </c>
      <c r="D426" s="48" t="e">
        <f>VLOOKUP(E426,DATA!A:U,3,FALSE)</f>
        <v>#N/A</v>
      </c>
      <c r="E426" s="49"/>
      <c r="F426" s="48" t="e">
        <f>VLOOKUP(E426,DATA!A:U,2,FALSE)</f>
        <v>#N/A</v>
      </c>
      <c r="G426" s="36" t="s">
        <v>4</v>
      </c>
      <c r="H426" s="36"/>
      <c r="I426" s="50"/>
      <c r="J426" s="36"/>
      <c r="K426" s="37"/>
      <c r="L426" s="38"/>
      <c r="M426" s="51"/>
      <c r="N426" s="52"/>
      <c r="O426" s="51"/>
      <c r="P426" s="52"/>
    </row>
    <row r="427" spans="1:16" x14ac:dyDescent="0.35">
      <c r="A427" s="46" t="str">
        <f>IFERROR(VLOOKUP(D429,DATA!$C$2:$G$237,5,0),"")</f>
        <v/>
      </c>
      <c r="B427" s="46" t="str">
        <f t="shared" si="7"/>
        <v xml:space="preserve"> </v>
      </c>
      <c r="C427" s="47" t="str">
        <f t="shared" si="8"/>
        <v xml:space="preserve"> </v>
      </c>
      <c r="D427" s="48" t="e">
        <f>VLOOKUP(E427,DATA!A:U,3,FALSE)</f>
        <v>#N/A</v>
      </c>
      <c r="E427" s="49"/>
      <c r="F427" s="48" t="e">
        <f>VLOOKUP(E427,DATA!A:U,2,FALSE)</f>
        <v>#N/A</v>
      </c>
      <c r="G427" s="36" t="s">
        <v>4</v>
      </c>
      <c r="H427" s="36"/>
      <c r="I427" s="50"/>
      <c r="J427" s="36"/>
      <c r="K427" s="37"/>
      <c r="L427" s="38"/>
      <c r="M427" s="51"/>
      <c r="N427" s="52"/>
      <c r="O427" s="51"/>
      <c r="P427" s="52"/>
    </row>
    <row r="428" spans="1:16" x14ac:dyDescent="0.35">
      <c r="A428" s="46" t="str">
        <f>IFERROR(VLOOKUP(D430,DATA!$C$2:$G$237,5,0),"")</f>
        <v/>
      </c>
      <c r="B428" s="46" t="str">
        <f t="shared" si="7"/>
        <v xml:space="preserve"> </v>
      </c>
      <c r="C428" s="47" t="str">
        <f t="shared" si="8"/>
        <v xml:space="preserve"> </v>
      </c>
      <c r="D428" s="48" t="e">
        <f>VLOOKUP(E428,DATA!A:U,3,FALSE)</f>
        <v>#N/A</v>
      </c>
      <c r="E428" s="49"/>
      <c r="F428" s="48" t="e">
        <f>VLOOKUP(E428,DATA!A:U,2,FALSE)</f>
        <v>#N/A</v>
      </c>
      <c r="G428" s="36" t="s">
        <v>4</v>
      </c>
      <c r="H428" s="36"/>
      <c r="I428" s="50"/>
      <c r="J428" s="36"/>
      <c r="K428" s="37"/>
      <c r="L428" s="38"/>
      <c r="M428" s="51"/>
      <c r="N428" s="52"/>
      <c r="O428" s="51"/>
      <c r="P428" s="52"/>
    </row>
    <row r="429" spans="1:16" x14ac:dyDescent="0.35">
      <c r="A429" s="46" t="str">
        <f>IFERROR(VLOOKUP(D431,DATA!$C$2:$G$237,5,0),"")</f>
        <v/>
      </c>
      <c r="B429" s="46" t="str">
        <f t="shared" si="7"/>
        <v xml:space="preserve"> </v>
      </c>
      <c r="C429" s="47" t="str">
        <f t="shared" si="8"/>
        <v xml:space="preserve"> </v>
      </c>
      <c r="D429" s="48" t="e">
        <f>VLOOKUP(E429,DATA!A:U,3,FALSE)</f>
        <v>#N/A</v>
      </c>
      <c r="E429" s="49"/>
      <c r="F429" s="48" t="e">
        <f>VLOOKUP(E429,DATA!A:U,2,FALSE)</f>
        <v>#N/A</v>
      </c>
      <c r="G429" s="36" t="s">
        <v>4</v>
      </c>
      <c r="H429" s="36"/>
      <c r="I429" s="50"/>
      <c r="J429" s="36"/>
      <c r="K429" s="37"/>
      <c r="L429" s="38"/>
      <c r="M429" s="51"/>
      <c r="N429" s="52"/>
      <c r="O429" s="51"/>
      <c r="P429" s="52"/>
    </row>
    <row r="430" spans="1:16" x14ac:dyDescent="0.35">
      <c r="A430" s="46" t="str">
        <f>IFERROR(VLOOKUP(D432,DATA!$C$2:$G$237,5,0),"")</f>
        <v/>
      </c>
      <c r="B430" s="46" t="str">
        <f t="shared" si="7"/>
        <v xml:space="preserve"> </v>
      </c>
      <c r="C430" s="47" t="str">
        <f t="shared" si="8"/>
        <v xml:space="preserve"> </v>
      </c>
      <c r="D430" s="48" t="e">
        <f>VLOOKUP(E430,DATA!A:U,3,FALSE)</f>
        <v>#N/A</v>
      </c>
      <c r="E430" s="49"/>
      <c r="F430" s="48" t="e">
        <f>VLOOKUP(E430,DATA!A:U,2,FALSE)</f>
        <v>#N/A</v>
      </c>
      <c r="G430" s="36" t="s">
        <v>4</v>
      </c>
      <c r="H430" s="36"/>
      <c r="I430" s="50"/>
      <c r="J430" s="36"/>
      <c r="K430" s="37"/>
      <c r="L430" s="38"/>
      <c r="M430" s="51"/>
      <c r="N430" s="52"/>
      <c r="O430" s="51"/>
      <c r="P430" s="52"/>
    </row>
    <row r="431" spans="1:16" x14ac:dyDescent="0.35">
      <c r="A431" s="46" t="str">
        <f>IFERROR(VLOOKUP(D433,DATA!$C$2:$G$237,5,0),"")</f>
        <v/>
      </c>
      <c r="B431" s="46" t="str">
        <f t="shared" si="7"/>
        <v xml:space="preserve"> </v>
      </c>
      <c r="C431" s="47" t="str">
        <f t="shared" si="8"/>
        <v xml:space="preserve"> </v>
      </c>
      <c r="D431" s="48" t="e">
        <f>VLOOKUP(E431,DATA!A:U,3,FALSE)</f>
        <v>#N/A</v>
      </c>
      <c r="E431" s="49"/>
      <c r="F431" s="48" t="e">
        <f>VLOOKUP(E431,DATA!A:U,2,FALSE)</f>
        <v>#N/A</v>
      </c>
      <c r="G431" s="36" t="s">
        <v>4</v>
      </c>
      <c r="H431" s="36"/>
      <c r="I431" s="50"/>
      <c r="J431" s="36"/>
      <c r="K431" s="37"/>
      <c r="L431" s="38"/>
      <c r="M431" s="51"/>
      <c r="N431" s="52"/>
      <c r="O431" s="51"/>
      <c r="P431" s="52"/>
    </row>
    <row r="432" spans="1:16" x14ac:dyDescent="0.35">
      <c r="A432" s="46" t="str">
        <f>IFERROR(VLOOKUP(D434,DATA!$C$2:$G$237,5,0),"")</f>
        <v/>
      </c>
      <c r="B432" s="46" t="str">
        <f t="shared" si="7"/>
        <v xml:space="preserve"> </v>
      </c>
      <c r="C432" s="47" t="str">
        <f t="shared" si="8"/>
        <v xml:space="preserve"> </v>
      </c>
      <c r="D432" s="48" t="e">
        <f>VLOOKUP(E432,DATA!A:U,3,FALSE)</f>
        <v>#N/A</v>
      </c>
      <c r="E432" s="49"/>
      <c r="F432" s="48" t="e">
        <f>VLOOKUP(E432,DATA!A:U,2,FALSE)</f>
        <v>#N/A</v>
      </c>
      <c r="G432" s="36" t="s">
        <v>4</v>
      </c>
      <c r="H432" s="36"/>
      <c r="I432" s="50"/>
      <c r="J432" s="36"/>
      <c r="K432" s="37"/>
      <c r="L432" s="38"/>
      <c r="M432" s="51"/>
      <c r="N432" s="52"/>
      <c r="O432" s="51"/>
      <c r="P432" s="52"/>
    </row>
    <row r="433" spans="1:16" x14ac:dyDescent="0.35">
      <c r="A433" s="46" t="str">
        <f>IFERROR(VLOOKUP(D435,DATA!$C$2:$G$237,5,0),"")</f>
        <v/>
      </c>
      <c r="B433" s="46" t="str">
        <f t="shared" si="7"/>
        <v xml:space="preserve"> </v>
      </c>
      <c r="C433" s="47" t="str">
        <f t="shared" si="8"/>
        <v xml:space="preserve"> </v>
      </c>
      <c r="D433" s="48" t="e">
        <f>VLOOKUP(E433,DATA!A:U,3,FALSE)</f>
        <v>#N/A</v>
      </c>
      <c r="E433" s="49"/>
      <c r="F433" s="48" t="e">
        <f>VLOOKUP(E433,DATA!A:U,2,FALSE)</f>
        <v>#N/A</v>
      </c>
      <c r="G433" s="36" t="s">
        <v>4</v>
      </c>
      <c r="H433" s="36"/>
      <c r="I433" s="50"/>
      <c r="J433" s="36"/>
      <c r="K433" s="37"/>
      <c r="L433" s="38"/>
      <c r="M433" s="51"/>
      <c r="N433" s="52"/>
      <c r="O433" s="51"/>
      <c r="P433" s="52"/>
    </row>
    <row r="434" spans="1:16" x14ac:dyDescent="0.35">
      <c r="A434" s="46" t="str">
        <f>IFERROR(VLOOKUP(D436,DATA!$C$2:$G$237,5,0),"")</f>
        <v/>
      </c>
      <c r="B434" s="46" t="str">
        <f t="shared" si="7"/>
        <v xml:space="preserve"> </v>
      </c>
      <c r="C434" s="47" t="str">
        <f t="shared" si="8"/>
        <v xml:space="preserve"> </v>
      </c>
      <c r="D434" s="48" t="e">
        <f>VLOOKUP(E434,DATA!A:U,3,FALSE)</f>
        <v>#N/A</v>
      </c>
      <c r="E434" s="49"/>
      <c r="F434" s="48" t="e">
        <f>VLOOKUP(E434,DATA!A:U,2,FALSE)</f>
        <v>#N/A</v>
      </c>
      <c r="G434" s="36" t="s">
        <v>4</v>
      </c>
      <c r="H434" s="36"/>
      <c r="I434" s="50"/>
      <c r="J434" s="36"/>
      <c r="K434" s="37"/>
      <c r="L434" s="38"/>
      <c r="M434" s="51"/>
      <c r="N434" s="52"/>
      <c r="O434" s="51"/>
      <c r="P434" s="52"/>
    </row>
    <row r="435" spans="1:16" x14ac:dyDescent="0.35">
      <c r="A435" s="46" t="str">
        <f>IFERROR(VLOOKUP(D437,DATA!$C$2:$G$237,5,0),"")</f>
        <v/>
      </c>
      <c r="B435" s="46" t="str">
        <f t="shared" si="7"/>
        <v xml:space="preserve"> </v>
      </c>
      <c r="C435" s="47" t="str">
        <f t="shared" si="8"/>
        <v xml:space="preserve"> </v>
      </c>
      <c r="D435" s="48" t="e">
        <f>VLOOKUP(E435,DATA!A:U,3,FALSE)</f>
        <v>#N/A</v>
      </c>
      <c r="E435" s="49"/>
      <c r="F435" s="48" t="e">
        <f>VLOOKUP(E435,DATA!A:U,2,FALSE)</f>
        <v>#N/A</v>
      </c>
      <c r="G435" s="36" t="s">
        <v>4</v>
      </c>
      <c r="H435" s="36"/>
      <c r="I435" s="50"/>
      <c r="J435" s="36"/>
      <c r="K435" s="37"/>
      <c r="L435" s="38"/>
      <c r="M435" s="51"/>
      <c r="N435" s="52"/>
      <c r="O435" s="51"/>
      <c r="P435" s="52"/>
    </row>
    <row r="436" spans="1:16" x14ac:dyDescent="0.35">
      <c r="A436" s="46" t="str">
        <f>IFERROR(VLOOKUP(D438,DATA!$C$2:$G$237,5,0),"")</f>
        <v/>
      </c>
      <c r="B436" s="46" t="str">
        <f t="shared" si="7"/>
        <v xml:space="preserve"> </v>
      </c>
      <c r="C436" s="47" t="str">
        <f t="shared" si="8"/>
        <v xml:space="preserve"> </v>
      </c>
      <c r="D436" s="48" t="e">
        <f>VLOOKUP(E436,DATA!A:U,3,FALSE)</f>
        <v>#N/A</v>
      </c>
      <c r="E436" s="49"/>
      <c r="F436" s="48" t="e">
        <f>VLOOKUP(E436,DATA!A:U,2,FALSE)</f>
        <v>#N/A</v>
      </c>
      <c r="G436" s="36" t="s">
        <v>4</v>
      </c>
      <c r="H436" s="36"/>
      <c r="I436" s="50"/>
      <c r="J436" s="36"/>
      <c r="K436" s="37"/>
      <c r="L436" s="38"/>
      <c r="M436" s="51"/>
      <c r="N436" s="52"/>
      <c r="O436" s="51"/>
      <c r="P436" s="52"/>
    </row>
    <row r="437" spans="1:16" x14ac:dyDescent="0.35">
      <c r="A437" s="46" t="str">
        <f>IFERROR(VLOOKUP(D439,DATA!$C$2:$G$237,5,0),"")</f>
        <v/>
      </c>
      <c r="B437" s="46" t="str">
        <f t="shared" si="7"/>
        <v xml:space="preserve"> </v>
      </c>
      <c r="C437" s="47" t="str">
        <f t="shared" si="8"/>
        <v xml:space="preserve"> </v>
      </c>
      <c r="D437" s="48" t="e">
        <f>VLOOKUP(E437,DATA!A:U,3,FALSE)</f>
        <v>#N/A</v>
      </c>
      <c r="E437" s="49"/>
      <c r="F437" s="48" t="e">
        <f>VLOOKUP(E437,DATA!A:U,2,FALSE)</f>
        <v>#N/A</v>
      </c>
      <c r="G437" s="36" t="s">
        <v>4</v>
      </c>
      <c r="H437" s="36"/>
      <c r="I437" s="50"/>
      <c r="J437" s="36"/>
      <c r="K437" s="37"/>
      <c r="L437" s="38"/>
      <c r="M437" s="51"/>
      <c r="N437" s="52"/>
      <c r="O437" s="51"/>
      <c r="P437" s="52"/>
    </row>
    <row r="438" spans="1:16" x14ac:dyDescent="0.35">
      <c r="A438" s="46" t="str">
        <f>IFERROR(VLOOKUP(D440,DATA!$C$2:$G$237,5,0),"")</f>
        <v/>
      </c>
      <c r="B438" s="46" t="str">
        <f t="shared" si="7"/>
        <v xml:space="preserve"> </v>
      </c>
      <c r="C438" s="47" t="str">
        <f t="shared" si="8"/>
        <v xml:space="preserve"> </v>
      </c>
      <c r="D438" s="48" t="e">
        <f>VLOOKUP(E438,DATA!A:U,3,FALSE)</f>
        <v>#N/A</v>
      </c>
      <c r="E438" s="49"/>
      <c r="F438" s="48" t="e">
        <f>VLOOKUP(E438,DATA!A:U,2,FALSE)</f>
        <v>#N/A</v>
      </c>
      <c r="G438" s="36" t="s">
        <v>4</v>
      </c>
      <c r="H438" s="36"/>
      <c r="I438" s="50"/>
      <c r="J438" s="36"/>
      <c r="K438" s="37"/>
      <c r="L438" s="38"/>
      <c r="M438" s="51"/>
      <c r="N438" s="52"/>
      <c r="O438" s="51"/>
      <c r="P438" s="52"/>
    </row>
    <row r="439" spans="1:16" x14ac:dyDescent="0.35">
      <c r="A439" s="46" t="str">
        <f>IFERROR(VLOOKUP(D441,DATA!$C$2:$G$237,5,0),"")</f>
        <v/>
      </c>
      <c r="B439" s="46" t="str">
        <f t="shared" si="7"/>
        <v xml:space="preserve"> </v>
      </c>
      <c r="C439" s="47" t="str">
        <f t="shared" si="8"/>
        <v xml:space="preserve"> </v>
      </c>
      <c r="D439" s="48" t="e">
        <f>VLOOKUP(E439,DATA!A:U,3,FALSE)</f>
        <v>#N/A</v>
      </c>
      <c r="E439" s="49"/>
      <c r="F439" s="48" t="e">
        <f>VLOOKUP(E439,DATA!A:U,2,FALSE)</f>
        <v>#N/A</v>
      </c>
      <c r="G439" s="36" t="s">
        <v>4</v>
      </c>
      <c r="H439" s="36"/>
      <c r="I439" s="50"/>
      <c r="J439" s="36"/>
      <c r="K439" s="37"/>
      <c r="L439" s="38"/>
      <c r="M439" s="51"/>
      <c r="N439" s="52"/>
      <c r="O439" s="51"/>
      <c r="P439" s="52"/>
    </row>
    <row r="440" spans="1:16" x14ac:dyDescent="0.35">
      <c r="A440" s="46" t="str">
        <f>IFERROR(VLOOKUP(D442,DATA!$C$2:$G$237,5,0),"")</f>
        <v/>
      </c>
      <c r="B440" s="46" t="str">
        <f t="shared" si="7"/>
        <v xml:space="preserve"> </v>
      </c>
      <c r="C440" s="47" t="str">
        <f t="shared" si="8"/>
        <v xml:space="preserve"> </v>
      </c>
      <c r="D440" s="48" t="e">
        <f>VLOOKUP(E440,DATA!A:U,3,FALSE)</f>
        <v>#N/A</v>
      </c>
      <c r="E440" s="49"/>
      <c r="F440" s="48" t="e">
        <f>VLOOKUP(E440,DATA!A:U,2,FALSE)</f>
        <v>#N/A</v>
      </c>
      <c r="G440" s="36" t="s">
        <v>4</v>
      </c>
      <c r="H440" s="36"/>
      <c r="I440" s="50"/>
      <c r="J440" s="36"/>
      <c r="K440" s="37"/>
      <c r="L440" s="38"/>
      <c r="M440" s="51"/>
      <c r="N440" s="52"/>
      <c r="O440" s="51"/>
      <c r="P440" s="52"/>
    </row>
    <row r="441" spans="1:16" x14ac:dyDescent="0.35">
      <c r="A441" s="46" t="str">
        <f>IFERROR(VLOOKUP(D443,DATA!$C$2:$G$237,5,0),"")</f>
        <v/>
      </c>
      <c r="B441" s="46" t="str">
        <f t="shared" si="7"/>
        <v xml:space="preserve"> </v>
      </c>
      <c r="C441" s="47" t="str">
        <f t="shared" si="8"/>
        <v xml:space="preserve"> </v>
      </c>
      <c r="D441" s="48" t="e">
        <f>VLOOKUP(E441,DATA!A:U,3,FALSE)</f>
        <v>#N/A</v>
      </c>
      <c r="E441" s="49"/>
      <c r="F441" s="48" t="e">
        <f>VLOOKUP(E441,DATA!A:U,2,FALSE)</f>
        <v>#N/A</v>
      </c>
      <c r="G441" s="36" t="s">
        <v>4</v>
      </c>
      <c r="H441" s="36"/>
      <c r="I441" s="50"/>
      <c r="J441" s="36"/>
      <c r="K441" s="37"/>
      <c r="L441" s="38"/>
      <c r="M441" s="51"/>
      <c r="N441" s="52"/>
      <c r="O441" s="51"/>
      <c r="P441" s="52"/>
    </row>
    <row r="442" spans="1:16" x14ac:dyDescent="0.35">
      <c r="A442" s="46" t="str">
        <f>IFERROR(VLOOKUP(D444,DATA!$C$2:$G$237,5,0),"")</f>
        <v/>
      </c>
      <c r="B442" s="46" t="str">
        <f t="shared" si="7"/>
        <v xml:space="preserve"> </v>
      </c>
      <c r="C442" s="47" t="str">
        <f t="shared" si="8"/>
        <v xml:space="preserve"> </v>
      </c>
      <c r="D442" s="48" t="e">
        <f>VLOOKUP(E442,DATA!A:U,3,FALSE)</f>
        <v>#N/A</v>
      </c>
      <c r="E442" s="49"/>
      <c r="F442" s="48" t="e">
        <f>VLOOKUP(E442,DATA!A:U,2,FALSE)</f>
        <v>#N/A</v>
      </c>
      <c r="G442" s="36" t="s">
        <v>4</v>
      </c>
      <c r="H442" s="36"/>
      <c r="I442" s="50"/>
      <c r="J442" s="36"/>
      <c r="K442" s="37"/>
      <c r="L442" s="38"/>
      <c r="M442" s="51"/>
      <c r="N442" s="52"/>
      <c r="O442" s="51"/>
      <c r="P442" s="52"/>
    </row>
    <row r="443" spans="1:16" x14ac:dyDescent="0.35">
      <c r="A443" s="46" t="str">
        <f>IFERROR(VLOOKUP(D445,DATA!$C$2:$G$237,5,0),"")</f>
        <v/>
      </c>
      <c r="B443" s="46" t="str">
        <f t="shared" si="7"/>
        <v xml:space="preserve"> </v>
      </c>
      <c r="C443" s="47" t="str">
        <f t="shared" si="8"/>
        <v xml:space="preserve"> </v>
      </c>
      <c r="D443" s="48" t="e">
        <f>VLOOKUP(E443,DATA!A:U,3,FALSE)</f>
        <v>#N/A</v>
      </c>
      <c r="E443" s="49"/>
      <c r="F443" s="48" t="e">
        <f>VLOOKUP(E443,DATA!A:U,2,FALSE)</f>
        <v>#N/A</v>
      </c>
      <c r="G443" s="36" t="s">
        <v>4</v>
      </c>
      <c r="H443" s="36"/>
      <c r="I443" s="50"/>
      <c r="J443" s="36"/>
      <c r="K443" s="37"/>
      <c r="L443" s="38"/>
      <c r="M443" s="51"/>
      <c r="N443" s="52"/>
      <c r="O443" s="51"/>
      <c r="P443" s="52"/>
    </row>
    <row r="444" spans="1:16" x14ac:dyDescent="0.35">
      <c r="A444" s="46" t="str">
        <f>IFERROR(VLOOKUP(D446,DATA!$C$2:$G$237,5,0),"")</f>
        <v/>
      </c>
      <c r="B444" s="46" t="str">
        <f t="shared" si="7"/>
        <v xml:space="preserve"> </v>
      </c>
      <c r="C444" s="47" t="str">
        <f t="shared" si="8"/>
        <v xml:space="preserve"> </v>
      </c>
      <c r="D444" s="48" t="e">
        <f>VLOOKUP(E444,DATA!A:U,3,FALSE)</f>
        <v>#N/A</v>
      </c>
      <c r="E444" s="49"/>
      <c r="F444" s="48" t="e">
        <f>VLOOKUP(E444,DATA!A:U,2,FALSE)</f>
        <v>#N/A</v>
      </c>
      <c r="G444" s="36" t="s">
        <v>4</v>
      </c>
      <c r="H444" s="36"/>
      <c r="I444" s="50"/>
      <c r="J444" s="36"/>
      <c r="K444" s="37"/>
      <c r="L444" s="38"/>
      <c r="M444" s="51"/>
      <c r="N444" s="52"/>
      <c r="O444" s="51"/>
      <c r="P444" s="52"/>
    </row>
    <row r="445" spans="1:16" x14ac:dyDescent="0.35">
      <c r="A445" s="46" t="str">
        <f>IFERROR(VLOOKUP(D447,DATA!$C$2:$G$237,5,0),"")</f>
        <v/>
      </c>
      <c r="B445" s="46" t="str">
        <f t="shared" si="7"/>
        <v xml:space="preserve"> </v>
      </c>
      <c r="C445" s="47" t="str">
        <f t="shared" si="8"/>
        <v xml:space="preserve"> </v>
      </c>
      <c r="D445" s="48" t="e">
        <f>VLOOKUP(E445,DATA!A:U,3,FALSE)</f>
        <v>#N/A</v>
      </c>
      <c r="E445" s="49"/>
      <c r="F445" s="48" t="e">
        <f>VLOOKUP(E445,DATA!A:U,2,FALSE)</f>
        <v>#N/A</v>
      </c>
      <c r="G445" s="36" t="s">
        <v>4</v>
      </c>
      <c r="H445" s="36"/>
      <c r="I445" s="50"/>
      <c r="J445" s="36"/>
      <c r="K445" s="37"/>
      <c r="L445" s="38"/>
      <c r="M445" s="51"/>
      <c r="N445" s="52"/>
      <c r="O445" s="51"/>
      <c r="P445" s="52"/>
    </row>
    <row r="446" spans="1:16" x14ac:dyDescent="0.35">
      <c r="A446" s="46" t="str">
        <f>IFERROR(VLOOKUP(D448,DATA!$C$2:$G$237,5,0),"")</f>
        <v/>
      </c>
      <c r="B446" s="46" t="str">
        <f t="shared" si="7"/>
        <v xml:space="preserve"> </v>
      </c>
      <c r="C446" s="47" t="str">
        <f t="shared" si="8"/>
        <v xml:space="preserve"> </v>
      </c>
      <c r="D446" s="48" t="e">
        <f>VLOOKUP(E446,DATA!A:U,3,FALSE)</f>
        <v>#N/A</v>
      </c>
      <c r="E446" s="49"/>
      <c r="F446" s="48" t="e">
        <f>VLOOKUP(E446,DATA!A:U,2,FALSE)</f>
        <v>#N/A</v>
      </c>
      <c r="G446" s="36" t="s">
        <v>4</v>
      </c>
      <c r="H446" s="36"/>
      <c r="I446" s="50"/>
      <c r="J446" s="36"/>
      <c r="K446" s="37"/>
      <c r="L446" s="38"/>
      <c r="M446" s="51"/>
      <c r="N446" s="52"/>
      <c r="O446" s="51"/>
      <c r="P446" s="52"/>
    </row>
    <row r="447" spans="1:16" x14ac:dyDescent="0.35">
      <c r="A447" s="46" t="str">
        <f>IFERROR(VLOOKUP(D449,DATA!$C$2:$G$237,5,0),"")</f>
        <v/>
      </c>
      <c r="B447" s="46" t="str">
        <f t="shared" si="7"/>
        <v xml:space="preserve"> </v>
      </c>
      <c r="C447" s="47" t="str">
        <f t="shared" si="8"/>
        <v xml:space="preserve"> </v>
      </c>
      <c r="D447" s="48" t="e">
        <f>VLOOKUP(E447,DATA!A:U,3,FALSE)</f>
        <v>#N/A</v>
      </c>
      <c r="E447" s="49"/>
      <c r="F447" s="48" t="e">
        <f>VLOOKUP(E447,DATA!A:U,2,FALSE)</f>
        <v>#N/A</v>
      </c>
      <c r="G447" s="36" t="s">
        <v>4</v>
      </c>
      <c r="H447" s="36"/>
      <c r="I447" s="50"/>
      <c r="J447" s="36"/>
      <c r="K447" s="37"/>
      <c r="L447" s="38"/>
      <c r="M447" s="51"/>
      <c r="N447" s="52"/>
      <c r="O447" s="51"/>
      <c r="P447" s="52"/>
    </row>
    <row r="448" spans="1:16" x14ac:dyDescent="0.35">
      <c r="A448" s="46" t="str">
        <f>IFERROR(VLOOKUP(D450,DATA!$C$2:$G$237,5,0),"")</f>
        <v/>
      </c>
      <c r="B448" s="46" t="str">
        <f t="shared" si="7"/>
        <v xml:space="preserve"> </v>
      </c>
      <c r="C448" s="47" t="str">
        <f t="shared" si="8"/>
        <v xml:space="preserve"> </v>
      </c>
      <c r="D448" s="48" t="e">
        <f>VLOOKUP(E448,DATA!A:U,3,FALSE)</f>
        <v>#N/A</v>
      </c>
      <c r="E448" s="49"/>
      <c r="F448" s="48" t="e">
        <f>VLOOKUP(E448,DATA!A:U,2,FALSE)</f>
        <v>#N/A</v>
      </c>
      <c r="G448" s="36" t="s">
        <v>4</v>
      </c>
      <c r="H448" s="36"/>
      <c r="I448" s="50"/>
      <c r="J448" s="36"/>
      <c r="K448" s="37"/>
      <c r="L448" s="38"/>
      <c r="M448" s="51"/>
      <c r="N448" s="52"/>
      <c r="O448" s="51"/>
      <c r="P448" s="52"/>
    </row>
    <row r="449" spans="1:16" x14ac:dyDescent="0.35">
      <c r="A449" s="46" t="str">
        <f>IFERROR(VLOOKUP(D451,DATA!$C$2:$G$237,5,0),"")</f>
        <v/>
      </c>
      <c r="B449" s="46" t="str">
        <f t="shared" si="7"/>
        <v xml:space="preserve"> </v>
      </c>
      <c r="C449" s="47" t="str">
        <f t="shared" si="8"/>
        <v xml:space="preserve"> </v>
      </c>
      <c r="D449" s="48" t="e">
        <f>VLOOKUP(E449,DATA!A:U,3,FALSE)</f>
        <v>#N/A</v>
      </c>
      <c r="E449" s="49"/>
      <c r="F449" s="48" t="e">
        <f>VLOOKUP(E449,DATA!A:U,2,FALSE)</f>
        <v>#N/A</v>
      </c>
      <c r="G449" s="36" t="s">
        <v>4</v>
      </c>
      <c r="H449" s="36"/>
      <c r="I449" s="50"/>
      <c r="J449" s="36"/>
      <c r="K449" s="37"/>
      <c r="L449" s="38"/>
      <c r="M449" s="51"/>
      <c r="N449" s="52"/>
      <c r="O449" s="51"/>
      <c r="P449" s="52"/>
    </row>
    <row r="450" spans="1:16" x14ac:dyDescent="0.35">
      <c r="A450" s="46" t="str">
        <f>IFERROR(VLOOKUP(D452,DATA!$C$2:$G$237,5,0),"")</f>
        <v/>
      </c>
      <c r="B450" s="46" t="str">
        <f t="shared" si="7"/>
        <v xml:space="preserve"> </v>
      </c>
      <c r="C450" s="47" t="str">
        <f t="shared" si="8"/>
        <v xml:space="preserve"> </v>
      </c>
      <c r="D450" s="48" t="e">
        <f>VLOOKUP(E450,DATA!A:U,3,FALSE)</f>
        <v>#N/A</v>
      </c>
      <c r="E450" s="49"/>
      <c r="F450" s="48" t="e">
        <f>VLOOKUP(E450,DATA!A:U,2,FALSE)</f>
        <v>#N/A</v>
      </c>
      <c r="G450" s="36" t="s">
        <v>4</v>
      </c>
      <c r="H450" s="36"/>
      <c r="I450" s="50"/>
      <c r="J450" s="36"/>
      <c r="K450" s="37"/>
      <c r="L450" s="38"/>
      <c r="M450" s="51"/>
      <c r="N450" s="52"/>
      <c r="O450" s="51"/>
      <c r="P450" s="52"/>
    </row>
    <row r="451" spans="1:16" x14ac:dyDescent="0.35">
      <c r="A451" s="46" t="str">
        <f>IFERROR(VLOOKUP(D453,DATA!$C$2:$G$237,5,0),"")</f>
        <v/>
      </c>
      <c r="B451" s="46" t="str">
        <f t="shared" si="7"/>
        <v xml:space="preserve"> </v>
      </c>
      <c r="C451" s="47" t="str">
        <f t="shared" si="8"/>
        <v xml:space="preserve"> </v>
      </c>
      <c r="D451" s="48" t="e">
        <f>VLOOKUP(E451,DATA!A:U,3,FALSE)</f>
        <v>#N/A</v>
      </c>
      <c r="E451" s="49"/>
      <c r="F451" s="48" t="e">
        <f>VLOOKUP(E451,DATA!A:U,2,FALSE)</f>
        <v>#N/A</v>
      </c>
      <c r="G451" s="36" t="s">
        <v>4</v>
      </c>
      <c r="H451" s="36"/>
      <c r="I451" s="50"/>
      <c r="J451" s="36"/>
      <c r="K451" s="37"/>
      <c r="L451" s="38"/>
      <c r="M451" s="51"/>
      <c r="N451" s="52"/>
      <c r="O451" s="51"/>
      <c r="P451" s="52"/>
    </row>
    <row r="452" spans="1:16" x14ac:dyDescent="0.35">
      <c r="A452" s="46" t="str">
        <f>IFERROR(VLOOKUP(D454,DATA!$C$2:$G$237,5,0),"")</f>
        <v/>
      </c>
      <c r="B452" s="46" t="str">
        <f t="shared" si="7"/>
        <v xml:space="preserve"> </v>
      </c>
      <c r="C452" s="47" t="str">
        <f t="shared" si="8"/>
        <v xml:space="preserve"> </v>
      </c>
      <c r="D452" s="48" t="e">
        <f>VLOOKUP(E452,DATA!A:U,3,FALSE)</f>
        <v>#N/A</v>
      </c>
      <c r="E452" s="49"/>
      <c r="F452" s="48" t="e">
        <f>VLOOKUP(E452,DATA!A:U,2,FALSE)</f>
        <v>#N/A</v>
      </c>
      <c r="G452" s="36" t="s">
        <v>4</v>
      </c>
      <c r="H452" s="36"/>
      <c r="I452" s="50"/>
      <c r="J452" s="36"/>
      <c r="K452" s="37"/>
      <c r="L452" s="38"/>
      <c r="M452" s="51"/>
      <c r="N452" s="52"/>
      <c r="O452" s="51"/>
      <c r="P452" s="52"/>
    </row>
    <row r="453" spans="1:16" x14ac:dyDescent="0.35">
      <c r="A453" s="46" t="str">
        <f>IFERROR(VLOOKUP(D455,DATA!$C$2:$G$237,5,0),"")</f>
        <v/>
      </c>
      <c r="B453" s="46" t="str">
        <f t="shared" si="7"/>
        <v xml:space="preserve"> </v>
      </c>
      <c r="C453" s="47" t="str">
        <f t="shared" si="8"/>
        <v xml:space="preserve"> </v>
      </c>
      <c r="D453" s="48" t="e">
        <f>VLOOKUP(E453,DATA!A:U,3,FALSE)</f>
        <v>#N/A</v>
      </c>
      <c r="E453" s="49"/>
      <c r="F453" s="48" t="e">
        <f>VLOOKUP(E453,DATA!A:U,2,FALSE)</f>
        <v>#N/A</v>
      </c>
      <c r="G453" s="36" t="s">
        <v>4</v>
      </c>
      <c r="H453" s="36"/>
      <c r="I453" s="50"/>
      <c r="J453" s="36"/>
      <c r="K453" s="37"/>
      <c r="L453" s="38"/>
      <c r="M453" s="51"/>
      <c r="N453" s="52"/>
      <c r="O453" s="51"/>
      <c r="P453" s="52"/>
    </row>
    <row r="454" spans="1:16" x14ac:dyDescent="0.35">
      <c r="A454" s="46" t="str">
        <f>IFERROR(VLOOKUP(D456,DATA!$C$2:$G$237,5,0),"")</f>
        <v/>
      </c>
      <c r="B454" s="46" t="str">
        <f t="shared" si="7"/>
        <v xml:space="preserve"> </v>
      </c>
      <c r="C454" s="47" t="str">
        <f t="shared" si="8"/>
        <v xml:space="preserve"> </v>
      </c>
      <c r="D454" s="48" t="e">
        <f>VLOOKUP(E454,DATA!A:U,3,FALSE)</f>
        <v>#N/A</v>
      </c>
      <c r="E454" s="49"/>
      <c r="F454" s="48" t="e">
        <f>VLOOKUP(E454,DATA!A:U,2,FALSE)</f>
        <v>#N/A</v>
      </c>
      <c r="G454" s="36" t="s">
        <v>4</v>
      </c>
      <c r="H454" s="36"/>
      <c r="I454" s="50"/>
      <c r="J454" s="36"/>
      <c r="K454" s="37"/>
      <c r="L454" s="38"/>
      <c r="M454" s="51"/>
      <c r="N454" s="52"/>
      <c r="O454" s="51"/>
      <c r="P454" s="52"/>
    </row>
    <row r="455" spans="1:16" x14ac:dyDescent="0.35">
      <c r="A455" s="46" t="str">
        <f>IFERROR(VLOOKUP(D457,DATA!$C$2:$G$237,5,0),"")</f>
        <v/>
      </c>
      <c r="B455" s="46" t="str">
        <f t="shared" si="7"/>
        <v xml:space="preserve"> </v>
      </c>
      <c r="C455" s="47" t="str">
        <f t="shared" si="8"/>
        <v xml:space="preserve"> </v>
      </c>
      <c r="D455" s="48" t="e">
        <f>VLOOKUP(E455,DATA!A:U,3,FALSE)</f>
        <v>#N/A</v>
      </c>
      <c r="E455" s="49"/>
      <c r="F455" s="48" t="e">
        <f>VLOOKUP(E455,DATA!A:U,2,FALSE)</f>
        <v>#N/A</v>
      </c>
      <c r="G455" s="36" t="s">
        <v>4</v>
      </c>
      <c r="H455" s="36"/>
      <c r="I455" s="50"/>
      <c r="J455" s="36"/>
      <c r="K455" s="37"/>
      <c r="L455" s="38"/>
      <c r="M455" s="51"/>
      <c r="N455" s="52"/>
      <c r="O455" s="51"/>
      <c r="P455" s="52"/>
    </row>
    <row r="456" spans="1:16" x14ac:dyDescent="0.35">
      <c r="A456" s="46" t="str">
        <f>IFERROR(VLOOKUP(D458,DATA!$C$2:$G$237,5,0),"")</f>
        <v/>
      </c>
      <c r="B456" s="46" t="str">
        <f t="shared" ref="B456:B484" si="9">IF(ISNA(VLOOKUP($D456,Base,2,FALSE))," ",+VLOOKUP($D456,Base,2,FALSE))</f>
        <v xml:space="preserve"> </v>
      </c>
      <c r="C456" s="47" t="str">
        <f t="shared" ref="C456:C484" si="10">IF(ISNA(VLOOKUP($D456,Base,14,FALSE))," ",+VLOOKUP($D456,Base,14,FALSE))</f>
        <v xml:space="preserve"> </v>
      </c>
      <c r="D456" s="48" t="e">
        <f>VLOOKUP(E456,DATA!A:U,3,FALSE)</f>
        <v>#N/A</v>
      </c>
      <c r="E456" s="49"/>
      <c r="F456" s="48" t="e">
        <f>VLOOKUP(E456,DATA!A:U,2,FALSE)</f>
        <v>#N/A</v>
      </c>
      <c r="G456" s="36" t="s">
        <v>4</v>
      </c>
      <c r="H456" s="36"/>
      <c r="I456" s="50"/>
      <c r="J456" s="36"/>
      <c r="K456" s="37"/>
      <c r="L456" s="38"/>
      <c r="M456" s="51"/>
      <c r="N456" s="52"/>
      <c r="O456" s="51"/>
      <c r="P456" s="52"/>
    </row>
    <row r="457" spans="1:16" x14ac:dyDescent="0.35">
      <c r="A457" s="46" t="str">
        <f>IFERROR(VLOOKUP(D459,DATA!$C$2:$G$237,5,0),"")</f>
        <v/>
      </c>
      <c r="B457" s="46" t="str">
        <f t="shared" si="9"/>
        <v xml:space="preserve"> </v>
      </c>
      <c r="C457" s="47" t="str">
        <f t="shared" si="10"/>
        <v xml:space="preserve"> </v>
      </c>
      <c r="D457" s="48" t="e">
        <f>VLOOKUP(E457,DATA!A:U,3,FALSE)</f>
        <v>#N/A</v>
      </c>
      <c r="E457" s="49"/>
      <c r="F457" s="48" t="e">
        <f>VLOOKUP(E457,DATA!A:U,2,FALSE)</f>
        <v>#N/A</v>
      </c>
      <c r="G457" s="36" t="s">
        <v>4</v>
      </c>
      <c r="H457" s="36"/>
      <c r="I457" s="50"/>
      <c r="J457" s="36"/>
      <c r="K457" s="37"/>
      <c r="L457" s="38"/>
      <c r="M457" s="51"/>
      <c r="N457" s="52"/>
      <c r="O457" s="51"/>
      <c r="P457" s="52"/>
    </row>
    <row r="458" spans="1:16" x14ac:dyDescent="0.35">
      <c r="A458" s="46" t="str">
        <f>IFERROR(VLOOKUP(D460,DATA!$C$2:$G$237,5,0),"")</f>
        <v/>
      </c>
      <c r="B458" s="46" t="str">
        <f t="shared" si="9"/>
        <v xml:space="preserve"> </v>
      </c>
      <c r="C458" s="47" t="str">
        <f t="shared" si="10"/>
        <v xml:space="preserve"> </v>
      </c>
      <c r="D458" s="48" t="e">
        <f>VLOOKUP(E458,DATA!A:U,3,FALSE)</f>
        <v>#N/A</v>
      </c>
      <c r="E458" s="49"/>
      <c r="F458" s="48" t="e">
        <f>VLOOKUP(E458,DATA!A:U,2,FALSE)</f>
        <v>#N/A</v>
      </c>
      <c r="G458" s="36" t="s">
        <v>4</v>
      </c>
      <c r="H458" s="36"/>
      <c r="I458" s="50"/>
      <c r="J458" s="36"/>
      <c r="K458" s="37"/>
      <c r="L458" s="38"/>
      <c r="M458" s="51"/>
      <c r="N458" s="52"/>
      <c r="O458" s="51"/>
      <c r="P458" s="52"/>
    </row>
    <row r="459" spans="1:16" x14ac:dyDescent="0.35">
      <c r="A459" s="46" t="str">
        <f>IFERROR(VLOOKUP(D461,DATA!$C$2:$G$237,5,0),"")</f>
        <v/>
      </c>
      <c r="B459" s="46" t="str">
        <f t="shared" si="9"/>
        <v xml:space="preserve"> </v>
      </c>
      <c r="C459" s="47" t="str">
        <f t="shared" si="10"/>
        <v xml:space="preserve"> </v>
      </c>
      <c r="D459" s="48" t="e">
        <f>VLOOKUP(E459,DATA!A:U,3,FALSE)</f>
        <v>#N/A</v>
      </c>
      <c r="E459" s="49"/>
      <c r="F459" s="48" t="e">
        <f>VLOOKUP(E459,DATA!A:U,2,FALSE)</f>
        <v>#N/A</v>
      </c>
      <c r="G459" s="36" t="s">
        <v>4</v>
      </c>
      <c r="H459" s="36"/>
      <c r="I459" s="50"/>
      <c r="J459" s="36"/>
      <c r="K459" s="37"/>
      <c r="L459" s="38"/>
      <c r="M459" s="51"/>
      <c r="N459" s="52"/>
      <c r="O459" s="51"/>
      <c r="P459" s="52"/>
    </row>
    <row r="460" spans="1:16" x14ac:dyDescent="0.35">
      <c r="A460" s="46" t="str">
        <f>IFERROR(VLOOKUP(D462,DATA!$C$2:$G$237,5,0),"")</f>
        <v/>
      </c>
      <c r="B460" s="46" t="str">
        <f t="shared" si="9"/>
        <v xml:space="preserve"> </v>
      </c>
      <c r="C460" s="47" t="str">
        <f t="shared" si="10"/>
        <v xml:space="preserve"> </v>
      </c>
      <c r="D460" s="48" t="e">
        <f>VLOOKUP(E460,DATA!A:U,3,FALSE)</f>
        <v>#N/A</v>
      </c>
      <c r="E460" s="49"/>
      <c r="F460" s="48" t="e">
        <f>VLOOKUP(E460,DATA!A:U,2,FALSE)</f>
        <v>#N/A</v>
      </c>
      <c r="G460" s="36" t="s">
        <v>4</v>
      </c>
      <c r="H460" s="36"/>
      <c r="I460" s="50"/>
      <c r="J460" s="36"/>
      <c r="K460" s="37"/>
      <c r="L460" s="38"/>
      <c r="M460" s="51"/>
      <c r="N460" s="52"/>
      <c r="O460" s="51"/>
      <c r="P460" s="52"/>
    </row>
    <row r="461" spans="1:16" x14ac:dyDescent="0.35">
      <c r="A461" s="46" t="str">
        <f>IFERROR(VLOOKUP(D463,DATA!$C$2:$G$237,5,0),"")</f>
        <v/>
      </c>
      <c r="B461" s="46" t="str">
        <f t="shared" si="9"/>
        <v xml:space="preserve"> </v>
      </c>
      <c r="C461" s="47" t="str">
        <f t="shared" si="10"/>
        <v xml:space="preserve"> </v>
      </c>
      <c r="D461" s="48" t="e">
        <f>VLOOKUP(E461,DATA!A:U,3,FALSE)</f>
        <v>#N/A</v>
      </c>
      <c r="E461" s="49"/>
      <c r="F461" s="48" t="e">
        <f>VLOOKUP(E461,DATA!A:U,2,FALSE)</f>
        <v>#N/A</v>
      </c>
      <c r="G461" s="36" t="s">
        <v>4</v>
      </c>
      <c r="H461" s="36"/>
      <c r="I461" s="50"/>
      <c r="J461" s="36"/>
      <c r="K461" s="37"/>
      <c r="L461" s="38"/>
      <c r="M461" s="51"/>
      <c r="N461" s="52"/>
      <c r="O461" s="51"/>
      <c r="P461" s="52"/>
    </row>
    <row r="462" spans="1:16" x14ac:dyDescent="0.35">
      <c r="A462" s="46" t="str">
        <f>IFERROR(VLOOKUP(D464,DATA!$C$2:$G$237,5,0),"")</f>
        <v/>
      </c>
      <c r="B462" s="46" t="str">
        <f t="shared" si="9"/>
        <v xml:space="preserve"> </v>
      </c>
      <c r="C462" s="47" t="str">
        <f t="shared" si="10"/>
        <v xml:space="preserve"> </v>
      </c>
      <c r="D462" s="48" t="e">
        <f>VLOOKUP(E462,DATA!A:U,3,FALSE)</f>
        <v>#N/A</v>
      </c>
      <c r="E462" s="49"/>
      <c r="F462" s="48" t="e">
        <f>VLOOKUP(E462,DATA!A:U,2,FALSE)</f>
        <v>#N/A</v>
      </c>
      <c r="G462" s="36" t="s">
        <v>4</v>
      </c>
      <c r="H462" s="36"/>
      <c r="I462" s="50"/>
      <c r="J462" s="36"/>
      <c r="K462" s="37"/>
      <c r="L462" s="38"/>
      <c r="M462" s="51"/>
      <c r="N462" s="52"/>
      <c r="O462" s="51"/>
      <c r="P462" s="52"/>
    </row>
    <row r="463" spans="1:16" x14ac:dyDescent="0.35">
      <c r="A463" s="46" t="str">
        <f>IFERROR(VLOOKUP(D465,DATA!$C$2:$G$237,5,0),"")</f>
        <v/>
      </c>
      <c r="B463" s="46" t="str">
        <f t="shared" si="9"/>
        <v xml:space="preserve"> </v>
      </c>
      <c r="C463" s="47" t="str">
        <f t="shared" si="10"/>
        <v xml:space="preserve"> </v>
      </c>
      <c r="D463" s="48" t="e">
        <f>VLOOKUP(E463,DATA!A:U,3,FALSE)</f>
        <v>#N/A</v>
      </c>
      <c r="E463" s="49"/>
      <c r="F463" s="48" t="e">
        <f>VLOOKUP(E463,DATA!A:U,2,FALSE)</f>
        <v>#N/A</v>
      </c>
      <c r="G463" s="36" t="s">
        <v>4</v>
      </c>
      <c r="H463" s="36"/>
      <c r="I463" s="50"/>
      <c r="J463" s="36"/>
      <c r="K463" s="37"/>
      <c r="L463" s="38"/>
      <c r="M463" s="51"/>
      <c r="N463" s="52"/>
      <c r="O463" s="51"/>
      <c r="P463" s="52"/>
    </row>
    <row r="464" spans="1:16" x14ac:dyDescent="0.35">
      <c r="A464" s="46" t="str">
        <f>IFERROR(VLOOKUP(D466,DATA!$C$2:$G$237,5,0),"")</f>
        <v/>
      </c>
      <c r="B464" s="46" t="str">
        <f t="shared" si="9"/>
        <v xml:space="preserve"> </v>
      </c>
      <c r="C464" s="47" t="str">
        <f t="shared" si="10"/>
        <v xml:space="preserve"> </v>
      </c>
      <c r="D464" s="48" t="e">
        <f>VLOOKUP(E464,DATA!A:U,3,FALSE)</f>
        <v>#N/A</v>
      </c>
      <c r="E464" s="49"/>
      <c r="F464" s="48" t="e">
        <f>VLOOKUP(E464,DATA!A:U,2,FALSE)</f>
        <v>#N/A</v>
      </c>
      <c r="G464" s="36" t="s">
        <v>4</v>
      </c>
      <c r="H464" s="36"/>
      <c r="I464" s="50"/>
      <c r="J464" s="36"/>
      <c r="K464" s="37"/>
      <c r="L464" s="38"/>
      <c r="M464" s="51"/>
      <c r="N464" s="52"/>
      <c r="O464" s="51"/>
      <c r="P464" s="52"/>
    </row>
    <row r="465" spans="1:16" x14ac:dyDescent="0.35">
      <c r="A465" s="46" t="str">
        <f>IFERROR(VLOOKUP(D467,DATA!$C$2:$G$237,5,0),"")</f>
        <v/>
      </c>
      <c r="B465" s="46" t="str">
        <f t="shared" si="9"/>
        <v xml:space="preserve"> </v>
      </c>
      <c r="C465" s="47" t="str">
        <f t="shared" si="10"/>
        <v xml:space="preserve"> </v>
      </c>
      <c r="D465" s="48" t="e">
        <f>VLOOKUP(E465,DATA!A:U,3,FALSE)</f>
        <v>#N/A</v>
      </c>
      <c r="E465" s="49"/>
      <c r="F465" s="48" t="e">
        <f>VLOOKUP(E465,DATA!A:U,2,FALSE)</f>
        <v>#N/A</v>
      </c>
      <c r="G465" s="36" t="s">
        <v>4</v>
      </c>
      <c r="H465" s="36"/>
      <c r="I465" s="50"/>
      <c r="J465" s="36"/>
      <c r="K465" s="37"/>
      <c r="L465" s="38"/>
      <c r="M465" s="51"/>
      <c r="N465" s="52"/>
      <c r="O465" s="51"/>
      <c r="P465" s="52"/>
    </row>
    <row r="466" spans="1:16" x14ac:dyDescent="0.35">
      <c r="A466" s="46" t="str">
        <f>IFERROR(VLOOKUP(D468,DATA!$C$2:$G$237,5,0),"")</f>
        <v/>
      </c>
      <c r="B466" s="46" t="str">
        <f t="shared" si="9"/>
        <v xml:space="preserve"> </v>
      </c>
      <c r="C466" s="47" t="str">
        <f t="shared" si="10"/>
        <v xml:space="preserve"> </v>
      </c>
      <c r="D466" s="48" t="e">
        <f>VLOOKUP(E466,DATA!A:U,3,FALSE)</f>
        <v>#N/A</v>
      </c>
      <c r="E466" s="49"/>
      <c r="F466" s="48" t="e">
        <f>VLOOKUP(E466,DATA!A:U,2,FALSE)</f>
        <v>#N/A</v>
      </c>
      <c r="G466" s="36" t="s">
        <v>4</v>
      </c>
      <c r="H466" s="36"/>
      <c r="I466" s="50"/>
      <c r="J466" s="36"/>
      <c r="K466" s="37"/>
      <c r="L466" s="38"/>
      <c r="M466" s="51"/>
      <c r="N466" s="52"/>
      <c r="O466" s="51"/>
      <c r="P466" s="52"/>
    </row>
    <row r="467" spans="1:16" x14ac:dyDescent="0.35">
      <c r="A467" s="46" t="str">
        <f>IFERROR(VLOOKUP(D469,DATA!$C$2:$G$237,5,0),"")</f>
        <v/>
      </c>
      <c r="B467" s="46" t="str">
        <f t="shared" si="9"/>
        <v xml:space="preserve"> </v>
      </c>
      <c r="C467" s="47" t="str">
        <f t="shared" si="10"/>
        <v xml:space="preserve"> </v>
      </c>
      <c r="D467" s="48" t="e">
        <f>VLOOKUP(E467,DATA!A:U,3,FALSE)</f>
        <v>#N/A</v>
      </c>
      <c r="E467" s="49"/>
      <c r="F467" s="48" t="e">
        <f>VLOOKUP(E467,DATA!A:U,2,FALSE)</f>
        <v>#N/A</v>
      </c>
      <c r="G467" s="36" t="s">
        <v>4</v>
      </c>
      <c r="H467" s="36"/>
      <c r="I467" s="50"/>
      <c r="J467" s="36"/>
      <c r="K467" s="37"/>
      <c r="L467" s="38"/>
      <c r="M467" s="51"/>
      <c r="N467" s="52"/>
      <c r="O467" s="51"/>
      <c r="P467" s="52"/>
    </row>
    <row r="468" spans="1:16" x14ac:dyDescent="0.35">
      <c r="A468" s="46" t="str">
        <f>IFERROR(VLOOKUP(D470,DATA!$C$2:$G$237,5,0),"")</f>
        <v/>
      </c>
      <c r="B468" s="46" t="str">
        <f t="shared" si="9"/>
        <v xml:space="preserve"> </v>
      </c>
      <c r="C468" s="47" t="str">
        <f t="shared" si="10"/>
        <v xml:space="preserve"> </v>
      </c>
      <c r="D468" s="48" t="e">
        <f>VLOOKUP(E468,DATA!A:U,3,FALSE)</f>
        <v>#N/A</v>
      </c>
      <c r="E468" s="49"/>
      <c r="F468" s="48" t="e">
        <f>VLOOKUP(E468,DATA!A:U,2,FALSE)</f>
        <v>#N/A</v>
      </c>
      <c r="G468" s="36" t="s">
        <v>4</v>
      </c>
      <c r="H468" s="36"/>
      <c r="I468" s="50"/>
      <c r="J468" s="36"/>
      <c r="K468" s="37"/>
      <c r="L468" s="38"/>
      <c r="M468" s="51"/>
      <c r="N468" s="52"/>
      <c r="O468" s="51"/>
      <c r="P468" s="52"/>
    </row>
    <row r="469" spans="1:16" x14ac:dyDescent="0.35">
      <c r="A469" s="46" t="str">
        <f>IFERROR(VLOOKUP(D471,DATA!$C$2:$G$237,5,0),"")</f>
        <v/>
      </c>
      <c r="B469" s="46" t="str">
        <f t="shared" si="9"/>
        <v xml:space="preserve"> </v>
      </c>
      <c r="C469" s="47" t="str">
        <f t="shared" si="10"/>
        <v xml:space="preserve"> </v>
      </c>
      <c r="D469" s="48" t="e">
        <f>VLOOKUP(E469,DATA!A:U,3,FALSE)</f>
        <v>#N/A</v>
      </c>
      <c r="E469" s="49"/>
      <c r="F469" s="48" t="e">
        <f>VLOOKUP(E469,DATA!A:U,2,FALSE)</f>
        <v>#N/A</v>
      </c>
      <c r="G469" s="36" t="s">
        <v>4</v>
      </c>
      <c r="H469" s="36"/>
      <c r="I469" s="50"/>
      <c r="J469" s="36"/>
      <c r="K469" s="37"/>
      <c r="L469" s="38"/>
      <c r="M469" s="51"/>
      <c r="N469" s="52"/>
      <c r="O469" s="51"/>
      <c r="P469" s="52"/>
    </row>
    <row r="470" spans="1:16" x14ac:dyDescent="0.35">
      <c r="A470" s="46" t="str">
        <f>IFERROR(VLOOKUP(D472,DATA!$C$2:$G$237,5,0),"")</f>
        <v/>
      </c>
      <c r="B470" s="46" t="str">
        <f t="shared" si="9"/>
        <v xml:space="preserve"> </v>
      </c>
      <c r="C470" s="47" t="str">
        <f t="shared" si="10"/>
        <v xml:space="preserve"> </v>
      </c>
      <c r="D470" s="48" t="e">
        <f>VLOOKUP(E470,DATA!A:U,3,FALSE)</f>
        <v>#N/A</v>
      </c>
      <c r="E470" s="49"/>
      <c r="F470" s="48" t="e">
        <f>VLOOKUP(E470,DATA!A:U,2,FALSE)</f>
        <v>#N/A</v>
      </c>
      <c r="G470" s="36" t="s">
        <v>4</v>
      </c>
      <c r="H470" s="36"/>
      <c r="I470" s="50"/>
      <c r="J470" s="36"/>
      <c r="K470" s="37"/>
      <c r="L470" s="38"/>
      <c r="M470" s="51"/>
      <c r="N470" s="52"/>
      <c r="O470" s="51"/>
      <c r="P470" s="52"/>
    </row>
    <row r="471" spans="1:16" x14ac:dyDescent="0.35">
      <c r="A471" s="46" t="str">
        <f>IFERROR(VLOOKUP(D473,DATA!$C$2:$G$237,5,0),"")</f>
        <v/>
      </c>
      <c r="B471" s="46" t="str">
        <f t="shared" si="9"/>
        <v xml:space="preserve"> </v>
      </c>
      <c r="C471" s="47" t="str">
        <f t="shared" si="10"/>
        <v xml:space="preserve"> </v>
      </c>
      <c r="D471" s="48" t="e">
        <f>VLOOKUP(E471,DATA!A:U,3,FALSE)</f>
        <v>#N/A</v>
      </c>
      <c r="E471" s="49"/>
      <c r="F471" s="48" t="e">
        <f>VLOOKUP(E471,DATA!A:U,2,FALSE)</f>
        <v>#N/A</v>
      </c>
      <c r="G471" s="36" t="s">
        <v>4</v>
      </c>
      <c r="H471" s="36"/>
      <c r="I471" s="50"/>
      <c r="J471" s="36"/>
      <c r="K471" s="37"/>
      <c r="L471" s="38"/>
      <c r="M471" s="51"/>
      <c r="N471" s="52"/>
      <c r="O471" s="51"/>
      <c r="P471" s="52"/>
    </row>
    <row r="472" spans="1:16" x14ac:dyDescent="0.35">
      <c r="A472" s="46" t="str">
        <f>IFERROR(VLOOKUP(D474,DATA!$C$2:$G$237,5,0),"")</f>
        <v/>
      </c>
      <c r="B472" s="46" t="str">
        <f t="shared" si="9"/>
        <v xml:space="preserve"> </v>
      </c>
      <c r="C472" s="47" t="str">
        <f t="shared" si="10"/>
        <v xml:space="preserve"> </v>
      </c>
      <c r="D472" s="48" t="e">
        <f>VLOOKUP(E472,DATA!A:U,3,FALSE)</f>
        <v>#N/A</v>
      </c>
      <c r="E472" s="49"/>
      <c r="F472" s="48" t="e">
        <f>VLOOKUP(E472,DATA!A:U,2,FALSE)</f>
        <v>#N/A</v>
      </c>
      <c r="G472" s="36" t="s">
        <v>4</v>
      </c>
      <c r="H472" s="36"/>
      <c r="I472" s="50"/>
      <c r="J472" s="36"/>
      <c r="K472" s="37"/>
      <c r="L472" s="38"/>
      <c r="M472" s="51"/>
      <c r="N472" s="52"/>
      <c r="O472" s="51"/>
      <c r="P472" s="52"/>
    </row>
    <row r="473" spans="1:16" x14ac:dyDescent="0.35">
      <c r="A473" s="46" t="str">
        <f>IFERROR(VLOOKUP(D475,DATA!$C$2:$G$237,5,0),"")</f>
        <v/>
      </c>
      <c r="B473" s="46" t="str">
        <f t="shared" si="9"/>
        <v xml:space="preserve"> </v>
      </c>
      <c r="C473" s="47" t="str">
        <f t="shared" si="10"/>
        <v xml:space="preserve"> </v>
      </c>
      <c r="D473" s="48" t="e">
        <f>VLOOKUP(E473,DATA!A:U,3,FALSE)</f>
        <v>#N/A</v>
      </c>
      <c r="E473" s="49"/>
      <c r="F473" s="48" t="e">
        <f>VLOOKUP(E473,DATA!A:U,2,FALSE)</f>
        <v>#N/A</v>
      </c>
      <c r="G473" s="36" t="s">
        <v>4</v>
      </c>
      <c r="H473" s="36"/>
      <c r="I473" s="50"/>
      <c r="J473" s="36"/>
      <c r="K473" s="37"/>
      <c r="L473" s="38"/>
      <c r="M473" s="51"/>
      <c r="N473" s="52"/>
      <c r="O473" s="51"/>
      <c r="P473" s="52"/>
    </row>
    <row r="474" spans="1:16" x14ac:dyDescent="0.35">
      <c r="A474" s="46" t="str">
        <f>IFERROR(VLOOKUP(D476,DATA!$C$2:$G$237,5,0),"")</f>
        <v/>
      </c>
      <c r="B474" s="46" t="str">
        <f t="shared" si="9"/>
        <v xml:space="preserve"> </v>
      </c>
      <c r="C474" s="47" t="str">
        <f t="shared" si="10"/>
        <v xml:space="preserve"> </v>
      </c>
      <c r="D474" s="48" t="e">
        <f>VLOOKUP(E474,DATA!A:U,3,FALSE)</f>
        <v>#N/A</v>
      </c>
      <c r="E474" s="49"/>
      <c r="F474" s="48" t="e">
        <f>VLOOKUP(E474,DATA!A:U,2,FALSE)</f>
        <v>#N/A</v>
      </c>
      <c r="G474" s="36" t="s">
        <v>4</v>
      </c>
      <c r="H474" s="36"/>
      <c r="I474" s="50"/>
      <c r="J474" s="36"/>
      <c r="K474" s="37"/>
      <c r="L474" s="38"/>
      <c r="M474" s="51"/>
      <c r="N474" s="52"/>
      <c r="O474" s="51"/>
      <c r="P474" s="52"/>
    </row>
    <row r="475" spans="1:16" x14ac:dyDescent="0.35">
      <c r="A475" s="46" t="str">
        <f>IFERROR(VLOOKUP(D477,DATA!$C$2:$G$237,5,0),"")</f>
        <v/>
      </c>
      <c r="B475" s="46" t="str">
        <f t="shared" si="9"/>
        <v xml:space="preserve"> </v>
      </c>
      <c r="C475" s="47" t="str">
        <f t="shared" si="10"/>
        <v xml:space="preserve"> </v>
      </c>
      <c r="D475" s="48" t="e">
        <f>VLOOKUP(E475,DATA!A:U,3,FALSE)</f>
        <v>#N/A</v>
      </c>
      <c r="E475" s="49"/>
      <c r="F475" s="48" t="e">
        <f>VLOOKUP(E475,DATA!A:U,2,FALSE)</f>
        <v>#N/A</v>
      </c>
      <c r="G475" s="36" t="s">
        <v>4</v>
      </c>
      <c r="H475" s="36"/>
      <c r="I475" s="50"/>
      <c r="J475" s="36"/>
      <c r="K475" s="37"/>
      <c r="L475" s="38"/>
      <c r="M475" s="51"/>
      <c r="N475" s="52"/>
      <c r="O475" s="51"/>
      <c r="P475" s="52"/>
    </row>
    <row r="476" spans="1:16" x14ac:dyDescent="0.35">
      <c r="A476" s="46" t="str">
        <f>IFERROR(VLOOKUP(D478,DATA!$C$2:$G$237,5,0),"")</f>
        <v/>
      </c>
      <c r="B476" s="46" t="str">
        <f t="shared" si="9"/>
        <v xml:space="preserve"> </v>
      </c>
      <c r="C476" s="47" t="str">
        <f t="shared" si="10"/>
        <v xml:space="preserve"> </v>
      </c>
      <c r="D476" s="48" t="e">
        <f>VLOOKUP(E476,DATA!A:U,3,FALSE)</f>
        <v>#N/A</v>
      </c>
      <c r="E476" s="49"/>
      <c r="F476" s="48" t="e">
        <f>VLOOKUP(E476,DATA!A:U,2,FALSE)</f>
        <v>#N/A</v>
      </c>
      <c r="G476" s="36" t="s">
        <v>4</v>
      </c>
      <c r="H476" s="36"/>
      <c r="I476" s="50"/>
      <c r="J476" s="36"/>
      <c r="K476" s="37"/>
      <c r="L476" s="38"/>
      <c r="M476" s="51"/>
      <c r="N476" s="52"/>
      <c r="O476" s="51"/>
      <c r="P476" s="52"/>
    </row>
    <row r="477" spans="1:16" x14ac:dyDescent="0.35">
      <c r="A477" s="46" t="str">
        <f>IFERROR(VLOOKUP(D479,DATA!$C$2:$G$237,5,0),"")</f>
        <v/>
      </c>
      <c r="B477" s="46" t="str">
        <f t="shared" si="9"/>
        <v xml:space="preserve"> </v>
      </c>
      <c r="C477" s="47" t="str">
        <f t="shared" si="10"/>
        <v xml:space="preserve"> </v>
      </c>
      <c r="D477" s="48" t="e">
        <f>VLOOKUP(E477,DATA!A:U,3,FALSE)</f>
        <v>#N/A</v>
      </c>
      <c r="E477" s="49"/>
      <c r="F477" s="48" t="e">
        <f>VLOOKUP(E477,DATA!A:U,2,FALSE)</f>
        <v>#N/A</v>
      </c>
      <c r="G477" s="36" t="s">
        <v>4</v>
      </c>
      <c r="H477" s="36"/>
      <c r="I477" s="50"/>
      <c r="J477" s="36"/>
      <c r="K477" s="37"/>
      <c r="L477" s="38"/>
      <c r="M477" s="51"/>
      <c r="N477" s="52"/>
      <c r="O477" s="51"/>
      <c r="P477" s="52"/>
    </row>
    <row r="478" spans="1:16" x14ac:dyDescent="0.35">
      <c r="A478" s="46" t="str">
        <f>IFERROR(VLOOKUP(D480,DATA!$C$2:$G$237,5,0),"")</f>
        <v/>
      </c>
      <c r="B478" s="46" t="str">
        <f t="shared" si="9"/>
        <v xml:space="preserve"> </v>
      </c>
      <c r="C478" s="47" t="str">
        <f t="shared" si="10"/>
        <v xml:space="preserve"> </v>
      </c>
      <c r="D478" s="48" t="e">
        <f>VLOOKUP(E478,DATA!A:U,3,FALSE)</f>
        <v>#N/A</v>
      </c>
      <c r="E478" s="49"/>
      <c r="F478" s="48" t="e">
        <f>VLOOKUP(E478,DATA!A:U,2,FALSE)</f>
        <v>#N/A</v>
      </c>
      <c r="G478" s="36" t="s">
        <v>4</v>
      </c>
      <c r="H478" s="36"/>
      <c r="I478" s="50"/>
      <c r="J478" s="36"/>
      <c r="K478" s="37"/>
      <c r="L478" s="38"/>
      <c r="M478" s="51"/>
      <c r="N478" s="52"/>
      <c r="O478" s="51"/>
      <c r="P478" s="52"/>
    </row>
    <row r="479" spans="1:16" x14ac:dyDescent="0.35">
      <c r="A479" s="46" t="str">
        <f>IFERROR(VLOOKUP(D481,DATA!$C$2:$G$237,5,0),"")</f>
        <v/>
      </c>
      <c r="B479" s="46" t="str">
        <f t="shared" si="9"/>
        <v xml:space="preserve"> </v>
      </c>
      <c r="C479" s="47" t="str">
        <f t="shared" si="10"/>
        <v xml:space="preserve"> </v>
      </c>
      <c r="D479" s="48" t="e">
        <f>VLOOKUP(E479,DATA!A:U,3,FALSE)</f>
        <v>#N/A</v>
      </c>
      <c r="E479" s="49"/>
      <c r="F479" s="48" t="e">
        <f>VLOOKUP(E479,DATA!A:U,2,FALSE)</f>
        <v>#N/A</v>
      </c>
      <c r="G479" s="36" t="s">
        <v>4</v>
      </c>
      <c r="H479" s="36"/>
      <c r="I479" s="50"/>
      <c r="J479" s="36"/>
      <c r="K479" s="37"/>
      <c r="L479" s="38"/>
      <c r="M479" s="51"/>
      <c r="N479" s="52"/>
      <c r="O479" s="51"/>
      <c r="P479" s="52"/>
    </row>
    <row r="480" spans="1:16" x14ac:dyDescent="0.35">
      <c r="A480" s="46" t="str">
        <f>IFERROR(VLOOKUP(D482,DATA!$C$2:$G$237,5,0),"")</f>
        <v/>
      </c>
      <c r="B480" s="46" t="str">
        <f t="shared" si="9"/>
        <v xml:space="preserve"> </v>
      </c>
      <c r="C480" s="47" t="str">
        <f t="shared" si="10"/>
        <v xml:space="preserve"> </v>
      </c>
      <c r="D480" s="48" t="e">
        <f>VLOOKUP(E480,DATA!A:U,3,FALSE)</f>
        <v>#N/A</v>
      </c>
      <c r="E480" s="49"/>
      <c r="F480" s="48" t="e">
        <f>VLOOKUP(E480,DATA!A:U,2,FALSE)</f>
        <v>#N/A</v>
      </c>
      <c r="G480" s="36" t="s">
        <v>4</v>
      </c>
      <c r="H480" s="36"/>
      <c r="I480" s="50"/>
      <c r="J480" s="36"/>
      <c r="K480" s="37"/>
      <c r="L480" s="38"/>
      <c r="M480" s="51"/>
      <c r="N480" s="52"/>
      <c r="O480" s="51"/>
      <c r="P480" s="52"/>
    </row>
    <row r="481" spans="1:16" x14ac:dyDescent="0.35">
      <c r="A481" s="46" t="str">
        <f>IFERROR(VLOOKUP(D483,DATA!$C$2:$G$237,5,0),"")</f>
        <v/>
      </c>
      <c r="B481" s="46" t="str">
        <f t="shared" si="9"/>
        <v xml:space="preserve"> </v>
      </c>
      <c r="C481" s="47" t="str">
        <f t="shared" si="10"/>
        <v xml:space="preserve"> </v>
      </c>
      <c r="D481" s="48" t="e">
        <f>VLOOKUP(E481,DATA!A:U,3,FALSE)</f>
        <v>#N/A</v>
      </c>
      <c r="E481" s="49"/>
      <c r="F481" s="48" t="e">
        <f>VLOOKUP(E481,DATA!A:U,2,FALSE)</f>
        <v>#N/A</v>
      </c>
      <c r="G481" s="36" t="s">
        <v>4</v>
      </c>
      <c r="H481" s="36"/>
      <c r="I481" s="50"/>
      <c r="J481" s="36"/>
      <c r="K481" s="37"/>
      <c r="L481" s="38"/>
      <c r="M481" s="51"/>
      <c r="N481" s="52"/>
      <c r="O481" s="51"/>
      <c r="P481" s="52"/>
    </row>
    <row r="482" spans="1:16" x14ac:dyDescent="0.35">
      <c r="A482" s="46" t="str">
        <f>IFERROR(VLOOKUP(D484,DATA!$C$2:$G$237,5,0),"")</f>
        <v/>
      </c>
      <c r="B482" s="46" t="str">
        <f t="shared" si="9"/>
        <v xml:space="preserve"> </v>
      </c>
      <c r="C482" s="47" t="str">
        <f t="shared" si="10"/>
        <v xml:space="preserve"> </v>
      </c>
      <c r="D482" s="48" t="e">
        <f>VLOOKUP(E482,DATA!A:U,3,FALSE)</f>
        <v>#N/A</v>
      </c>
      <c r="E482" s="49"/>
      <c r="F482" s="48" t="e">
        <f>VLOOKUP(E482,DATA!A:U,2,FALSE)</f>
        <v>#N/A</v>
      </c>
      <c r="G482" s="36" t="s">
        <v>4</v>
      </c>
      <c r="H482" s="36"/>
      <c r="I482" s="50"/>
      <c r="J482" s="36"/>
      <c r="K482" s="37"/>
      <c r="L482" s="38"/>
      <c r="M482" s="51"/>
      <c r="N482" s="52"/>
      <c r="O482" s="51"/>
      <c r="P482" s="52"/>
    </row>
    <row r="483" spans="1:16" x14ac:dyDescent="0.35">
      <c r="A483" s="46" t="str">
        <f>IFERROR(VLOOKUP(D485,DATA!$C$2:$G$237,5,0),"")</f>
        <v/>
      </c>
      <c r="B483" s="46" t="str">
        <f t="shared" si="9"/>
        <v xml:space="preserve"> </v>
      </c>
      <c r="C483" s="47" t="str">
        <f t="shared" si="10"/>
        <v xml:space="preserve"> </v>
      </c>
      <c r="D483" s="48" t="e">
        <f>VLOOKUP(E483,DATA!A:U,3,FALSE)</f>
        <v>#N/A</v>
      </c>
      <c r="E483" s="49"/>
      <c r="F483" s="48" t="e">
        <f>VLOOKUP(E483,DATA!A:U,2,FALSE)</f>
        <v>#N/A</v>
      </c>
      <c r="G483" s="36" t="s">
        <v>4</v>
      </c>
      <c r="H483" s="36"/>
      <c r="I483" s="50"/>
      <c r="J483" s="36"/>
      <c r="K483" s="37"/>
      <c r="L483" s="38"/>
      <c r="M483" s="51"/>
      <c r="N483" s="52"/>
      <c r="O483" s="51"/>
      <c r="P483" s="52"/>
    </row>
    <row r="484" spans="1:16" x14ac:dyDescent="0.35">
      <c r="A484" s="46" t="str">
        <f>IFERROR(VLOOKUP(D486,DATA!$C$2:$G$237,5,0),"")</f>
        <v/>
      </c>
      <c r="B484" s="46" t="str">
        <f t="shared" si="9"/>
        <v xml:space="preserve"> </v>
      </c>
      <c r="C484" s="47" t="str">
        <f t="shared" si="10"/>
        <v xml:space="preserve"> </v>
      </c>
      <c r="D484" s="48" t="e">
        <f>VLOOKUP(E484,DATA!A:U,3,FALSE)</f>
        <v>#N/A</v>
      </c>
      <c r="E484" s="49"/>
      <c r="F484" s="48" t="e">
        <f>VLOOKUP(E484,DATA!A:U,2,FALSE)</f>
        <v>#N/A</v>
      </c>
      <c r="G484" s="36" t="s">
        <v>4</v>
      </c>
      <c r="H484" s="36"/>
      <c r="I484" s="50"/>
      <c r="J484" s="36"/>
      <c r="K484" s="37"/>
      <c r="L484" s="38"/>
      <c r="M484" s="51"/>
      <c r="N484" s="52"/>
      <c r="O484" s="51"/>
      <c r="P484" s="52"/>
    </row>
  </sheetData>
  <mergeCells count="5">
    <mergeCell ref="M10:P10"/>
    <mergeCell ref="A10:C10"/>
    <mergeCell ref="D10:F10"/>
    <mergeCell ref="G10:L10"/>
    <mergeCell ref="F1:J1"/>
  </mergeCells>
  <dataValidations count="6">
    <dataValidation type="list" allowBlank="1" showInputMessage="1" showErrorMessage="1" sqref="M12:M484" xr:uid="{00000000-0002-0000-0100-000000000000}">
      <formula1>"Plan,DIF,PP"</formula1>
    </dataValidation>
    <dataValidation type="list" allowBlank="1" showInputMessage="1" showErrorMessage="1" sqref="P12:P484" xr:uid="{00000000-0002-0000-0100-000001000000}">
      <formula1>Calendrier</formula1>
    </dataValidation>
    <dataValidation type="list" allowBlank="1" showInputMessage="1" showErrorMessage="1" sqref="O12:O484" xr:uid="{00000000-0002-0000-0100-000002000000}">
      <formula1>"Oui,Non"</formula1>
    </dataValidation>
    <dataValidation type="list" allowBlank="1" showInputMessage="1" showErrorMessage="1" sqref="G12:G484" xr:uid="{00000000-0002-0000-0100-000003000000}">
      <formula1>Axe_Filieres</formula1>
    </dataValidation>
    <dataValidation type="list" allowBlank="1" showInputMessage="1" showErrorMessage="1" sqref="I12:I484" xr:uid="{00000000-0002-0000-0100-000004000000}">
      <formula1>Priorité_mger</formula1>
    </dataValidation>
    <dataValidation type="list" allowBlank="1" showInputMessage="1" showErrorMessage="1" sqref="N12:N484" xr:uid="{00000000-0002-0000-0100-000005000000}">
      <formula1>Axe_Note_Cadrage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U238"/>
  <sheetViews>
    <sheetView tabSelected="1" topLeftCell="A96" zoomScale="70" zoomScaleNormal="70" workbookViewId="0">
      <selection activeCell="M234" sqref="M234"/>
    </sheetView>
  </sheetViews>
  <sheetFormatPr baseColWidth="10" defaultColWidth="13.7265625" defaultRowHeight="12.5" x14ac:dyDescent="0.25"/>
  <cols>
    <col min="1" max="1" width="14.453125" style="27" customWidth="1"/>
    <col min="2" max="2" width="13.1796875" style="27" customWidth="1"/>
    <col min="3" max="3" width="11.26953125" style="27" customWidth="1"/>
    <col min="4" max="4" width="13.7265625" style="27" customWidth="1"/>
    <col min="5" max="5" width="10.08984375" style="27" customWidth="1"/>
    <col min="6" max="6" width="11.36328125" style="27" customWidth="1"/>
    <col min="7" max="7" width="13.7265625" style="27" customWidth="1"/>
    <col min="8" max="8" width="12.81640625" style="27" customWidth="1"/>
    <col min="9" max="9" width="10.08984375" style="27" customWidth="1"/>
    <col min="10" max="10" width="36" style="27" bestFit="1" customWidth="1"/>
    <col min="11" max="11" width="31.08984375" style="27" bestFit="1" customWidth="1"/>
    <col min="12" max="15" width="13.7265625" style="27"/>
    <col min="16" max="16" width="13.7265625" style="27" customWidth="1"/>
    <col min="17" max="17" width="17.90625" style="27" customWidth="1"/>
    <col min="18" max="18" width="13.7265625" style="27" customWidth="1"/>
    <col min="19" max="19" width="14.453125" style="27" customWidth="1"/>
    <col min="20" max="20" width="13.7265625" style="27" customWidth="1"/>
    <col min="21" max="16384" width="13.7265625" style="27"/>
  </cols>
  <sheetData>
    <row r="1" spans="1:21" x14ac:dyDescent="0.25">
      <c r="A1" s="27" t="s">
        <v>44</v>
      </c>
      <c r="B1" s="27" t="s">
        <v>30</v>
      </c>
      <c r="C1" s="27" t="s">
        <v>29</v>
      </c>
      <c r="D1" s="27" t="s">
        <v>45</v>
      </c>
      <c r="E1" s="27" t="s">
        <v>46</v>
      </c>
      <c r="F1" s="27" t="s">
        <v>47</v>
      </c>
      <c r="G1" s="27" t="s">
        <v>48</v>
      </c>
      <c r="H1" s="27" t="s">
        <v>49</v>
      </c>
      <c r="I1" s="27" t="s">
        <v>50</v>
      </c>
      <c r="J1" s="27" t="s">
        <v>51</v>
      </c>
      <c r="K1" s="27" t="s">
        <v>52</v>
      </c>
      <c r="L1" s="27" t="s">
        <v>53</v>
      </c>
      <c r="M1" s="27" t="s">
        <v>54</v>
      </c>
      <c r="N1" s="27" t="s">
        <v>55</v>
      </c>
      <c r="O1" s="27" t="s">
        <v>10</v>
      </c>
      <c r="P1" s="27" t="s">
        <v>9</v>
      </c>
      <c r="Q1" s="27" t="s">
        <v>56</v>
      </c>
      <c r="R1" s="27" t="s">
        <v>57</v>
      </c>
      <c r="S1" s="27" t="s">
        <v>58</v>
      </c>
      <c r="T1" s="27" t="s">
        <v>59</v>
      </c>
    </row>
    <row r="2" spans="1:21" ht="15.5" x14ac:dyDescent="0.45">
      <c r="A2" s="53" t="s">
        <v>61</v>
      </c>
      <c r="B2" s="53"/>
      <c r="C2" s="58" t="s">
        <v>60</v>
      </c>
      <c r="D2" s="53" t="s">
        <v>62</v>
      </c>
      <c r="E2" s="53" t="s">
        <v>617</v>
      </c>
      <c r="F2" s="53"/>
      <c r="G2" s="53" t="s">
        <v>63</v>
      </c>
      <c r="H2" s="53" t="s">
        <v>64</v>
      </c>
      <c r="I2" s="53" t="s">
        <v>65</v>
      </c>
      <c r="J2" s="53" t="s">
        <v>66</v>
      </c>
      <c r="K2" s="53" t="s">
        <v>67</v>
      </c>
      <c r="L2" s="55"/>
      <c r="M2" s="55"/>
      <c r="N2" s="55"/>
      <c r="O2" s="55"/>
      <c r="P2" s="55"/>
      <c r="Q2" s="55"/>
      <c r="R2" s="55"/>
      <c r="S2" s="55"/>
      <c r="T2" s="55"/>
      <c r="U2" s="55"/>
    </row>
    <row r="3" spans="1:21" s="28" customFormat="1" ht="15.5" x14ac:dyDescent="0.45">
      <c r="A3" s="53" t="s">
        <v>78</v>
      </c>
      <c r="B3" s="53"/>
      <c r="C3" s="58" t="s">
        <v>77</v>
      </c>
      <c r="D3" s="53" t="s">
        <v>79</v>
      </c>
      <c r="E3" s="53" t="s">
        <v>617</v>
      </c>
      <c r="F3" s="53"/>
      <c r="G3" s="53" t="s">
        <v>80</v>
      </c>
      <c r="H3" s="53" t="s">
        <v>64</v>
      </c>
      <c r="I3" s="53" t="s">
        <v>81</v>
      </c>
      <c r="J3" s="53" t="s">
        <v>82</v>
      </c>
      <c r="K3" s="53" t="s">
        <v>83</v>
      </c>
      <c r="L3" s="55"/>
      <c r="M3" s="55"/>
      <c r="N3" s="55"/>
      <c r="O3" s="55"/>
      <c r="P3" s="55"/>
      <c r="Q3" s="55"/>
      <c r="R3" s="55"/>
      <c r="S3" s="55"/>
      <c r="T3" s="55"/>
      <c r="U3" s="55"/>
    </row>
    <row r="4" spans="1:21" s="28" customFormat="1" ht="15.5" x14ac:dyDescent="0.45">
      <c r="A4" s="53" t="s">
        <v>62</v>
      </c>
      <c r="B4" s="53"/>
      <c r="C4" s="58" t="s">
        <v>93</v>
      </c>
      <c r="D4" s="53" t="s">
        <v>94</v>
      </c>
      <c r="E4" s="53" t="s">
        <v>617</v>
      </c>
      <c r="F4" s="53"/>
      <c r="G4" s="53" t="s">
        <v>80</v>
      </c>
      <c r="H4" s="53" t="s">
        <v>64</v>
      </c>
      <c r="I4" s="53" t="s">
        <v>95</v>
      </c>
      <c r="J4" s="53" t="s">
        <v>96</v>
      </c>
      <c r="K4" s="53" t="s">
        <v>97</v>
      </c>
      <c r="L4" s="55"/>
      <c r="M4" s="55"/>
      <c r="N4" s="55"/>
      <c r="O4" s="55"/>
      <c r="P4" s="55"/>
      <c r="Q4" s="55"/>
      <c r="R4" s="55"/>
      <c r="S4" s="55"/>
      <c r="T4" s="55"/>
      <c r="U4" s="55"/>
    </row>
    <row r="5" spans="1:21" s="28" customFormat="1" ht="15.5" x14ac:dyDescent="0.45">
      <c r="A5" s="53" t="s">
        <v>69</v>
      </c>
      <c r="B5" s="53"/>
      <c r="C5" s="58" t="s">
        <v>68</v>
      </c>
      <c r="D5" s="53" t="s">
        <v>70</v>
      </c>
      <c r="E5" s="53" t="s">
        <v>619</v>
      </c>
      <c r="F5" s="53"/>
      <c r="G5" s="53" t="s">
        <v>63</v>
      </c>
      <c r="H5" s="53" t="s">
        <v>71</v>
      </c>
      <c r="I5" s="53" t="s">
        <v>72</v>
      </c>
      <c r="J5" s="53" t="s">
        <v>73</v>
      </c>
      <c r="K5" s="53" t="s">
        <v>74</v>
      </c>
      <c r="L5" s="55"/>
      <c r="M5" s="55"/>
      <c r="N5" s="55"/>
      <c r="O5" s="55"/>
      <c r="P5" s="55"/>
      <c r="Q5" s="55"/>
      <c r="R5" s="55"/>
      <c r="S5" s="55"/>
      <c r="T5" s="55"/>
      <c r="U5" s="55"/>
    </row>
    <row r="6" spans="1:21" s="28" customFormat="1" ht="15.5" x14ac:dyDescent="0.45">
      <c r="A6" s="53" t="s">
        <v>76</v>
      </c>
      <c r="B6" s="53"/>
      <c r="C6" s="58" t="s">
        <v>75</v>
      </c>
      <c r="D6" s="53" t="s">
        <v>70</v>
      </c>
      <c r="E6" s="53" t="s">
        <v>619</v>
      </c>
      <c r="F6" s="53"/>
      <c r="G6" s="53" t="s">
        <v>63</v>
      </c>
      <c r="H6" s="53" t="s">
        <v>71</v>
      </c>
      <c r="I6" s="53" t="s">
        <v>65</v>
      </c>
      <c r="J6" s="53" t="s">
        <v>66</v>
      </c>
      <c r="K6" s="53" t="s">
        <v>67</v>
      </c>
      <c r="L6" s="55"/>
      <c r="M6" s="55"/>
      <c r="N6" s="55"/>
      <c r="O6" s="55"/>
      <c r="P6" s="55"/>
      <c r="Q6" s="55"/>
      <c r="R6" s="55"/>
      <c r="S6" s="55"/>
      <c r="T6" s="55"/>
      <c r="U6" s="55"/>
    </row>
    <row r="7" spans="1:21" s="28" customFormat="1" ht="15.5" x14ac:dyDescent="0.45">
      <c r="A7" s="53" t="s">
        <v>628</v>
      </c>
      <c r="B7" s="53"/>
      <c r="C7" s="58" t="s">
        <v>103</v>
      </c>
      <c r="D7" s="53" t="s">
        <v>104</v>
      </c>
      <c r="E7" s="53" t="s">
        <v>617</v>
      </c>
      <c r="F7" s="53"/>
      <c r="G7" s="53" t="s">
        <v>63</v>
      </c>
      <c r="H7" s="53" t="s">
        <v>64</v>
      </c>
      <c r="I7" s="53" t="s">
        <v>101</v>
      </c>
      <c r="J7" s="53" t="s">
        <v>102</v>
      </c>
      <c r="K7" s="53" t="s">
        <v>67</v>
      </c>
      <c r="L7" s="55"/>
      <c r="M7" s="55"/>
      <c r="N7" s="55"/>
      <c r="O7" s="55"/>
      <c r="P7" s="55"/>
      <c r="Q7" s="55"/>
      <c r="R7" s="55"/>
      <c r="S7" s="55"/>
      <c r="T7" s="55"/>
      <c r="U7" s="55"/>
    </row>
    <row r="8" spans="1:21" s="28" customFormat="1" ht="15.5" x14ac:dyDescent="0.45">
      <c r="A8" s="53" t="s">
        <v>629</v>
      </c>
      <c r="B8" s="53"/>
      <c r="C8" s="58" t="s">
        <v>105</v>
      </c>
      <c r="D8" s="53" t="s">
        <v>79</v>
      </c>
      <c r="E8" s="53" t="s">
        <v>617</v>
      </c>
      <c r="F8" s="53"/>
      <c r="G8" s="53" t="s">
        <v>63</v>
      </c>
      <c r="H8" s="53" t="s">
        <v>64</v>
      </c>
      <c r="I8" s="53" t="s">
        <v>106</v>
      </c>
      <c r="J8" s="53" t="s">
        <v>107</v>
      </c>
      <c r="K8" s="53" t="s">
        <v>108</v>
      </c>
      <c r="L8" s="55"/>
      <c r="M8" s="55"/>
      <c r="N8" s="55"/>
      <c r="O8" s="55"/>
      <c r="P8" s="55"/>
      <c r="Q8" s="55"/>
      <c r="R8" s="55"/>
      <c r="S8" s="55"/>
      <c r="T8" s="55"/>
      <c r="U8" s="55"/>
    </row>
    <row r="9" spans="1:21" s="28" customFormat="1" ht="15.5" x14ac:dyDescent="0.45">
      <c r="A9" s="53" t="s">
        <v>110</v>
      </c>
      <c r="B9" s="53"/>
      <c r="C9" s="58" t="s">
        <v>109</v>
      </c>
      <c r="D9" s="53" t="s">
        <v>111</v>
      </c>
      <c r="E9" s="53" t="s">
        <v>617</v>
      </c>
      <c r="F9" s="53"/>
      <c r="G9" s="53" t="s">
        <v>80</v>
      </c>
      <c r="H9" s="53" t="s">
        <v>64</v>
      </c>
      <c r="I9" s="53" t="s">
        <v>112</v>
      </c>
      <c r="J9" s="53" t="s">
        <v>113</v>
      </c>
      <c r="K9" s="53" t="s">
        <v>114</v>
      </c>
      <c r="L9" s="55"/>
      <c r="M9" s="55"/>
      <c r="N9" s="55"/>
      <c r="O9" s="55"/>
      <c r="P9" s="55"/>
      <c r="Q9" s="55"/>
      <c r="R9" s="55"/>
      <c r="S9" s="55"/>
      <c r="T9" s="55"/>
      <c r="U9" s="55"/>
    </row>
    <row r="10" spans="1:21" s="28" customFormat="1" ht="15.5" x14ac:dyDescent="0.45">
      <c r="A10" s="53" t="s">
        <v>116</v>
      </c>
      <c r="B10" s="53"/>
      <c r="C10" s="58" t="s">
        <v>115</v>
      </c>
      <c r="D10" s="53" t="s">
        <v>104</v>
      </c>
      <c r="E10" s="53" t="s">
        <v>617</v>
      </c>
      <c r="F10" s="53"/>
      <c r="G10" s="53" t="s">
        <v>63</v>
      </c>
      <c r="H10" s="53" t="s">
        <v>64</v>
      </c>
      <c r="I10" s="53" t="s">
        <v>65</v>
      </c>
      <c r="J10" s="53" t="s">
        <v>66</v>
      </c>
      <c r="K10" s="53" t="s">
        <v>67</v>
      </c>
      <c r="L10" s="55"/>
      <c r="M10" s="55"/>
      <c r="N10" s="55"/>
      <c r="O10" s="55"/>
      <c r="P10" s="55"/>
      <c r="Q10" s="55"/>
      <c r="R10" s="55"/>
      <c r="S10" s="55"/>
      <c r="T10" s="55"/>
      <c r="U10" s="55"/>
    </row>
    <row r="11" spans="1:21" s="28" customFormat="1" ht="15.5" x14ac:dyDescent="0.45">
      <c r="A11" s="53" t="s">
        <v>495</v>
      </c>
      <c r="B11" s="53"/>
      <c r="C11" s="58" t="s">
        <v>494</v>
      </c>
      <c r="D11" s="53" t="s">
        <v>86</v>
      </c>
      <c r="E11" s="53" t="s">
        <v>618</v>
      </c>
      <c r="F11" s="53"/>
      <c r="G11" s="53" t="s">
        <v>63</v>
      </c>
      <c r="H11" s="53" t="s">
        <v>87</v>
      </c>
      <c r="I11" s="53" t="s">
        <v>65</v>
      </c>
      <c r="J11" s="53" t="s">
        <v>66</v>
      </c>
      <c r="K11" s="53" t="s">
        <v>67</v>
      </c>
      <c r="L11" s="55"/>
      <c r="M11" s="55"/>
      <c r="N11" s="55"/>
      <c r="O11" s="55"/>
      <c r="P11" s="55"/>
      <c r="Q11" s="55"/>
      <c r="R11" s="55"/>
      <c r="S11" s="55"/>
      <c r="T11" s="55"/>
      <c r="U11" s="55"/>
    </row>
    <row r="12" spans="1:21" s="28" customFormat="1" ht="15.5" x14ac:dyDescent="0.45">
      <c r="A12" s="53" t="s">
        <v>118</v>
      </c>
      <c r="B12" s="53"/>
      <c r="C12" s="58" t="s">
        <v>117</v>
      </c>
      <c r="D12" s="53" t="s">
        <v>42</v>
      </c>
      <c r="E12" s="53" t="s">
        <v>617</v>
      </c>
      <c r="F12" s="53"/>
      <c r="G12" s="53" t="s">
        <v>80</v>
      </c>
      <c r="H12" s="53" t="s">
        <v>64</v>
      </c>
      <c r="I12" s="53" t="s">
        <v>119</v>
      </c>
      <c r="J12" s="53" t="s">
        <v>120</v>
      </c>
      <c r="K12" s="53" t="s">
        <v>121</v>
      </c>
      <c r="L12" s="55"/>
      <c r="M12" s="55"/>
      <c r="N12" s="55"/>
      <c r="O12" s="55"/>
      <c r="P12" s="55"/>
      <c r="Q12" s="55"/>
      <c r="R12" s="55"/>
      <c r="S12" s="55"/>
      <c r="T12" s="55"/>
      <c r="U12" s="55"/>
    </row>
    <row r="13" spans="1:21" s="28" customFormat="1" ht="15.5" x14ac:dyDescent="0.45">
      <c r="A13" s="53" t="s">
        <v>123</v>
      </c>
      <c r="B13" s="53"/>
      <c r="C13" s="58" t="s">
        <v>122</v>
      </c>
      <c r="D13" s="53" t="s">
        <v>62</v>
      </c>
      <c r="E13" s="53" t="s">
        <v>617</v>
      </c>
      <c r="F13" s="53"/>
      <c r="G13" s="53" t="s">
        <v>63</v>
      </c>
      <c r="H13" s="53" t="s">
        <v>64</v>
      </c>
      <c r="I13" s="53" t="s">
        <v>65</v>
      </c>
      <c r="J13" s="53" t="s">
        <v>66</v>
      </c>
      <c r="K13" s="53" t="s">
        <v>67</v>
      </c>
      <c r="L13" s="55"/>
      <c r="M13" s="55"/>
      <c r="N13" s="55"/>
      <c r="O13" s="55"/>
      <c r="P13" s="55"/>
      <c r="Q13" s="55"/>
      <c r="R13" s="55"/>
      <c r="S13" s="55"/>
      <c r="T13" s="55"/>
      <c r="U13" s="55"/>
    </row>
    <row r="14" spans="1:21" s="28" customFormat="1" ht="15.5" x14ac:dyDescent="0.45">
      <c r="A14" s="53" t="s">
        <v>99</v>
      </c>
      <c r="B14" s="53"/>
      <c r="C14" s="58" t="s">
        <v>98</v>
      </c>
      <c r="D14" s="53" t="s">
        <v>100</v>
      </c>
      <c r="E14" s="53" t="s">
        <v>619</v>
      </c>
      <c r="F14" s="53"/>
      <c r="G14" s="53" t="s">
        <v>63</v>
      </c>
      <c r="H14" s="53" t="s">
        <v>71</v>
      </c>
      <c r="I14" s="53" t="s">
        <v>101</v>
      </c>
      <c r="J14" s="53" t="s">
        <v>102</v>
      </c>
      <c r="K14" s="53" t="s">
        <v>67</v>
      </c>
      <c r="L14" s="55"/>
      <c r="M14" s="55"/>
      <c r="N14" s="55"/>
      <c r="O14" s="55"/>
      <c r="P14" s="55"/>
      <c r="Q14" s="55"/>
      <c r="R14" s="55"/>
      <c r="S14" s="55"/>
      <c r="T14" s="55"/>
      <c r="U14" s="55"/>
    </row>
    <row r="15" spans="1:21" s="28" customFormat="1" ht="15.5" x14ac:dyDescent="0.45">
      <c r="A15" s="53" t="s">
        <v>416</v>
      </c>
      <c r="B15" s="53"/>
      <c r="C15" s="58" t="s">
        <v>415</v>
      </c>
      <c r="D15" s="53" t="s">
        <v>70</v>
      </c>
      <c r="E15" s="53" t="s">
        <v>619</v>
      </c>
      <c r="F15" s="53"/>
      <c r="G15" s="53" t="s">
        <v>63</v>
      </c>
      <c r="H15" s="53" t="s">
        <v>71</v>
      </c>
      <c r="I15" s="53" t="s">
        <v>72</v>
      </c>
      <c r="J15" s="53" t="s">
        <v>73</v>
      </c>
      <c r="K15" s="53" t="s">
        <v>74</v>
      </c>
      <c r="L15" s="55"/>
      <c r="M15" s="55"/>
      <c r="N15" s="55"/>
      <c r="O15" s="55"/>
      <c r="P15" s="55"/>
      <c r="Q15" s="55"/>
      <c r="R15" s="55"/>
      <c r="S15" s="55"/>
      <c r="T15" s="55"/>
      <c r="U15" s="55"/>
    </row>
    <row r="16" spans="1:21" s="28" customFormat="1" ht="15.5" x14ac:dyDescent="0.45">
      <c r="A16" s="53" t="s">
        <v>125</v>
      </c>
      <c r="B16" s="53"/>
      <c r="C16" s="58" t="s">
        <v>124</v>
      </c>
      <c r="D16" s="53" t="s">
        <v>126</v>
      </c>
      <c r="E16" s="53" t="s">
        <v>617</v>
      </c>
      <c r="F16" s="53"/>
      <c r="G16" s="53" t="s">
        <v>63</v>
      </c>
      <c r="H16" s="53" t="s">
        <v>64</v>
      </c>
      <c r="I16" s="53" t="s">
        <v>65</v>
      </c>
      <c r="J16" s="53" t="s">
        <v>66</v>
      </c>
      <c r="K16" s="53" t="s">
        <v>67</v>
      </c>
      <c r="L16" s="55"/>
      <c r="M16" s="55"/>
      <c r="N16" s="55"/>
      <c r="O16" s="55"/>
      <c r="P16" s="55"/>
      <c r="Q16" s="55"/>
      <c r="R16" s="55"/>
      <c r="S16" s="55"/>
      <c r="T16" s="55"/>
      <c r="U16" s="55"/>
    </row>
    <row r="17" spans="1:21" s="28" customFormat="1" ht="15.5" x14ac:dyDescent="0.45">
      <c r="A17" s="53" t="s">
        <v>550</v>
      </c>
      <c r="B17" s="53"/>
      <c r="C17" s="58" t="s">
        <v>549</v>
      </c>
      <c r="D17" s="53" t="s">
        <v>89</v>
      </c>
      <c r="E17" s="53" t="s">
        <v>618</v>
      </c>
      <c r="F17" s="53"/>
      <c r="G17" s="53" t="s">
        <v>63</v>
      </c>
      <c r="H17" s="53" t="s">
        <v>87</v>
      </c>
      <c r="I17" s="53" t="s">
        <v>106</v>
      </c>
      <c r="J17" s="53" t="s">
        <v>107</v>
      </c>
      <c r="K17" s="53" t="s">
        <v>108</v>
      </c>
      <c r="L17" s="55"/>
      <c r="M17" s="55"/>
      <c r="N17" s="55"/>
      <c r="O17" s="55"/>
      <c r="P17" s="55"/>
      <c r="Q17" s="55"/>
      <c r="R17" s="55"/>
      <c r="S17" s="55"/>
      <c r="T17" s="55"/>
      <c r="U17" s="55"/>
    </row>
    <row r="18" spans="1:21" s="28" customFormat="1" ht="15.5" x14ac:dyDescent="0.45">
      <c r="A18" s="53" t="s">
        <v>128</v>
      </c>
      <c r="B18" s="53"/>
      <c r="C18" s="58" t="s">
        <v>127</v>
      </c>
      <c r="D18" s="53" t="s">
        <v>104</v>
      </c>
      <c r="E18" s="53" t="s">
        <v>617</v>
      </c>
      <c r="F18" s="53"/>
      <c r="G18" s="53" t="s">
        <v>63</v>
      </c>
      <c r="H18" s="53" t="s">
        <v>64</v>
      </c>
      <c r="I18" s="53" t="s">
        <v>129</v>
      </c>
      <c r="J18" s="53" t="s">
        <v>130</v>
      </c>
      <c r="K18" s="53" t="s">
        <v>131</v>
      </c>
      <c r="L18" s="55"/>
      <c r="M18" s="55"/>
      <c r="N18" s="55"/>
      <c r="O18" s="55"/>
      <c r="P18" s="55"/>
      <c r="Q18" s="55"/>
      <c r="R18" s="55"/>
      <c r="S18" s="55"/>
      <c r="T18" s="55"/>
      <c r="U18" s="55"/>
    </row>
    <row r="19" spans="1:21" s="28" customFormat="1" ht="15.5" x14ac:dyDescent="0.45">
      <c r="A19" s="53" t="s">
        <v>133</v>
      </c>
      <c r="B19" s="53"/>
      <c r="C19" s="58" t="s">
        <v>132</v>
      </c>
      <c r="D19" s="53" t="s">
        <v>134</v>
      </c>
      <c r="E19" s="53" t="s">
        <v>617</v>
      </c>
      <c r="F19" s="53"/>
      <c r="G19" s="53" t="s">
        <v>63</v>
      </c>
      <c r="H19" s="53" t="s">
        <v>64</v>
      </c>
      <c r="I19" s="53" t="s">
        <v>135</v>
      </c>
      <c r="J19" s="53" t="s">
        <v>136</v>
      </c>
      <c r="K19" s="53" t="s">
        <v>137</v>
      </c>
      <c r="L19" s="55"/>
      <c r="M19" s="55"/>
      <c r="N19" s="55"/>
      <c r="O19" s="55"/>
      <c r="P19" s="55"/>
      <c r="Q19" s="55"/>
      <c r="R19" s="55"/>
      <c r="S19" s="55"/>
      <c r="T19" s="55"/>
      <c r="U19" s="55"/>
    </row>
    <row r="20" spans="1:21" ht="15.5" x14ac:dyDescent="0.45">
      <c r="A20" s="53" t="s">
        <v>532</v>
      </c>
      <c r="B20" s="53"/>
      <c r="C20" s="54" t="s">
        <v>531</v>
      </c>
      <c r="D20" s="53" t="s">
        <v>86</v>
      </c>
      <c r="E20" s="53" t="s">
        <v>618</v>
      </c>
      <c r="F20" s="53"/>
      <c r="G20" s="53" t="s">
        <v>63</v>
      </c>
      <c r="H20" s="53" t="s">
        <v>87</v>
      </c>
      <c r="I20" s="53" t="s">
        <v>72</v>
      </c>
      <c r="J20" s="53" t="s">
        <v>73</v>
      </c>
      <c r="K20" s="53" t="s">
        <v>74</v>
      </c>
      <c r="L20" s="55"/>
      <c r="M20" s="55"/>
      <c r="N20" s="55"/>
      <c r="O20" s="55"/>
      <c r="P20" s="55"/>
      <c r="Q20" s="55"/>
      <c r="R20" s="55"/>
      <c r="S20" s="55"/>
      <c r="T20" s="55"/>
      <c r="U20" s="55"/>
    </row>
    <row r="21" spans="1:21" ht="15.5" x14ac:dyDescent="0.45">
      <c r="A21" s="53" t="s">
        <v>419</v>
      </c>
      <c r="B21" s="53"/>
      <c r="C21" s="54" t="s">
        <v>418</v>
      </c>
      <c r="D21" s="53" t="s">
        <v>70</v>
      </c>
      <c r="E21" s="53" t="s">
        <v>619</v>
      </c>
      <c r="F21" s="53"/>
      <c r="G21" s="53" t="s">
        <v>63</v>
      </c>
      <c r="H21" s="53" t="s">
        <v>71</v>
      </c>
      <c r="I21" s="53" t="s">
        <v>65</v>
      </c>
      <c r="J21" s="53" t="s">
        <v>66</v>
      </c>
      <c r="K21" s="53" t="s">
        <v>67</v>
      </c>
      <c r="L21" s="55"/>
      <c r="M21" s="55"/>
      <c r="N21" s="55"/>
      <c r="O21" s="55"/>
      <c r="P21" s="55"/>
      <c r="Q21" s="55"/>
      <c r="R21" s="55"/>
      <c r="S21" s="55"/>
      <c r="T21" s="55"/>
      <c r="U21" s="55"/>
    </row>
    <row r="22" spans="1:21" s="28" customFormat="1" ht="15.5" x14ac:dyDescent="0.45">
      <c r="A22" s="53" t="s">
        <v>139</v>
      </c>
      <c r="B22" s="53"/>
      <c r="C22" s="54" t="s">
        <v>138</v>
      </c>
      <c r="D22" s="53" t="s">
        <v>126</v>
      </c>
      <c r="E22" s="53" t="s">
        <v>617</v>
      </c>
      <c r="F22" s="53"/>
      <c r="G22" s="53" t="s">
        <v>63</v>
      </c>
      <c r="H22" s="53" t="s">
        <v>64</v>
      </c>
      <c r="I22" s="53" t="s">
        <v>65</v>
      </c>
      <c r="J22" s="53" t="s">
        <v>66</v>
      </c>
      <c r="K22" s="53" t="s">
        <v>67</v>
      </c>
      <c r="L22" s="55"/>
      <c r="M22" s="55"/>
      <c r="N22" s="55"/>
      <c r="O22" s="55"/>
      <c r="P22" s="55"/>
      <c r="Q22" s="55"/>
      <c r="R22" s="55"/>
      <c r="S22" s="55"/>
      <c r="T22" s="55"/>
      <c r="U22" s="55"/>
    </row>
    <row r="23" spans="1:21" s="28" customFormat="1" ht="15.5" x14ac:dyDescent="0.45">
      <c r="A23" s="53" t="s">
        <v>603</v>
      </c>
      <c r="B23" s="53"/>
      <c r="C23" s="54" t="s">
        <v>602</v>
      </c>
      <c r="D23" s="53" t="s">
        <v>89</v>
      </c>
      <c r="E23" s="53" t="s">
        <v>618</v>
      </c>
      <c r="F23" s="53"/>
      <c r="G23" s="53" t="s">
        <v>80</v>
      </c>
      <c r="H23" s="53" t="s">
        <v>87</v>
      </c>
      <c r="I23" s="53" t="s">
        <v>295</v>
      </c>
      <c r="J23" s="53" t="s">
        <v>296</v>
      </c>
      <c r="K23" s="53" t="s">
        <v>114</v>
      </c>
      <c r="L23" s="55"/>
      <c r="M23" s="55"/>
      <c r="N23" s="55"/>
      <c r="O23" s="55"/>
      <c r="P23" s="55"/>
      <c r="Q23" s="55"/>
      <c r="R23" s="55"/>
      <c r="S23" s="55"/>
      <c r="T23" s="55"/>
      <c r="U23" s="55"/>
    </row>
    <row r="24" spans="1:21" s="28" customFormat="1" ht="15.5" x14ac:dyDescent="0.45">
      <c r="A24" s="53" t="s">
        <v>501</v>
      </c>
      <c r="B24" s="53"/>
      <c r="C24" s="54" t="s">
        <v>500</v>
      </c>
      <c r="D24" s="53" t="s">
        <v>86</v>
      </c>
      <c r="E24" s="53" t="s">
        <v>618</v>
      </c>
      <c r="F24" s="53"/>
      <c r="G24" s="53" t="s">
        <v>80</v>
      </c>
      <c r="H24" s="53" t="s">
        <v>87</v>
      </c>
      <c r="I24" s="53" t="s">
        <v>502</v>
      </c>
      <c r="J24" s="53" t="s">
        <v>503</v>
      </c>
      <c r="K24" s="53" t="s">
        <v>83</v>
      </c>
      <c r="L24" s="55"/>
      <c r="M24" s="55"/>
      <c r="N24" s="55"/>
      <c r="O24" s="55"/>
      <c r="P24" s="55"/>
      <c r="Q24" s="55"/>
      <c r="R24" s="55"/>
      <c r="S24" s="55"/>
      <c r="T24" s="55"/>
      <c r="U24" s="55"/>
    </row>
    <row r="25" spans="1:21" s="28" customFormat="1" ht="15.5" x14ac:dyDescent="0.45">
      <c r="A25" s="53" t="s">
        <v>141</v>
      </c>
      <c r="B25" s="53"/>
      <c r="C25" s="54" t="s">
        <v>140</v>
      </c>
      <c r="D25" s="53" t="s">
        <v>62</v>
      </c>
      <c r="E25" s="53" t="s">
        <v>617</v>
      </c>
      <c r="F25" s="53"/>
      <c r="G25" s="53" t="s">
        <v>63</v>
      </c>
      <c r="H25" s="53" t="s">
        <v>64</v>
      </c>
      <c r="I25" s="53" t="s">
        <v>65</v>
      </c>
      <c r="J25" s="53" t="s">
        <v>66</v>
      </c>
      <c r="K25" s="53" t="s">
        <v>67</v>
      </c>
      <c r="L25" s="55"/>
      <c r="M25" s="55"/>
      <c r="N25" s="55"/>
      <c r="O25" s="55"/>
      <c r="P25" s="55"/>
      <c r="Q25" s="55"/>
      <c r="R25" s="55"/>
      <c r="S25" s="55"/>
      <c r="T25" s="55"/>
      <c r="U25" s="55"/>
    </row>
    <row r="26" spans="1:21" s="28" customFormat="1" ht="15.5" x14ac:dyDescent="0.45">
      <c r="A26" s="53" t="s">
        <v>143</v>
      </c>
      <c r="B26" s="53"/>
      <c r="C26" s="54" t="s">
        <v>142</v>
      </c>
      <c r="D26" s="53" t="s">
        <v>104</v>
      </c>
      <c r="E26" s="53" t="s">
        <v>617</v>
      </c>
      <c r="F26" s="53"/>
      <c r="G26" s="53" t="s">
        <v>63</v>
      </c>
      <c r="H26" s="53" t="s">
        <v>64</v>
      </c>
      <c r="I26" s="53" t="s">
        <v>101</v>
      </c>
      <c r="J26" s="53" t="s">
        <v>102</v>
      </c>
      <c r="K26" s="53" t="s">
        <v>67</v>
      </c>
      <c r="L26" s="55"/>
      <c r="M26" s="55"/>
      <c r="N26" s="55"/>
      <c r="O26" s="55"/>
      <c r="P26" s="55"/>
      <c r="Q26" s="55"/>
      <c r="R26" s="55"/>
      <c r="S26" s="55"/>
      <c r="T26" s="55"/>
      <c r="U26" s="55"/>
    </row>
    <row r="27" spans="1:21" s="28" customFormat="1" ht="15.5" x14ac:dyDescent="0.45">
      <c r="A27" s="53" t="s">
        <v>421</v>
      </c>
      <c r="B27" s="53"/>
      <c r="C27" s="54" t="s">
        <v>420</v>
      </c>
      <c r="D27" s="53" t="s">
        <v>70</v>
      </c>
      <c r="E27" s="53" t="s">
        <v>619</v>
      </c>
      <c r="F27" s="53"/>
      <c r="G27" s="53" t="s">
        <v>63</v>
      </c>
      <c r="H27" s="53" t="s">
        <v>71</v>
      </c>
      <c r="I27" s="53" t="s">
        <v>65</v>
      </c>
      <c r="J27" s="53" t="s">
        <v>66</v>
      </c>
      <c r="K27" s="53" t="s">
        <v>67</v>
      </c>
      <c r="L27" s="55"/>
      <c r="M27" s="55"/>
      <c r="N27" s="55"/>
      <c r="O27" s="55"/>
      <c r="P27" s="55"/>
      <c r="Q27" s="55"/>
      <c r="R27" s="55"/>
      <c r="S27" s="55"/>
      <c r="T27" s="55"/>
      <c r="U27" s="55"/>
    </row>
    <row r="28" spans="1:21" s="28" customFormat="1" ht="15.5" x14ac:dyDescent="0.45">
      <c r="A28" s="53" t="s">
        <v>487</v>
      </c>
      <c r="B28" s="53"/>
      <c r="C28" s="54" t="s">
        <v>486</v>
      </c>
      <c r="D28" s="53" t="s">
        <v>86</v>
      </c>
      <c r="E28" s="53" t="s">
        <v>618</v>
      </c>
      <c r="F28" s="53"/>
      <c r="G28" s="53" t="s">
        <v>80</v>
      </c>
      <c r="H28" s="53" t="s">
        <v>87</v>
      </c>
      <c r="I28" s="53" t="s">
        <v>197</v>
      </c>
      <c r="J28" s="53" t="s">
        <v>198</v>
      </c>
      <c r="K28" s="53" t="s">
        <v>114</v>
      </c>
      <c r="L28" s="55"/>
      <c r="M28" s="55"/>
      <c r="N28" s="55"/>
      <c r="O28" s="55"/>
      <c r="P28" s="55"/>
      <c r="Q28" s="55"/>
      <c r="R28" s="55"/>
      <c r="S28" s="55"/>
      <c r="T28" s="55"/>
      <c r="U28" s="55"/>
    </row>
    <row r="29" spans="1:21" s="28" customFormat="1" ht="15.5" x14ac:dyDescent="0.45">
      <c r="A29" s="53" t="s">
        <v>145</v>
      </c>
      <c r="B29" s="53"/>
      <c r="C29" s="54" t="s">
        <v>144</v>
      </c>
      <c r="D29" s="53" t="s">
        <v>62</v>
      </c>
      <c r="E29" s="53" t="s">
        <v>617</v>
      </c>
      <c r="F29" s="53"/>
      <c r="G29" s="53" t="s">
        <v>63</v>
      </c>
      <c r="H29" s="53" t="s">
        <v>64</v>
      </c>
      <c r="I29" s="53" t="s">
        <v>72</v>
      </c>
      <c r="J29" s="53" t="s">
        <v>73</v>
      </c>
      <c r="K29" s="53" t="s">
        <v>74</v>
      </c>
      <c r="L29" s="55"/>
      <c r="M29" s="55"/>
      <c r="N29" s="55"/>
      <c r="O29" s="55"/>
      <c r="P29" s="55"/>
      <c r="Q29" s="55"/>
      <c r="R29" s="55"/>
      <c r="S29" s="55"/>
      <c r="T29" s="55"/>
      <c r="U29" s="55"/>
    </row>
    <row r="30" spans="1:21" s="28" customFormat="1" ht="15.5" x14ac:dyDescent="0.45">
      <c r="A30" s="53" t="s">
        <v>147</v>
      </c>
      <c r="B30" s="53"/>
      <c r="C30" s="54" t="s">
        <v>146</v>
      </c>
      <c r="D30" s="53" t="s">
        <v>62</v>
      </c>
      <c r="E30" s="53" t="s">
        <v>617</v>
      </c>
      <c r="F30" s="53"/>
      <c r="G30" s="53" t="s">
        <v>63</v>
      </c>
      <c r="H30" s="53" t="s">
        <v>64</v>
      </c>
      <c r="I30" s="53" t="s">
        <v>65</v>
      </c>
      <c r="J30" s="53" t="s">
        <v>66</v>
      </c>
      <c r="K30" s="53" t="s">
        <v>67</v>
      </c>
      <c r="L30" s="55"/>
      <c r="M30" s="55"/>
      <c r="N30" s="55"/>
      <c r="O30" s="55"/>
      <c r="P30" s="55"/>
      <c r="Q30" s="55"/>
      <c r="R30" s="55"/>
      <c r="S30" s="55"/>
      <c r="T30" s="55"/>
      <c r="U30" s="55"/>
    </row>
    <row r="31" spans="1:21" s="28" customFormat="1" ht="15.5" x14ac:dyDescent="0.45">
      <c r="A31" s="53" t="s">
        <v>542</v>
      </c>
      <c r="B31" s="53"/>
      <c r="C31" s="54" t="s">
        <v>541</v>
      </c>
      <c r="D31" s="53" t="s">
        <v>86</v>
      </c>
      <c r="E31" s="53" t="s">
        <v>618</v>
      </c>
      <c r="F31" s="53"/>
      <c r="G31" s="53" t="s">
        <v>63</v>
      </c>
      <c r="H31" s="53" t="s">
        <v>87</v>
      </c>
      <c r="I31" s="53" t="s">
        <v>65</v>
      </c>
      <c r="J31" s="53" t="s">
        <v>66</v>
      </c>
      <c r="K31" s="53" t="s">
        <v>67</v>
      </c>
      <c r="L31" s="55"/>
      <c r="M31" s="55"/>
      <c r="N31" s="55"/>
      <c r="O31" s="55"/>
      <c r="P31" s="55"/>
      <c r="Q31" s="55"/>
      <c r="R31" s="55"/>
      <c r="S31" s="55"/>
      <c r="T31" s="55"/>
      <c r="U31" s="55"/>
    </row>
    <row r="32" spans="1:21" s="28" customFormat="1" ht="15.5" x14ac:dyDescent="0.45">
      <c r="A32" s="53" t="s">
        <v>648</v>
      </c>
      <c r="B32" s="53"/>
      <c r="C32" s="54" t="s">
        <v>148</v>
      </c>
      <c r="D32" s="53" t="s">
        <v>94</v>
      </c>
      <c r="E32" s="53" t="s">
        <v>617</v>
      </c>
      <c r="F32" s="53"/>
      <c r="G32" s="53" t="s">
        <v>80</v>
      </c>
      <c r="H32" s="53" t="s">
        <v>64</v>
      </c>
      <c r="I32" s="53" t="s">
        <v>149</v>
      </c>
      <c r="J32" s="53" t="s">
        <v>150</v>
      </c>
      <c r="K32" s="53" t="s">
        <v>151</v>
      </c>
      <c r="L32" s="55"/>
      <c r="M32" s="55"/>
      <c r="N32" s="55"/>
      <c r="O32" s="55"/>
      <c r="P32" s="55"/>
      <c r="Q32" s="55"/>
      <c r="R32" s="55"/>
      <c r="S32" s="55"/>
      <c r="T32" s="55"/>
      <c r="U32" s="55"/>
    </row>
    <row r="33" spans="1:21" s="28" customFormat="1" ht="15.5" x14ac:dyDescent="0.45">
      <c r="A33" s="53" t="s">
        <v>153</v>
      </c>
      <c r="B33" s="53"/>
      <c r="C33" s="54" t="s">
        <v>152</v>
      </c>
      <c r="D33" s="53" t="s">
        <v>62</v>
      </c>
      <c r="E33" s="53" t="s">
        <v>617</v>
      </c>
      <c r="F33" s="53"/>
      <c r="G33" s="53" t="s">
        <v>63</v>
      </c>
      <c r="H33" s="53" t="s">
        <v>64</v>
      </c>
      <c r="I33" s="53" t="s">
        <v>65</v>
      </c>
      <c r="J33" s="53" t="s">
        <v>66</v>
      </c>
      <c r="K33" s="53" t="s">
        <v>67</v>
      </c>
      <c r="L33" s="55"/>
      <c r="M33" s="55"/>
      <c r="N33" s="55"/>
      <c r="O33" s="55"/>
      <c r="P33" s="55"/>
      <c r="Q33" s="55"/>
      <c r="R33" s="55"/>
      <c r="S33" s="55"/>
      <c r="T33" s="55"/>
      <c r="U33" s="55"/>
    </row>
    <row r="34" spans="1:21" s="28" customFormat="1" ht="15.5" x14ac:dyDescent="0.45">
      <c r="A34" s="53" t="s">
        <v>155</v>
      </c>
      <c r="B34" s="53"/>
      <c r="C34" s="54" t="s">
        <v>154</v>
      </c>
      <c r="D34" s="53" t="s">
        <v>79</v>
      </c>
      <c r="E34" s="53" t="s">
        <v>617</v>
      </c>
      <c r="F34" s="53"/>
      <c r="G34" s="53" t="s">
        <v>63</v>
      </c>
      <c r="H34" s="53" t="s">
        <v>64</v>
      </c>
      <c r="I34" s="53" t="s">
        <v>106</v>
      </c>
      <c r="J34" s="53" t="s">
        <v>107</v>
      </c>
      <c r="K34" s="53" t="s">
        <v>108</v>
      </c>
      <c r="L34" s="55"/>
      <c r="M34" s="55"/>
      <c r="N34" s="55"/>
      <c r="O34" s="55"/>
      <c r="P34" s="55"/>
      <c r="Q34" s="55"/>
      <c r="R34" s="55"/>
      <c r="S34" s="55"/>
      <c r="T34" s="55"/>
      <c r="U34" s="55"/>
    </row>
    <row r="35" spans="1:21" s="28" customFormat="1" ht="15.5" x14ac:dyDescent="0.45">
      <c r="A35" s="53" t="s">
        <v>157</v>
      </c>
      <c r="B35" s="53"/>
      <c r="C35" s="54" t="s">
        <v>156</v>
      </c>
      <c r="D35" s="53" t="s">
        <v>126</v>
      </c>
      <c r="E35" s="53" t="s">
        <v>617</v>
      </c>
      <c r="F35" s="53"/>
      <c r="G35" s="53" t="s">
        <v>63</v>
      </c>
      <c r="H35" s="53" t="s">
        <v>64</v>
      </c>
      <c r="I35" s="53" t="s">
        <v>65</v>
      </c>
      <c r="J35" s="53" t="s">
        <v>66</v>
      </c>
      <c r="K35" s="53" t="s">
        <v>67</v>
      </c>
      <c r="L35" s="55"/>
      <c r="M35" s="55"/>
      <c r="N35" s="55"/>
      <c r="O35" s="55"/>
      <c r="P35" s="55"/>
      <c r="Q35" s="55"/>
      <c r="R35" s="55"/>
      <c r="S35" s="55"/>
      <c r="T35" s="55"/>
      <c r="U35" s="55"/>
    </row>
    <row r="36" spans="1:21" s="28" customFormat="1" ht="15.5" x14ac:dyDescent="0.45">
      <c r="A36" s="53" t="s">
        <v>423</v>
      </c>
      <c r="B36" s="53"/>
      <c r="C36" s="54" t="s">
        <v>422</v>
      </c>
      <c r="D36" s="53" t="s">
        <v>70</v>
      </c>
      <c r="E36" s="53" t="s">
        <v>619</v>
      </c>
      <c r="F36" s="53"/>
      <c r="G36" s="53" t="s">
        <v>63</v>
      </c>
      <c r="H36" s="53" t="s">
        <v>71</v>
      </c>
      <c r="I36" s="53" t="s">
        <v>72</v>
      </c>
      <c r="J36" s="53" t="s">
        <v>73</v>
      </c>
      <c r="K36" s="53" t="s">
        <v>74</v>
      </c>
      <c r="L36" s="55"/>
      <c r="M36" s="55"/>
      <c r="N36" s="55"/>
      <c r="O36" s="55"/>
      <c r="P36" s="55"/>
      <c r="Q36" s="55"/>
      <c r="R36" s="55"/>
      <c r="S36" s="55"/>
      <c r="T36" s="55"/>
      <c r="U36" s="55"/>
    </row>
    <row r="37" spans="1:21" s="28" customFormat="1" ht="15.5" x14ac:dyDescent="0.45">
      <c r="A37" s="53" t="s">
        <v>159</v>
      </c>
      <c r="B37" s="53"/>
      <c r="C37" s="54" t="s">
        <v>158</v>
      </c>
      <c r="D37" s="53" t="s">
        <v>126</v>
      </c>
      <c r="E37" s="53" t="s">
        <v>617</v>
      </c>
      <c r="F37" s="53"/>
      <c r="G37" s="53" t="s">
        <v>63</v>
      </c>
      <c r="H37" s="53" t="s">
        <v>64</v>
      </c>
      <c r="I37" s="53" t="s">
        <v>65</v>
      </c>
      <c r="J37" s="53" t="s">
        <v>66</v>
      </c>
      <c r="K37" s="53" t="s">
        <v>67</v>
      </c>
      <c r="L37" s="55"/>
      <c r="M37" s="55"/>
      <c r="N37" s="55"/>
      <c r="O37" s="55"/>
      <c r="P37" s="55"/>
      <c r="Q37" s="55"/>
      <c r="R37" s="55"/>
      <c r="S37" s="55"/>
      <c r="T37" s="55"/>
      <c r="U37" s="55"/>
    </row>
    <row r="38" spans="1:21" s="28" customFormat="1" ht="15.5" x14ac:dyDescent="0.45">
      <c r="A38" s="53" t="s">
        <v>426</v>
      </c>
      <c r="B38" s="53"/>
      <c r="C38" s="54" t="s">
        <v>425</v>
      </c>
      <c r="D38" s="53" t="s">
        <v>70</v>
      </c>
      <c r="E38" s="53" t="s">
        <v>619</v>
      </c>
      <c r="F38" s="53"/>
      <c r="G38" s="53" t="s">
        <v>63</v>
      </c>
      <c r="H38" s="53" t="s">
        <v>71</v>
      </c>
      <c r="I38" s="53" t="s">
        <v>65</v>
      </c>
      <c r="J38" s="53" t="s">
        <v>66</v>
      </c>
      <c r="K38" s="53" t="s">
        <v>67</v>
      </c>
      <c r="L38" s="55"/>
      <c r="M38" s="55"/>
      <c r="N38" s="55"/>
      <c r="O38" s="55"/>
      <c r="P38" s="55"/>
      <c r="Q38" s="55"/>
      <c r="R38" s="55"/>
      <c r="S38" s="55"/>
      <c r="T38" s="55"/>
      <c r="U38" s="55"/>
    </row>
    <row r="39" spans="1:21" s="28" customFormat="1" ht="15.5" x14ac:dyDescent="0.45">
      <c r="A39" s="53" t="s">
        <v>428</v>
      </c>
      <c r="B39" s="53"/>
      <c r="C39" s="54" t="s">
        <v>427</v>
      </c>
      <c r="D39" s="53" t="s">
        <v>100</v>
      </c>
      <c r="E39" s="53" t="s">
        <v>619</v>
      </c>
      <c r="F39" s="53"/>
      <c r="G39" s="53" t="s">
        <v>63</v>
      </c>
      <c r="H39" s="53" t="s">
        <v>71</v>
      </c>
      <c r="I39" s="53" t="s">
        <v>129</v>
      </c>
      <c r="J39" s="53" t="s">
        <v>130</v>
      </c>
      <c r="K39" s="53" t="s">
        <v>131</v>
      </c>
      <c r="L39" s="55"/>
      <c r="M39" s="55"/>
      <c r="N39" s="55"/>
      <c r="O39" s="55"/>
      <c r="P39" s="55"/>
      <c r="Q39" s="55"/>
      <c r="R39" s="55"/>
      <c r="S39" s="55"/>
      <c r="T39" s="55"/>
      <c r="U39" s="55"/>
    </row>
    <row r="40" spans="1:21" ht="15.5" x14ac:dyDescent="0.45">
      <c r="A40" s="53" t="s">
        <v>161</v>
      </c>
      <c r="B40" s="53"/>
      <c r="C40" s="54" t="s">
        <v>160</v>
      </c>
      <c r="D40" s="53" t="s">
        <v>62</v>
      </c>
      <c r="E40" s="53" t="s">
        <v>617</v>
      </c>
      <c r="F40" s="53"/>
      <c r="G40" s="53" t="s">
        <v>63</v>
      </c>
      <c r="H40" s="53" t="s">
        <v>64</v>
      </c>
      <c r="I40" s="53" t="s">
        <v>65</v>
      </c>
      <c r="J40" s="53" t="s">
        <v>66</v>
      </c>
      <c r="K40" s="53" t="s">
        <v>67</v>
      </c>
      <c r="L40" s="55"/>
      <c r="M40" s="55"/>
      <c r="N40" s="55"/>
      <c r="O40" s="55"/>
      <c r="P40" s="55"/>
      <c r="Q40" s="55"/>
      <c r="R40" s="55"/>
      <c r="S40" s="55"/>
      <c r="T40" s="55"/>
      <c r="U40" s="55"/>
    </row>
    <row r="41" spans="1:21" s="28" customFormat="1" ht="15.5" x14ac:dyDescent="0.45">
      <c r="A41" s="53" t="s">
        <v>431</v>
      </c>
      <c r="B41" s="53"/>
      <c r="C41" s="54" t="s">
        <v>430</v>
      </c>
      <c r="D41" s="53" t="s">
        <v>100</v>
      </c>
      <c r="E41" s="53" t="s">
        <v>619</v>
      </c>
      <c r="F41" s="53"/>
      <c r="G41" s="53" t="s">
        <v>63</v>
      </c>
      <c r="H41" s="53" t="s">
        <v>71</v>
      </c>
      <c r="I41" s="53" t="s">
        <v>90</v>
      </c>
      <c r="J41" s="53" t="s">
        <v>91</v>
      </c>
      <c r="K41" s="53" t="s">
        <v>92</v>
      </c>
      <c r="L41" s="55"/>
      <c r="M41" s="55"/>
      <c r="N41" s="55"/>
      <c r="O41" s="55"/>
      <c r="P41" s="55"/>
      <c r="Q41" s="55"/>
      <c r="R41" s="55"/>
      <c r="S41" s="55"/>
      <c r="T41" s="55"/>
      <c r="U41" s="55"/>
    </row>
    <row r="42" spans="1:21" s="28" customFormat="1" ht="15.5" x14ac:dyDescent="0.45">
      <c r="A42" s="53" t="s">
        <v>433</v>
      </c>
      <c r="B42" s="53"/>
      <c r="C42" s="54" t="s">
        <v>432</v>
      </c>
      <c r="D42" s="53" t="s">
        <v>70</v>
      </c>
      <c r="E42" s="53" t="s">
        <v>619</v>
      </c>
      <c r="F42" s="53"/>
      <c r="G42" s="53" t="s">
        <v>63</v>
      </c>
      <c r="H42" s="53" t="s">
        <v>71</v>
      </c>
      <c r="I42" s="53" t="s">
        <v>65</v>
      </c>
      <c r="J42" s="53" t="s">
        <v>66</v>
      </c>
      <c r="K42" s="53" t="s">
        <v>67</v>
      </c>
      <c r="L42" s="55"/>
      <c r="M42" s="55"/>
      <c r="N42" s="55"/>
      <c r="O42" s="55"/>
      <c r="P42" s="55"/>
      <c r="Q42" s="55"/>
      <c r="R42" s="55"/>
      <c r="S42" s="55"/>
      <c r="T42" s="55"/>
      <c r="U42" s="55"/>
    </row>
    <row r="43" spans="1:21" s="28" customFormat="1" ht="15.5" x14ac:dyDescent="0.45">
      <c r="A43" s="53" t="s">
        <v>536</v>
      </c>
      <c r="B43" s="53"/>
      <c r="C43" s="54" t="s">
        <v>535</v>
      </c>
      <c r="D43" s="53" t="s">
        <v>86</v>
      </c>
      <c r="E43" s="53" t="s">
        <v>618</v>
      </c>
      <c r="F43" s="53"/>
      <c r="G43" s="53" t="s">
        <v>63</v>
      </c>
      <c r="H43" s="53" t="s">
        <v>87</v>
      </c>
      <c r="I43" s="53" t="s">
        <v>65</v>
      </c>
      <c r="J43" s="53" t="s">
        <v>66</v>
      </c>
      <c r="K43" s="53" t="s">
        <v>67</v>
      </c>
      <c r="L43" s="55"/>
      <c r="M43" s="55"/>
      <c r="N43" s="55"/>
      <c r="O43" s="55"/>
      <c r="P43" s="55"/>
      <c r="Q43" s="55"/>
      <c r="R43" s="55"/>
      <c r="S43" s="55"/>
      <c r="T43" s="55"/>
      <c r="U43" s="55"/>
    </row>
    <row r="44" spans="1:21" s="28" customFormat="1" ht="15.5" x14ac:dyDescent="0.45">
      <c r="A44" s="53" t="s">
        <v>624</v>
      </c>
      <c r="B44" s="53"/>
      <c r="C44" s="56" t="s">
        <v>646</v>
      </c>
      <c r="D44" s="53" t="s">
        <v>100</v>
      </c>
      <c r="E44" s="53" t="s">
        <v>619</v>
      </c>
      <c r="F44" s="53"/>
      <c r="G44" s="53" t="s">
        <v>80</v>
      </c>
      <c r="H44" s="53"/>
      <c r="I44" s="53" t="s">
        <v>290</v>
      </c>
      <c r="J44" s="53" t="s">
        <v>647</v>
      </c>
      <c r="K44" s="53" t="s">
        <v>92</v>
      </c>
      <c r="L44" s="55"/>
      <c r="M44" s="55"/>
      <c r="N44" s="55"/>
      <c r="O44" s="55"/>
      <c r="P44" s="55"/>
      <c r="Q44" s="55"/>
      <c r="R44" s="55"/>
      <c r="S44" s="55"/>
      <c r="T44" s="55"/>
      <c r="U44" s="55"/>
    </row>
    <row r="45" spans="1:21" s="28" customFormat="1" ht="15.5" x14ac:dyDescent="0.45">
      <c r="A45" s="53" t="s">
        <v>607</v>
      </c>
      <c r="B45" s="53"/>
      <c r="C45" s="54" t="s">
        <v>606</v>
      </c>
      <c r="D45" s="53" t="s">
        <v>487</v>
      </c>
      <c r="E45" s="53" t="s">
        <v>618</v>
      </c>
      <c r="F45" s="53"/>
      <c r="G45" s="53" t="s">
        <v>80</v>
      </c>
      <c r="H45" s="53" t="s">
        <v>188</v>
      </c>
      <c r="I45" s="53" t="s">
        <v>197</v>
      </c>
      <c r="J45" s="53" t="s">
        <v>198</v>
      </c>
      <c r="K45" s="53" t="s">
        <v>114</v>
      </c>
      <c r="L45" s="55"/>
      <c r="M45" s="55"/>
      <c r="N45" s="55"/>
      <c r="O45" s="55"/>
      <c r="P45" s="55"/>
      <c r="Q45" s="55"/>
      <c r="R45" s="55"/>
      <c r="S45" s="55"/>
      <c r="T45" s="55"/>
      <c r="U45" s="55"/>
    </row>
    <row r="46" spans="1:21" s="28" customFormat="1" ht="15.5" x14ac:dyDescent="0.45">
      <c r="A46" s="53" t="s">
        <v>163</v>
      </c>
      <c r="B46" s="53"/>
      <c r="C46" s="54" t="s">
        <v>162</v>
      </c>
      <c r="D46" s="53" t="s">
        <v>104</v>
      </c>
      <c r="E46" s="53" t="s">
        <v>617</v>
      </c>
      <c r="F46" s="53"/>
      <c r="G46" s="53" t="s">
        <v>63</v>
      </c>
      <c r="H46" s="53" t="s">
        <v>64</v>
      </c>
      <c r="I46" s="53" t="s">
        <v>129</v>
      </c>
      <c r="J46" s="53" t="s">
        <v>130</v>
      </c>
      <c r="K46" s="53" t="s">
        <v>131</v>
      </c>
      <c r="L46" s="55"/>
      <c r="M46" s="55"/>
      <c r="N46" s="55"/>
      <c r="O46" s="55"/>
      <c r="P46" s="55"/>
      <c r="Q46" s="55"/>
      <c r="R46" s="55"/>
      <c r="S46" s="55"/>
      <c r="T46" s="55"/>
      <c r="U46" s="55"/>
    </row>
    <row r="47" spans="1:21" s="28" customFormat="1" ht="15.5" x14ac:dyDescent="0.45">
      <c r="A47" s="53" t="s">
        <v>165</v>
      </c>
      <c r="B47" s="53"/>
      <c r="C47" s="54" t="s">
        <v>164</v>
      </c>
      <c r="D47" s="53" t="s">
        <v>126</v>
      </c>
      <c r="E47" s="53" t="s">
        <v>617</v>
      </c>
      <c r="F47" s="53"/>
      <c r="G47" s="53" t="s">
        <v>63</v>
      </c>
      <c r="H47" s="53" t="s">
        <v>64</v>
      </c>
      <c r="I47" s="53" t="s">
        <v>72</v>
      </c>
      <c r="J47" s="53" t="s">
        <v>73</v>
      </c>
      <c r="K47" s="53" t="s">
        <v>74</v>
      </c>
      <c r="L47" s="55"/>
      <c r="M47" s="55"/>
      <c r="N47" s="55"/>
      <c r="O47" s="55"/>
      <c r="P47" s="55"/>
      <c r="Q47" s="55"/>
      <c r="R47" s="55"/>
      <c r="S47" s="55"/>
      <c r="T47" s="55"/>
      <c r="U47" s="55"/>
    </row>
    <row r="48" spans="1:21" s="28" customFormat="1" ht="15.5" x14ac:dyDescent="0.45">
      <c r="A48" s="53" t="s">
        <v>167</v>
      </c>
      <c r="B48" s="53"/>
      <c r="C48" s="54" t="s">
        <v>166</v>
      </c>
      <c r="D48" s="53" t="s">
        <v>62</v>
      </c>
      <c r="E48" s="53" t="s">
        <v>617</v>
      </c>
      <c r="F48" s="53"/>
      <c r="G48" s="53" t="s">
        <v>63</v>
      </c>
      <c r="H48" s="53" t="s">
        <v>64</v>
      </c>
      <c r="I48" s="53" t="s">
        <v>65</v>
      </c>
      <c r="J48" s="53" t="s">
        <v>66</v>
      </c>
      <c r="K48" s="53" t="s">
        <v>67</v>
      </c>
      <c r="L48" s="55"/>
      <c r="M48" s="55"/>
      <c r="N48" s="55"/>
      <c r="O48" s="55"/>
      <c r="P48" s="55"/>
      <c r="Q48" s="55"/>
      <c r="R48" s="55"/>
      <c r="S48" s="55"/>
      <c r="T48" s="55"/>
      <c r="U48" s="55"/>
    </row>
    <row r="49" spans="1:21" s="28" customFormat="1" ht="15.5" x14ac:dyDescent="0.45">
      <c r="A49" s="53" t="s">
        <v>169</v>
      </c>
      <c r="B49" s="53"/>
      <c r="C49" s="54" t="s">
        <v>168</v>
      </c>
      <c r="D49" s="53" t="s">
        <v>62</v>
      </c>
      <c r="E49" s="53" t="s">
        <v>617</v>
      </c>
      <c r="F49" s="53"/>
      <c r="G49" s="53" t="s">
        <v>63</v>
      </c>
      <c r="H49" s="53" t="s">
        <v>64</v>
      </c>
      <c r="I49" s="53" t="s">
        <v>65</v>
      </c>
      <c r="J49" s="53" t="s">
        <v>66</v>
      </c>
      <c r="K49" s="53" t="s">
        <v>67</v>
      </c>
      <c r="L49" s="55"/>
      <c r="M49" s="55"/>
      <c r="N49" s="55"/>
      <c r="O49" s="55"/>
      <c r="P49" s="55"/>
      <c r="Q49" s="55"/>
      <c r="R49" s="55"/>
      <c r="S49" s="55"/>
      <c r="T49" s="55"/>
      <c r="U49" s="55"/>
    </row>
    <row r="50" spans="1:21" ht="15.5" x14ac:dyDescent="0.45">
      <c r="A50" s="53" t="s">
        <v>171</v>
      </c>
      <c r="B50" s="53"/>
      <c r="C50" s="54" t="s">
        <v>170</v>
      </c>
      <c r="D50" s="53" t="s">
        <v>172</v>
      </c>
      <c r="E50" s="53" t="s">
        <v>617</v>
      </c>
      <c r="F50" s="53"/>
      <c r="G50" s="53" t="s">
        <v>80</v>
      </c>
      <c r="H50" s="53" t="s">
        <v>64</v>
      </c>
      <c r="I50" s="53" t="s">
        <v>173</v>
      </c>
      <c r="J50" s="53" t="s">
        <v>174</v>
      </c>
      <c r="K50" s="53" t="s">
        <v>175</v>
      </c>
      <c r="L50" s="55"/>
      <c r="M50" s="55"/>
      <c r="N50" s="55"/>
      <c r="O50" s="55"/>
      <c r="P50" s="55"/>
      <c r="Q50" s="55"/>
      <c r="R50" s="55"/>
      <c r="S50" s="55"/>
      <c r="T50" s="55"/>
      <c r="U50" s="55"/>
    </row>
    <row r="51" spans="1:21" s="28" customFormat="1" ht="15.5" x14ac:dyDescent="0.45">
      <c r="A51" s="53" t="s">
        <v>177</v>
      </c>
      <c r="B51" s="53"/>
      <c r="C51" s="54" t="s">
        <v>176</v>
      </c>
      <c r="D51" s="53" t="s">
        <v>126</v>
      </c>
      <c r="E51" s="53" t="s">
        <v>617</v>
      </c>
      <c r="F51" s="53"/>
      <c r="G51" s="53" t="s">
        <v>63</v>
      </c>
      <c r="H51" s="53" t="s">
        <v>64</v>
      </c>
      <c r="I51" s="53" t="s">
        <v>65</v>
      </c>
      <c r="J51" s="53" t="s">
        <v>66</v>
      </c>
      <c r="K51" s="53" t="s">
        <v>67</v>
      </c>
      <c r="L51" s="55"/>
      <c r="M51" s="55"/>
      <c r="N51" s="55"/>
      <c r="O51" s="55"/>
      <c r="P51" s="55"/>
      <c r="Q51" s="55"/>
      <c r="R51" s="55"/>
      <c r="S51" s="55"/>
      <c r="T51" s="55"/>
      <c r="U51" s="55"/>
    </row>
    <row r="52" spans="1:21" s="28" customFormat="1" ht="15.5" x14ac:dyDescent="0.45">
      <c r="A52" s="53" t="s">
        <v>179</v>
      </c>
      <c r="B52" s="53"/>
      <c r="C52" s="57" t="s">
        <v>178</v>
      </c>
      <c r="D52" s="53" t="s">
        <v>134</v>
      </c>
      <c r="E52" s="53" t="s">
        <v>617</v>
      </c>
      <c r="F52" s="53"/>
      <c r="G52" s="53" t="s">
        <v>63</v>
      </c>
      <c r="H52" s="53" t="s">
        <v>64</v>
      </c>
      <c r="I52" s="53" t="s">
        <v>180</v>
      </c>
      <c r="J52" s="53" t="s">
        <v>181</v>
      </c>
      <c r="K52" s="53" t="s">
        <v>182</v>
      </c>
      <c r="L52" s="55"/>
      <c r="M52" s="55"/>
      <c r="N52" s="55"/>
      <c r="O52" s="55"/>
      <c r="P52" s="55"/>
      <c r="Q52" s="55"/>
      <c r="R52" s="55"/>
      <c r="S52" s="55"/>
      <c r="T52" s="55"/>
      <c r="U52" s="55"/>
    </row>
    <row r="53" spans="1:21" s="28" customFormat="1" ht="15.5" x14ac:dyDescent="0.45">
      <c r="A53" s="53" t="s">
        <v>94</v>
      </c>
      <c r="B53" s="53"/>
      <c r="C53" s="54" t="s">
        <v>434</v>
      </c>
      <c r="D53" s="53" t="s">
        <v>428</v>
      </c>
      <c r="E53" s="53" t="s">
        <v>619</v>
      </c>
      <c r="F53" s="53"/>
      <c r="G53" s="53" t="s">
        <v>80</v>
      </c>
      <c r="H53" s="53" t="s">
        <v>71</v>
      </c>
      <c r="I53" s="53" t="s">
        <v>435</v>
      </c>
      <c r="J53" s="53" t="s">
        <v>436</v>
      </c>
      <c r="K53" s="53" t="s">
        <v>437</v>
      </c>
      <c r="L53" s="55"/>
      <c r="M53" s="55"/>
      <c r="N53" s="55"/>
      <c r="O53" s="55"/>
      <c r="P53" s="55"/>
      <c r="Q53" s="55"/>
      <c r="R53" s="55"/>
      <c r="S53" s="55"/>
      <c r="T53" s="55"/>
      <c r="U53" s="55"/>
    </row>
    <row r="54" spans="1:21" s="28" customFormat="1" ht="15.5" x14ac:dyDescent="0.45">
      <c r="A54" s="53" t="s">
        <v>439</v>
      </c>
      <c r="B54" s="53"/>
      <c r="C54" s="54" t="s">
        <v>438</v>
      </c>
      <c r="D54" s="53" t="s">
        <v>70</v>
      </c>
      <c r="E54" s="53" t="s">
        <v>619</v>
      </c>
      <c r="F54" s="53"/>
      <c r="G54" s="53" t="s">
        <v>63</v>
      </c>
      <c r="H54" s="53" t="s">
        <v>71</v>
      </c>
      <c r="I54" s="53" t="s">
        <v>72</v>
      </c>
      <c r="J54" s="53" t="s">
        <v>73</v>
      </c>
      <c r="K54" s="53" t="s">
        <v>74</v>
      </c>
      <c r="L54" s="55"/>
      <c r="M54" s="55"/>
      <c r="N54" s="55"/>
      <c r="O54" s="55"/>
      <c r="P54" s="55"/>
      <c r="Q54" s="55"/>
      <c r="R54" s="55"/>
      <c r="S54" s="55"/>
      <c r="T54" s="55"/>
      <c r="U54" s="55"/>
    </row>
    <row r="55" spans="1:21" s="28" customFormat="1" ht="15.5" x14ac:dyDescent="0.45">
      <c r="A55" s="53" t="s">
        <v>441</v>
      </c>
      <c r="B55" s="53"/>
      <c r="C55" s="54" t="s">
        <v>440</v>
      </c>
      <c r="D55" s="53" t="s">
        <v>431</v>
      </c>
      <c r="E55" s="53" t="s">
        <v>619</v>
      </c>
      <c r="F55" s="53"/>
      <c r="G55" s="53" t="s">
        <v>63</v>
      </c>
      <c r="H55" s="53" t="s">
        <v>71</v>
      </c>
      <c r="I55" s="53" t="s">
        <v>106</v>
      </c>
      <c r="J55" s="53" t="s">
        <v>107</v>
      </c>
      <c r="K55" s="53" t="s">
        <v>108</v>
      </c>
      <c r="L55" s="55"/>
      <c r="M55" s="55"/>
      <c r="N55" s="55"/>
      <c r="O55" s="55"/>
      <c r="P55" s="55"/>
      <c r="Q55" s="55"/>
      <c r="R55" s="55"/>
      <c r="S55" s="55"/>
      <c r="T55" s="55"/>
      <c r="U55" s="55"/>
    </row>
    <row r="56" spans="1:21" s="28" customFormat="1" ht="15.5" x14ac:dyDescent="0.45">
      <c r="A56" s="53" t="s">
        <v>184</v>
      </c>
      <c r="B56" s="53"/>
      <c r="C56" s="54" t="s">
        <v>183</v>
      </c>
      <c r="D56" s="53" t="s">
        <v>111</v>
      </c>
      <c r="E56" s="53" t="s">
        <v>617</v>
      </c>
      <c r="F56" s="53"/>
      <c r="G56" s="53" t="s">
        <v>80</v>
      </c>
      <c r="H56" s="53" t="s">
        <v>64</v>
      </c>
      <c r="I56" s="53" t="s">
        <v>112</v>
      </c>
      <c r="J56" s="53" t="s">
        <v>113</v>
      </c>
      <c r="K56" s="53" t="s">
        <v>114</v>
      </c>
      <c r="L56" s="55"/>
      <c r="M56" s="55"/>
      <c r="N56" s="55"/>
      <c r="O56" s="55"/>
      <c r="P56" s="55"/>
      <c r="Q56" s="55"/>
      <c r="R56" s="55"/>
      <c r="S56" s="55"/>
      <c r="T56" s="55"/>
      <c r="U56" s="55"/>
    </row>
    <row r="57" spans="1:21" s="28" customFormat="1" ht="15.5" x14ac:dyDescent="0.45">
      <c r="A57" s="53" t="s">
        <v>534</v>
      </c>
      <c r="B57" s="53"/>
      <c r="C57" s="54" t="s">
        <v>533</v>
      </c>
      <c r="D57" s="53" t="s">
        <v>86</v>
      </c>
      <c r="E57" s="53" t="s">
        <v>618</v>
      </c>
      <c r="F57" s="53"/>
      <c r="G57" s="53" t="s">
        <v>63</v>
      </c>
      <c r="H57" s="53" t="s">
        <v>87</v>
      </c>
      <c r="I57" s="53" t="s">
        <v>65</v>
      </c>
      <c r="J57" s="53" t="s">
        <v>66</v>
      </c>
      <c r="K57" s="53" t="s">
        <v>67</v>
      </c>
      <c r="L57" s="55"/>
      <c r="M57" s="55"/>
      <c r="N57" s="55"/>
      <c r="O57" s="55"/>
      <c r="P57" s="55"/>
      <c r="Q57" s="55"/>
      <c r="R57" s="55"/>
      <c r="S57" s="55"/>
      <c r="T57" s="55"/>
      <c r="U57" s="55"/>
    </row>
    <row r="58" spans="1:21" s="28" customFormat="1" ht="15.5" x14ac:dyDescent="0.45">
      <c r="A58" s="53" t="s">
        <v>443</v>
      </c>
      <c r="B58" s="53"/>
      <c r="C58" s="54" t="s">
        <v>442</v>
      </c>
      <c r="D58" s="53" t="s">
        <v>70</v>
      </c>
      <c r="E58" s="53" t="s">
        <v>619</v>
      </c>
      <c r="F58" s="53"/>
      <c r="G58" s="53" t="s">
        <v>63</v>
      </c>
      <c r="H58" s="53" t="s">
        <v>71</v>
      </c>
      <c r="I58" s="53" t="s">
        <v>65</v>
      </c>
      <c r="J58" s="53" t="s">
        <v>66</v>
      </c>
      <c r="K58" s="53" t="s">
        <v>67</v>
      </c>
      <c r="L58" s="55"/>
      <c r="M58" s="55"/>
      <c r="N58" s="55"/>
      <c r="O58" s="55"/>
      <c r="P58" s="55"/>
      <c r="Q58" s="55"/>
      <c r="R58" s="55"/>
      <c r="S58" s="55"/>
      <c r="T58" s="55"/>
      <c r="U58" s="55"/>
    </row>
    <row r="59" spans="1:21" s="28" customFormat="1" ht="15.5" x14ac:dyDescent="0.45">
      <c r="A59" s="53" t="s">
        <v>445</v>
      </c>
      <c r="B59" s="53"/>
      <c r="C59" s="54" t="s">
        <v>444</v>
      </c>
      <c r="D59" s="53" t="s">
        <v>431</v>
      </c>
      <c r="E59" s="53" t="s">
        <v>619</v>
      </c>
      <c r="F59" s="53"/>
      <c r="G59" s="53" t="s">
        <v>63</v>
      </c>
      <c r="H59" s="53" t="s">
        <v>71</v>
      </c>
      <c r="I59" s="53" t="s">
        <v>106</v>
      </c>
      <c r="J59" s="53" t="s">
        <v>107</v>
      </c>
      <c r="K59" s="53" t="s">
        <v>108</v>
      </c>
      <c r="L59" s="55"/>
      <c r="M59" s="55"/>
      <c r="N59" s="55"/>
      <c r="O59" s="55"/>
      <c r="P59" s="55"/>
      <c r="Q59" s="55"/>
      <c r="R59" s="55"/>
      <c r="S59" s="55"/>
      <c r="T59" s="55"/>
      <c r="U59" s="55"/>
    </row>
    <row r="60" spans="1:21" s="28" customFormat="1" ht="15.5" x14ac:dyDescent="0.45">
      <c r="A60" s="53" t="s">
        <v>186</v>
      </c>
      <c r="B60" s="53"/>
      <c r="C60" s="54" t="s">
        <v>185</v>
      </c>
      <c r="D60" s="53" t="s">
        <v>187</v>
      </c>
      <c r="E60" s="53" t="s">
        <v>617</v>
      </c>
      <c r="F60" s="53"/>
      <c r="G60" s="53" t="s">
        <v>80</v>
      </c>
      <c r="H60" s="53" t="s">
        <v>188</v>
      </c>
      <c r="I60" s="53" t="s">
        <v>189</v>
      </c>
      <c r="J60" s="53" t="s">
        <v>190</v>
      </c>
      <c r="K60" s="53" t="s">
        <v>175</v>
      </c>
      <c r="L60" s="55"/>
      <c r="M60" s="55"/>
      <c r="N60" s="55"/>
      <c r="O60" s="55"/>
      <c r="P60" s="55"/>
      <c r="Q60" s="55"/>
      <c r="R60" s="55"/>
      <c r="S60" s="55"/>
      <c r="T60" s="55"/>
      <c r="U60" s="55"/>
    </row>
    <row r="61" spans="1:21" s="28" customFormat="1" ht="15.5" x14ac:dyDescent="0.45">
      <c r="A61" s="53" t="s">
        <v>192</v>
      </c>
      <c r="B61" s="53"/>
      <c r="C61" s="54" t="s">
        <v>191</v>
      </c>
      <c r="D61" s="53" t="s">
        <v>126</v>
      </c>
      <c r="E61" s="53" t="s">
        <v>617</v>
      </c>
      <c r="F61" s="53"/>
      <c r="G61" s="53" t="s">
        <v>63</v>
      </c>
      <c r="H61" s="53" t="s">
        <v>64</v>
      </c>
      <c r="I61" s="53" t="s">
        <v>65</v>
      </c>
      <c r="J61" s="53" t="s">
        <v>66</v>
      </c>
      <c r="K61" s="53" t="s">
        <v>67</v>
      </c>
      <c r="L61" s="55"/>
      <c r="M61" s="55"/>
      <c r="N61" s="55"/>
      <c r="O61" s="55"/>
      <c r="P61" s="55"/>
      <c r="Q61" s="55"/>
      <c r="R61" s="55"/>
      <c r="S61" s="55"/>
      <c r="T61" s="55"/>
      <c r="U61" s="55"/>
    </row>
    <row r="62" spans="1:21" s="28" customFormat="1" ht="15.5" x14ac:dyDescent="0.45">
      <c r="A62" s="53" t="s">
        <v>447</v>
      </c>
      <c r="B62" s="53"/>
      <c r="C62" s="54" t="s">
        <v>446</v>
      </c>
      <c r="D62" s="53" t="s">
        <v>70</v>
      </c>
      <c r="E62" s="53" t="s">
        <v>619</v>
      </c>
      <c r="F62" s="53"/>
      <c r="G62" s="53" t="s">
        <v>63</v>
      </c>
      <c r="H62" s="53" t="s">
        <v>71</v>
      </c>
      <c r="I62" s="53" t="s">
        <v>65</v>
      </c>
      <c r="J62" s="53" t="s">
        <v>66</v>
      </c>
      <c r="K62" s="53" t="s">
        <v>67</v>
      </c>
      <c r="L62" s="55"/>
      <c r="M62" s="55"/>
      <c r="N62" s="55"/>
      <c r="O62" s="55"/>
      <c r="P62" s="55"/>
      <c r="Q62" s="55"/>
      <c r="R62" s="55"/>
      <c r="S62" s="55"/>
      <c r="T62" s="55"/>
      <c r="U62" s="55"/>
    </row>
    <row r="63" spans="1:21" s="28" customFormat="1" ht="15.5" x14ac:dyDescent="0.45">
      <c r="A63" s="53" t="s">
        <v>194</v>
      </c>
      <c r="B63" s="53"/>
      <c r="C63" s="54" t="s">
        <v>193</v>
      </c>
      <c r="D63" s="53" t="s">
        <v>62</v>
      </c>
      <c r="E63" s="53" t="s">
        <v>617</v>
      </c>
      <c r="F63" s="53"/>
      <c r="G63" s="53" t="s">
        <v>63</v>
      </c>
      <c r="H63" s="53" t="s">
        <v>64</v>
      </c>
      <c r="I63" s="53" t="s">
        <v>65</v>
      </c>
      <c r="J63" s="53" t="s">
        <v>66</v>
      </c>
      <c r="K63" s="53" t="s">
        <v>67</v>
      </c>
      <c r="L63" s="55"/>
      <c r="M63" s="55"/>
      <c r="N63" s="55"/>
      <c r="O63" s="55"/>
      <c r="P63" s="55"/>
      <c r="Q63" s="55"/>
      <c r="R63" s="55"/>
      <c r="S63" s="55"/>
      <c r="T63" s="55"/>
      <c r="U63" s="55"/>
    </row>
    <row r="64" spans="1:21" s="28" customFormat="1" ht="15.5" x14ac:dyDescent="0.45">
      <c r="A64" s="53" t="s">
        <v>449</v>
      </c>
      <c r="B64" s="53"/>
      <c r="C64" s="54" t="s">
        <v>448</v>
      </c>
      <c r="D64" s="53" t="s">
        <v>70</v>
      </c>
      <c r="E64" s="53" t="s">
        <v>619</v>
      </c>
      <c r="F64" s="53"/>
      <c r="G64" s="53" t="s">
        <v>63</v>
      </c>
      <c r="H64" s="53" t="s">
        <v>71</v>
      </c>
      <c r="I64" s="53" t="s">
        <v>65</v>
      </c>
      <c r="J64" s="53" t="s">
        <v>66</v>
      </c>
      <c r="K64" s="53" t="s">
        <v>67</v>
      </c>
      <c r="L64" s="55"/>
      <c r="M64" s="55"/>
      <c r="N64" s="55"/>
      <c r="O64" s="55"/>
      <c r="P64" s="55"/>
      <c r="Q64" s="55"/>
      <c r="R64" s="55"/>
      <c r="S64" s="55"/>
      <c r="T64" s="55"/>
      <c r="U64" s="55"/>
    </row>
    <row r="65" spans="1:21" s="28" customFormat="1" ht="15.5" x14ac:dyDescent="0.45">
      <c r="A65" s="53" t="s">
        <v>196</v>
      </c>
      <c r="B65" s="53"/>
      <c r="C65" s="54" t="s">
        <v>195</v>
      </c>
      <c r="D65" s="53" t="s">
        <v>172</v>
      </c>
      <c r="E65" s="53" t="s">
        <v>617</v>
      </c>
      <c r="F65" s="53"/>
      <c r="G65" s="53" t="s">
        <v>80</v>
      </c>
      <c r="H65" s="53" t="s">
        <v>64</v>
      </c>
      <c r="I65" s="53" t="s">
        <v>197</v>
      </c>
      <c r="J65" s="53" t="s">
        <v>198</v>
      </c>
      <c r="K65" s="53" t="s">
        <v>114</v>
      </c>
      <c r="L65" s="55"/>
      <c r="M65" s="55"/>
      <c r="N65" s="55"/>
      <c r="O65" s="55"/>
      <c r="P65" s="55"/>
      <c r="Q65" s="55"/>
      <c r="R65" s="55"/>
      <c r="S65" s="55"/>
      <c r="T65" s="55"/>
      <c r="U65" s="55"/>
    </row>
    <row r="66" spans="1:21" s="28" customFormat="1" ht="15.5" x14ac:dyDescent="0.45">
      <c r="A66" s="53" t="s">
        <v>200</v>
      </c>
      <c r="B66" s="53"/>
      <c r="C66" s="54" t="s">
        <v>199</v>
      </c>
      <c r="D66" s="53" t="s">
        <v>62</v>
      </c>
      <c r="E66" s="53" t="s">
        <v>617</v>
      </c>
      <c r="F66" s="53"/>
      <c r="G66" s="53" t="s">
        <v>63</v>
      </c>
      <c r="H66" s="53" t="s">
        <v>64</v>
      </c>
      <c r="I66" s="53" t="s">
        <v>65</v>
      </c>
      <c r="J66" s="53" t="s">
        <v>66</v>
      </c>
      <c r="K66" s="53" t="s">
        <v>67</v>
      </c>
      <c r="L66" s="55"/>
      <c r="M66" s="55"/>
      <c r="N66" s="55"/>
      <c r="O66" s="55"/>
      <c r="P66" s="55"/>
      <c r="Q66" s="55"/>
      <c r="R66" s="55"/>
      <c r="S66" s="55"/>
      <c r="T66" s="55"/>
      <c r="U66" s="55"/>
    </row>
    <row r="67" spans="1:21" s="28" customFormat="1" ht="15.5" x14ac:dyDescent="0.45">
      <c r="A67" s="53" t="s">
        <v>202</v>
      </c>
      <c r="B67" s="53"/>
      <c r="C67" s="54" t="s">
        <v>201</v>
      </c>
      <c r="D67" s="53" t="s">
        <v>42</v>
      </c>
      <c r="E67" s="53" t="s">
        <v>617</v>
      </c>
      <c r="F67" s="53"/>
      <c r="G67" s="53" t="s">
        <v>80</v>
      </c>
      <c r="H67" s="53" t="s">
        <v>64</v>
      </c>
      <c r="I67" s="53" t="s">
        <v>203</v>
      </c>
      <c r="J67" s="53" t="s">
        <v>204</v>
      </c>
      <c r="K67" s="53" t="s">
        <v>205</v>
      </c>
      <c r="L67" s="55"/>
      <c r="M67" s="55"/>
      <c r="N67" s="55"/>
      <c r="O67" s="55"/>
      <c r="P67" s="55"/>
      <c r="Q67" s="55"/>
      <c r="R67" s="55"/>
      <c r="S67" s="55"/>
      <c r="T67" s="55"/>
      <c r="U67" s="55"/>
    </row>
    <row r="68" spans="1:21" s="28" customFormat="1" ht="15.5" x14ac:dyDescent="0.45">
      <c r="A68" s="53" t="s">
        <v>207</v>
      </c>
      <c r="B68" s="53"/>
      <c r="C68" s="54" t="s">
        <v>206</v>
      </c>
      <c r="D68" s="53" t="s">
        <v>62</v>
      </c>
      <c r="E68" s="53" t="s">
        <v>617</v>
      </c>
      <c r="F68" s="53"/>
      <c r="G68" s="53" t="s">
        <v>63</v>
      </c>
      <c r="H68" s="53" t="s">
        <v>64</v>
      </c>
      <c r="I68" s="53" t="s">
        <v>65</v>
      </c>
      <c r="J68" s="53" t="s">
        <v>66</v>
      </c>
      <c r="K68" s="53" t="s">
        <v>67</v>
      </c>
      <c r="L68" s="55"/>
      <c r="M68" s="55"/>
      <c r="N68" s="55"/>
      <c r="O68" s="55"/>
      <c r="P68" s="55"/>
      <c r="Q68" s="55"/>
      <c r="R68" s="55"/>
      <c r="S68" s="55"/>
      <c r="T68" s="55"/>
      <c r="U68" s="55"/>
    </row>
    <row r="69" spans="1:21" s="28" customFormat="1" ht="15.5" x14ac:dyDescent="0.45">
      <c r="A69" s="53" t="s">
        <v>172</v>
      </c>
      <c r="B69" s="53"/>
      <c r="C69" s="54" t="s">
        <v>208</v>
      </c>
      <c r="D69" s="53" t="s">
        <v>94</v>
      </c>
      <c r="E69" s="53" t="s">
        <v>617</v>
      </c>
      <c r="F69" s="53"/>
      <c r="G69" s="53" t="s">
        <v>80</v>
      </c>
      <c r="H69" s="53" t="s">
        <v>71</v>
      </c>
      <c r="I69" s="53" t="s">
        <v>209</v>
      </c>
      <c r="J69" s="53" t="s">
        <v>210</v>
      </c>
      <c r="K69" s="53" t="s">
        <v>211</v>
      </c>
      <c r="L69" s="55"/>
      <c r="M69" s="55"/>
      <c r="N69" s="55"/>
      <c r="O69" s="55"/>
      <c r="P69" s="55"/>
      <c r="Q69" s="55"/>
      <c r="R69" s="55"/>
      <c r="S69" s="55"/>
      <c r="T69" s="55"/>
      <c r="U69" s="55"/>
    </row>
    <row r="70" spans="1:21" s="28" customFormat="1" ht="15.5" x14ac:dyDescent="0.45">
      <c r="A70" s="53" t="s">
        <v>424</v>
      </c>
      <c r="B70" s="53"/>
      <c r="C70" s="54" t="s">
        <v>450</v>
      </c>
      <c r="D70" s="53" t="s">
        <v>431</v>
      </c>
      <c r="E70" s="53" t="s">
        <v>619</v>
      </c>
      <c r="F70" s="53"/>
      <c r="G70" s="53" t="s">
        <v>63</v>
      </c>
      <c r="H70" s="53" t="s">
        <v>71</v>
      </c>
      <c r="I70" s="53" t="s">
        <v>106</v>
      </c>
      <c r="J70" s="53" t="s">
        <v>107</v>
      </c>
      <c r="K70" s="53" t="s">
        <v>108</v>
      </c>
      <c r="L70" s="55"/>
      <c r="M70" s="55"/>
      <c r="N70" s="55"/>
      <c r="O70" s="55"/>
      <c r="P70" s="55"/>
      <c r="Q70" s="55"/>
      <c r="R70" s="55"/>
      <c r="S70" s="55"/>
      <c r="T70" s="55"/>
      <c r="U70" s="55"/>
    </row>
    <row r="71" spans="1:21" s="28" customFormat="1" ht="15.5" x14ac:dyDescent="0.45">
      <c r="A71" s="53" t="s">
        <v>213</v>
      </c>
      <c r="B71" s="53"/>
      <c r="C71" s="54" t="s">
        <v>212</v>
      </c>
      <c r="D71" s="53" t="s">
        <v>126</v>
      </c>
      <c r="E71" s="53" t="s">
        <v>617</v>
      </c>
      <c r="F71" s="53"/>
      <c r="G71" s="53" t="s">
        <v>63</v>
      </c>
      <c r="H71" s="53" t="s">
        <v>64</v>
      </c>
      <c r="I71" s="53" t="s">
        <v>65</v>
      </c>
      <c r="J71" s="53" t="s">
        <v>66</v>
      </c>
      <c r="K71" s="53" t="s">
        <v>67</v>
      </c>
      <c r="L71" s="55"/>
      <c r="M71" s="55"/>
      <c r="N71" s="55"/>
      <c r="O71" s="55"/>
      <c r="P71" s="55"/>
      <c r="Q71" s="55"/>
      <c r="R71" s="55"/>
      <c r="S71" s="55"/>
      <c r="T71" s="55"/>
      <c r="U71" s="55"/>
    </row>
    <row r="72" spans="1:21" s="28" customFormat="1" ht="15.5" x14ac:dyDescent="0.45">
      <c r="A72" s="53" t="s">
        <v>215</v>
      </c>
      <c r="B72" s="53"/>
      <c r="C72" s="54" t="s">
        <v>214</v>
      </c>
      <c r="D72" s="53" t="s">
        <v>126</v>
      </c>
      <c r="E72" s="53" t="s">
        <v>617</v>
      </c>
      <c r="F72" s="53"/>
      <c r="G72" s="53" t="s">
        <v>63</v>
      </c>
      <c r="H72" s="53" t="s">
        <v>64</v>
      </c>
      <c r="I72" s="53" t="s">
        <v>65</v>
      </c>
      <c r="J72" s="53" t="s">
        <v>66</v>
      </c>
      <c r="K72" s="53" t="s">
        <v>67</v>
      </c>
      <c r="L72" s="55"/>
      <c r="M72" s="55"/>
      <c r="N72" s="55"/>
      <c r="O72" s="55"/>
      <c r="P72" s="55"/>
      <c r="Q72" s="55"/>
      <c r="R72" s="55"/>
      <c r="S72" s="55"/>
      <c r="T72" s="55"/>
      <c r="U72" s="55"/>
    </row>
    <row r="73" spans="1:21" s="28" customFormat="1" ht="15.5" x14ac:dyDescent="0.45">
      <c r="A73" s="53" t="s">
        <v>452</v>
      </c>
      <c r="B73" s="53"/>
      <c r="C73" s="54" t="s">
        <v>451</v>
      </c>
      <c r="D73" s="53" t="s">
        <v>70</v>
      </c>
      <c r="E73" s="53" t="s">
        <v>619</v>
      </c>
      <c r="F73" s="53"/>
      <c r="G73" s="53" t="s">
        <v>63</v>
      </c>
      <c r="H73" s="53" t="s">
        <v>71</v>
      </c>
      <c r="I73" s="53" t="s">
        <v>65</v>
      </c>
      <c r="J73" s="53" t="s">
        <v>66</v>
      </c>
      <c r="K73" s="53" t="s">
        <v>67</v>
      </c>
      <c r="L73" s="55"/>
      <c r="M73" s="55"/>
      <c r="N73" s="55"/>
      <c r="O73" s="55"/>
      <c r="P73" s="55"/>
      <c r="Q73" s="55"/>
      <c r="R73" s="55"/>
      <c r="S73" s="55"/>
      <c r="T73" s="55"/>
      <c r="U73" s="55"/>
    </row>
    <row r="74" spans="1:21" ht="15.5" x14ac:dyDescent="0.45">
      <c r="A74" s="53" t="s">
        <v>454</v>
      </c>
      <c r="B74" s="53"/>
      <c r="C74" s="54" t="s">
        <v>453</v>
      </c>
      <c r="D74" s="53" t="s">
        <v>70</v>
      </c>
      <c r="E74" s="53" t="s">
        <v>619</v>
      </c>
      <c r="F74" s="53"/>
      <c r="G74" s="53" t="s">
        <v>63</v>
      </c>
      <c r="H74" s="53" t="s">
        <v>71</v>
      </c>
      <c r="I74" s="53" t="s">
        <v>65</v>
      </c>
      <c r="J74" s="53" t="s">
        <v>66</v>
      </c>
      <c r="K74" s="53" t="s">
        <v>67</v>
      </c>
      <c r="L74" s="55"/>
      <c r="M74" s="55"/>
      <c r="N74" s="55"/>
      <c r="O74" s="55"/>
      <c r="P74" s="55"/>
      <c r="Q74" s="55"/>
      <c r="R74" s="55"/>
      <c r="S74" s="55"/>
      <c r="T74" s="55"/>
      <c r="U74" s="55"/>
    </row>
    <row r="75" spans="1:21" s="28" customFormat="1" ht="15.5" x14ac:dyDescent="0.45">
      <c r="A75" s="53" t="s">
        <v>217</v>
      </c>
      <c r="B75" s="53"/>
      <c r="C75" s="54" t="s">
        <v>216</v>
      </c>
      <c r="D75" s="53" t="s">
        <v>172</v>
      </c>
      <c r="E75" s="53" t="s">
        <v>617</v>
      </c>
      <c r="F75" s="53"/>
      <c r="G75" s="53" t="s">
        <v>80</v>
      </c>
      <c r="H75" s="53" t="s">
        <v>64</v>
      </c>
      <c r="I75" s="53" t="s">
        <v>197</v>
      </c>
      <c r="J75" s="53" t="s">
        <v>198</v>
      </c>
      <c r="K75" s="53" t="s">
        <v>114</v>
      </c>
      <c r="L75" s="55"/>
      <c r="M75" s="55"/>
      <c r="N75" s="55"/>
      <c r="O75" s="55"/>
      <c r="P75" s="55"/>
      <c r="Q75" s="55"/>
      <c r="R75" s="55"/>
      <c r="S75" s="55"/>
      <c r="T75" s="55"/>
      <c r="U75" s="55"/>
    </row>
    <row r="76" spans="1:21" s="28" customFormat="1" ht="15.5" x14ac:dyDescent="0.45">
      <c r="A76" s="53" t="s">
        <v>219</v>
      </c>
      <c r="B76" s="53"/>
      <c r="C76" s="54" t="s">
        <v>218</v>
      </c>
      <c r="D76" s="53" t="s">
        <v>104</v>
      </c>
      <c r="E76" s="53" t="s">
        <v>617</v>
      </c>
      <c r="F76" s="53"/>
      <c r="G76" s="53" t="s">
        <v>63</v>
      </c>
      <c r="H76" s="53" t="s">
        <v>64</v>
      </c>
      <c r="I76" s="53" t="s">
        <v>129</v>
      </c>
      <c r="J76" s="53" t="s">
        <v>130</v>
      </c>
      <c r="K76" s="53" t="s">
        <v>131</v>
      </c>
      <c r="L76" s="55"/>
      <c r="M76" s="55"/>
      <c r="N76" s="55"/>
      <c r="O76" s="55"/>
      <c r="P76" s="55"/>
      <c r="Q76" s="55"/>
      <c r="R76" s="55"/>
      <c r="S76" s="55"/>
      <c r="T76" s="55"/>
      <c r="U76" s="55"/>
    </row>
    <row r="77" spans="1:21" s="28" customFormat="1" ht="15.5" x14ac:dyDescent="0.45">
      <c r="A77" s="53" t="s">
        <v>221</v>
      </c>
      <c r="B77" s="53"/>
      <c r="C77" s="54" t="s">
        <v>220</v>
      </c>
      <c r="D77" s="53" t="s">
        <v>187</v>
      </c>
      <c r="E77" s="53" t="s">
        <v>617</v>
      </c>
      <c r="F77" s="53"/>
      <c r="G77" s="53" t="s">
        <v>80</v>
      </c>
      <c r="H77" s="53" t="s">
        <v>64</v>
      </c>
      <c r="I77" s="53" t="s">
        <v>189</v>
      </c>
      <c r="J77" s="53" t="s">
        <v>190</v>
      </c>
      <c r="K77" s="53" t="s">
        <v>175</v>
      </c>
      <c r="L77" s="55"/>
      <c r="M77" s="55"/>
      <c r="N77" s="55"/>
      <c r="O77" s="55"/>
      <c r="P77" s="55"/>
      <c r="Q77" s="55"/>
      <c r="R77" s="55"/>
      <c r="S77" s="55"/>
      <c r="T77" s="55"/>
      <c r="U77" s="55"/>
    </row>
    <row r="78" spans="1:21" s="28" customFormat="1" ht="15.5" x14ac:dyDescent="0.45">
      <c r="A78" s="53" t="s">
        <v>223</v>
      </c>
      <c r="B78" s="53"/>
      <c r="C78" s="54" t="s">
        <v>222</v>
      </c>
      <c r="D78" s="53" t="s">
        <v>126</v>
      </c>
      <c r="E78" s="53" t="s">
        <v>617</v>
      </c>
      <c r="F78" s="53"/>
      <c r="G78" s="53" t="s">
        <v>63</v>
      </c>
      <c r="H78" s="53" t="s">
        <v>64</v>
      </c>
      <c r="I78" s="53" t="s">
        <v>65</v>
      </c>
      <c r="J78" s="53" t="s">
        <v>66</v>
      </c>
      <c r="K78" s="53" t="s">
        <v>67</v>
      </c>
      <c r="L78" s="55"/>
      <c r="M78" s="55"/>
      <c r="N78" s="55"/>
      <c r="O78" s="55"/>
      <c r="P78" s="55"/>
      <c r="Q78" s="55"/>
      <c r="R78" s="55"/>
      <c r="S78" s="55"/>
      <c r="T78" s="55"/>
      <c r="U78" s="55"/>
    </row>
    <row r="79" spans="1:21" ht="15.5" x14ac:dyDescent="0.45">
      <c r="A79" s="53" t="s">
        <v>225</v>
      </c>
      <c r="B79" s="53"/>
      <c r="C79" s="54" t="s">
        <v>224</v>
      </c>
      <c r="D79" s="53" t="s">
        <v>62</v>
      </c>
      <c r="E79" s="53" t="s">
        <v>617</v>
      </c>
      <c r="F79" s="53"/>
      <c r="G79" s="53" t="s">
        <v>63</v>
      </c>
      <c r="H79" s="53" t="s">
        <v>64</v>
      </c>
      <c r="I79" s="53" t="s">
        <v>72</v>
      </c>
      <c r="J79" s="53" t="s">
        <v>73</v>
      </c>
      <c r="K79" s="53" t="s">
        <v>74</v>
      </c>
      <c r="L79" s="55"/>
      <c r="M79" s="55"/>
      <c r="N79" s="55"/>
      <c r="O79" s="55"/>
      <c r="P79" s="55"/>
      <c r="Q79" s="55"/>
      <c r="R79" s="55"/>
      <c r="S79" s="55"/>
      <c r="T79" s="55"/>
      <c r="U79" s="55"/>
    </row>
    <row r="80" spans="1:21" s="28" customFormat="1" ht="15.5" x14ac:dyDescent="0.45">
      <c r="A80" s="53" t="s">
        <v>225</v>
      </c>
      <c r="B80" s="53"/>
      <c r="C80" s="54" t="s">
        <v>455</v>
      </c>
      <c r="D80" s="53" t="s">
        <v>70</v>
      </c>
      <c r="E80" s="53" t="s">
        <v>619</v>
      </c>
      <c r="F80" s="53"/>
      <c r="G80" s="53" t="s">
        <v>63</v>
      </c>
      <c r="H80" s="53" t="s">
        <v>71</v>
      </c>
      <c r="I80" s="53" t="s">
        <v>72</v>
      </c>
      <c r="J80" s="53" t="s">
        <v>73</v>
      </c>
      <c r="K80" s="53" t="s">
        <v>74</v>
      </c>
      <c r="L80" s="55"/>
      <c r="M80" s="55"/>
      <c r="N80" s="55"/>
      <c r="O80" s="55"/>
      <c r="P80" s="55"/>
      <c r="Q80" s="55"/>
      <c r="R80" s="55"/>
      <c r="S80" s="55"/>
      <c r="T80" s="55"/>
      <c r="U80" s="55"/>
    </row>
    <row r="81" spans="1:21" s="28" customFormat="1" ht="15.5" x14ac:dyDescent="0.45">
      <c r="A81" s="53" t="s">
        <v>227</v>
      </c>
      <c r="B81" s="53"/>
      <c r="C81" s="54" t="s">
        <v>226</v>
      </c>
      <c r="D81" s="53" t="s">
        <v>172</v>
      </c>
      <c r="E81" s="53" t="s">
        <v>617</v>
      </c>
      <c r="F81" s="53"/>
      <c r="G81" s="53" t="s">
        <v>80</v>
      </c>
      <c r="H81" s="53" t="s">
        <v>64</v>
      </c>
      <c r="I81" s="53" t="s">
        <v>197</v>
      </c>
      <c r="J81" s="53" t="s">
        <v>198</v>
      </c>
      <c r="K81" s="53" t="s">
        <v>114</v>
      </c>
      <c r="L81" s="55"/>
      <c r="M81" s="55"/>
      <c r="N81" s="55"/>
      <c r="O81" s="55"/>
      <c r="P81" s="55"/>
      <c r="Q81" s="55"/>
      <c r="R81" s="55"/>
      <c r="S81" s="55"/>
      <c r="T81" s="55"/>
      <c r="U81" s="55"/>
    </row>
    <row r="82" spans="1:21" s="28" customFormat="1" ht="15.5" x14ac:dyDescent="0.45">
      <c r="A82" s="53" t="s">
        <v>515</v>
      </c>
      <c r="B82" s="53"/>
      <c r="C82" s="54" t="s">
        <v>514</v>
      </c>
      <c r="D82" s="53" t="s">
        <v>86</v>
      </c>
      <c r="E82" s="53" t="s">
        <v>618</v>
      </c>
      <c r="F82" s="53"/>
      <c r="G82" s="53" t="s">
        <v>63</v>
      </c>
      <c r="H82" s="53" t="s">
        <v>87</v>
      </c>
      <c r="I82" s="53" t="s">
        <v>101</v>
      </c>
      <c r="J82" s="53" t="s">
        <v>102</v>
      </c>
      <c r="K82" s="53" t="s">
        <v>67</v>
      </c>
      <c r="L82" s="55"/>
      <c r="M82" s="55"/>
      <c r="N82" s="55"/>
      <c r="O82" s="55"/>
      <c r="P82" s="55"/>
      <c r="Q82" s="55"/>
      <c r="R82" s="55"/>
      <c r="S82" s="55"/>
      <c r="T82" s="55"/>
      <c r="U82" s="55"/>
    </row>
    <row r="83" spans="1:21" s="28" customFormat="1" ht="15.5" x14ac:dyDescent="0.45">
      <c r="A83" s="53" t="s">
        <v>229</v>
      </c>
      <c r="B83" s="53"/>
      <c r="C83" s="54" t="s">
        <v>228</v>
      </c>
      <c r="D83" s="53" t="s">
        <v>104</v>
      </c>
      <c r="E83" s="53" t="s">
        <v>617</v>
      </c>
      <c r="F83" s="53"/>
      <c r="G83" s="53" t="s">
        <v>63</v>
      </c>
      <c r="H83" s="53" t="s">
        <v>64</v>
      </c>
      <c r="I83" s="53" t="s">
        <v>101</v>
      </c>
      <c r="J83" s="53" t="s">
        <v>102</v>
      </c>
      <c r="K83" s="53" t="s">
        <v>67</v>
      </c>
      <c r="L83" s="55"/>
      <c r="M83" s="55"/>
      <c r="N83" s="55"/>
      <c r="O83" s="55"/>
      <c r="P83" s="55"/>
      <c r="Q83" s="55"/>
      <c r="R83" s="55"/>
      <c r="S83" s="55"/>
      <c r="T83" s="55"/>
      <c r="U83" s="55"/>
    </row>
    <row r="84" spans="1:21" s="28" customFormat="1" ht="15.5" x14ac:dyDescent="0.45">
      <c r="A84" s="53" t="s">
        <v>231</v>
      </c>
      <c r="B84" s="53"/>
      <c r="C84" s="54" t="s">
        <v>230</v>
      </c>
      <c r="D84" s="53" t="s">
        <v>62</v>
      </c>
      <c r="E84" s="53" t="s">
        <v>617</v>
      </c>
      <c r="F84" s="53"/>
      <c r="G84" s="53" t="s">
        <v>63</v>
      </c>
      <c r="H84" s="53" t="s">
        <v>64</v>
      </c>
      <c r="I84" s="53" t="s">
        <v>65</v>
      </c>
      <c r="J84" s="53" t="s">
        <v>66</v>
      </c>
      <c r="K84" s="53" t="s">
        <v>67</v>
      </c>
      <c r="L84" s="55"/>
      <c r="M84" s="55"/>
      <c r="N84" s="55"/>
      <c r="O84" s="55"/>
      <c r="P84" s="55"/>
      <c r="Q84" s="55"/>
      <c r="R84" s="55"/>
      <c r="S84" s="55"/>
      <c r="T84" s="55"/>
      <c r="U84" s="55"/>
    </row>
    <row r="85" spans="1:21" s="28" customFormat="1" ht="15.5" x14ac:dyDescent="0.45">
      <c r="A85" s="53" t="s">
        <v>35</v>
      </c>
      <c r="B85" s="53"/>
      <c r="C85" s="54" t="s">
        <v>232</v>
      </c>
      <c r="D85" s="53" t="s">
        <v>79</v>
      </c>
      <c r="E85" s="53" t="s">
        <v>617</v>
      </c>
      <c r="F85" s="53"/>
      <c r="G85" s="53" t="s">
        <v>63</v>
      </c>
      <c r="H85" s="53" t="s">
        <v>64</v>
      </c>
      <c r="I85" s="53" t="s">
        <v>106</v>
      </c>
      <c r="J85" s="53" t="s">
        <v>107</v>
      </c>
      <c r="K85" s="53" t="s">
        <v>108</v>
      </c>
      <c r="L85" s="55"/>
      <c r="M85" s="55"/>
      <c r="N85" s="55"/>
      <c r="O85" s="55"/>
      <c r="P85" s="55"/>
      <c r="Q85" s="55"/>
      <c r="R85" s="55"/>
      <c r="S85" s="55"/>
      <c r="T85" s="55"/>
      <c r="U85" s="55"/>
    </row>
    <row r="86" spans="1:21" s="28" customFormat="1" ht="15.5" x14ac:dyDescent="0.45">
      <c r="A86" s="53" t="s">
        <v>234</v>
      </c>
      <c r="B86" s="53"/>
      <c r="C86" s="54" t="s">
        <v>233</v>
      </c>
      <c r="D86" s="53" t="s">
        <v>62</v>
      </c>
      <c r="E86" s="53" t="s">
        <v>617</v>
      </c>
      <c r="F86" s="53"/>
      <c r="G86" s="53" t="s">
        <v>63</v>
      </c>
      <c r="H86" s="53" t="s">
        <v>64</v>
      </c>
      <c r="I86" s="53" t="s">
        <v>65</v>
      </c>
      <c r="J86" s="53" t="s">
        <v>66</v>
      </c>
      <c r="K86" s="53" t="s">
        <v>67</v>
      </c>
      <c r="L86" s="55"/>
      <c r="M86" s="55"/>
      <c r="N86" s="55"/>
      <c r="O86" s="55"/>
      <c r="P86" s="55"/>
      <c r="Q86" s="55"/>
      <c r="R86" s="55"/>
      <c r="S86" s="55"/>
      <c r="T86" s="55"/>
      <c r="U86" s="55"/>
    </row>
    <row r="87" spans="1:21" s="28" customFormat="1" ht="15.5" x14ac:dyDescent="0.45">
      <c r="A87" s="53" t="s">
        <v>187</v>
      </c>
      <c r="B87" s="53"/>
      <c r="C87" s="54" t="s">
        <v>235</v>
      </c>
      <c r="D87" s="53" t="s">
        <v>94</v>
      </c>
      <c r="E87" s="53" t="s">
        <v>617</v>
      </c>
      <c r="F87" s="53"/>
      <c r="G87" s="53" t="s">
        <v>80</v>
      </c>
      <c r="H87" s="53" t="s">
        <v>64</v>
      </c>
      <c r="I87" s="53" t="s">
        <v>236</v>
      </c>
      <c r="J87" s="53" t="s">
        <v>237</v>
      </c>
      <c r="K87" s="53" t="s">
        <v>238</v>
      </c>
      <c r="L87" s="55"/>
      <c r="M87" s="55"/>
      <c r="N87" s="55"/>
      <c r="O87" s="55"/>
      <c r="P87" s="55"/>
      <c r="Q87" s="55"/>
      <c r="R87" s="55"/>
      <c r="S87" s="55"/>
      <c r="T87" s="55"/>
      <c r="U87" s="55"/>
    </row>
    <row r="88" spans="1:21" s="28" customFormat="1" ht="15.5" x14ac:dyDescent="0.45">
      <c r="A88" s="53" t="s">
        <v>240</v>
      </c>
      <c r="B88" s="53"/>
      <c r="C88" s="54" t="s">
        <v>239</v>
      </c>
      <c r="D88" s="53" t="s">
        <v>104</v>
      </c>
      <c r="E88" s="53" t="s">
        <v>617</v>
      </c>
      <c r="F88" s="53"/>
      <c r="G88" s="53" t="s">
        <v>63</v>
      </c>
      <c r="H88" s="53" t="s">
        <v>64</v>
      </c>
      <c r="I88" s="53" t="s">
        <v>101</v>
      </c>
      <c r="J88" s="53" t="s">
        <v>102</v>
      </c>
      <c r="K88" s="53" t="s">
        <v>67</v>
      </c>
      <c r="L88" s="55"/>
      <c r="M88" s="55"/>
      <c r="N88" s="55"/>
      <c r="O88" s="55"/>
      <c r="P88" s="55"/>
      <c r="Q88" s="55"/>
      <c r="R88" s="55"/>
      <c r="S88" s="55"/>
      <c r="T88" s="55"/>
      <c r="U88" s="55"/>
    </row>
    <row r="89" spans="1:21" s="28" customFormat="1" ht="15.5" x14ac:dyDescent="0.45">
      <c r="A89" s="53" t="s">
        <v>242</v>
      </c>
      <c r="B89" s="53"/>
      <c r="C89" s="54" t="s">
        <v>241</v>
      </c>
      <c r="D89" s="53" t="s">
        <v>104</v>
      </c>
      <c r="E89" s="53" t="s">
        <v>617</v>
      </c>
      <c r="F89" s="53"/>
      <c r="G89" s="53" t="s">
        <v>63</v>
      </c>
      <c r="H89" s="53" t="s">
        <v>64</v>
      </c>
      <c r="I89" s="53" t="s">
        <v>101</v>
      </c>
      <c r="J89" s="53" t="s">
        <v>102</v>
      </c>
      <c r="K89" s="53" t="s">
        <v>67</v>
      </c>
      <c r="L89" s="55"/>
      <c r="M89" s="55"/>
      <c r="N89" s="55"/>
      <c r="O89" s="55"/>
      <c r="P89" s="55"/>
      <c r="Q89" s="55"/>
      <c r="R89" s="55"/>
      <c r="S89" s="55"/>
      <c r="T89" s="55"/>
      <c r="U89" s="55"/>
    </row>
    <row r="90" spans="1:21" s="28" customFormat="1" ht="15.5" x14ac:dyDescent="0.45">
      <c r="A90" s="53" t="s">
        <v>242</v>
      </c>
      <c r="B90" s="53"/>
      <c r="C90" s="54" t="s">
        <v>499</v>
      </c>
      <c r="D90" s="53" t="s">
        <v>86</v>
      </c>
      <c r="E90" s="53" t="s">
        <v>618</v>
      </c>
      <c r="F90" s="53"/>
      <c r="G90" s="53" t="s">
        <v>63</v>
      </c>
      <c r="H90" s="53" t="s">
        <v>87</v>
      </c>
      <c r="I90" s="53" t="s">
        <v>65</v>
      </c>
      <c r="J90" s="53" t="s">
        <v>66</v>
      </c>
      <c r="K90" s="53" t="s">
        <v>67</v>
      </c>
      <c r="L90" s="55"/>
      <c r="M90" s="55"/>
      <c r="N90" s="55"/>
      <c r="O90" s="55"/>
      <c r="P90" s="55"/>
      <c r="Q90" s="55"/>
      <c r="R90" s="55"/>
      <c r="S90" s="55"/>
      <c r="T90" s="55"/>
      <c r="U90" s="55"/>
    </row>
    <row r="91" spans="1:21" s="28" customFormat="1" ht="15.5" x14ac:dyDescent="0.45">
      <c r="A91" s="53" t="s">
        <v>244</v>
      </c>
      <c r="B91" s="53"/>
      <c r="C91" s="54" t="s">
        <v>243</v>
      </c>
      <c r="D91" s="53" t="s">
        <v>62</v>
      </c>
      <c r="E91" s="53" t="s">
        <v>617</v>
      </c>
      <c r="F91" s="53"/>
      <c r="G91" s="53" t="s">
        <v>63</v>
      </c>
      <c r="H91" s="53" t="s">
        <v>64</v>
      </c>
      <c r="I91" s="53" t="s">
        <v>65</v>
      </c>
      <c r="J91" s="53" t="s">
        <v>66</v>
      </c>
      <c r="K91" s="53" t="s">
        <v>67</v>
      </c>
      <c r="L91" s="55"/>
      <c r="M91" s="55"/>
      <c r="N91" s="55"/>
      <c r="O91" s="55"/>
      <c r="P91" s="55"/>
      <c r="Q91" s="55"/>
      <c r="R91" s="55"/>
      <c r="S91" s="55"/>
      <c r="T91" s="55"/>
      <c r="U91" s="55"/>
    </row>
    <row r="92" spans="1:21" s="28" customFormat="1" ht="15.5" x14ac:dyDescent="0.45">
      <c r="A92" s="53" t="s">
        <v>100</v>
      </c>
      <c r="B92" s="53"/>
      <c r="C92" s="54" t="s">
        <v>456</v>
      </c>
      <c r="D92" s="53" t="s">
        <v>94</v>
      </c>
      <c r="E92" s="53" t="s">
        <v>619</v>
      </c>
      <c r="F92" s="53"/>
      <c r="G92" s="53" t="s">
        <v>80</v>
      </c>
      <c r="H92" s="53" t="s">
        <v>71</v>
      </c>
      <c r="I92" s="53" t="s">
        <v>435</v>
      </c>
      <c r="J92" s="53" t="s">
        <v>436</v>
      </c>
      <c r="K92" s="53" t="s">
        <v>437</v>
      </c>
      <c r="L92" s="55"/>
      <c r="M92" s="55"/>
      <c r="N92" s="55"/>
      <c r="O92" s="55"/>
      <c r="P92" s="55"/>
      <c r="Q92" s="55"/>
      <c r="R92" s="55"/>
      <c r="S92" s="55"/>
      <c r="T92" s="55"/>
      <c r="U92" s="55"/>
    </row>
    <row r="93" spans="1:21" s="28" customFormat="1" ht="15.5" x14ac:dyDescent="0.45">
      <c r="A93" s="53" t="s">
        <v>246</v>
      </c>
      <c r="B93" s="53"/>
      <c r="C93" s="54" t="s">
        <v>245</v>
      </c>
      <c r="D93" s="53" t="s">
        <v>126</v>
      </c>
      <c r="E93" s="53" t="s">
        <v>617</v>
      </c>
      <c r="F93" s="53"/>
      <c r="G93" s="53" t="s">
        <v>63</v>
      </c>
      <c r="H93" s="53" t="s">
        <v>64</v>
      </c>
      <c r="I93" s="53" t="s">
        <v>65</v>
      </c>
      <c r="J93" s="53" t="s">
        <v>66</v>
      </c>
      <c r="K93" s="53" t="s">
        <v>67</v>
      </c>
      <c r="L93" s="55"/>
      <c r="M93" s="55"/>
      <c r="N93" s="55"/>
      <c r="O93" s="55"/>
      <c r="P93" s="55"/>
      <c r="Q93" s="55"/>
      <c r="R93" s="55"/>
      <c r="S93" s="55"/>
      <c r="T93" s="55"/>
      <c r="U93" s="55"/>
    </row>
    <row r="94" spans="1:21" s="28" customFormat="1" ht="15.5" x14ac:dyDescent="0.45">
      <c r="A94" s="53" t="s">
        <v>248</v>
      </c>
      <c r="B94" s="53"/>
      <c r="C94" s="54" t="s">
        <v>247</v>
      </c>
      <c r="D94" s="53" t="s">
        <v>104</v>
      </c>
      <c r="E94" s="53" t="s">
        <v>617</v>
      </c>
      <c r="F94" s="53"/>
      <c r="G94" s="53" t="s">
        <v>63</v>
      </c>
      <c r="H94" s="53" t="s">
        <v>64</v>
      </c>
      <c r="I94" s="53" t="s">
        <v>249</v>
      </c>
      <c r="J94" s="53" t="s">
        <v>250</v>
      </c>
      <c r="K94" s="53" t="s">
        <v>74</v>
      </c>
      <c r="L94" s="55"/>
      <c r="M94" s="55"/>
      <c r="N94" s="55"/>
      <c r="O94" s="55"/>
      <c r="P94" s="55"/>
      <c r="Q94" s="55"/>
      <c r="R94" s="55"/>
      <c r="S94" s="55"/>
      <c r="T94" s="55"/>
      <c r="U94" s="55"/>
    </row>
    <row r="95" spans="1:21" s="28" customFormat="1" ht="15.5" x14ac:dyDescent="0.45">
      <c r="A95" s="53" t="s">
        <v>252</v>
      </c>
      <c r="B95" s="53"/>
      <c r="C95" s="54" t="s">
        <v>251</v>
      </c>
      <c r="D95" s="53" t="s">
        <v>94</v>
      </c>
      <c r="E95" s="53" t="s">
        <v>617</v>
      </c>
      <c r="F95" s="53"/>
      <c r="G95" s="53" t="s">
        <v>80</v>
      </c>
      <c r="H95" s="53" t="s">
        <v>188</v>
      </c>
      <c r="I95" s="53" t="s">
        <v>253</v>
      </c>
      <c r="J95" s="53" t="s">
        <v>254</v>
      </c>
      <c r="K95" s="53" t="s">
        <v>211</v>
      </c>
      <c r="L95" s="55"/>
      <c r="M95" s="55"/>
      <c r="N95" s="55"/>
      <c r="O95" s="55"/>
      <c r="P95" s="55"/>
      <c r="Q95" s="55"/>
      <c r="R95" s="55"/>
      <c r="S95" s="55"/>
      <c r="T95" s="55"/>
      <c r="U95" s="55"/>
    </row>
    <row r="96" spans="1:21" ht="15.5" x14ac:dyDescent="0.45">
      <c r="A96" s="53" t="s">
        <v>134</v>
      </c>
      <c r="B96" s="53"/>
      <c r="C96" s="54" t="s">
        <v>255</v>
      </c>
      <c r="D96" s="53" t="s">
        <v>172</v>
      </c>
      <c r="E96" s="53" t="s">
        <v>617</v>
      </c>
      <c r="F96" s="53"/>
      <c r="G96" s="53" t="s">
        <v>80</v>
      </c>
      <c r="H96" s="53" t="s">
        <v>64</v>
      </c>
      <c r="I96" s="53" t="s">
        <v>256</v>
      </c>
      <c r="J96" s="53" t="s">
        <v>257</v>
      </c>
      <c r="K96" s="53" t="s">
        <v>92</v>
      </c>
      <c r="L96" s="55"/>
      <c r="M96" s="55"/>
      <c r="N96" s="55"/>
      <c r="O96" s="55"/>
      <c r="P96" s="55"/>
      <c r="Q96" s="55"/>
      <c r="R96" s="55"/>
      <c r="S96" s="55"/>
      <c r="T96" s="55"/>
      <c r="U96" s="55"/>
    </row>
    <row r="97" spans="1:21" s="28" customFormat="1" ht="15.5" x14ac:dyDescent="0.45">
      <c r="A97" s="53" t="s">
        <v>259</v>
      </c>
      <c r="B97" s="53"/>
      <c r="C97" s="54" t="s">
        <v>258</v>
      </c>
      <c r="D97" s="53" t="s">
        <v>42</v>
      </c>
      <c r="E97" s="53" t="s">
        <v>617</v>
      </c>
      <c r="F97" s="53"/>
      <c r="G97" s="53" t="s">
        <v>80</v>
      </c>
      <c r="H97" s="53" t="s">
        <v>64</v>
      </c>
      <c r="I97" s="53" t="s">
        <v>260</v>
      </c>
      <c r="J97" s="53" t="s">
        <v>261</v>
      </c>
      <c r="K97" s="53" t="s">
        <v>262</v>
      </c>
      <c r="L97" s="55"/>
      <c r="M97" s="55"/>
      <c r="N97" s="55"/>
      <c r="O97" s="55"/>
      <c r="P97" s="55"/>
      <c r="Q97" s="55"/>
      <c r="R97" s="55"/>
      <c r="S97" s="55"/>
      <c r="T97" s="55"/>
      <c r="U97" s="55"/>
    </row>
    <row r="98" spans="1:21" s="28" customFormat="1" ht="15.5" x14ac:dyDescent="0.45">
      <c r="A98" s="53" t="s">
        <v>264</v>
      </c>
      <c r="B98" s="53"/>
      <c r="C98" s="54" t="s">
        <v>263</v>
      </c>
      <c r="D98" s="53" t="s">
        <v>126</v>
      </c>
      <c r="E98" s="53" t="s">
        <v>617</v>
      </c>
      <c r="F98" s="53"/>
      <c r="G98" s="53" t="s">
        <v>63</v>
      </c>
      <c r="H98" s="53" t="s">
        <v>64</v>
      </c>
      <c r="I98" s="53" t="s">
        <v>65</v>
      </c>
      <c r="J98" s="53" t="s">
        <v>66</v>
      </c>
      <c r="K98" s="53" t="s">
        <v>67</v>
      </c>
      <c r="L98" s="55"/>
      <c r="M98" s="55"/>
      <c r="N98" s="55"/>
      <c r="O98" s="55"/>
      <c r="P98" s="55"/>
      <c r="Q98" s="55"/>
      <c r="R98" s="55"/>
      <c r="S98" s="55"/>
      <c r="T98" s="55"/>
      <c r="U98" s="55"/>
    </row>
    <row r="99" spans="1:21" s="28" customFormat="1" ht="15.5" x14ac:dyDescent="0.45">
      <c r="A99" s="53" t="s">
        <v>481</v>
      </c>
      <c r="B99" s="53"/>
      <c r="C99" s="54" t="s">
        <v>480</v>
      </c>
      <c r="D99" s="53" t="s">
        <v>86</v>
      </c>
      <c r="E99" s="53" t="s">
        <v>618</v>
      </c>
      <c r="F99" s="53"/>
      <c r="G99" s="53" t="s">
        <v>80</v>
      </c>
      <c r="H99" s="53" t="s">
        <v>87</v>
      </c>
      <c r="I99" s="53" t="s">
        <v>295</v>
      </c>
      <c r="J99" s="53" t="s">
        <v>296</v>
      </c>
      <c r="K99" s="53" t="s">
        <v>114</v>
      </c>
      <c r="L99" s="55"/>
      <c r="M99" s="55"/>
      <c r="N99" s="55"/>
      <c r="O99" s="55"/>
      <c r="P99" s="55"/>
      <c r="Q99" s="55"/>
      <c r="R99" s="55"/>
      <c r="S99" s="55"/>
      <c r="T99" s="55"/>
      <c r="U99" s="55"/>
    </row>
    <row r="100" spans="1:21" s="28" customFormat="1" ht="15.5" x14ac:dyDescent="0.45">
      <c r="A100" s="53" t="s">
        <v>266</v>
      </c>
      <c r="B100" s="53"/>
      <c r="C100" s="54" t="s">
        <v>265</v>
      </c>
      <c r="D100" s="53" t="s">
        <v>126</v>
      </c>
      <c r="E100" s="53" t="s">
        <v>617</v>
      </c>
      <c r="F100" s="53"/>
      <c r="G100" s="53" t="s">
        <v>63</v>
      </c>
      <c r="H100" s="53" t="s">
        <v>64</v>
      </c>
      <c r="I100" s="53" t="s">
        <v>72</v>
      </c>
      <c r="J100" s="53" t="s">
        <v>73</v>
      </c>
      <c r="K100" s="53" t="s">
        <v>74</v>
      </c>
      <c r="L100" s="55"/>
      <c r="M100" s="55"/>
      <c r="N100" s="55"/>
      <c r="O100" s="55"/>
      <c r="P100" s="55"/>
      <c r="Q100" s="55"/>
      <c r="R100" s="55"/>
      <c r="S100" s="55"/>
      <c r="T100" s="55"/>
      <c r="U100" s="55"/>
    </row>
    <row r="101" spans="1:21" s="28" customFormat="1" ht="15.5" x14ac:dyDescent="0.45">
      <c r="A101" s="53" t="s">
        <v>458</v>
      </c>
      <c r="B101" s="53"/>
      <c r="C101" s="54" t="s">
        <v>457</v>
      </c>
      <c r="D101" s="53" t="s">
        <v>70</v>
      </c>
      <c r="E101" s="53" t="s">
        <v>619</v>
      </c>
      <c r="F101" s="53"/>
      <c r="G101" s="53" t="s">
        <v>63</v>
      </c>
      <c r="H101" s="53" t="s">
        <v>71</v>
      </c>
      <c r="I101" s="53" t="s">
        <v>65</v>
      </c>
      <c r="J101" s="53" t="s">
        <v>66</v>
      </c>
      <c r="K101" s="53" t="s">
        <v>67</v>
      </c>
      <c r="L101" s="55"/>
      <c r="M101" s="55"/>
      <c r="N101" s="55"/>
      <c r="O101" s="55"/>
      <c r="P101" s="55"/>
      <c r="Q101" s="55"/>
      <c r="R101" s="55"/>
      <c r="S101" s="55"/>
      <c r="T101" s="55"/>
      <c r="U101" s="55"/>
    </row>
    <row r="102" spans="1:21" s="28" customFormat="1" ht="15.5" x14ac:dyDescent="0.45">
      <c r="A102" s="53" t="s">
        <v>460</v>
      </c>
      <c r="B102" s="53"/>
      <c r="C102" s="54" t="s">
        <v>459</v>
      </c>
      <c r="D102" s="53" t="s">
        <v>100</v>
      </c>
      <c r="E102" s="53" t="s">
        <v>619</v>
      </c>
      <c r="F102" s="53"/>
      <c r="G102" s="53" t="s">
        <v>63</v>
      </c>
      <c r="H102" s="53" t="s">
        <v>71</v>
      </c>
      <c r="I102" s="53" t="s">
        <v>461</v>
      </c>
      <c r="J102" s="53" t="s">
        <v>462</v>
      </c>
      <c r="K102" s="53" t="s">
        <v>108</v>
      </c>
      <c r="L102" s="55"/>
      <c r="M102" s="55"/>
      <c r="N102" s="55"/>
      <c r="O102" s="55"/>
      <c r="P102" s="55"/>
      <c r="Q102" s="55"/>
      <c r="R102" s="55"/>
      <c r="S102" s="55"/>
      <c r="T102" s="55"/>
      <c r="U102" s="55"/>
    </row>
    <row r="103" spans="1:21" s="28" customFormat="1" ht="15.5" x14ac:dyDescent="0.45">
      <c r="A103" s="53" t="s">
        <v>268</v>
      </c>
      <c r="B103" s="53"/>
      <c r="C103" s="54" t="s">
        <v>267</v>
      </c>
      <c r="D103" s="53" t="s">
        <v>172</v>
      </c>
      <c r="E103" s="53" t="s">
        <v>617</v>
      </c>
      <c r="F103" s="53"/>
      <c r="G103" s="53" t="s">
        <v>80</v>
      </c>
      <c r="H103" s="53" t="s">
        <v>64</v>
      </c>
      <c r="I103" s="53" t="s">
        <v>197</v>
      </c>
      <c r="J103" s="53" t="s">
        <v>198</v>
      </c>
      <c r="K103" s="53" t="s">
        <v>114</v>
      </c>
      <c r="L103" s="55"/>
      <c r="M103" s="55"/>
      <c r="N103" s="55"/>
      <c r="O103" s="55"/>
      <c r="P103" s="55"/>
      <c r="Q103" s="55"/>
      <c r="R103" s="55"/>
      <c r="S103" s="55"/>
      <c r="T103" s="55"/>
      <c r="U103" s="55"/>
    </row>
    <row r="104" spans="1:21" s="28" customFormat="1" ht="15.5" x14ac:dyDescent="0.45">
      <c r="A104" s="53" t="s">
        <v>270</v>
      </c>
      <c r="B104" s="53"/>
      <c r="C104" s="54" t="s">
        <v>269</v>
      </c>
      <c r="D104" s="53" t="s">
        <v>79</v>
      </c>
      <c r="E104" s="53" t="s">
        <v>617</v>
      </c>
      <c r="F104" s="53"/>
      <c r="G104" s="53" t="s">
        <v>63</v>
      </c>
      <c r="H104" s="53" t="s">
        <v>64</v>
      </c>
      <c r="I104" s="53" t="s">
        <v>106</v>
      </c>
      <c r="J104" s="53" t="s">
        <v>107</v>
      </c>
      <c r="K104" s="53" t="s">
        <v>108</v>
      </c>
      <c r="L104" s="55"/>
      <c r="M104" s="55"/>
      <c r="N104" s="55"/>
      <c r="O104" s="55"/>
      <c r="P104" s="55"/>
      <c r="Q104" s="55"/>
      <c r="R104" s="55"/>
      <c r="S104" s="55"/>
      <c r="T104" s="55"/>
      <c r="U104" s="55"/>
    </row>
    <row r="105" spans="1:21" s="28" customFormat="1" ht="15.5" x14ac:dyDescent="0.45">
      <c r="A105" s="53" t="s">
        <v>272</v>
      </c>
      <c r="B105" s="53"/>
      <c r="C105" s="54" t="s">
        <v>271</v>
      </c>
      <c r="D105" s="53" t="s">
        <v>62</v>
      </c>
      <c r="E105" s="53" t="s">
        <v>617</v>
      </c>
      <c r="F105" s="53"/>
      <c r="G105" s="53" t="s">
        <v>63</v>
      </c>
      <c r="H105" s="53" t="s">
        <v>64</v>
      </c>
      <c r="I105" s="53" t="s">
        <v>65</v>
      </c>
      <c r="J105" s="53" t="s">
        <v>66</v>
      </c>
      <c r="K105" s="53" t="s">
        <v>67</v>
      </c>
      <c r="L105" s="55"/>
      <c r="M105" s="55"/>
      <c r="N105" s="55"/>
      <c r="O105" s="55"/>
      <c r="P105" s="55"/>
      <c r="Q105" s="55"/>
      <c r="R105" s="55"/>
      <c r="S105" s="55"/>
      <c r="T105" s="55"/>
      <c r="U105" s="55"/>
    </row>
    <row r="106" spans="1:21" s="28" customFormat="1" ht="15.5" x14ac:dyDescent="0.45">
      <c r="A106" s="53" t="s">
        <v>464</v>
      </c>
      <c r="B106" s="53"/>
      <c r="C106" s="54" t="s">
        <v>463</v>
      </c>
      <c r="D106" s="53" t="s">
        <v>431</v>
      </c>
      <c r="E106" s="53" t="s">
        <v>619</v>
      </c>
      <c r="F106" s="53"/>
      <c r="G106" s="53" t="s">
        <v>63</v>
      </c>
      <c r="H106" s="53" t="s">
        <v>71</v>
      </c>
      <c r="I106" s="53" t="s">
        <v>106</v>
      </c>
      <c r="J106" s="53" t="s">
        <v>107</v>
      </c>
      <c r="K106" s="53" t="s">
        <v>108</v>
      </c>
      <c r="L106" s="55"/>
      <c r="M106" s="55"/>
      <c r="N106" s="55"/>
      <c r="O106" s="55"/>
      <c r="P106" s="55"/>
      <c r="Q106" s="55"/>
      <c r="R106" s="55"/>
      <c r="S106" s="55"/>
      <c r="T106" s="55"/>
      <c r="U106" s="55"/>
    </row>
    <row r="107" spans="1:21" ht="15.5" x14ac:dyDescent="0.45">
      <c r="A107" s="53" t="s">
        <v>274</v>
      </c>
      <c r="B107" s="53"/>
      <c r="C107" s="54" t="s">
        <v>273</v>
      </c>
      <c r="D107" s="53" t="s">
        <v>104</v>
      </c>
      <c r="E107" s="53" t="s">
        <v>617</v>
      </c>
      <c r="F107" s="53"/>
      <c r="G107" s="53" t="s">
        <v>63</v>
      </c>
      <c r="H107" s="53" t="s">
        <v>64</v>
      </c>
      <c r="I107" s="53" t="s">
        <v>101</v>
      </c>
      <c r="J107" s="53" t="s">
        <v>102</v>
      </c>
      <c r="K107" s="53" t="s">
        <v>67</v>
      </c>
      <c r="L107" s="55"/>
      <c r="M107" s="55"/>
      <c r="N107" s="55"/>
      <c r="O107" s="55"/>
      <c r="P107" s="55"/>
      <c r="Q107" s="55"/>
      <c r="R107" s="55"/>
      <c r="S107" s="55"/>
      <c r="T107" s="55"/>
      <c r="U107" s="55"/>
    </row>
    <row r="108" spans="1:21" ht="15.5" x14ac:dyDescent="0.45">
      <c r="A108" s="53" t="s">
        <v>474</v>
      </c>
      <c r="B108" s="53"/>
      <c r="C108" s="54" t="s">
        <v>473</v>
      </c>
      <c r="D108" s="53" t="s">
        <v>70</v>
      </c>
      <c r="E108" s="53" t="s">
        <v>619</v>
      </c>
      <c r="F108" s="53"/>
      <c r="G108" s="53" t="s">
        <v>63</v>
      </c>
      <c r="H108" s="53" t="s">
        <v>71</v>
      </c>
      <c r="I108" s="53" t="s">
        <v>65</v>
      </c>
      <c r="J108" s="53" t="s">
        <v>66</v>
      </c>
      <c r="K108" s="53" t="s">
        <v>67</v>
      </c>
      <c r="L108" s="55"/>
      <c r="M108" s="55"/>
      <c r="N108" s="55"/>
      <c r="O108" s="55"/>
      <c r="P108" s="55"/>
      <c r="Q108" s="55"/>
      <c r="R108" s="55"/>
      <c r="S108" s="55"/>
      <c r="T108" s="55"/>
      <c r="U108" s="55"/>
    </row>
    <row r="109" spans="1:21" s="28" customFormat="1" ht="15.5" x14ac:dyDescent="0.45">
      <c r="A109" s="53" t="s">
        <v>276</v>
      </c>
      <c r="B109" s="53"/>
      <c r="C109" s="54" t="s">
        <v>275</v>
      </c>
      <c r="D109" s="53" t="s">
        <v>62</v>
      </c>
      <c r="E109" s="53" t="s">
        <v>617</v>
      </c>
      <c r="F109" s="53"/>
      <c r="G109" s="53" t="s">
        <v>63</v>
      </c>
      <c r="H109" s="53" t="s">
        <v>64</v>
      </c>
      <c r="I109" s="53" t="s">
        <v>72</v>
      </c>
      <c r="J109" s="53" t="s">
        <v>73</v>
      </c>
      <c r="K109" s="53" t="s">
        <v>74</v>
      </c>
      <c r="L109" s="55"/>
      <c r="M109" s="55"/>
      <c r="N109" s="55"/>
      <c r="O109" s="55"/>
      <c r="P109" s="55"/>
      <c r="Q109" s="55"/>
      <c r="R109" s="55"/>
      <c r="S109" s="55"/>
      <c r="T109" s="55"/>
      <c r="U109" s="55"/>
    </row>
    <row r="110" spans="1:21" s="28" customFormat="1" ht="15.5" x14ac:dyDescent="0.45">
      <c r="A110" s="53" t="s">
        <v>476</v>
      </c>
      <c r="B110" s="53"/>
      <c r="C110" s="54" t="s">
        <v>475</v>
      </c>
      <c r="D110" s="53" t="s">
        <v>70</v>
      </c>
      <c r="E110" s="53" t="s">
        <v>619</v>
      </c>
      <c r="F110" s="53"/>
      <c r="G110" s="53" t="s">
        <v>63</v>
      </c>
      <c r="H110" s="53" t="s">
        <v>71</v>
      </c>
      <c r="I110" s="53" t="s">
        <v>65</v>
      </c>
      <c r="J110" s="53" t="s">
        <v>66</v>
      </c>
      <c r="K110" s="53" t="s">
        <v>67</v>
      </c>
      <c r="L110" s="55"/>
      <c r="M110" s="55"/>
      <c r="N110" s="55"/>
      <c r="O110" s="55"/>
      <c r="P110" s="55"/>
      <c r="Q110" s="55"/>
      <c r="R110" s="55"/>
      <c r="S110" s="55"/>
      <c r="T110" s="55"/>
      <c r="U110" s="55"/>
    </row>
    <row r="111" spans="1:21" s="28" customFormat="1" ht="15.5" x14ac:dyDescent="0.45">
      <c r="A111" s="53" t="s">
        <v>278</v>
      </c>
      <c r="B111" s="53"/>
      <c r="C111" s="54" t="s">
        <v>277</v>
      </c>
      <c r="D111" s="53" t="s">
        <v>62</v>
      </c>
      <c r="E111" s="53" t="s">
        <v>617</v>
      </c>
      <c r="F111" s="53"/>
      <c r="G111" s="53" t="s">
        <v>63</v>
      </c>
      <c r="H111" s="53" t="s">
        <v>64</v>
      </c>
      <c r="I111" s="53" t="s">
        <v>65</v>
      </c>
      <c r="J111" s="53" t="s">
        <v>66</v>
      </c>
      <c r="K111" s="53" t="s">
        <v>67</v>
      </c>
      <c r="L111" s="55"/>
      <c r="M111" s="55"/>
      <c r="N111" s="55"/>
      <c r="O111" s="55"/>
      <c r="P111" s="55"/>
      <c r="Q111" s="55"/>
      <c r="R111" s="55"/>
      <c r="S111" s="55"/>
      <c r="T111" s="55"/>
      <c r="U111" s="55"/>
    </row>
    <row r="112" spans="1:21" s="28" customFormat="1" ht="15.5" x14ac:dyDescent="0.45">
      <c r="A112" s="53" t="s">
        <v>280</v>
      </c>
      <c r="B112" s="53"/>
      <c r="C112" s="54" t="s">
        <v>279</v>
      </c>
      <c r="D112" s="53" t="s">
        <v>134</v>
      </c>
      <c r="E112" s="53" t="s">
        <v>617</v>
      </c>
      <c r="F112" s="53"/>
      <c r="G112" s="53" t="s">
        <v>63</v>
      </c>
      <c r="H112" s="53" t="s">
        <v>64</v>
      </c>
      <c r="I112" s="53" t="s">
        <v>180</v>
      </c>
      <c r="J112" s="53" t="s">
        <v>181</v>
      </c>
      <c r="K112" s="53" t="s">
        <v>182</v>
      </c>
      <c r="L112" s="55"/>
      <c r="M112" s="55"/>
      <c r="N112" s="55"/>
      <c r="O112" s="55"/>
      <c r="P112" s="55"/>
      <c r="Q112" s="55"/>
      <c r="R112" s="55"/>
      <c r="S112" s="55"/>
      <c r="T112" s="55"/>
      <c r="U112" s="55"/>
    </row>
    <row r="113" spans="1:21" s="28" customFormat="1" ht="15.5" x14ac:dyDescent="0.45">
      <c r="A113" s="53" t="s">
        <v>479</v>
      </c>
      <c r="B113" s="53"/>
      <c r="C113" s="54" t="s">
        <v>478</v>
      </c>
      <c r="D113" s="53" t="s">
        <v>70</v>
      </c>
      <c r="E113" s="53" t="s">
        <v>619</v>
      </c>
      <c r="F113" s="53"/>
      <c r="G113" s="53" t="s">
        <v>63</v>
      </c>
      <c r="H113" s="53" t="s">
        <v>71</v>
      </c>
      <c r="I113" s="53" t="s">
        <v>65</v>
      </c>
      <c r="J113" s="53" t="s">
        <v>66</v>
      </c>
      <c r="K113" s="53" t="s">
        <v>67</v>
      </c>
      <c r="L113" s="55"/>
      <c r="M113" s="55"/>
      <c r="N113" s="55"/>
      <c r="O113" s="55"/>
      <c r="P113" s="55"/>
      <c r="Q113" s="55"/>
      <c r="R113" s="55"/>
      <c r="S113" s="55"/>
      <c r="T113" s="55"/>
      <c r="U113" s="55"/>
    </row>
    <row r="114" spans="1:21" s="28" customFormat="1" ht="15.5" x14ac:dyDescent="0.45">
      <c r="A114" s="53" t="s">
        <v>111</v>
      </c>
      <c r="B114" s="53"/>
      <c r="C114" s="54" t="s">
        <v>281</v>
      </c>
      <c r="D114" s="53" t="s">
        <v>79</v>
      </c>
      <c r="E114" s="53" t="s">
        <v>617</v>
      </c>
      <c r="F114" s="53"/>
      <c r="G114" s="53" t="s">
        <v>80</v>
      </c>
      <c r="H114" s="53" t="s">
        <v>64</v>
      </c>
      <c r="I114" s="53" t="s">
        <v>90</v>
      </c>
      <c r="J114" s="53" t="s">
        <v>91</v>
      </c>
      <c r="K114" s="53" t="s">
        <v>92</v>
      </c>
      <c r="L114" s="55"/>
      <c r="M114" s="55"/>
      <c r="N114" s="55"/>
      <c r="O114" s="55"/>
      <c r="P114" s="55"/>
      <c r="Q114" s="55"/>
      <c r="R114" s="55"/>
      <c r="S114" s="55"/>
      <c r="T114" s="55"/>
      <c r="U114" s="55"/>
    </row>
    <row r="115" spans="1:21" ht="15.5" x14ac:dyDescent="0.45">
      <c r="A115" s="53" t="s">
        <v>507</v>
      </c>
      <c r="B115" s="53"/>
      <c r="C115" s="54" t="s">
        <v>506</v>
      </c>
      <c r="D115" s="53" t="s">
        <v>86</v>
      </c>
      <c r="E115" s="53" t="s">
        <v>618</v>
      </c>
      <c r="F115" s="53"/>
      <c r="G115" s="53" t="s">
        <v>63</v>
      </c>
      <c r="H115" s="53" t="s">
        <v>87</v>
      </c>
      <c r="I115" s="53" t="s">
        <v>65</v>
      </c>
      <c r="J115" s="53" t="s">
        <v>66</v>
      </c>
      <c r="K115" s="53" t="s">
        <v>67</v>
      </c>
      <c r="L115" s="55"/>
      <c r="M115" s="55"/>
      <c r="N115" s="55"/>
      <c r="O115" s="55"/>
      <c r="P115" s="55"/>
      <c r="Q115" s="55"/>
      <c r="R115" s="55"/>
      <c r="S115" s="55"/>
      <c r="T115" s="55"/>
      <c r="U115" s="55"/>
    </row>
    <row r="116" spans="1:21" s="28" customFormat="1" ht="15.5" x14ac:dyDescent="0.45">
      <c r="A116" s="53" t="s">
        <v>283</v>
      </c>
      <c r="B116" s="53"/>
      <c r="C116" s="54" t="s">
        <v>282</v>
      </c>
      <c r="D116" s="53" t="s">
        <v>62</v>
      </c>
      <c r="E116" s="53" t="s">
        <v>617</v>
      </c>
      <c r="F116" s="53"/>
      <c r="G116" s="53" t="s">
        <v>63</v>
      </c>
      <c r="H116" s="53" t="s">
        <v>64</v>
      </c>
      <c r="I116" s="53" t="s">
        <v>65</v>
      </c>
      <c r="J116" s="53" t="s">
        <v>66</v>
      </c>
      <c r="K116" s="53" t="s">
        <v>67</v>
      </c>
      <c r="L116" s="55"/>
      <c r="M116" s="55"/>
      <c r="N116" s="55"/>
      <c r="O116" s="55"/>
      <c r="P116" s="55"/>
      <c r="Q116" s="55"/>
      <c r="R116" s="55"/>
      <c r="S116" s="55"/>
      <c r="T116" s="55"/>
      <c r="U116" s="55"/>
    </row>
    <row r="117" spans="1:21" s="28" customFormat="1" ht="15.5" x14ac:dyDescent="0.45">
      <c r="A117" s="53" t="s">
        <v>546</v>
      </c>
      <c r="B117" s="53"/>
      <c r="C117" s="54" t="s">
        <v>545</v>
      </c>
      <c r="D117" s="53" t="s">
        <v>70</v>
      </c>
      <c r="E117" s="53" t="s">
        <v>619</v>
      </c>
      <c r="F117" s="53"/>
      <c r="G117" s="53" t="s">
        <v>63</v>
      </c>
      <c r="H117" s="53" t="s">
        <v>71</v>
      </c>
      <c r="I117" s="53" t="s">
        <v>286</v>
      </c>
      <c r="J117" s="53" t="s">
        <v>287</v>
      </c>
      <c r="K117" s="53" t="s">
        <v>131</v>
      </c>
      <c r="L117" s="55"/>
      <c r="M117" s="55"/>
      <c r="N117" s="55"/>
      <c r="O117" s="55"/>
      <c r="P117" s="55"/>
      <c r="Q117" s="55"/>
      <c r="R117" s="55"/>
      <c r="S117" s="55"/>
      <c r="T117" s="55"/>
      <c r="U117" s="55"/>
    </row>
    <row r="118" spans="1:21" ht="15.5" x14ac:dyDescent="0.45">
      <c r="A118" s="53" t="s">
        <v>552</v>
      </c>
      <c r="B118" s="53"/>
      <c r="C118" s="54" t="s">
        <v>551</v>
      </c>
      <c r="D118" s="53" t="s">
        <v>431</v>
      </c>
      <c r="E118" s="53" t="s">
        <v>619</v>
      </c>
      <c r="F118" s="53"/>
      <c r="G118" s="53" t="s">
        <v>63</v>
      </c>
      <c r="H118" s="53" t="s">
        <v>71</v>
      </c>
      <c r="I118" s="53" t="s">
        <v>106</v>
      </c>
      <c r="J118" s="53" t="s">
        <v>107</v>
      </c>
      <c r="K118" s="53" t="s">
        <v>108</v>
      </c>
      <c r="L118" s="55"/>
      <c r="M118" s="55"/>
      <c r="N118" s="55"/>
      <c r="O118" s="55"/>
      <c r="P118" s="55"/>
      <c r="Q118" s="55"/>
      <c r="R118" s="55"/>
      <c r="S118" s="55"/>
      <c r="T118" s="55"/>
      <c r="U118" s="55"/>
    </row>
    <row r="119" spans="1:21" s="28" customFormat="1" ht="15.5" x14ac:dyDescent="0.45">
      <c r="A119" s="53" t="s">
        <v>285</v>
      </c>
      <c r="B119" s="53"/>
      <c r="C119" s="54" t="s">
        <v>284</v>
      </c>
      <c r="D119" s="53" t="s">
        <v>104</v>
      </c>
      <c r="E119" s="53" t="s">
        <v>617</v>
      </c>
      <c r="F119" s="53"/>
      <c r="G119" s="53" t="s">
        <v>63</v>
      </c>
      <c r="H119" s="53" t="s">
        <v>64</v>
      </c>
      <c r="I119" s="53" t="s">
        <v>286</v>
      </c>
      <c r="J119" s="53" t="s">
        <v>287</v>
      </c>
      <c r="K119" s="53" t="s">
        <v>131</v>
      </c>
      <c r="L119" s="55"/>
      <c r="M119" s="55"/>
      <c r="N119" s="55"/>
      <c r="O119" s="55"/>
      <c r="P119" s="55"/>
      <c r="Q119" s="55"/>
      <c r="R119" s="55"/>
      <c r="S119" s="55"/>
      <c r="T119" s="55"/>
      <c r="U119" s="55"/>
    </row>
    <row r="120" spans="1:21" ht="15.5" x14ac:dyDescent="0.45">
      <c r="A120" s="53" t="s">
        <v>491</v>
      </c>
      <c r="B120" s="53"/>
      <c r="C120" s="54" t="s">
        <v>490</v>
      </c>
      <c r="D120" s="53" t="s">
        <v>86</v>
      </c>
      <c r="E120" s="53" t="s">
        <v>618</v>
      </c>
      <c r="F120" s="53"/>
      <c r="G120" s="53" t="s">
        <v>63</v>
      </c>
      <c r="H120" s="53" t="s">
        <v>87</v>
      </c>
      <c r="I120" s="53" t="s">
        <v>72</v>
      </c>
      <c r="J120" s="53" t="s">
        <v>73</v>
      </c>
      <c r="K120" s="53" t="s">
        <v>74</v>
      </c>
      <c r="L120" s="55"/>
      <c r="M120" s="55"/>
      <c r="N120" s="55"/>
      <c r="O120" s="55"/>
      <c r="P120" s="55"/>
      <c r="Q120" s="55"/>
      <c r="R120" s="55"/>
      <c r="S120" s="55"/>
      <c r="T120" s="55"/>
      <c r="U120" s="55"/>
    </row>
    <row r="121" spans="1:21" s="28" customFormat="1" ht="15.5" x14ac:dyDescent="0.45">
      <c r="A121" s="53" t="s">
        <v>89</v>
      </c>
      <c r="B121" s="53"/>
      <c r="C121" s="54" t="s">
        <v>88</v>
      </c>
      <c r="D121" s="53" t="s">
        <v>86</v>
      </c>
      <c r="E121" s="53" t="s">
        <v>618</v>
      </c>
      <c r="F121" s="53"/>
      <c r="G121" s="53" t="s">
        <v>80</v>
      </c>
      <c r="H121" s="53" t="s">
        <v>87</v>
      </c>
      <c r="I121" s="53" t="s">
        <v>90</v>
      </c>
      <c r="J121" s="53" t="s">
        <v>91</v>
      </c>
      <c r="K121" s="53" t="s">
        <v>92</v>
      </c>
      <c r="L121" s="55"/>
      <c r="M121" s="55"/>
      <c r="N121" s="55"/>
      <c r="O121" s="55"/>
      <c r="P121" s="55"/>
      <c r="Q121" s="55"/>
      <c r="R121" s="55"/>
      <c r="S121" s="55"/>
      <c r="T121" s="55"/>
      <c r="U121" s="55"/>
    </row>
    <row r="122" spans="1:21" s="28" customFormat="1" ht="15.5" x14ac:dyDescent="0.45">
      <c r="A122" s="53" t="s">
        <v>289</v>
      </c>
      <c r="B122" s="53"/>
      <c r="C122" s="54" t="s">
        <v>288</v>
      </c>
      <c r="D122" s="53" t="s">
        <v>79</v>
      </c>
      <c r="E122" s="53" t="s">
        <v>617</v>
      </c>
      <c r="F122" s="53"/>
      <c r="G122" s="53" t="s">
        <v>80</v>
      </c>
      <c r="H122" s="53" t="s">
        <v>64</v>
      </c>
      <c r="I122" s="53" t="s">
        <v>290</v>
      </c>
      <c r="J122" s="53" t="s">
        <v>647</v>
      </c>
      <c r="K122" s="53" t="s">
        <v>92</v>
      </c>
      <c r="L122" s="55"/>
      <c r="M122" s="55"/>
      <c r="N122" s="55"/>
      <c r="O122" s="55"/>
      <c r="P122" s="55"/>
      <c r="Q122" s="55"/>
      <c r="R122" s="55"/>
      <c r="S122" s="55"/>
      <c r="T122" s="55"/>
      <c r="U122" s="55"/>
    </row>
    <row r="123" spans="1:21" ht="15.5" x14ac:dyDescent="0.45">
      <c r="A123" s="53" t="s">
        <v>292</v>
      </c>
      <c r="B123" s="53"/>
      <c r="C123" s="54" t="s">
        <v>291</v>
      </c>
      <c r="D123" s="53" t="s">
        <v>62</v>
      </c>
      <c r="E123" s="53" t="s">
        <v>617</v>
      </c>
      <c r="F123" s="53"/>
      <c r="G123" s="53" t="s">
        <v>63</v>
      </c>
      <c r="H123" s="53" t="s">
        <v>64</v>
      </c>
      <c r="I123" s="53" t="s">
        <v>65</v>
      </c>
      <c r="J123" s="53" t="s">
        <v>66</v>
      </c>
      <c r="K123" s="53" t="s">
        <v>67</v>
      </c>
      <c r="L123" s="55"/>
      <c r="M123" s="55"/>
      <c r="N123" s="55"/>
      <c r="O123" s="55"/>
      <c r="P123" s="55"/>
      <c r="Q123" s="55"/>
      <c r="R123" s="55"/>
      <c r="S123" s="55"/>
      <c r="T123" s="55"/>
      <c r="U123" s="55"/>
    </row>
    <row r="124" spans="1:21" ht="15.5" x14ac:dyDescent="0.45">
      <c r="A124" s="53" t="s">
        <v>294</v>
      </c>
      <c r="B124" s="53"/>
      <c r="C124" s="54" t="s">
        <v>293</v>
      </c>
      <c r="D124" s="53" t="s">
        <v>79</v>
      </c>
      <c r="E124" s="53" t="s">
        <v>617</v>
      </c>
      <c r="F124" s="53"/>
      <c r="G124" s="53" t="s">
        <v>80</v>
      </c>
      <c r="H124" s="53" t="s">
        <v>64</v>
      </c>
      <c r="I124" s="53" t="s">
        <v>295</v>
      </c>
      <c r="J124" s="53" t="s">
        <v>296</v>
      </c>
      <c r="K124" s="53" t="s">
        <v>114</v>
      </c>
      <c r="L124" s="55"/>
      <c r="M124" s="55"/>
      <c r="N124" s="55"/>
      <c r="O124" s="55"/>
      <c r="P124" s="55"/>
      <c r="Q124" s="55"/>
      <c r="R124" s="55"/>
      <c r="S124" s="55"/>
      <c r="T124" s="55"/>
      <c r="U124" s="55"/>
    </row>
    <row r="125" spans="1:21" ht="15.5" x14ac:dyDescent="0.45">
      <c r="A125" s="53" t="s">
        <v>505</v>
      </c>
      <c r="B125" s="53"/>
      <c r="C125" s="54" t="s">
        <v>504</v>
      </c>
      <c r="D125" s="53" t="s">
        <v>86</v>
      </c>
      <c r="E125" s="53" t="s">
        <v>618</v>
      </c>
      <c r="F125" s="53"/>
      <c r="G125" s="53" t="s">
        <v>63</v>
      </c>
      <c r="H125" s="53" t="s">
        <v>87</v>
      </c>
      <c r="I125" s="53" t="s">
        <v>65</v>
      </c>
      <c r="J125" s="53" t="s">
        <v>66</v>
      </c>
      <c r="K125" s="53" t="s">
        <v>67</v>
      </c>
      <c r="L125" s="55"/>
      <c r="M125" s="55"/>
      <c r="N125" s="55"/>
      <c r="O125" s="55"/>
      <c r="P125" s="55"/>
      <c r="Q125" s="55"/>
      <c r="R125" s="55"/>
      <c r="S125" s="55"/>
      <c r="T125" s="55"/>
      <c r="U125" s="55"/>
    </row>
    <row r="126" spans="1:21" s="28" customFormat="1" ht="15.5" x14ac:dyDescent="0.45">
      <c r="A126" s="53" t="s">
        <v>298</v>
      </c>
      <c r="B126" s="53"/>
      <c r="C126" s="54" t="s">
        <v>297</v>
      </c>
      <c r="D126" s="53" t="s">
        <v>62</v>
      </c>
      <c r="E126" s="53" t="s">
        <v>617</v>
      </c>
      <c r="F126" s="53"/>
      <c r="G126" s="53" t="s">
        <v>63</v>
      </c>
      <c r="H126" s="53" t="s">
        <v>64</v>
      </c>
      <c r="I126" s="53" t="s">
        <v>65</v>
      </c>
      <c r="J126" s="53" t="s">
        <v>66</v>
      </c>
      <c r="K126" s="53" t="s">
        <v>67</v>
      </c>
      <c r="L126" s="55"/>
      <c r="M126" s="55"/>
      <c r="N126" s="55"/>
      <c r="O126" s="55"/>
      <c r="P126" s="55"/>
      <c r="Q126" s="55"/>
      <c r="R126" s="55"/>
      <c r="S126" s="55"/>
      <c r="T126" s="55"/>
      <c r="U126" s="55"/>
    </row>
    <row r="127" spans="1:21" s="28" customFormat="1" ht="15.5" x14ac:dyDescent="0.45">
      <c r="A127" s="53" t="s">
        <v>300</v>
      </c>
      <c r="B127" s="53"/>
      <c r="C127" s="54" t="s">
        <v>299</v>
      </c>
      <c r="D127" s="53" t="s">
        <v>126</v>
      </c>
      <c r="E127" s="53" t="s">
        <v>617</v>
      </c>
      <c r="F127" s="53"/>
      <c r="G127" s="53" t="s">
        <v>63</v>
      </c>
      <c r="H127" s="53" t="s">
        <v>64</v>
      </c>
      <c r="I127" s="53" t="s">
        <v>65</v>
      </c>
      <c r="J127" s="53" t="s">
        <v>66</v>
      </c>
      <c r="K127" s="53" t="s">
        <v>67</v>
      </c>
      <c r="L127" s="55"/>
      <c r="M127" s="55"/>
      <c r="N127" s="55"/>
      <c r="O127" s="55"/>
      <c r="P127" s="55"/>
      <c r="Q127" s="55"/>
      <c r="R127" s="55"/>
      <c r="S127" s="55"/>
      <c r="T127" s="55"/>
      <c r="U127" s="55"/>
    </row>
    <row r="128" spans="1:21" s="28" customFormat="1" ht="15.5" x14ac:dyDescent="0.45">
      <c r="A128" s="53" t="s">
        <v>302</v>
      </c>
      <c r="B128" s="53"/>
      <c r="C128" s="54" t="s">
        <v>301</v>
      </c>
      <c r="D128" s="53" t="s">
        <v>126</v>
      </c>
      <c r="E128" s="53" t="s">
        <v>617</v>
      </c>
      <c r="F128" s="53"/>
      <c r="G128" s="53" t="s">
        <v>63</v>
      </c>
      <c r="H128" s="53" t="s">
        <v>64</v>
      </c>
      <c r="I128" s="53" t="s">
        <v>65</v>
      </c>
      <c r="J128" s="53" t="s">
        <v>66</v>
      </c>
      <c r="K128" s="53" t="s">
        <v>67</v>
      </c>
      <c r="L128" s="55"/>
      <c r="M128" s="55"/>
      <c r="N128" s="55"/>
      <c r="O128" s="55"/>
      <c r="P128" s="55"/>
      <c r="Q128" s="55"/>
      <c r="R128" s="55"/>
      <c r="S128" s="55"/>
      <c r="T128" s="55"/>
      <c r="U128" s="55"/>
    </row>
    <row r="129" spans="1:21" s="28" customFormat="1" ht="15.5" x14ac:dyDescent="0.45">
      <c r="A129" s="53" t="s">
        <v>634</v>
      </c>
      <c r="B129" s="53"/>
      <c r="C129" s="54" t="s">
        <v>307</v>
      </c>
      <c r="D129" s="53" t="s">
        <v>104</v>
      </c>
      <c r="E129" s="53" t="s">
        <v>617</v>
      </c>
      <c r="F129" s="53"/>
      <c r="G129" s="53" t="s">
        <v>63</v>
      </c>
      <c r="H129" s="53" t="s">
        <v>64</v>
      </c>
      <c r="I129" s="53" t="s">
        <v>129</v>
      </c>
      <c r="J129" s="53" t="s">
        <v>130</v>
      </c>
      <c r="K129" s="53" t="s">
        <v>131</v>
      </c>
      <c r="L129" s="55"/>
      <c r="M129" s="55"/>
      <c r="N129" s="55"/>
      <c r="O129" s="55"/>
      <c r="P129" s="55"/>
      <c r="Q129" s="55"/>
      <c r="R129" s="55"/>
      <c r="S129" s="55"/>
      <c r="T129" s="55"/>
      <c r="U129" s="55"/>
    </row>
    <row r="130" spans="1:21" s="28" customFormat="1" ht="15.5" x14ac:dyDescent="0.45">
      <c r="A130" s="53" t="s">
        <v>633</v>
      </c>
      <c r="B130" s="53"/>
      <c r="C130" s="54" t="s">
        <v>303</v>
      </c>
      <c r="D130" s="53" t="s">
        <v>42</v>
      </c>
      <c r="E130" s="53" t="s">
        <v>617</v>
      </c>
      <c r="F130" s="53"/>
      <c r="G130" s="53" t="s">
        <v>80</v>
      </c>
      <c r="H130" s="53" t="s">
        <v>64</v>
      </c>
      <c r="I130" s="53" t="s">
        <v>305</v>
      </c>
      <c r="J130" s="53" t="s">
        <v>306</v>
      </c>
      <c r="K130" s="53" t="s">
        <v>205</v>
      </c>
      <c r="L130" s="55"/>
      <c r="M130" s="55"/>
      <c r="N130" s="55"/>
      <c r="O130" s="55"/>
      <c r="P130" s="55"/>
      <c r="Q130" s="55"/>
      <c r="R130" s="55"/>
      <c r="S130" s="55"/>
      <c r="T130" s="55"/>
      <c r="U130" s="55"/>
    </row>
    <row r="131" spans="1:21" ht="15.5" x14ac:dyDescent="0.45">
      <c r="A131" s="53" t="s">
        <v>309</v>
      </c>
      <c r="B131" s="53"/>
      <c r="C131" s="54" t="s">
        <v>308</v>
      </c>
      <c r="D131" s="53" t="s">
        <v>79</v>
      </c>
      <c r="E131" s="53" t="s">
        <v>617</v>
      </c>
      <c r="F131" s="53"/>
      <c r="G131" s="53" t="s">
        <v>63</v>
      </c>
      <c r="H131" s="53" t="s">
        <v>64</v>
      </c>
      <c r="I131" s="53" t="s">
        <v>106</v>
      </c>
      <c r="J131" s="53" t="s">
        <v>107</v>
      </c>
      <c r="K131" s="53" t="s">
        <v>108</v>
      </c>
      <c r="L131" s="55"/>
      <c r="M131" s="55"/>
      <c r="N131" s="55"/>
      <c r="O131" s="55"/>
      <c r="P131" s="55"/>
      <c r="Q131" s="55"/>
      <c r="R131" s="55"/>
      <c r="S131" s="55"/>
      <c r="T131" s="55"/>
      <c r="U131" s="55"/>
    </row>
    <row r="132" spans="1:21" ht="15.5" x14ac:dyDescent="0.45">
      <c r="A132" s="53" t="s">
        <v>311</v>
      </c>
      <c r="B132" s="53"/>
      <c r="C132" s="54" t="s">
        <v>310</v>
      </c>
      <c r="D132" s="53" t="s">
        <v>172</v>
      </c>
      <c r="E132" s="53" t="s">
        <v>617</v>
      </c>
      <c r="F132" s="53"/>
      <c r="G132" s="53" t="s">
        <v>80</v>
      </c>
      <c r="H132" s="53" t="s">
        <v>64</v>
      </c>
      <c r="I132" s="53" t="s">
        <v>312</v>
      </c>
      <c r="J132" s="53" t="s">
        <v>313</v>
      </c>
      <c r="K132" s="53" t="s">
        <v>314</v>
      </c>
      <c r="L132" s="55"/>
      <c r="M132" s="55"/>
      <c r="N132" s="55"/>
      <c r="O132" s="55"/>
      <c r="P132" s="55"/>
      <c r="Q132" s="55"/>
      <c r="R132" s="55"/>
      <c r="S132" s="55"/>
      <c r="T132" s="55"/>
      <c r="U132" s="55"/>
    </row>
    <row r="133" spans="1:21" ht="15.5" x14ac:dyDescent="0.45">
      <c r="A133" s="53" t="s">
        <v>316</v>
      </c>
      <c r="B133" s="53"/>
      <c r="C133" s="54" t="s">
        <v>315</v>
      </c>
      <c r="D133" s="53" t="s">
        <v>126</v>
      </c>
      <c r="E133" s="53" t="s">
        <v>617</v>
      </c>
      <c r="F133" s="53"/>
      <c r="G133" s="53" t="s">
        <v>63</v>
      </c>
      <c r="H133" s="53" t="s">
        <v>64</v>
      </c>
      <c r="I133" s="53" t="s">
        <v>65</v>
      </c>
      <c r="J133" s="53" t="s">
        <v>66</v>
      </c>
      <c r="K133" s="53" t="s">
        <v>67</v>
      </c>
      <c r="L133" s="55"/>
      <c r="M133" s="55"/>
      <c r="N133" s="55"/>
      <c r="O133" s="55"/>
      <c r="P133" s="55"/>
      <c r="Q133" s="55"/>
      <c r="R133" s="55"/>
      <c r="S133" s="55"/>
      <c r="T133" s="55"/>
      <c r="U133" s="55"/>
    </row>
    <row r="134" spans="1:21" ht="15.5" x14ac:dyDescent="0.45">
      <c r="A134" s="53" t="s">
        <v>554</v>
      </c>
      <c r="B134" s="53"/>
      <c r="C134" s="54" t="s">
        <v>553</v>
      </c>
      <c r="D134" s="53" t="s">
        <v>100</v>
      </c>
      <c r="E134" s="53" t="s">
        <v>619</v>
      </c>
      <c r="F134" s="53"/>
      <c r="G134" s="53" t="s">
        <v>80</v>
      </c>
      <c r="H134" s="53" t="s">
        <v>71</v>
      </c>
      <c r="I134" s="53" t="s">
        <v>197</v>
      </c>
      <c r="J134" s="53" t="s">
        <v>198</v>
      </c>
      <c r="K134" s="53" t="s">
        <v>114</v>
      </c>
      <c r="L134" s="55"/>
      <c r="M134" s="55"/>
      <c r="N134" s="55"/>
      <c r="O134" s="55"/>
      <c r="P134" s="55"/>
      <c r="Q134" s="55"/>
      <c r="R134" s="55"/>
      <c r="S134" s="55"/>
      <c r="T134" s="55"/>
      <c r="U134" s="55"/>
    </row>
    <row r="135" spans="1:21" s="28" customFormat="1" ht="15.5" x14ac:dyDescent="0.45">
      <c r="A135" s="53" t="s">
        <v>34</v>
      </c>
      <c r="B135" s="53"/>
      <c r="C135" s="54" t="s">
        <v>429</v>
      </c>
      <c r="D135" s="53" t="s">
        <v>89</v>
      </c>
      <c r="E135" s="53" t="s">
        <v>618</v>
      </c>
      <c r="F135" s="53"/>
      <c r="G135" s="53" t="s">
        <v>63</v>
      </c>
      <c r="H135" s="53" t="s">
        <v>87</v>
      </c>
      <c r="I135" s="53" t="s">
        <v>106</v>
      </c>
      <c r="J135" s="53" t="s">
        <v>107</v>
      </c>
      <c r="K135" s="53" t="s">
        <v>108</v>
      </c>
      <c r="L135" s="55"/>
      <c r="M135" s="55"/>
      <c r="N135" s="55"/>
      <c r="O135" s="55"/>
      <c r="P135" s="55"/>
      <c r="Q135" s="55"/>
      <c r="R135" s="55"/>
      <c r="S135" s="55"/>
      <c r="T135" s="55"/>
      <c r="U135" s="55"/>
    </row>
    <row r="136" spans="1:21" s="28" customFormat="1" ht="15.5" x14ac:dyDescent="0.45">
      <c r="A136" s="53" t="s">
        <v>556</v>
      </c>
      <c r="B136" s="53"/>
      <c r="C136" s="54" t="s">
        <v>555</v>
      </c>
      <c r="D136" s="53" t="s">
        <v>100</v>
      </c>
      <c r="E136" s="53" t="s">
        <v>619</v>
      </c>
      <c r="F136" s="53"/>
      <c r="G136" s="53" t="s">
        <v>63</v>
      </c>
      <c r="H136" s="53" t="s">
        <v>71</v>
      </c>
      <c r="I136" s="53" t="s">
        <v>106</v>
      </c>
      <c r="J136" s="53" t="s">
        <v>107</v>
      </c>
      <c r="K136" s="53" t="s">
        <v>108</v>
      </c>
      <c r="L136" s="55"/>
      <c r="M136" s="55"/>
      <c r="N136" s="55"/>
      <c r="O136" s="55"/>
      <c r="P136" s="55"/>
      <c r="Q136" s="55"/>
      <c r="R136" s="55"/>
      <c r="S136" s="55"/>
      <c r="T136" s="55"/>
      <c r="U136" s="55"/>
    </row>
    <row r="137" spans="1:21" s="28" customFormat="1" ht="15.5" x14ac:dyDescent="0.45">
      <c r="A137" s="53" t="s">
        <v>558</v>
      </c>
      <c r="B137" s="53"/>
      <c r="C137" s="54" t="s">
        <v>557</v>
      </c>
      <c r="D137" s="53" t="s">
        <v>70</v>
      </c>
      <c r="E137" s="53" t="s">
        <v>619</v>
      </c>
      <c r="F137" s="53"/>
      <c r="G137" s="53" t="s">
        <v>63</v>
      </c>
      <c r="H137" s="53" t="s">
        <v>71</v>
      </c>
      <c r="I137" s="53" t="s">
        <v>286</v>
      </c>
      <c r="J137" s="53" t="s">
        <v>287</v>
      </c>
      <c r="K137" s="53" t="s">
        <v>131</v>
      </c>
      <c r="L137" s="55"/>
      <c r="M137" s="55"/>
      <c r="N137" s="55"/>
      <c r="O137" s="55"/>
      <c r="P137" s="55"/>
      <c r="Q137" s="55"/>
      <c r="R137" s="55"/>
      <c r="S137" s="55"/>
      <c r="T137" s="55"/>
      <c r="U137" s="55"/>
    </row>
    <row r="138" spans="1:21" s="28" customFormat="1" ht="15.5" x14ac:dyDescent="0.45">
      <c r="A138" s="53" t="s">
        <v>318</v>
      </c>
      <c r="B138" s="53"/>
      <c r="C138" s="54" t="s">
        <v>317</v>
      </c>
      <c r="D138" s="53" t="s">
        <v>79</v>
      </c>
      <c r="E138" s="53" t="s">
        <v>617</v>
      </c>
      <c r="F138" s="53"/>
      <c r="G138" s="53" t="s">
        <v>80</v>
      </c>
      <c r="H138" s="53" t="s">
        <v>64</v>
      </c>
      <c r="I138" s="53" t="s">
        <v>295</v>
      </c>
      <c r="J138" s="53" t="s">
        <v>296</v>
      </c>
      <c r="K138" s="53" t="s">
        <v>114</v>
      </c>
      <c r="L138" s="55"/>
      <c r="M138" s="55"/>
      <c r="N138" s="55"/>
      <c r="O138" s="55"/>
      <c r="P138" s="55"/>
      <c r="Q138" s="55"/>
      <c r="R138" s="55"/>
      <c r="S138" s="55"/>
      <c r="T138" s="55"/>
      <c r="U138" s="55"/>
    </row>
    <row r="139" spans="1:21" s="28" customFormat="1" ht="15.5" x14ac:dyDescent="0.45">
      <c r="A139" s="53" t="s">
        <v>560</v>
      </c>
      <c r="B139" s="53"/>
      <c r="C139" s="54" t="s">
        <v>559</v>
      </c>
      <c r="D139" s="53" t="s">
        <v>70</v>
      </c>
      <c r="E139" s="53" t="s">
        <v>619</v>
      </c>
      <c r="F139" s="53"/>
      <c r="G139" s="53" t="s">
        <v>63</v>
      </c>
      <c r="H139" s="53" t="s">
        <v>71</v>
      </c>
      <c r="I139" s="53" t="s">
        <v>65</v>
      </c>
      <c r="J139" s="53" t="s">
        <v>66</v>
      </c>
      <c r="K139" s="53" t="s">
        <v>67</v>
      </c>
      <c r="L139" s="55"/>
      <c r="M139" s="55"/>
      <c r="N139" s="55"/>
      <c r="O139" s="55"/>
      <c r="P139" s="55"/>
      <c r="Q139" s="55"/>
      <c r="R139" s="55"/>
      <c r="S139" s="55"/>
      <c r="T139" s="55"/>
      <c r="U139" s="55"/>
    </row>
    <row r="140" spans="1:21" s="28" customFormat="1" ht="15.5" x14ac:dyDescent="0.45">
      <c r="A140" s="53" t="s">
        <v>320</v>
      </c>
      <c r="B140" s="53"/>
      <c r="C140" s="54" t="s">
        <v>319</v>
      </c>
      <c r="D140" s="53" t="s">
        <v>126</v>
      </c>
      <c r="E140" s="53" t="s">
        <v>617</v>
      </c>
      <c r="F140" s="53"/>
      <c r="G140" s="53" t="s">
        <v>63</v>
      </c>
      <c r="H140" s="53" t="s">
        <v>64</v>
      </c>
      <c r="I140" s="53" t="s">
        <v>65</v>
      </c>
      <c r="J140" s="53" t="s">
        <v>66</v>
      </c>
      <c r="K140" s="53" t="s">
        <v>67</v>
      </c>
      <c r="L140" s="55"/>
      <c r="M140" s="55"/>
      <c r="N140" s="55"/>
      <c r="O140" s="55"/>
      <c r="P140" s="55"/>
      <c r="Q140" s="55"/>
      <c r="R140" s="55"/>
      <c r="S140" s="55"/>
      <c r="T140" s="55"/>
      <c r="U140" s="55"/>
    </row>
    <row r="141" spans="1:21" s="28" customFormat="1" ht="15.5" x14ac:dyDescent="0.45">
      <c r="A141" s="53" t="s">
        <v>37</v>
      </c>
      <c r="B141" s="53"/>
      <c r="C141" s="54" t="s">
        <v>321</v>
      </c>
      <c r="D141" s="53" t="s">
        <v>126</v>
      </c>
      <c r="E141" s="53" t="s">
        <v>617</v>
      </c>
      <c r="F141" s="53"/>
      <c r="G141" s="53" t="s">
        <v>63</v>
      </c>
      <c r="H141" s="53" t="s">
        <v>64</v>
      </c>
      <c r="I141" s="53" t="s">
        <v>65</v>
      </c>
      <c r="J141" s="53" t="s">
        <v>66</v>
      </c>
      <c r="K141" s="53" t="s">
        <v>67</v>
      </c>
      <c r="L141" s="55"/>
      <c r="M141" s="55"/>
      <c r="N141" s="55"/>
      <c r="O141" s="55"/>
      <c r="P141" s="55"/>
      <c r="Q141" s="55"/>
      <c r="R141" s="55"/>
      <c r="S141" s="55"/>
      <c r="T141" s="55"/>
      <c r="U141" s="55"/>
    </row>
    <row r="142" spans="1:21" s="28" customFormat="1" ht="15.5" x14ac:dyDescent="0.45">
      <c r="A142" s="53" t="s">
        <v>323</v>
      </c>
      <c r="B142" s="53"/>
      <c r="C142" s="54" t="s">
        <v>322</v>
      </c>
      <c r="D142" s="53" t="s">
        <v>134</v>
      </c>
      <c r="E142" s="53" t="s">
        <v>617</v>
      </c>
      <c r="F142" s="53"/>
      <c r="G142" s="53" t="s">
        <v>63</v>
      </c>
      <c r="H142" s="53" t="s">
        <v>64</v>
      </c>
      <c r="I142" s="53" t="s">
        <v>135</v>
      </c>
      <c r="J142" s="53" t="s">
        <v>136</v>
      </c>
      <c r="K142" s="53" t="s">
        <v>137</v>
      </c>
      <c r="L142" s="55"/>
      <c r="M142" s="55"/>
      <c r="N142" s="55"/>
      <c r="O142" s="55"/>
      <c r="P142" s="55"/>
      <c r="Q142" s="55"/>
      <c r="R142" s="55"/>
      <c r="S142" s="55"/>
      <c r="T142" s="55"/>
      <c r="U142" s="55"/>
    </row>
    <row r="143" spans="1:21" s="28" customFormat="1" ht="15.5" x14ac:dyDescent="0.45">
      <c r="A143" s="53" t="s">
        <v>528</v>
      </c>
      <c r="B143" s="53"/>
      <c r="C143" s="54" t="s">
        <v>527</v>
      </c>
      <c r="D143" s="53" t="s">
        <v>86</v>
      </c>
      <c r="E143" s="53" t="s">
        <v>618</v>
      </c>
      <c r="F143" s="53"/>
      <c r="G143" s="53" t="s">
        <v>63</v>
      </c>
      <c r="H143" s="53" t="s">
        <v>87</v>
      </c>
      <c r="I143" s="53" t="s">
        <v>65</v>
      </c>
      <c r="J143" s="53" t="s">
        <v>66</v>
      </c>
      <c r="K143" s="53" t="s">
        <v>67</v>
      </c>
      <c r="L143" s="55"/>
      <c r="M143" s="55"/>
      <c r="N143" s="55"/>
      <c r="O143" s="55"/>
      <c r="P143" s="55"/>
      <c r="Q143" s="55"/>
      <c r="R143" s="55"/>
      <c r="S143" s="55"/>
      <c r="T143" s="55"/>
      <c r="U143" s="55"/>
    </row>
    <row r="144" spans="1:21" s="28" customFormat="1" ht="15.5" x14ac:dyDescent="0.45">
      <c r="A144" s="53" t="s">
        <v>325</v>
      </c>
      <c r="B144" s="53"/>
      <c r="C144" s="54" t="s">
        <v>324</v>
      </c>
      <c r="D144" s="53" t="s">
        <v>79</v>
      </c>
      <c r="E144" s="53" t="s">
        <v>617</v>
      </c>
      <c r="F144" s="53"/>
      <c r="G144" s="53" t="s">
        <v>80</v>
      </c>
      <c r="H144" s="53" t="s">
        <v>64</v>
      </c>
      <c r="I144" s="53" t="s">
        <v>81</v>
      </c>
      <c r="J144" s="53" t="s">
        <v>82</v>
      </c>
      <c r="K144" s="53" t="s">
        <v>83</v>
      </c>
      <c r="L144" s="55"/>
      <c r="M144" s="55"/>
      <c r="N144" s="55"/>
      <c r="O144" s="55"/>
      <c r="P144" s="55"/>
      <c r="Q144" s="55"/>
      <c r="R144" s="55"/>
      <c r="S144" s="55"/>
      <c r="T144" s="55"/>
      <c r="U144" s="55"/>
    </row>
    <row r="145" spans="1:21" s="28" customFormat="1" ht="15.5" x14ac:dyDescent="0.45">
      <c r="A145" s="53" t="s">
        <v>562</v>
      </c>
      <c r="B145" s="53"/>
      <c r="C145" s="54" t="s">
        <v>561</v>
      </c>
      <c r="D145" s="53" t="s">
        <v>100</v>
      </c>
      <c r="E145" s="53" t="s">
        <v>619</v>
      </c>
      <c r="F145" s="53"/>
      <c r="G145" s="53" t="s">
        <v>80</v>
      </c>
      <c r="H145" s="53" t="s">
        <v>71</v>
      </c>
      <c r="I145" s="53" t="s">
        <v>112</v>
      </c>
      <c r="J145" s="53" t="s">
        <v>113</v>
      </c>
      <c r="K145" s="53" t="s">
        <v>114</v>
      </c>
      <c r="L145" s="55"/>
      <c r="M145" s="55"/>
      <c r="N145" s="55"/>
      <c r="O145" s="55"/>
      <c r="P145" s="55"/>
      <c r="Q145" s="55"/>
      <c r="R145" s="55"/>
      <c r="S145" s="55"/>
      <c r="T145" s="55"/>
      <c r="U145" s="55"/>
    </row>
    <row r="146" spans="1:21" s="28" customFormat="1" ht="15.5" x14ac:dyDescent="0.45">
      <c r="A146" s="53" t="s">
        <v>327</v>
      </c>
      <c r="B146" s="53"/>
      <c r="C146" s="54" t="s">
        <v>326</v>
      </c>
      <c r="D146" s="53" t="s">
        <v>126</v>
      </c>
      <c r="E146" s="53" t="s">
        <v>617</v>
      </c>
      <c r="F146" s="53"/>
      <c r="G146" s="53" t="s">
        <v>63</v>
      </c>
      <c r="H146" s="53" t="s">
        <v>64</v>
      </c>
      <c r="I146" s="53" t="s">
        <v>65</v>
      </c>
      <c r="J146" s="53" t="s">
        <v>66</v>
      </c>
      <c r="K146" s="53" t="s">
        <v>67</v>
      </c>
      <c r="L146" s="55"/>
      <c r="M146" s="55"/>
      <c r="N146" s="55"/>
      <c r="O146" s="55"/>
      <c r="P146" s="55"/>
      <c r="Q146" s="55"/>
      <c r="R146" s="55"/>
      <c r="S146" s="55"/>
      <c r="T146" s="55"/>
      <c r="U146" s="55"/>
    </row>
    <row r="147" spans="1:21" s="28" customFormat="1" ht="15.5" x14ac:dyDescent="0.45">
      <c r="A147" s="53" t="s">
        <v>329</v>
      </c>
      <c r="B147" s="53"/>
      <c r="C147" s="54" t="s">
        <v>328</v>
      </c>
      <c r="D147" s="53" t="s">
        <v>126</v>
      </c>
      <c r="E147" s="53" t="s">
        <v>617</v>
      </c>
      <c r="F147" s="53"/>
      <c r="G147" s="53" t="s">
        <v>63</v>
      </c>
      <c r="H147" s="53" t="s">
        <v>64</v>
      </c>
      <c r="I147" s="53" t="s">
        <v>65</v>
      </c>
      <c r="J147" s="53" t="s">
        <v>66</v>
      </c>
      <c r="K147" s="53" t="s">
        <v>67</v>
      </c>
      <c r="L147" s="55"/>
      <c r="M147" s="55"/>
      <c r="N147" s="55"/>
      <c r="O147" s="55"/>
      <c r="P147" s="55"/>
      <c r="Q147" s="55"/>
      <c r="R147" s="55"/>
      <c r="S147" s="55"/>
      <c r="T147" s="55"/>
      <c r="U147" s="55"/>
    </row>
    <row r="148" spans="1:21" s="28" customFormat="1" ht="15.5" x14ac:dyDescent="0.45">
      <c r="A148" s="53" t="s">
        <v>331</v>
      </c>
      <c r="B148" s="53"/>
      <c r="C148" s="54" t="s">
        <v>330</v>
      </c>
      <c r="D148" s="53" t="s">
        <v>62</v>
      </c>
      <c r="E148" s="53" t="s">
        <v>617</v>
      </c>
      <c r="F148" s="53"/>
      <c r="G148" s="53" t="s">
        <v>63</v>
      </c>
      <c r="H148" s="53" t="s">
        <v>64</v>
      </c>
      <c r="I148" s="53" t="s">
        <v>65</v>
      </c>
      <c r="J148" s="53" t="s">
        <v>66</v>
      </c>
      <c r="K148" s="53" t="s">
        <v>67</v>
      </c>
      <c r="L148" s="55"/>
      <c r="M148" s="55"/>
      <c r="N148" s="55"/>
      <c r="O148" s="55"/>
      <c r="P148" s="55"/>
      <c r="Q148" s="55"/>
      <c r="R148" s="55"/>
      <c r="S148" s="55"/>
      <c r="T148" s="55"/>
      <c r="U148" s="55"/>
    </row>
    <row r="149" spans="1:21" s="28" customFormat="1" ht="15.5" x14ac:dyDescent="0.45">
      <c r="A149" s="53" t="s">
        <v>526</v>
      </c>
      <c r="B149" s="53"/>
      <c r="C149" s="54" t="s">
        <v>525</v>
      </c>
      <c r="D149" s="53" t="s">
        <v>86</v>
      </c>
      <c r="E149" s="53" t="s">
        <v>618</v>
      </c>
      <c r="F149" s="53"/>
      <c r="G149" s="53" t="s">
        <v>63</v>
      </c>
      <c r="H149" s="53" t="s">
        <v>87</v>
      </c>
      <c r="I149" s="53" t="s">
        <v>65</v>
      </c>
      <c r="J149" s="53" t="s">
        <v>66</v>
      </c>
      <c r="K149" s="53" t="s">
        <v>67</v>
      </c>
      <c r="L149" s="55"/>
      <c r="M149" s="55"/>
      <c r="N149" s="55"/>
      <c r="O149" s="55"/>
      <c r="P149" s="55"/>
      <c r="Q149" s="55"/>
      <c r="R149" s="55"/>
      <c r="S149" s="55"/>
      <c r="T149" s="55"/>
      <c r="U149" s="55"/>
    </row>
    <row r="150" spans="1:21" s="28" customFormat="1" ht="15.5" x14ac:dyDescent="0.45">
      <c r="A150" s="53" t="s">
        <v>333</v>
      </c>
      <c r="B150" s="53"/>
      <c r="C150" s="54" t="s">
        <v>332</v>
      </c>
      <c r="D150" s="53" t="s">
        <v>62</v>
      </c>
      <c r="E150" s="53" t="s">
        <v>617</v>
      </c>
      <c r="F150" s="53"/>
      <c r="G150" s="53" t="s">
        <v>63</v>
      </c>
      <c r="H150" s="53" t="s">
        <v>64</v>
      </c>
      <c r="I150" s="53" t="s">
        <v>65</v>
      </c>
      <c r="J150" s="53" t="s">
        <v>66</v>
      </c>
      <c r="K150" s="53" t="s">
        <v>67</v>
      </c>
      <c r="L150" s="55"/>
      <c r="M150" s="55"/>
      <c r="N150" s="55"/>
      <c r="O150" s="55"/>
      <c r="P150" s="55"/>
      <c r="Q150" s="55"/>
      <c r="R150" s="55"/>
      <c r="S150" s="55"/>
      <c r="T150" s="55"/>
      <c r="U150" s="55"/>
    </row>
    <row r="151" spans="1:21" s="28" customFormat="1" ht="15.5" x14ac:dyDescent="0.45">
      <c r="A151" s="53" t="s">
        <v>333</v>
      </c>
      <c r="B151" s="53"/>
      <c r="C151" s="54" t="s">
        <v>334</v>
      </c>
      <c r="D151" s="53" t="s">
        <v>42</v>
      </c>
      <c r="E151" s="53" t="s">
        <v>617</v>
      </c>
      <c r="F151" s="53"/>
      <c r="G151" s="53" t="s">
        <v>80</v>
      </c>
      <c r="H151" s="53" t="s">
        <v>64</v>
      </c>
      <c r="I151" s="53" t="s">
        <v>335</v>
      </c>
      <c r="J151" s="53" t="s">
        <v>336</v>
      </c>
      <c r="K151" s="53" t="s">
        <v>97</v>
      </c>
      <c r="L151" s="55"/>
      <c r="M151" s="55"/>
      <c r="N151" s="55"/>
      <c r="O151" s="55"/>
      <c r="P151" s="55"/>
      <c r="Q151" s="55"/>
      <c r="R151" s="55"/>
      <c r="S151" s="55"/>
      <c r="T151" s="55"/>
      <c r="U151" s="55"/>
    </row>
    <row r="152" spans="1:21" s="28" customFormat="1" ht="15.5" x14ac:dyDescent="0.45">
      <c r="A152" s="53" t="s">
        <v>338</v>
      </c>
      <c r="B152" s="53"/>
      <c r="C152" s="54" t="s">
        <v>337</v>
      </c>
      <c r="D152" s="53" t="s">
        <v>62</v>
      </c>
      <c r="E152" s="53" t="s">
        <v>617</v>
      </c>
      <c r="F152" s="53"/>
      <c r="G152" s="53" t="s">
        <v>63</v>
      </c>
      <c r="H152" s="53" t="s">
        <v>64</v>
      </c>
      <c r="I152" s="53" t="s">
        <v>65</v>
      </c>
      <c r="J152" s="53" t="s">
        <v>66</v>
      </c>
      <c r="K152" s="53" t="s">
        <v>67</v>
      </c>
      <c r="L152" s="55"/>
      <c r="M152" s="55"/>
      <c r="N152" s="55"/>
      <c r="O152" s="55"/>
      <c r="P152" s="55"/>
      <c r="Q152" s="55"/>
      <c r="R152" s="55"/>
      <c r="S152" s="55"/>
      <c r="T152" s="55"/>
      <c r="U152" s="55"/>
    </row>
    <row r="153" spans="1:21" s="28" customFormat="1" ht="15.5" x14ac:dyDescent="0.45">
      <c r="A153" s="53" t="s">
        <v>340</v>
      </c>
      <c r="B153" s="53"/>
      <c r="C153" s="54" t="s">
        <v>339</v>
      </c>
      <c r="D153" s="53" t="s">
        <v>126</v>
      </c>
      <c r="E153" s="53" t="s">
        <v>617</v>
      </c>
      <c r="F153" s="53"/>
      <c r="G153" s="53" t="s">
        <v>63</v>
      </c>
      <c r="H153" s="53" t="s">
        <v>64</v>
      </c>
      <c r="I153" s="53" t="s">
        <v>72</v>
      </c>
      <c r="J153" s="53" t="s">
        <v>73</v>
      </c>
      <c r="K153" s="53" t="s">
        <v>74</v>
      </c>
      <c r="L153" s="55"/>
      <c r="M153" s="55"/>
      <c r="N153" s="55"/>
      <c r="O153" s="55"/>
      <c r="P153" s="55"/>
      <c r="Q153" s="55"/>
      <c r="R153" s="55"/>
      <c r="S153" s="55"/>
      <c r="T153" s="55"/>
      <c r="U153" s="55"/>
    </row>
    <row r="154" spans="1:21" s="28" customFormat="1" ht="15.5" x14ac:dyDescent="0.45">
      <c r="A154" s="53" t="s">
        <v>342</v>
      </c>
      <c r="B154" s="53"/>
      <c r="C154" s="54" t="s">
        <v>341</v>
      </c>
      <c r="D154" s="53" t="s">
        <v>62</v>
      </c>
      <c r="E154" s="53" t="s">
        <v>617</v>
      </c>
      <c r="F154" s="53"/>
      <c r="G154" s="53" t="s">
        <v>63</v>
      </c>
      <c r="H154" s="53" t="s">
        <v>64</v>
      </c>
      <c r="I154" s="53" t="s">
        <v>65</v>
      </c>
      <c r="J154" s="53" t="s">
        <v>66</v>
      </c>
      <c r="K154" s="53" t="s">
        <v>67</v>
      </c>
      <c r="L154" s="55"/>
      <c r="M154" s="55"/>
      <c r="N154" s="55"/>
      <c r="O154" s="55"/>
      <c r="P154" s="55"/>
      <c r="Q154" s="55"/>
      <c r="R154" s="55"/>
      <c r="S154" s="55"/>
      <c r="T154" s="55"/>
      <c r="U154" s="55"/>
    </row>
    <row r="155" spans="1:21" s="28" customFormat="1" ht="15.5" x14ac:dyDescent="0.45">
      <c r="A155" s="53" t="s">
        <v>564</v>
      </c>
      <c r="B155" s="53"/>
      <c r="C155" s="54" t="s">
        <v>563</v>
      </c>
      <c r="D155" s="53" t="s">
        <v>100</v>
      </c>
      <c r="E155" s="53" t="s">
        <v>619</v>
      </c>
      <c r="F155" s="53"/>
      <c r="G155" s="53" t="s">
        <v>80</v>
      </c>
      <c r="H155" s="53" t="s">
        <v>71</v>
      </c>
      <c r="I155" s="53" t="s">
        <v>295</v>
      </c>
      <c r="J155" s="53" t="s">
        <v>296</v>
      </c>
      <c r="K155" s="53" t="s">
        <v>114</v>
      </c>
      <c r="L155" s="55"/>
      <c r="M155" s="55"/>
      <c r="N155" s="55"/>
      <c r="O155" s="55"/>
      <c r="P155" s="55"/>
      <c r="Q155" s="55"/>
      <c r="R155" s="55"/>
      <c r="S155" s="55"/>
      <c r="T155" s="55"/>
      <c r="U155" s="55"/>
    </row>
    <row r="156" spans="1:21" s="28" customFormat="1" ht="15.5" x14ac:dyDescent="0.45">
      <c r="A156" s="53" t="s">
        <v>538</v>
      </c>
      <c r="B156" s="53"/>
      <c r="C156" s="54" t="s">
        <v>537</v>
      </c>
      <c r="D156" s="53" t="s">
        <v>86</v>
      </c>
      <c r="E156" s="53" t="s">
        <v>618</v>
      </c>
      <c r="F156" s="53"/>
      <c r="G156" s="53" t="s">
        <v>63</v>
      </c>
      <c r="H156" s="53" t="s">
        <v>87</v>
      </c>
      <c r="I156" s="53" t="s">
        <v>65</v>
      </c>
      <c r="J156" s="53" t="s">
        <v>66</v>
      </c>
      <c r="K156" s="53" t="s">
        <v>67</v>
      </c>
      <c r="L156" s="55"/>
      <c r="M156" s="55"/>
      <c r="N156" s="55"/>
      <c r="O156" s="55"/>
      <c r="P156" s="55"/>
      <c r="Q156" s="55"/>
      <c r="R156" s="55"/>
      <c r="S156" s="55"/>
      <c r="T156" s="55"/>
      <c r="U156" s="55"/>
    </row>
    <row r="157" spans="1:21" s="28" customFormat="1" ht="15.5" x14ac:dyDescent="0.45">
      <c r="A157" s="53" t="s">
        <v>33</v>
      </c>
      <c r="B157" s="53"/>
      <c r="C157" s="54" t="s">
        <v>565</v>
      </c>
      <c r="D157" s="53" t="s">
        <v>100</v>
      </c>
      <c r="E157" s="53" t="s">
        <v>619</v>
      </c>
      <c r="F157" s="53"/>
      <c r="G157" s="53" t="s">
        <v>80</v>
      </c>
      <c r="H157" s="53" t="s">
        <v>71</v>
      </c>
      <c r="I157" s="53" t="s">
        <v>295</v>
      </c>
      <c r="J157" s="53" t="s">
        <v>296</v>
      </c>
      <c r="K157" s="53" t="s">
        <v>114</v>
      </c>
      <c r="L157" s="55"/>
      <c r="M157" s="55"/>
      <c r="N157" s="55"/>
      <c r="O157" s="55"/>
      <c r="P157" s="55"/>
      <c r="Q157" s="55"/>
      <c r="R157" s="55"/>
      <c r="S157" s="55"/>
      <c r="T157" s="55"/>
      <c r="U157" s="55"/>
    </row>
    <row r="158" spans="1:21" s="28" customFormat="1" ht="15.5" x14ac:dyDescent="0.45">
      <c r="A158" s="53" t="s">
        <v>567</v>
      </c>
      <c r="B158" s="53"/>
      <c r="C158" s="54" t="s">
        <v>566</v>
      </c>
      <c r="D158" s="53" t="s">
        <v>70</v>
      </c>
      <c r="E158" s="53" t="s">
        <v>619</v>
      </c>
      <c r="F158" s="53"/>
      <c r="G158" s="53" t="s">
        <v>63</v>
      </c>
      <c r="H158" s="53" t="s">
        <v>71</v>
      </c>
      <c r="I158" s="53" t="s">
        <v>65</v>
      </c>
      <c r="J158" s="53" t="s">
        <v>66</v>
      </c>
      <c r="K158" s="53" t="s">
        <v>67</v>
      </c>
      <c r="L158" s="55"/>
      <c r="M158" s="55"/>
      <c r="N158" s="55"/>
      <c r="O158" s="55"/>
      <c r="P158" s="55"/>
      <c r="Q158" s="55"/>
      <c r="R158" s="55"/>
      <c r="S158" s="55"/>
      <c r="T158" s="55"/>
      <c r="U158" s="55"/>
    </row>
    <row r="159" spans="1:21" s="28" customFormat="1" ht="15.5" x14ac:dyDescent="0.45">
      <c r="A159" s="53" t="s">
        <v>344</v>
      </c>
      <c r="B159" s="53"/>
      <c r="C159" s="54" t="s">
        <v>343</v>
      </c>
      <c r="D159" s="53" t="s">
        <v>187</v>
      </c>
      <c r="E159" s="53" t="s">
        <v>617</v>
      </c>
      <c r="F159" s="53"/>
      <c r="G159" s="53" t="s">
        <v>80</v>
      </c>
      <c r="H159" s="53" t="s">
        <v>64</v>
      </c>
      <c r="I159" s="53" t="s">
        <v>189</v>
      </c>
      <c r="J159" s="53" t="s">
        <v>190</v>
      </c>
      <c r="K159" s="53" t="s">
        <v>175</v>
      </c>
      <c r="L159" s="55"/>
      <c r="M159" s="55"/>
      <c r="N159" s="55"/>
      <c r="O159" s="55"/>
      <c r="P159" s="55"/>
      <c r="Q159" s="55"/>
      <c r="R159" s="55"/>
      <c r="S159" s="55"/>
      <c r="T159" s="55"/>
      <c r="U159" s="55"/>
    </row>
    <row r="160" spans="1:21" s="28" customFormat="1" ht="15.5" x14ac:dyDescent="0.45">
      <c r="A160" s="53" t="s">
        <v>346</v>
      </c>
      <c r="B160" s="53"/>
      <c r="C160" s="54" t="s">
        <v>345</v>
      </c>
      <c r="D160" s="53" t="s">
        <v>42</v>
      </c>
      <c r="E160" s="53" t="s">
        <v>617</v>
      </c>
      <c r="F160" s="53"/>
      <c r="G160" s="53" t="s">
        <v>80</v>
      </c>
      <c r="H160" s="53" t="s">
        <v>64</v>
      </c>
      <c r="I160" s="53" t="s">
        <v>260</v>
      </c>
      <c r="J160" s="53" t="s">
        <v>261</v>
      </c>
      <c r="K160" s="53" t="s">
        <v>262</v>
      </c>
      <c r="L160" s="55"/>
      <c r="M160" s="55"/>
      <c r="N160" s="55"/>
      <c r="O160" s="55"/>
      <c r="P160" s="55"/>
      <c r="Q160" s="55"/>
      <c r="R160" s="55"/>
      <c r="S160" s="55"/>
      <c r="T160" s="55"/>
      <c r="U160" s="55"/>
    </row>
    <row r="161" spans="1:21" s="28" customFormat="1" ht="15.5" x14ac:dyDescent="0.45">
      <c r="A161" s="53" t="s">
        <v>346</v>
      </c>
      <c r="B161" s="53"/>
      <c r="C161" s="54" t="s">
        <v>498</v>
      </c>
      <c r="D161" s="53" t="s">
        <v>86</v>
      </c>
      <c r="E161" s="53" t="s">
        <v>618</v>
      </c>
      <c r="F161" s="53"/>
      <c r="G161" s="53" t="s">
        <v>63</v>
      </c>
      <c r="H161" s="53" t="s">
        <v>87</v>
      </c>
      <c r="I161" s="53" t="s">
        <v>65</v>
      </c>
      <c r="J161" s="53" t="s">
        <v>66</v>
      </c>
      <c r="K161" s="53" t="s">
        <v>67</v>
      </c>
      <c r="L161" s="55"/>
      <c r="M161" s="55"/>
      <c r="N161" s="55"/>
      <c r="O161" s="55"/>
      <c r="P161" s="55"/>
      <c r="Q161" s="55"/>
      <c r="R161" s="55"/>
      <c r="S161" s="55"/>
      <c r="T161" s="55"/>
      <c r="U161" s="55"/>
    </row>
    <row r="162" spans="1:21" s="28" customFormat="1" ht="15.5" x14ac:dyDescent="0.45">
      <c r="A162" s="53" t="s">
        <v>348</v>
      </c>
      <c r="B162" s="53"/>
      <c r="C162" s="54" t="s">
        <v>347</v>
      </c>
      <c r="D162" s="53" t="s">
        <v>104</v>
      </c>
      <c r="E162" s="53" t="s">
        <v>617</v>
      </c>
      <c r="F162" s="53"/>
      <c r="G162" s="53" t="s">
        <v>63</v>
      </c>
      <c r="H162" s="53" t="s">
        <v>64</v>
      </c>
      <c r="I162" s="53" t="s">
        <v>101</v>
      </c>
      <c r="J162" s="53" t="s">
        <v>102</v>
      </c>
      <c r="K162" s="53" t="s">
        <v>67</v>
      </c>
      <c r="L162" s="55"/>
      <c r="M162" s="55"/>
      <c r="N162" s="55"/>
      <c r="O162" s="55"/>
      <c r="P162" s="55"/>
      <c r="Q162" s="55"/>
      <c r="R162" s="55"/>
      <c r="S162" s="55"/>
      <c r="T162" s="55"/>
      <c r="U162" s="55"/>
    </row>
    <row r="163" spans="1:21" s="28" customFormat="1" ht="15.5" x14ac:dyDescent="0.45">
      <c r="A163" s="53" t="s">
        <v>350</v>
      </c>
      <c r="B163" s="53"/>
      <c r="C163" s="54" t="s">
        <v>349</v>
      </c>
      <c r="D163" s="53" t="s">
        <v>62</v>
      </c>
      <c r="E163" s="53" t="s">
        <v>617</v>
      </c>
      <c r="F163" s="53"/>
      <c r="G163" s="53" t="s">
        <v>63</v>
      </c>
      <c r="H163" s="53" t="s">
        <v>64</v>
      </c>
      <c r="I163" s="53" t="s">
        <v>65</v>
      </c>
      <c r="J163" s="53" t="s">
        <v>66</v>
      </c>
      <c r="K163" s="53" t="s">
        <v>67</v>
      </c>
      <c r="L163" s="55"/>
      <c r="M163" s="55"/>
      <c r="N163" s="55"/>
      <c r="O163" s="55"/>
      <c r="P163" s="55"/>
      <c r="Q163" s="55"/>
      <c r="R163" s="55"/>
      <c r="S163" s="55"/>
      <c r="T163" s="55"/>
      <c r="U163" s="55"/>
    </row>
    <row r="164" spans="1:21" s="28" customFormat="1" ht="15.5" x14ac:dyDescent="0.45">
      <c r="A164" s="53" t="s">
        <v>569</v>
      </c>
      <c r="B164" s="53"/>
      <c r="C164" s="54" t="s">
        <v>568</v>
      </c>
      <c r="D164" s="53" t="s">
        <v>70</v>
      </c>
      <c r="E164" s="53" t="s">
        <v>619</v>
      </c>
      <c r="F164" s="53"/>
      <c r="G164" s="53" t="s">
        <v>63</v>
      </c>
      <c r="H164" s="53" t="s">
        <v>71</v>
      </c>
      <c r="I164" s="53" t="s">
        <v>72</v>
      </c>
      <c r="J164" s="53" t="s">
        <v>73</v>
      </c>
      <c r="K164" s="53" t="s">
        <v>74</v>
      </c>
      <c r="L164" s="55"/>
      <c r="M164" s="55"/>
      <c r="N164" s="55"/>
      <c r="O164" s="55"/>
      <c r="P164" s="55"/>
      <c r="Q164" s="55"/>
      <c r="R164" s="55"/>
      <c r="S164" s="55"/>
      <c r="T164" s="55"/>
      <c r="U164" s="55"/>
    </row>
    <row r="165" spans="1:21" s="28" customFormat="1" ht="15.5" x14ac:dyDescent="0.45">
      <c r="A165" s="53" t="s">
        <v>352</v>
      </c>
      <c r="B165" s="53"/>
      <c r="C165" s="54" t="s">
        <v>351</v>
      </c>
      <c r="D165" s="53" t="s">
        <v>79</v>
      </c>
      <c r="E165" s="53" t="s">
        <v>617</v>
      </c>
      <c r="F165" s="53"/>
      <c r="G165" s="53" t="s">
        <v>80</v>
      </c>
      <c r="H165" s="53" t="s">
        <v>188</v>
      </c>
      <c r="I165" s="53" t="s">
        <v>290</v>
      </c>
      <c r="J165" s="53" t="s">
        <v>647</v>
      </c>
      <c r="K165" s="53" t="s">
        <v>92</v>
      </c>
      <c r="L165" s="55"/>
      <c r="M165" s="55"/>
      <c r="N165" s="55"/>
      <c r="O165" s="55"/>
      <c r="P165" s="55"/>
      <c r="Q165" s="55"/>
      <c r="R165" s="55"/>
      <c r="S165" s="55"/>
      <c r="T165" s="55"/>
      <c r="U165" s="55"/>
    </row>
    <row r="166" spans="1:21" s="28" customFormat="1" ht="15.5" x14ac:dyDescent="0.45">
      <c r="A166" s="53" t="s">
        <v>32</v>
      </c>
      <c r="B166" s="53"/>
      <c r="C166" s="54" t="s">
        <v>570</v>
      </c>
      <c r="D166" s="53" t="s">
        <v>70</v>
      </c>
      <c r="E166" s="53" t="s">
        <v>619</v>
      </c>
      <c r="F166" s="53"/>
      <c r="G166" s="53" t="s">
        <v>63</v>
      </c>
      <c r="H166" s="53" t="s">
        <v>71</v>
      </c>
      <c r="I166" s="53" t="s">
        <v>65</v>
      </c>
      <c r="J166" s="53" t="s">
        <v>66</v>
      </c>
      <c r="K166" s="53" t="s">
        <v>67</v>
      </c>
      <c r="L166" s="55"/>
      <c r="M166" s="55"/>
      <c r="N166" s="55"/>
      <c r="O166" s="55"/>
      <c r="P166" s="55"/>
      <c r="Q166" s="55"/>
      <c r="R166" s="55"/>
      <c r="S166" s="55"/>
      <c r="T166" s="55"/>
      <c r="U166" s="55"/>
    </row>
    <row r="167" spans="1:21" s="28" customFormat="1" ht="15.5" x14ac:dyDescent="0.45">
      <c r="A167" s="53" t="s">
        <v>354</v>
      </c>
      <c r="B167" s="53"/>
      <c r="C167" s="54" t="s">
        <v>353</v>
      </c>
      <c r="D167" s="53" t="s">
        <v>126</v>
      </c>
      <c r="E167" s="53" t="s">
        <v>617</v>
      </c>
      <c r="F167" s="53"/>
      <c r="G167" s="53" t="s">
        <v>63</v>
      </c>
      <c r="H167" s="53" t="s">
        <v>64</v>
      </c>
      <c r="I167" s="53" t="s">
        <v>65</v>
      </c>
      <c r="J167" s="53" t="s">
        <v>66</v>
      </c>
      <c r="K167" s="53" t="s">
        <v>67</v>
      </c>
      <c r="L167" s="55"/>
      <c r="M167" s="55"/>
      <c r="N167" s="55"/>
      <c r="O167" s="55"/>
      <c r="P167" s="55"/>
      <c r="Q167" s="55"/>
      <c r="R167" s="55"/>
      <c r="S167" s="55"/>
      <c r="T167" s="55"/>
      <c r="U167" s="55"/>
    </row>
    <row r="168" spans="1:21" s="28" customFormat="1" ht="15.5" x14ac:dyDescent="0.45">
      <c r="A168" s="53" t="s">
        <v>356</v>
      </c>
      <c r="B168" s="53"/>
      <c r="C168" s="54" t="s">
        <v>355</v>
      </c>
      <c r="D168" s="53" t="s">
        <v>111</v>
      </c>
      <c r="E168" s="53" t="s">
        <v>617</v>
      </c>
      <c r="F168" s="53"/>
      <c r="G168" s="53" t="s">
        <v>80</v>
      </c>
      <c r="H168" s="53" t="s">
        <v>64</v>
      </c>
      <c r="I168" s="53" t="s">
        <v>112</v>
      </c>
      <c r="J168" s="53" t="s">
        <v>113</v>
      </c>
      <c r="K168" s="53" t="s">
        <v>114</v>
      </c>
      <c r="L168" s="55"/>
      <c r="M168" s="55"/>
      <c r="N168" s="55"/>
      <c r="O168" s="55"/>
      <c r="P168" s="55"/>
      <c r="Q168" s="55"/>
      <c r="R168" s="55"/>
      <c r="S168" s="55"/>
      <c r="T168" s="55"/>
      <c r="U168" s="55"/>
    </row>
    <row r="169" spans="1:21" s="28" customFormat="1" ht="15.5" x14ac:dyDescent="0.45">
      <c r="A169" s="53" t="s">
        <v>358</v>
      </c>
      <c r="B169" s="53"/>
      <c r="C169" s="54" t="s">
        <v>357</v>
      </c>
      <c r="D169" s="53" t="s">
        <v>62</v>
      </c>
      <c r="E169" s="53" t="s">
        <v>617</v>
      </c>
      <c r="F169" s="53"/>
      <c r="G169" s="53" t="s">
        <v>63</v>
      </c>
      <c r="H169" s="53" t="s">
        <v>64</v>
      </c>
      <c r="I169" s="53" t="s">
        <v>65</v>
      </c>
      <c r="J169" s="53" t="s">
        <v>66</v>
      </c>
      <c r="K169" s="53" t="s">
        <v>67</v>
      </c>
      <c r="L169" s="55"/>
      <c r="M169" s="55"/>
      <c r="N169" s="55"/>
      <c r="O169" s="55"/>
      <c r="P169" s="55"/>
      <c r="Q169" s="55"/>
      <c r="R169" s="55"/>
      <c r="S169" s="55"/>
      <c r="T169" s="55"/>
      <c r="U169" s="55"/>
    </row>
    <row r="170" spans="1:21" s="28" customFormat="1" ht="15.5" x14ac:dyDescent="0.45">
      <c r="A170" s="53" t="s">
        <v>572</v>
      </c>
      <c r="B170" s="53"/>
      <c r="C170" s="54" t="s">
        <v>571</v>
      </c>
      <c r="D170" s="53" t="s">
        <v>100</v>
      </c>
      <c r="E170" s="53" t="s">
        <v>619</v>
      </c>
      <c r="F170" s="53"/>
      <c r="G170" s="53" t="s">
        <v>80</v>
      </c>
      <c r="H170" s="53" t="s">
        <v>71</v>
      </c>
      <c r="I170" s="53" t="s">
        <v>260</v>
      </c>
      <c r="J170" s="53" t="s">
        <v>261</v>
      </c>
      <c r="K170" s="53" t="s">
        <v>262</v>
      </c>
      <c r="L170" s="55"/>
      <c r="M170" s="55"/>
      <c r="N170" s="55"/>
      <c r="O170" s="55"/>
      <c r="P170" s="55"/>
      <c r="Q170" s="55"/>
      <c r="R170" s="55"/>
      <c r="S170" s="55"/>
      <c r="T170" s="55"/>
      <c r="U170" s="55"/>
    </row>
    <row r="171" spans="1:21" s="28" customFormat="1" ht="15.5" x14ac:dyDescent="0.45">
      <c r="A171" s="53" t="s">
        <v>576</v>
      </c>
      <c r="B171" s="53"/>
      <c r="C171" s="54" t="s">
        <v>575</v>
      </c>
      <c r="D171" s="53" t="s">
        <v>70</v>
      </c>
      <c r="E171" s="53" t="s">
        <v>619</v>
      </c>
      <c r="F171" s="53"/>
      <c r="G171" s="53" t="s">
        <v>63</v>
      </c>
      <c r="H171" s="53" t="s">
        <v>71</v>
      </c>
      <c r="I171" s="53" t="s">
        <v>65</v>
      </c>
      <c r="J171" s="53" t="s">
        <v>66</v>
      </c>
      <c r="K171" s="53" t="s">
        <v>67</v>
      </c>
      <c r="L171" s="55"/>
      <c r="M171" s="55"/>
      <c r="N171" s="55"/>
      <c r="O171" s="55"/>
      <c r="P171" s="55"/>
      <c r="Q171" s="55"/>
      <c r="R171" s="55"/>
      <c r="S171" s="55"/>
      <c r="T171" s="55"/>
      <c r="U171" s="55"/>
    </row>
    <row r="172" spans="1:21" s="28" customFormat="1" ht="15.5" x14ac:dyDescent="0.45">
      <c r="A172" s="53" t="s">
        <v>540</v>
      </c>
      <c r="B172" s="53"/>
      <c r="C172" s="54" t="s">
        <v>539</v>
      </c>
      <c r="D172" s="53" t="s">
        <v>86</v>
      </c>
      <c r="E172" s="53" t="s">
        <v>618</v>
      </c>
      <c r="F172" s="53"/>
      <c r="G172" s="53" t="s">
        <v>63</v>
      </c>
      <c r="H172" s="53" t="s">
        <v>87</v>
      </c>
      <c r="I172" s="53" t="s">
        <v>65</v>
      </c>
      <c r="J172" s="53" t="s">
        <v>66</v>
      </c>
      <c r="K172" s="53" t="s">
        <v>67</v>
      </c>
      <c r="L172" s="55"/>
      <c r="M172" s="55"/>
      <c r="N172" s="55"/>
      <c r="O172" s="55"/>
      <c r="P172" s="55"/>
      <c r="Q172" s="55"/>
      <c r="R172" s="55"/>
      <c r="S172" s="55"/>
      <c r="T172" s="55"/>
      <c r="U172" s="55"/>
    </row>
    <row r="173" spans="1:21" s="28" customFormat="1" ht="15.5" x14ac:dyDescent="0.45">
      <c r="A173" s="53" t="s">
        <v>36</v>
      </c>
      <c r="B173" s="53"/>
      <c r="C173" s="54" t="s">
        <v>516</v>
      </c>
      <c r="D173" s="53" t="s">
        <v>86</v>
      </c>
      <c r="E173" s="53" t="s">
        <v>618</v>
      </c>
      <c r="F173" s="53"/>
      <c r="G173" s="53" t="s">
        <v>63</v>
      </c>
      <c r="H173" s="53" t="s">
        <v>87</v>
      </c>
      <c r="I173" s="53" t="s">
        <v>65</v>
      </c>
      <c r="J173" s="53" t="s">
        <v>66</v>
      </c>
      <c r="K173" s="53" t="s">
        <v>67</v>
      </c>
      <c r="L173" s="55"/>
      <c r="M173" s="55"/>
      <c r="N173" s="55"/>
      <c r="O173" s="55"/>
      <c r="P173" s="55"/>
      <c r="Q173" s="55"/>
      <c r="R173" s="55"/>
      <c r="S173" s="55"/>
      <c r="T173" s="55"/>
      <c r="U173" s="55"/>
    </row>
    <row r="174" spans="1:21" s="28" customFormat="1" ht="15.5" x14ac:dyDescent="0.45">
      <c r="A174" s="53" t="s">
        <v>579</v>
      </c>
      <c r="B174" s="53"/>
      <c r="C174" s="54" t="s">
        <v>578</v>
      </c>
      <c r="D174" s="53" t="s">
        <v>70</v>
      </c>
      <c r="E174" s="53" t="s">
        <v>619</v>
      </c>
      <c r="F174" s="53"/>
      <c r="G174" s="53" t="s">
        <v>63</v>
      </c>
      <c r="H174" s="53" t="s">
        <v>71</v>
      </c>
      <c r="I174" s="53" t="s">
        <v>286</v>
      </c>
      <c r="J174" s="53" t="s">
        <v>287</v>
      </c>
      <c r="K174" s="53" t="s">
        <v>131</v>
      </c>
      <c r="L174" s="55"/>
      <c r="M174" s="55"/>
      <c r="N174" s="55"/>
      <c r="O174" s="55"/>
      <c r="P174" s="55"/>
      <c r="Q174" s="55"/>
      <c r="R174" s="55"/>
      <c r="S174" s="55"/>
      <c r="T174" s="55"/>
      <c r="U174" s="55"/>
    </row>
    <row r="175" spans="1:21" s="28" customFormat="1" ht="15.5" x14ac:dyDescent="0.45">
      <c r="A175" s="53" t="s">
        <v>360</v>
      </c>
      <c r="B175" s="53"/>
      <c r="C175" s="54" t="s">
        <v>359</v>
      </c>
      <c r="D175" s="53" t="s">
        <v>134</v>
      </c>
      <c r="E175" s="53" t="s">
        <v>617</v>
      </c>
      <c r="F175" s="53"/>
      <c r="G175" s="53" t="s">
        <v>63</v>
      </c>
      <c r="H175" s="53" t="s">
        <v>64</v>
      </c>
      <c r="I175" s="53" t="s">
        <v>180</v>
      </c>
      <c r="J175" s="53" t="s">
        <v>181</v>
      </c>
      <c r="K175" s="53" t="s">
        <v>182</v>
      </c>
      <c r="L175" s="55"/>
      <c r="M175" s="55"/>
      <c r="N175" s="55"/>
      <c r="O175" s="55"/>
      <c r="P175" s="55"/>
      <c r="Q175" s="55"/>
      <c r="R175" s="55"/>
      <c r="S175" s="55"/>
      <c r="T175" s="55"/>
      <c r="U175" s="55"/>
    </row>
    <row r="176" spans="1:21" s="28" customFormat="1" ht="15.5" x14ac:dyDescent="0.45">
      <c r="A176" s="53" t="s">
        <v>362</v>
      </c>
      <c r="B176" s="53"/>
      <c r="C176" s="54" t="s">
        <v>361</v>
      </c>
      <c r="D176" s="53" t="s">
        <v>62</v>
      </c>
      <c r="E176" s="53" t="s">
        <v>617</v>
      </c>
      <c r="F176" s="53"/>
      <c r="G176" s="53" t="s">
        <v>63</v>
      </c>
      <c r="H176" s="53" t="s">
        <v>64</v>
      </c>
      <c r="I176" s="53" t="s">
        <v>65</v>
      </c>
      <c r="J176" s="53" t="s">
        <v>66</v>
      </c>
      <c r="K176" s="53" t="s">
        <v>67</v>
      </c>
      <c r="L176" s="55"/>
      <c r="M176" s="55"/>
      <c r="N176" s="55"/>
      <c r="O176" s="55"/>
      <c r="P176" s="55"/>
      <c r="Q176" s="55"/>
      <c r="R176" s="55"/>
      <c r="S176" s="55"/>
      <c r="T176" s="55"/>
      <c r="U176" s="55"/>
    </row>
    <row r="177" spans="1:21" s="28" customFormat="1" ht="15.5" x14ac:dyDescent="0.45">
      <c r="A177" s="53" t="s">
        <v>364</v>
      </c>
      <c r="B177" s="53"/>
      <c r="C177" s="54" t="s">
        <v>363</v>
      </c>
      <c r="D177" s="53" t="s">
        <v>126</v>
      </c>
      <c r="E177" s="53" t="s">
        <v>617</v>
      </c>
      <c r="F177" s="53"/>
      <c r="G177" s="53" t="s">
        <v>63</v>
      </c>
      <c r="H177" s="53" t="s">
        <v>64</v>
      </c>
      <c r="I177" s="53" t="s">
        <v>65</v>
      </c>
      <c r="J177" s="53" t="s">
        <v>66</v>
      </c>
      <c r="K177" s="53" t="s">
        <v>67</v>
      </c>
      <c r="L177" s="55"/>
      <c r="M177" s="55"/>
      <c r="N177" s="55"/>
      <c r="O177" s="55"/>
      <c r="P177" s="55"/>
      <c r="Q177" s="55"/>
      <c r="R177" s="55"/>
      <c r="S177" s="55"/>
      <c r="T177" s="55"/>
      <c r="U177" s="55"/>
    </row>
    <row r="178" spans="1:21" s="28" customFormat="1" ht="15.5" x14ac:dyDescent="0.45">
      <c r="A178" s="53" t="s">
        <v>366</v>
      </c>
      <c r="B178" s="53"/>
      <c r="C178" s="54" t="s">
        <v>365</v>
      </c>
      <c r="D178" s="53" t="s">
        <v>172</v>
      </c>
      <c r="E178" s="53" t="s">
        <v>617</v>
      </c>
      <c r="F178" s="53"/>
      <c r="G178" s="53" t="s">
        <v>80</v>
      </c>
      <c r="H178" s="53" t="s">
        <v>64</v>
      </c>
      <c r="I178" s="53" t="s">
        <v>367</v>
      </c>
      <c r="J178" s="53" t="s">
        <v>368</v>
      </c>
      <c r="K178" s="53" t="s">
        <v>369</v>
      </c>
      <c r="L178" s="55"/>
      <c r="M178" s="55"/>
      <c r="N178" s="55"/>
      <c r="O178" s="55"/>
      <c r="P178" s="55"/>
      <c r="Q178" s="55"/>
      <c r="R178" s="55"/>
      <c r="S178" s="55"/>
      <c r="T178" s="55"/>
      <c r="U178" s="55"/>
    </row>
    <row r="179" spans="1:21" s="28" customFormat="1" ht="15.5" x14ac:dyDescent="0.45">
      <c r="A179" s="53" t="s">
        <v>79</v>
      </c>
      <c r="B179" s="53"/>
      <c r="C179" s="54" t="s">
        <v>370</v>
      </c>
      <c r="D179" s="53" t="s">
        <v>94</v>
      </c>
      <c r="E179" s="53" t="s">
        <v>617</v>
      </c>
      <c r="F179" s="53"/>
      <c r="G179" s="53" t="s">
        <v>80</v>
      </c>
      <c r="H179" s="53" t="s">
        <v>64</v>
      </c>
      <c r="I179" s="53" t="s">
        <v>371</v>
      </c>
      <c r="J179" s="53" t="s">
        <v>372</v>
      </c>
      <c r="K179" s="53" t="s">
        <v>373</v>
      </c>
      <c r="L179" s="55"/>
      <c r="M179" s="55"/>
      <c r="N179" s="55"/>
      <c r="O179" s="55"/>
      <c r="P179" s="55"/>
      <c r="Q179" s="55"/>
      <c r="R179" s="55"/>
      <c r="S179" s="55"/>
      <c r="T179" s="55"/>
      <c r="U179" s="55"/>
    </row>
    <row r="180" spans="1:21" s="28" customFormat="1" ht="15.5" x14ac:dyDescent="0.45">
      <c r="A180" s="53" t="s">
        <v>375</v>
      </c>
      <c r="B180" s="53"/>
      <c r="C180" s="54" t="s">
        <v>374</v>
      </c>
      <c r="D180" s="53" t="s">
        <v>62</v>
      </c>
      <c r="E180" s="53" t="s">
        <v>617</v>
      </c>
      <c r="F180" s="53"/>
      <c r="G180" s="53" t="s">
        <v>63</v>
      </c>
      <c r="H180" s="53" t="s">
        <v>64</v>
      </c>
      <c r="I180" s="53" t="s">
        <v>65</v>
      </c>
      <c r="J180" s="53" t="s">
        <v>66</v>
      </c>
      <c r="K180" s="53" t="s">
        <v>67</v>
      </c>
      <c r="L180" s="55"/>
      <c r="M180" s="55"/>
      <c r="N180" s="55"/>
      <c r="O180" s="55"/>
      <c r="P180" s="55"/>
      <c r="Q180" s="55"/>
      <c r="R180" s="55"/>
      <c r="S180" s="55"/>
      <c r="T180" s="55"/>
      <c r="U180" s="55"/>
    </row>
    <row r="181" spans="1:21" s="28" customFormat="1" ht="15.5" x14ac:dyDescent="0.45">
      <c r="A181" s="53" t="s">
        <v>377</v>
      </c>
      <c r="B181" s="53"/>
      <c r="C181" s="54" t="s">
        <v>376</v>
      </c>
      <c r="D181" s="53" t="s">
        <v>62</v>
      </c>
      <c r="E181" s="53" t="s">
        <v>617</v>
      </c>
      <c r="F181" s="53"/>
      <c r="G181" s="53" t="s">
        <v>63</v>
      </c>
      <c r="H181" s="53" t="s">
        <v>64</v>
      </c>
      <c r="I181" s="53" t="s">
        <v>65</v>
      </c>
      <c r="J181" s="53" t="s">
        <v>66</v>
      </c>
      <c r="K181" s="53" t="s">
        <v>67</v>
      </c>
      <c r="L181" s="55"/>
      <c r="M181" s="55"/>
      <c r="N181" s="55"/>
      <c r="O181" s="55"/>
      <c r="P181" s="55"/>
      <c r="Q181" s="55"/>
      <c r="R181" s="55"/>
      <c r="S181" s="55"/>
      <c r="T181" s="55"/>
      <c r="U181" s="55"/>
    </row>
    <row r="182" spans="1:21" s="28" customFormat="1" ht="15.5" x14ac:dyDescent="0.45">
      <c r="A182" s="53" t="s">
        <v>518</v>
      </c>
      <c r="B182" s="53"/>
      <c r="C182" s="54" t="s">
        <v>517</v>
      </c>
      <c r="D182" s="53" t="s">
        <v>86</v>
      </c>
      <c r="E182" s="53" t="s">
        <v>618</v>
      </c>
      <c r="F182" s="53"/>
      <c r="G182" s="53" t="s">
        <v>63</v>
      </c>
      <c r="H182" s="53" t="s">
        <v>87</v>
      </c>
      <c r="I182" s="53" t="s">
        <v>72</v>
      </c>
      <c r="J182" s="53" t="s">
        <v>73</v>
      </c>
      <c r="K182" s="53" t="s">
        <v>74</v>
      </c>
      <c r="L182" s="55"/>
      <c r="M182" s="55"/>
      <c r="N182" s="55"/>
      <c r="O182" s="55"/>
      <c r="P182" s="55"/>
      <c r="Q182" s="55"/>
      <c r="R182" s="55"/>
      <c r="S182" s="55"/>
      <c r="T182" s="55"/>
      <c r="U182" s="55"/>
    </row>
    <row r="183" spans="1:21" s="28" customFormat="1" ht="15.5" x14ac:dyDescent="0.45">
      <c r="A183" s="53" t="s">
        <v>85</v>
      </c>
      <c r="B183" s="53"/>
      <c r="C183" s="54" t="s">
        <v>84</v>
      </c>
      <c r="D183" s="53" t="s">
        <v>86</v>
      </c>
      <c r="E183" s="53" t="s">
        <v>618</v>
      </c>
      <c r="F183" s="53"/>
      <c r="G183" s="53" t="s">
        <v>63</v>
      </c>
      <c r="H183" s="53" t="s">
        <v>87</v>
      </c>
      <c r="I183" s="53" t="s">
        <v>65</v>
      </c>
      <c r="J183" s="53" t="s">
        <v>66</v>
      </c>
      <c r="K183" s="53" t="s">
        <v>67</v>
      </c>
      <c r="L183" s="55"/>
      <c r="M183" s="55"/>
      <c r="N183" s="55"/>
      <c r="O183" s="55"/>
      <c r="P183" s="55"/>
      <c r="Q183" s="55"/>
      <c r="R183" s="55"/>
      <c r="S183" s="55"/>
      <c r="T183" s="55"/>
      <c r="U183" s="55"/>
    </row>
    <row r="184" spans="1:21" s="28" customFormat="1" ht="15.5" x14ac:dyDescent="0.45">
      <c r="A184" s="53" t="s">
        <v>544</v>
      </c>
      <c r="B184" s="53"/>
      <c r="C184" s="54" t="s">
        <v>543</v>
      </c>
      <c r="D184" s="53" t="s">
        <v>86</v>
      </c>
      <c r="E184" s="53" t="s">
        <v>618</v>
      </c>
      <c r="F184" s="53"/>
      <c r="G184" s="53" t="s">
        <v>63</v>
      </c>
      <c r="H184" s="53" t="s">
        <v>87</v>
      </c>
      <c r="I184" s="53" t="s">
        <v>65</v>
      </c>
      <c r="J184" s="53" t="s">
        <v>66</v>
      </c>
      <c r="K184" s="53" t="s">
        <v>67</v>
      </c>
      <c r="L184" s="55"/>
      <c r="M184" s="55"/>
      <c r="N184" s="55"/>
      <c r="O184" s="55"/>
      <c r="P184" s="55"/>
      <c r="Q184" s="55"/>
      <c r="R184" s="55"/>
      <c r="S184" s="55"/>
      <c r="T184" s="55"/>
      <c r="U184" s="55"/>
    </row>
    <row r="185" spans="1:21" s="28" customFormat="1" ht="15.5" x14ac:dyDescent="0.45">
      <c r="A185" s="53" t="s">
        <v>581</v>
      </c>
      <c r="B185" s="53"/>
      <c r="C185" s="54" t="s">
        <v>580</v>
      </c>
      <c r="D185" s="53" t="s">
        <v>100</v>
      </c>
      <c r="E185" s="53" t="s">
        <v>619</v>
      </c>
      <c r="F185" s="53"/>
      <c r="G185" s="53" t="s">
        <v>80</v>
      </c>
      <c r="H185" s="53" t="s">
        <v>71</v>
      </c>
      <c r="I185" s="53" t="s">
        <v>295</v>
      </c>
      <c r="J185" s="53" t="s">
        <v>296</v>
      </c>
      <c r="K185" s="53" t="s">
        <v>114</v>
      </c>
      <c r="L185" s="55"/>
      <c r="M185" s="55"/>
      <c r="N185" s="55"/>
      <c r="O185" s="55"/>
      <c r="P185" s="55"/>
      <c r="Q185" s="55"/>
      <c r="R185" s="55"/>
      <c r="S185" s="55"/>
      <c r="T185" s="55"/>
      <c r="U185" s="55"/>
    </row>
    <row r="186" spans="1:21" s="28" customFormat="1" ht="15.5" x14ac:dyDescent="0.45">
      <c r="A186" s="53" t="s">
        <v>379</v>
      </c>
      <c r="B186" s="53"/>
      <c r="C186" s="54" t="s">
        <v>378</v>
      </c>
      <c r="D186" s="53" t="s">
        <v>111</v>
      </c>
      <c r="E186" s="53" t="s">
        <v>617</v>
      </c>
      <c r="F186" s="53"/>
      <c r="G186" s="53" t="s">
        <v>63</v>
      </c>
      <c r="H186" s="53" t="s">
        <v>64</v>
      </c>
      <c r="I186" s="53" t="s">
        <v>180</v>
      </c>
      <c r="J186" s="53" t="s">
        <v>181</v>
      </c>
      <c r="K186" s="53" t="s">
        <v>182</v>
      </c>
      <c r="L186" s="55"/>
      <c r="M186" s="55"/>
      <c r="N186" s="55"/>
      <c r="O186" s="55"/>
      <c r="P186" s="55"/>
      <c r="Q186" s="55"/>
      <c r="R186" s="55"/>
      <c r="S186" s="55"/>
      <c r="T186" s="55"/>
      <c r="U186" s="55"/>
    </row>
    <row r="187" spans="1:21" s="28" customFormat="1" ht="15.5" x14ac:dyDescent="0.45">
      <c r="A187" s="53" t="s">
        <v>381</v>
      </c>
      <c r="B187" s="53"/>
      <c r="C187" s="54" t="s">
        <v>380</v>
      </c>
      <c r="D187" s="53" t="s">
        <v>126</v>
      </c>
      <c r="E187" s="53" t="s">
        <v>617</v>
      </c>
      <c r="F187" s="53"/>
      <c r="G187" s="53" t="s">
        <v>63</v>
      </c>
      <c r="H187" s="53" t="s">
        <v>64</v>
      </c>
      <c r="I187" s="53" t="s">
        <v>65</v>
      </c>
      <c r="J187" s="53" t="s">
        <v>66</v>
      </c>
      <c r="K187" s="53" t="s">
        <v>67</v>
      </c>
      <c r="L187" s="55"/>
      <c r="M187" s="55"/>
      <c r="N187" s="55"/>
      <c r="O187" s="55"/>
      <c r="P187" s="55"/>
      <c r="Q187" s="55"/>
      <c r="R187" s="55"/>
      <c r="S187" s="55"/>
      <c r="T187" s="55"/>
      <c r="U187" s="55"/>
    </row>
    <row r="188" spans="1:21" s="28" customFormat="1" ht="15.5" x14ac:dyDescent="0.45">
      <c r="A188" s="53" t="s">
        <v>583</v>
      </c>
      <c r="B188" s="53"/>
      <c r="C188" s="54" t="s">
        <v>582</v>
      </c>
      <c r="D188" s="53" t="s">
        <v>100</v>
      </c>
      <c r="E188" s="53" t="s">
        <v>619</v>
      </c>
      <c r="F188" s="53"/>
      <c r="G188" s="53" t="s">
        <v>63</v>
      </c>
      <c r="H188" s="53" t="s">
        <v>71</v>
      </c>
      <c r="I188" s="53" t="s">
        <v>106</v>
      </c>
      <c r="J188" s="53" t="s">
        <v>107</v>
      </c>
      <c r="K188" s="53" t="s">
        <v>108</v>
      </c>
      <c r="L188" s="55"/>
      <c r="M188" s="55"/>
      <c r="N188" s="55"/>
      <c r="O188" s="55"/>
      <c r="P188" s="55"/>
      <c r="Q188" s="55"/>
      <c r="R188" s="55"/>
      <c r="S188" s="55"/>
      <c r="T188" s="55"/>
      <c r="U188" s="55"/>
    </row>
    <row r="189" spans="1:21" s="28" customFormat="1" ht="15.5" x14ac:dyDescent="0.45">
      <c r="A189" s="53" t="s">
        <v>511</v>
      </c>
      <c r="B189" s="53"/>
      <c r="C189" s="54" t="s">
        <v>510</v>
      </c>
      <c r="D189" s="53" t="s">
        <v>86</v>
      </c>
      <c r="E189" s="53" t="s">
        <v>618</v>
      </c>
      <c r="F189" s="53"/>
      <c r="G189" s="53" t="s">
        <v>63</v>
      </c>
      <c r="H189" s="53" t="s">
        <v>87</v>
      </c>
      <c r="I189" s="53" t="s">
        <v>65</v>
      </c>
      <c r="J189" s="53" t="s">
        <v>66</v>
      </c>
      <c r="K189" s="53" t="s">
        <v>67</v>
      </c>
      <c r="L189" s="55"/>
      <c r="M189" s="55"/>
      <c r="N189" s="55"/>
      <c r="O189" s="55"/>
      <c r="P189" s="55"/>
      <c r="Q189" s="55"/>
      <c r="R189" s="55"/>
      <c r="S189" s="55"/>
      <c r="T189" s="55"/>
      <c r="U189" s="55"/>
    </row>
    <row r="190" spans="1:21" s="28" customFormat="1" ht="15.5" x14ac:dyDescent="0.45">
      <c r="A190" s="53" t="s">
        <v>383</v>
      </c>
      <c r="B190" s="53"/>
      <c r="C190" s="54" t="s">
        <v>382</v>
      </c>
      <c r="D190" s="53" t="s">
        <v>104</v>
      </c>
      <c r="E190" s="53" t="s">
        <v>617</v>
      </c>
      <c r="F190" s="53"/>
      <c r="G190" s="53" t="s">
        <v>63</v>
      </c>
      <c r="H190" s="53" t="s">
        <v>64</v>
      </c>
      <c r="I190" s="53" t="s">
        <v>72</v>
      </c>
      <c r="J190" s="53" t="s">
        <v>73</v>
      </c>
      <c r="K190" s="53" t="s">
        <v>74</v>
      </c>
      <c r="L190" s="55"/>
      <c r="M190" s="55"/>
      <c r="N190" s="55"/>
      <c r="O190" s="55"/>
      <c r="P190" s="55"/>
      <c r="Q190" s="55"/>
      <c r="R190" s="55"/>
      <c r="S190" s="55"/>
      <c r="T190" s="55"/>
      <c r="U190" s="55"/>
    </row>
    <row r="191" spans="1:21" s="28" customFormat="1" ht="15.5" x14ac:dyDescent="0.45">
      <c r="A191" s="53" t="s">
        <v>385</v>
      </c>
      <c r="B191" s="53"/>
      <c r="C191" s="54" t="s">
        <v>384</v>
      </c>
      <c r="D191" s="53" t="s">
        <v>42</v>
      </c>
      <c r="E191" s="53" t="s">
        <v>617</v>
      </c>
      <c r="F191" s="53"/>
      <c r="G191" s="53" t="s">
        <v>80</v>
      </c>
      <c r="H191" s="53" t="s">
        <v>64</v>
      </c>
      <c r="I191" s="53" t="s">
        <v>260</v>
      </c>
      <c r="J191" s="53" t="s">
        <v>261</v>
      </c>
      <c r="K191" s="53" t="s">
        <v>262</v>
      </c>
      <c r="L191" s="55"/>
      <c r="M191" s="55"/>
      <c r="N191" s="55"/>
      <c r="O191" s="55"/>
      <c r="P191" s="55"/>
      <c r="Q191" s="55"/>
      <c r="R191" s="55"/>
      <c r="S191" s="55"/>
      <c r="T191" s="55"/>
      <c r="U191" s="55"/>
    </row>
    <row r="192" spans="1:21" s="28" customFormat="1" ht="15.5" x14ac:dyDescent="0.45">
      <c r="A192" s="53" t="s">
        <v>387</v>
      </c>
      <c r="B192" s="53"/>
      <c r="C192" s="54" t="s">
        <v>386</v>
      </c>
      <c r="D192" s="53" t="s">
        <v>134</v>
      </c>
      <c r="E192" s="53" t="s">
        <v>617</v>
      </c>
      <c r="F192" s="53"/>
      <c r="G192" s="53" t="s">
        <v>63</v>
      </c>
      <c r="H192" s="53" t="s">
        <v>64</v>
      </c>
      <c r="I192" s="53" t="s">
        <v>180</v>
      </c>
      <c r="J192" s="53" t="s">
        <v>181</v>
      </c>
      <c r="K192" s="53" t="s">
        <v>182</v>
      </c>
      <c r="L192" s="55"/>
      <c r="M192" s="55"/>
      <c r="N192" s="55"/>
      <c r="O192" s="55"/>
      <c r="P192" s="55"/>
      <c r="Q192" s="55"/>
      <c r="R192" s="55"/>
      <c r="S192" s="55"/>
      <c r="T192" s="55"/>
      <c r="U192" s="55"/>
    </row>
    <row r="193" spans="1:21" s="28" customFormat="1" ht="15.5" x14ac:dyDescent="0.45">
      <c r="A193" s="53" t="s">
        <v>513</v>
      </c>
      <c r="B193" s="53"/>
      <c r="C193" s="54" t="s">
        <v>512</v>
      </c>
      <c r="D193" s="53" t="s">
        <v>86</v>
      </c>
      <c r="E193" s="53" t="s">
        <v>618</v>
      </c>
      <c r="F193" s="53"/>
      <c r="G193" s="53" t="s">
        <v>63</v>
      </c>
      <c r="H193" s="53" t="s">
        <v>87</v>
      </c>
      <c r="I193" s="53" t="s">
        <v>65</v>
      </c>
      <c r="J193" s="53" t="s">
        <v>66</v>
      </c>
      <c r="K193" s="53" t="s">
        <v>67</v>
      </c>
      <c r="L193" s="55"/>
      <c r="M193" s="55"/>
      <c r="N193" s="55"/>
      <c r="O193" s="55"/>
      <c r="P193" s="55"/>
      <c r="Q193" s="55"/>
      <c r="R193" s="55"/>
      <c r="S193" s="55"/>
      <c r="T193" s="55"/>
      <c r="U193" s="55"/>
    </row>
    <row r="194" spans="1:21" s="28" customFormat="1" ht="15.5" x14ac:dyDescent="0.45">
      <c r="A194" s="53" t="s">
        <v>485</v>
      </c>
      <c r="B194" s="53"/>
      <c r="C194" s="54" t="s">
        <v>484</v>
      </c>
      <c r="D194" s="53" t="s">
        <v>86</v>
      </c>
      <c r="E194" s="53" t="s">
        <v>618</v>
      </c>
      <c r="F194" s="53"/>
      <c r="G194" s="53" t="s">
        <v>63</v>
      </c>
      <c r="H194" s="53" t="s">
        <v>87</v>
      </c>
      <c r="I194" s="53" t="s">
        <v>65</v>
      </c>
      <c r="J194" s="53" t="s">
        <v>66</v>
      </c>
      <c r="K194" s="53" t="s">
        <v>67</v>
      </c>
      <c r="L194" s="55"/>
      <c r="M194" s="55"/>
      <c r="N194" s="55"/>
      <c r="O194" s="55"/>
      <c r="P194" s="55"/>
      <c r="Q194" s="55"/>
      <c r="R194" s="55"/>
      <c r="S194" s="55"/>
      <c r="T194" s="55"/>
      <c r="U194" s="55"/>
    </row>
    <row r="195" spans="1:21" s="28" customFormat="1" ht="15.5" x14ac:dyDescent="0.45">
      <c r="A195" s="53" t="s">
        <v>42</v>
      </c>
      <c r="B195" s="53"/>
      <c r="C195" s="54" t="s">
        <v>388</v>
      </c>
      <c r="D195" s="53" t="s">
        <v>94</v>
      </c>
      <c r="E195" s="53" t="s">
        <v>617</v>
      </c>
      <c r="F195" s="53"/>
      <c r="G195" s="53" t="s">
        <v>80</v>
      </c>
      <c r="H195" s="53" t="s">
        <v>64</v>
      </c>
      <c r="I195" s="53" t="s">
        <v>389</v>
      </c>
      <c r="J195" s="53" t="s">
        <v>390</v>
      </c>
      <c r="K195" s="53" t="s">
        <v>211</v>
      </c>
      <c r="L195" s="55"/>
      <c r="M195" s="55"/>
      <c r="N195" s="55"/>
      <c r="O195" s="55"/>
      <c r="P195" s="55"/>
      <c r="Q195" s="55"/>
      <c r="R195" s="55"/>
      <c r="S195" s="55"/>
      <c r="T195" s="55"/>
      <c r="U195" s="55"/>
    </row>
    <row r="196" spans="1:21" s="28" customFormat="1" ht="15.5" x14ac:dyDescent="0.45">
      <c r="A196" s="53" t="s">
        <v>520</v>
      </c>
      <c r="B196" s="53"/>
      <c r="C196" s="54" t="s">
        <v>519</v>
      </c>
      <c r="D196" s="53" t="s">
        <v>86</v>
      </c>
      <c r="E196" s="53" t="s">
        <v>618</v>
      </c>
      <c r="F196" s="53"/>
      <c r="G196" s="53" t="s">
        <v>63</v>
      </c>
      <c r="H196" s="53" t="s">
        <v>87</v>
      </c>
      <c r="I196" s="53" t="s">
        <v>65</v>
      </c>
      <c r="J196" s="53" t="s">
        <v>66</v>
      </c>
      <c r="K196" s="53" t="s">
        <v>67</v>
      </c>
      <c r="L196" s="55"/>
      <c r="M196" s="55"/>
      <c r="N196" s="55"/>
      <c r="O196" s="55"/>
      <c r="P196" s="55"/>
      <c r="Q196" s="55"/>
      <c r="R196" s="55"/>
      <c r="S196" s="55"/>
      <c r="T196" s="55"/>
      <c r="U196" s="55"/>
    </row>
    <row r="197" spans="1:21" s="28" customFormat="1" ht="15.5" x14ac:dyDescent="0.45">
      <c r="A197" s="53" t="s">
        <v>522</v>
      </c>
      <c r="B197" s="53"/>
      <c r="C197" s="54" t="s">
        <v>521</v>
      </c>
      <c r="D197" s="53" t="s">
        <v>86</v>
      </c>
      <c r="E197" s="53" t="s">
        <v>618</v>
      </c>
      <c r="F197" s="53"/>
      <c r="G197" s="53" t="s">
        <v>63</v>
      </c>
      <c r="H197" s="53" t="s">
        <v>87</v>
      </c>
      <c r="I197" s="53" t="s">
        <v>65</v>
      </c>
      <c r="J197" s="53" t="s">
        <v>66</v>
      </c>
      <c r="K197" s="53" t="s">
        <v>67</v>
      </c>
      <c r="L197" s="55"/>
      <c r="M197" s="55"/>
      <c r="N197" s="55"/>
      <c r="O197" s="55"/>
      <c r="P197" s="55"/>
      <c r="Q197" s="55"/>
      <c r="R197" s="55"/>
      <c r="S197" s="55"/>
      <c r="T197" s="55"/>
      <c r="U197" s="55"/>
    </row>
    <row r="198" spans="1:21" s="28" customFormat="1" ht="15.5" x14ac:dyDescent="0.45">
      <c r="A198" s="53" t="s">
        <v>392</v>
      </c>
      <c r="B198" s="53"/>
      <c r="C198" s="54" t="s">
        <v>391</v>
      </c>
      <c r="D198" s="53" t="s">
        <v>62</v>
      </c>
      <c r="E198" s="53" t="s">
        <v>617</v>
      </c>
      <c r="F198" s="53"/>
      <c r="G198" s="53" t="s">
        <v>63</v>
      </c>
      <c r="H198" s="53" t="s">
        <v>64</v>
      </c>
      <c r="I198" s="53" t="s">
        <v>65</v>
      </c>
      <c r="J198" s="53" t="s">
        <v>66</v>
      </c>
      <c r="K198" s="53" t="s">
        <v>67</v>
      </c>
      <c r="L198" s="55"/>
      <c r="M198" s="55"/>
      <c r="N198" s="55"/>
      <c r="O198" s="55"/>
      <c r="P198" s="55"/>
      <c r="Q198" s="55"/>
      <c r="R198" s="55"/>
      <c r="S198" s="55"/>
      <c r="T198" s="55"/>
      <c r="U198" s="55"/>
    </row>
    <row r="199" spans="1:21" s="28" customFormat="1" ht="15.5" x14ac:dyDescent="0.45">
      <c r="A199" s="53" t="s">
        <v>394</v>
      </c>
      <c r="B199" s="53"/>
      <c r="C199" s="54" t="s">
        <v>393</v>
      </c>
      <c r="D199" s="53" t="s">
        <v>62</v>
      </c>
      <c r="E199" s="53" t="s">
        <v>617</v>
      </c>
      <c r="F199" s="53"/>
      <c r="G199" s="53" t="s">
        <v>63</v>
      </c>
      <c r="H199" s="53" t="s">
        <v>64</v>
      </c>
      <c r="I199" s="53" t="s">
        <v>65</v>
      </c>
      <c r="J199" s="53" t="s">
        <v>66</v>
      </c>
      <c r="K199" s="53" t="s">
        <v>67</v>
      </c>
      <c r="L199" s="55"/>
      <c r="M199" s="55"/>
      <c r="N199" s="55"/>
      <c r="O199" s="55"/>
      <c r="P199" s="55"/>
      <c r="Q199" s="55"/>
      <c r="R199" s="55"/>
      <c r="S199" s="55"/>
      <c r="T199" s="55"/>
      <c r="U199" s="55"/>
    </row>
    <row r="200" spans="1:21" s="28" customFormat="1" ht="15.5" x14ac:dyDescent="0.45">
      <c r="A200" s="53" t="s">
        <v>497</v>
      </c>
      <c r="B200" s="53"/>
      <c r="C200" s="54" t="s">
        <v>496</v>
      </c>
      <c r="D200" s="53" t="s">
        <v>86</v>
      </c>
      <c r="E200" s="53" t="s">
        <v>618</v>
      </c>
      <c r="F200" s="53"/>
      <c r="G200" s="53" t="s">
        <v>63</v>
      </c>
      <c r="H200" s="53" t="s">
        <v>87</v>
      </c>
      <c r="I200" s="53" t="s">
        <v>65</v>
      </c>
      <c r="J200" s="53" t="s">
        <v>66</v>
      </c>
      <c r="K200" s="53" t="s">
        <v>67</v>
      </c>
      <c r="L200" s="55"/>
      <c r="M200" s="55"/>
      <c r="N200" s="55"/>
      <c r="O200" s="55"/>
      <c r="P200" s="55"/>
      <c r="Q200" s="55"/>
      <c r="R200" s="55"/>
      <c r="S200" s="55"/>
      <c r="T200" s="55"/>
      <c r="U200" s="55"/>
    </row>
    <row r="201" spans="1:21" s="28" customFormat="1" ht="15.5" x14ac:dyDescent="0.45">
      <c r="A201" s="53" t="s">
        <v>396</v>
      </c>
      <c r="B201" s="53"/>
      <c r="C201" s="54" t="s">
        <v>395</v>
      </c>
      <c r="D201" s="53" t="s">
        <v>126</v>
      </c>
      <c r="E201" s="53" t="s">
        <v>617</v>
      </c>
      <c r="F201" s="53"/>
      <c r="G201" s="53" t="s">
        <v>63</v>
      </c>
      <c r="H201" s="53" t="s">
        <v>64</v>
      </c>
      <c r="I201" s="53" t="s">
        <v>72</v>
      </c>
      <c r="J201" s="53" t="s">
        <v>73</v>
      </c>
      <c r="K201" s="53" t="s">
        <v>74</v>
      </c>
      <c r="L201" s="55"/>
      <c r="M201" s="55"/>
      <c r="N201" s="55"/>
      <c r="O201" s="55"/>
      <c r="P201" s="55"/>
      <c r="Q201" s="55"/>
      <c r="R201" s="55"/>
      <c r="S201" s="55"/>
      <c r="T201" s="55"/>
      <c r="U201" s="55"/>
    </row>
    <row r="202" spans="1:21" s="28" customFormat="1" ht="15.5" x14ac:dyDescent="0.45">
      <c r="A202" s="53" t="s">
        <v>489</v>
      </c>
      <c r="B202" s="53"/>
      <c r="C202" s="54" t="s">
        <v>488</v>
      </c>
      <c r="D202" s="53" t="s">
        <v>89</v>
      </c>
      <c r="E202" s="53" t="s">
        <v>618</v>
      </c>
      <c r="F202" s="53"/>
      <c r="G202" s="53" t="s">
        <v>63</v>
      </c>
      <c r="H202" s="53" t="s">
        <v>87</v>
      </c>
      <c r="I202" s="53" t="s">
        <v>106</v>
      </c>
      <c r="J202" s="53" t="s">
        <v>107</v>
      </c>
      <c r="K202" s="53" t="s">
        <v>108</v>
      </c>
      <c r="L202" s="55"/>
      <c r="M202" s="55"/>
      <c r="N202" s="55"/>
      <c r="O202" s="55"/>
      <c r="P202" s="55"/>
      <c r="Q202" s="55"/>
      <c r="R202" s="55"/>
      <c r="S202" s="55"/>
      <c r="T202" s="55"/>
      <c r="U202" s="55"/>
    </row>
    <row r="203" spans="1:21" s="28" customFormat="1" ht="15.5" x14ac:dyDescent="0.45">
      <c r="A203" s="53" t="s">
        <v>524</v>
      </c>
      <c r="B203" s="53"/>
      <c r="C203" s="54" t="s">
        <v>523</v>
      </c>
      <c r="D203" s="53" t="s">
        <v>86</v>
      </c>
      <c r="E203" s="53" t="s">
        <v>618</v>
      </c>
      <c r="F203" s="53"/>
      <c r="G203" s="53" t="s">
        <v>63</v>
      </c>
      <c r="H203" s="53" t="s">
        <v>87</v>
      </c>
      <c r="I203" s="53" t="s">
        <v>65</v>
      </c>
      <c r="J203" s="53" t="s">
        <v>66</v>
      </c>
      <c r="K203" s="53" t="s">
        <v>67</v>
      </c>
      <c r="L203" s="55"/>
      <c r="M203" s="55"/>
      <c r="N203" s="55"/>
      <c r="O203" s="55"/>
      <c r="P203" s="55"/>
      <c r="Q203" s="55"/>
      <c r="R203" s="55"/>
      <c r="S203" s="55"/>
      <c r="T203" s="55"/>
      <c r="U203" s="55"/>
    </row>
    <row r="204" spans="1:21" s="28" customFormat="1" ht="15.5" x14ac:dyDescent="0.45">
      <c r="A204" s="53" t="s">
        <v>398</v>
      </c>
      <c r="B204" s="53"/>
      <c r="C204" s="54" t="s">
        <v>397</v>
      </c>
      <c r="D204" s="53" t="s">
        <v>42</v>
      </c>
      <c r="E204" s="53" t="s">
        <v>617</v>
      </c>
      <c r="F204" s="53"/>
      <c r="G204" s="53" t="s">
        <v>80</v>
      </c>
      <c r="H204" s="53" t="s">
        <v>64</v>
      </c>
      <c r="I204" s="53" t="s">
        <v>260</v>
      </c>
      <c r="J204" s="53" t="s">
        <v>261</v>
      </c>
      <c r="K204" s="53" t="s">
        <v>262</v>
      </c>
      <c r="L204" s="55"/>
      <c r="M204" s="55"/>
      <c r="N204" s="55"/>
      <c r="O204" s="55"/>
      <c r="P204" s="55"/>
      <c r="Q204" s="55"/>
      <c r="R204" s="55"/>
      <c r="S204" s="55"/>
      <c r="T204" s="55"/>
      <c r="U204" s="55"/>
    </row>
    <row r="205" spans="1:21" s="28" customFormat="1" ht="15.5" x14ac:dyDescent="0.45">
      <c r="A205" s="53" t="s">
        <v>585</v>
      </c>
      <c r="B205" s="53"/>
      <c r="C205" s="54" t="s">
        <v>584</v>
      </c>
      <c r="D205" s="53" t="s">
        <v>100</v>
      </c>
      <c r="E205" s="53" t="s">
        <v>619</v>
      </c>
      <c r="F205" s="53"/>
      <c r="G205" s="53" t="s">
        <v>80</v>
      </c>
      <c r="H205" s="53" t="s">
        <v>71</v>
      </c>
      <c r="I205" s="53" t="s">
        <v>295</v>
      </c>
      <c r="J205" s="53" t="s">
        <v>296</v>
      </c>
      <c r="K205" s="53" t="s">
        <v>114</v>
      </c>
      <c r="L205" s="55"/>
      <c r="M205" s="55"/>
      <c r="N205" s="55"/>
      <c r="O205" s="55"/>
      <c r="P205" s="55"/>
      <c r="Q205" s="55"/>
      <c r="R205" s="55"/>
      <c r="S205" s="55"/>
      <c r="T205" s="55"/>
      <c r="U205" s="55"/>
    </row>
    <row r="206" spans="1:21" s="28" customFormat="1" ht="15.5" x14ac:dyDescent="0.45">
      <c r="A206" s="53" t="s">
        <v>104</v>
      </c>
      <c r="B206" s="53"/>
      <c r="C206" s="54" t="s">
        <v>399</v>
      </c>
      <c r="D206" s="53" t="s">
        <v>42</v>
      </c>
      <c r="E206" s="53" t="s">
        <v>617</v>
      </c>
      <c r="F206" s="53"/>
      <c r="G206" s="53" t="s">
        <v>80</v>
      </c>
      <c r="H206" s="53" t="s">
        <v>64</v>
      </c>
      <c r="I206" s="53" t="s">
        <v>400</v>
      </c>
      <c r="J206" s="53" t="s">
        <v>401</v>
      </c>
      <c r="K206" s="53" t="s">
        <v>97</v>
      </c>
      <c r="L206" s="55"/>
      <c r="M206" s="55"/>
      <c r="N206" s="55"/>
      <c r="O206" s="55"/>
      <c r="P206" s="55"/>
      <c r="Q206" s="55"/>
      <c r="R206" s="55"/>
      <c r="S206" s="55"/>
      <c r="T206" s="55"/>
      <c r="U206" s="55"/>
    </row>
    <row r="207" spans="1:21" s="28" customFormat="1" ht="15.5" x14ac:dyDescent="0.45">
      <c r="A207" s="53" t="s">
        <v>403</v>
      </c>
      <c r="B207" s="53"/>
      <c r="C207" s="54" t="s">
        <v>402</v>
      </c>
      <c r="D207" s="53" t="s">
        <v>172</v>
      </c>
      <c r="E207" s="53" t="s">
        <v>617</v>
      </c>
      <c r="F207" s="53"/>
      <c r="G207" s="53" t="s">
        <v>80</v>
      </c>
      <c r="H207" s="53" t="s">
        <v>64</v>
      </c>
      <c r="I207" s="53" t="s">
        <v>404</v>
      </c>
      <c r="J207" s="53" t="s">
        <v>405</v>
      </c>
      <c r="K207" s="53" t="s">
        <v>92</v>
      </c>
      <c r="L207" s="55"/>
      <c r="M207" s="55"/>
      <c r="N207" s="55"/>
      <c r="O207" s="55"/>
      <c r="P207" s="55"/>
      <c r="Q207" s="55"/>
      <c r="R207" s="55"/>
      <c r="S207" s="55"/>
      <c r="T207" s="55"/>
      <c r="U207" s="55"/>
    </row>
    <row r="208" spans="1:21" s="28" customFormat="1" ht="15.5" x14ac:dyDescent="0.45">
      <c r="A208" s="53" t="s">
        <v>587</v>
      </c>
      <c r="B208" s="53"/>
      <c r="C208" s="54" t="s">
        <v>586</v>
      </c>
      <c r="D208" s="53" t="s">
        <v>431</v>
      </c>
      <c r="E208" s="53" t="s">
        <v>619</v>
      </c>
      <c r="F208" s="53"/>
      <c r="G208" s="53" t="s">
        <v>63</v>
      </c>
      <c r="H208" s="53" t="s">
        <v>71</v>
      </c>
      <c r="I208" s="53" t="s">
        <v>106</v>
      </c>
      <c r="J208" s="53" t="s">
        <v>107</v>
      </c>
      <c r="K208" s="53" t="s">
        <v>108</v>
      </c>
      <c r="L208" s="55"/>
      <c r="M208" s="55"/>
      <c r="N208" s="55"/>
      <c r="O208" s="55"/>
      <c r="P208" s="55"/>
      <c r="Q208" s="55"/>
      <c r="R208" s="55"/>
      <c r="S208" s="55"/>
      <c r="T208" s="55"/>
      <c r="U208" s="55"/>
    </row>
    <row r="209" spans="1:21" s="28" customFormat="1" ht="15.5" x14ac:dyDescent="0.45">
      <c r="A209" s="53" t="s">
        <v>126</v>
      </c>
      <c r="B209" s="53"/>
      <c r="C209" s="54" t="s">
        <v>406</v>
      </c>
      <c r="D209" s="53" t="s">
        <v>94</v>
      </c>
      <c r="E209" s="53" t="s">
        <v>617</v>
      </c>
      <c r="F209" s="53"/>
      <c r="G209" s="53" t="s">
        <v>80</v>
      </c>
      <c r="H209" s="53" t="s">
        <v>64</v>
      </c>
      <c r="I209" s="53" t="s">
        <v>95</v>
      </c>
      <c r="J209" s="53" t="s">
        <v>96</v>
      </c>
      <c r="K209" s="53" t="s">
        <v>97</v>
      </c>
      <c r="L209" s="55"/>
      <c r="M209" s="55"/>
      <c r="N209" s="55"/>
      <c r="O209" s="55"/>
      <c r="P209" s="55"/>
      <c r="Q209" s="55"/>
      <c r="R209" s="55"/>
      <c r="S209" s="55"/>
      <c r="T209" s="55"/>
      <c r="U209" s="55"/>
    </row>
    <row r="210" spans="1:21" s="28" customFormat="1" ht="15.5" x14ac:dyDescent="0.45">
      <c r="A210" s="53" t="s">
        <v>408</v>
      </c>
      <c r="B210" s="53"/>
      <c r="C210" s="54" t="s">
        <v>407</v>
      </c>
      <c r="D210" s="53" t="s">
        <v>104</v>
      </c>
      <c r="E210" s="53" t="s">
        <v>617</v>
      </c>
      <c r="F210" s="53"/>
      <c r="G210" s="53" t="s">
        <v>63</v>
      </c>
      <c r="H210" s="53" t="s">
        <v>64</v>
      </c>
      <c r="I210" s="53" t="s">
        <v>101</v>
      </c>
      <c r="J210" s="53" t="s">
        <v>102</v>
      </c>
      <c r="K210" s="53" t="s">
        <v>67</v>
      </c>
      <c r="L210" s="55"/>
      <c r="M210" s="55"/>
      <c r="N210" s="55"/>
      <c r="O210" s="55"/>
      <c r="P210" s="55"/>
      <c r="Q210" s="55"/>
      <c r="R210" s="55"/>
      <c r="S210" s="55"/>
      <c r="T210" s="55"/>
      <c r="U210" s="55"/>
    </row>
    <row r="211" spans="1:21" s="28" customFormat="1" ht="15.5" x14ac:dyDescent="0.45">
      <c r="A211" s="53" t="s">
        <v>530</v>
      </c>
      <c r="B211" s="53"/>
      <c r="C211" s="54" t="s">
        <v>529</v>
      </c>
      <c r="D211" s="53" t="s">
        <v>86</v>
      </c>
      <c r="E211" s="53" t="s">
        <v>618</v>
      </c>
      <c r="F211" s="53"/>
      <c r="G211" s="53" t="s">
        <v>80</v>
      </c>
      <c r="H211" s="53" t="s">
        <v>87</v>
      </c>
      <c r="I211" s="53" t="s">
        <v>260</v>
      </c>
      <c r="J211" s="53" t="s">
        <v>261</v>
      </c>
      <c r="K211" s="53" t="s">
        <v>262</v>
      </c>
      <c r="L211" s="55"/>
      <c r="M211" s="55"/>
      <c r="N211" s="55"/>
      <c r="O211" s="55"/>
      <c r="P211" s="55"/>
      <c r="Q211" s="55"/>
      <c r="R211" s="55"/>
      <c r="S211" s="55"/>
      <c r="T211" s="55"/>
      <c r="U211" s="55"/>
    </row>
    <row r="212" spans="1:21" s="28" customFormat="1" ht="15.5" x14ac:dyDescent="0.45">
      <c r="A212" s="53" t="s">
        <v>589</v>
      </c>
      <c r="B212" s="53"/>
      <c r="C212" s="54" t="s">
        <v>588</v>
      </c>
      <c r="D212" s="53" t="s">
        <v>70</v>
      </c>
      <c r="E212" s="53" t="s">
        <v>619</v>
      </c>
      <c r="F212" s="53"/>
      <c r="G212" s="53" t="s">
        <v>63</v>
      </c>
      <c r="H212" s="53" t="s">
        <v>71</v>
      </c>
      <c r="I212" s="53" t="s">
        <v>72</v>
      </c>
      <c r="J212" s="53" t="s">
        <v>73</v>
      </c>
      <c r="K212" s="53" t="s">
        <v>74</v>
      </c>
      <c r="L212" s="55"/>
      <c r="M212" s="55"/>
      <c r="N212" s="55"/>
      <c r="O212" s="55"/>
      <c r="P212" s="55"/>
      <c r="Q212" s="55"/>
      <c r="R212" s="55"/>
      <c r="S212" s="55"/>
      <c r="T212" s="55"/>
      <c r="U212" s="55"/>
    </row>
    <row r="213" spans="1:21" s="28" customFormat="1" ht="15.5" x14ac:dyDescent="0.45">
      <c r="A213" s="53" t="s">
        <v>410</v>
      </c>
      <c r="B213" s="53"/>
      <c r="C213" s="54" t="s">
        <v>409</v>
      </c>
      <c r="D213" s="53" t="s">
        <v>79</v>
      </c>
      <c r="E213" s="53" t="s">
        <v>617</v>
      </c>
      <c r="F213" s="53"/>
      <c r="G213" s="53" t="s">
        <v>80</v>
      </c>
      <c r="H213" s="53" t="s">
        <v>64</v>
      </c>
      <c r="I213" s="53" t="s">
        <v>295</v>
      </c>
      <c r="J213" s="53" t="s">
        <v>296</v>
      </c>
      <c r="K213" s="53" t="s">
        <v>114</v>
      </c>
      <c r="L213" s="55"/>
      <c r="M213" s="55"/>
      <c r="N213" s="55"/>
      <c r="O213" s="55"/>
      <c r="P213" s="55"/>
      <c r="Q213" s="55"/>
      <c r="R213" s="55"/>
      <c r="S213" s="55"/>
      <c r="T213" s="55"/>
      <c r="U213" s="55"/>
    </row>
    <row r="214" spans="1:21" s="28" customFormat="1" ht="15.5" x14ac:dyDescent="0.45">
      <c r="A214" s="53" t="s">
        <v>412</v>
      </c>
      <c r="B214" s="53"/>
      <c r="C214" s="54" t="s">
        <v>411</v>
      </c>
      <c r="D214" s="53" t="s">
        <v>126</v>
      </c>
      <c r="E214" s="53" t="s">
        <v>617</v>
      </c>
      <c r="F214" s="53"/>
      <c r="G214" s="53" t="s">
        <v>63</v>
      </c>
      <c r="H214" s="53" t="s">
        <v>64</v>
      </c>
      <c r="I214" s="53" t="s">
        <v>65</v>
      </c>
      <c r="J214" s="53" t="s">
        <v>66</v>
      </c>
      <c r="K214" s="53" t="s">
        <v>67</v>
      </c>
      <c r="L214" s="55"/>
      <c r="M214" s="55"/>
      <c r="N214" s="55"/>
      <c r="O214" s="55"/>
      <c r="P214" s="55"/>
      <c r="Q214" s="55"/>
      <c r="R214" s="55"/>
      <c r="S214" s="55"/>
      <c r="T214" s="55"/>
      <c r="U214" s="55"/>
    </row>
    <row r="215" spans="1:21" s="28" customFormat="1" ht="15.5" x14ac:dyDescent="0.45">
      <c r="A215" s="53" t="s">
        <v>591</v>
      </c>
      <c r="B215" s="53"/>
      <c r="C215" s="54" t="s">
        <v>590</v>
      </c>
      <c r="D215" s="53" t="s">
        <v>70</v>
      </c>
      <c r="E215" s="53" t="s">
        <v>619</v>
      </c>
      <c r="F215" s="53"/>
      <c r="G215" s="53" t="s">
        <v>80</v>
      </c>
      <c r="H215" s="53" t="s">
        <v>188</v>
      </c>
      <c r="I215" s="53" t="s">
        <v>72</v>
      </c>
      <c r="J215" s="53" t="s">
        <v>73</v>
      </c>
      <c r="K215" s="53" t="s">
        <v>74</v>
      </c>
      <c r="L215" s="55"/>
      <c r="M215" s="55"/>
      <c r="N215" s="55"/>
      <c r="O215" s="55"/>
      <c r="P215" s="55"/>
      <c r="Q215" s="55"/>
      <c r="R215" s="55"/>
      <c r="S215" s="55"/>
      <c r="T215" s="55"/>
      <c r="U215" s="55"/>
    </row>
    <row r="216" spans="1:21" s="28" customFormat="1" ht="15.5" x14ac:dyDescent="0.45">
      <c r="A216" s="53" t="s">
        <v>593</v>
      </c>
      <c r="B216" s="53"/>
      <c r="C216" s="54" t="s">
        <v>592</v>
      </c>
      <c r="D216" s="53" t="s">
        <v>100</v>
      </c>
      <c r="E216" s="53" t="s">
        <v>619</v>
      </c>
      <c r="F216" s="53"/>
      <c r="G216" s="53" t="s">
        <v>80</v>
      </c>
      <c r="H216" s="53" t="s">
        <v>71</v>
      </c>
      <c r="I216" s="53" t="s">
        <v>197</v>
      </c>
      <c r="J216" s="53" t="s">
        <v>198</v>
      </c>
      <c r="K216" s="53" t="s">
        <v>114</v>
      </c>
      <c r="L216" s="55"/>
      <c r="M216" s="55"/>
      <c r="N216" s="55"/>
      <c r="O216" s="55"/>
      <c r="P216" s="55"/>
      <c r="Q216" s="55"/>
      <c r="R216" s="55"/>
      <c r="S216" s="55"/>
      <c r="T216" s="55"/>
      <c r="U216" s="55"/>
    </row>
    <row r="217" spans="1:21" s="28" customFormat="1" ht="15.5" x14ac:dyDescent="0.45">
      <c r="A217" s="53" t="s">
        <v>595</v>
      </c>
      <c r="B217" s="53"/>
      <c r="C217" s="54" t="s">
        <v>594</v>
      </c>
      <c r="D217" s="53" t="s">
        <v>70</v>
      </c>
      <c r="E217" s="53" t="s">
        <v>619</v>
      </c>
      <c r="F217" s="53"/>
      <c r="G217" s="53" t="s">
        <v>63</v>
      </c>
      <c r="H217" s="53" t="s">
        <v>71</v>
      </c>
      <c r="I217" s="53" t="s">
        <v>65</v>
      </c>
      <c r="J217" s="53" t="s">
        <v>66</v>
      </c>
      <c r="K217" s="53" t="s">
        <v>67</v>
      </c>
      <c r="L217" s="55"/>
      <c r="M217" s="55"/>
      <c r="N217" s="55"/>
      <c r="O217" s="55"/>
      <c r="P217" s="55"/>
      <c r="Q217" s="55"/>
      <c r="R217" s="55"/>
      <c r="S217" s="55"/>
      <c r="T217" s="55"/>
      <c r="U217" s="55"/>
    </row>
    <row r="218" spans="1:21" s="28" customFormat="1" ht="15.5" x14ac:dyDescent="0.45">
      <c r="A218" s="53" t="s">
        <v>414</v>
      </c>
      <c r="B218" s="53"/>
      <c r="C218" s="54" t="s">
        <v>413</v>
      </c>
      <c r="D218" s="53" t="s">
        <v>62</v>
      </c>
      <c r="E218" s="53" t="s">
        <v>617</v>
      </c>
      <c r="F218" s="53"/>
      <c r="G218" s="53" t="s">
        <v>63</v>
      </c>
      <c r="H218" s="53" t="s">
        <v>64</v>
      </c>
      <c r="I218" s="53" t="s">
        <v>72</v>
      </c>
      <c r="J218" s="53" t="s">
        <v>73</v>
      </c>
      <c r="K218" s="53" t="s">
        <v>74</v>
      </c>
      <c r="L218" s="55"/>
      <c r="M218" s="55"/>
      <c r="N218" s="55"/>
      <c r="O218" s="55"/>
      <c r="P218" s="55"/>
      <c r="Q218" s="55"/>
      <c r="R218" s="55"/>
      <c r="S218" s="55"/>
      <c r="T218" s="55"/>
      <c r="U218" s="55"/>
    </row>
    <row r="219" spans="1:21" s="28" customFormat="1" ht="15.5" x14ac:dyDescent="0.45">
      <c r="A219" s="53" t="s">
        <v>626</v>
      </c>
      <c r="B219" s="53"/>
      <c r="C219" s="54" t="s">
        <v>417</v>
      </c>
      <c r="D219" s="53" t="s">
        <v>126</v>
      </c>
      <c r="E219" s="53" t="s">
        <v>617</v>
      </c>
      <c r="F219" s="53"/>
      <c r="G219" s="53" t="s">
        <v>63</v>
      </c>
      <c r="H219" s="53" t="s">
        <v>64</v>
      </c>
      <c r="I219" s="53" t="s">
        <v>65</v>
      </c>
      <c r="J219" s="53" t="s">
        <v>66</v>
      </c>
      <c r="K219" s="53" t="s">
        <v>67</v>
      </c>
      <c r="L219" s="55"/>
      <c r="M219" s="55"/>
      <c r="N219" s="55"/>
      <c r="O219" s="55"/>
      <c r="P219" s="55"/>
      <c r="Q219" s="55"/>
      <c r="R219" s="55"/>
      <c r="S219" s="55"/>
      <c r="T219" s="55"/>
      <c r="U219" s="55"/>
    </row>
    <row r="220" spans="1:21" s="28" customFormat="1" ht="15.5" x14ac:dyDescent="0.45">
      <c r="A220" s="53" t="s">
        <v>627</v>
      </c>
      <c r="B220" s="53"/>
      <c r="C220" s="54" t="s">
        <v>465</v>
      </c>
      <c r="D220" s="53" t="s">
        <v>42</v>
      </c>
      <c r="E220" s="53" t="s">
        <v>617</v>
      </c>
      <c r="F220" s="53"/>
      <c r="G220" s="53" t="s">
        <v>80</v>
      </c>
      <c r="H220" s="53" t="s">
        <v>64</v>
      </c>
      <c r="I220" s="53" t="s">
        <v>260</v>
      </c>
      <c r="J220" s="53" t="s">
        <v>261</v>
      </c>
      <c r="K220" s="53" t="s">
        <v>262</v>
      </c>
      <c r="L220" s="55"/>
      <c r="M220" s="55"/>
      <c r="N220" s="55"/>
      <c r="O220" s="55"/>
      <c r="P220" s="55"/>
      <c r="Q220" s="55"/>
      <c r="R220" s="55"/>
      <c r="S220" s="55"/>
      <c r="T220" s="55"/>
      <c r="U220" s="55"/>
    </row>
    <row r="221" spans="1:21" s="28" customFormat="1" ht="15.5" x14ac:dyDescent="0.45">
      <c r="A221" s="53" t="s">
        <v>467</v>
      </c>
      <c r="B221" s="53"/>
      <c r="C221" s="54" t="s">
        <v>466</v>
      </c>
      <c r="D221" s="53" t="s">
        <v>62</v>
      </c>
      <c r="E221" s="53" t="s">
        <v>617</v>
      </c>
      <c r="F221" s="53"/>
      <c r="G221" s="53" t="s">
        <v>63</v>
      </c>
      <c r="H221" s="53" t="s">
        <v>64</v>
      </c>
      <c r="I221" s="53" t="s">
        <v>65</v>
      </c>
      <c r="J221" s="53" t="s">
        <v>66</v>
      </c>
      <c r="K221" s="53" t="s">
        <v>67</v>
      </c>
      <c r="L221" s="55"/>
      <c r="M221" s="55"/>
      <c r="N221" s="55"/>
      <c r="O221" s="55"/>
      <c r="P221" s="55"/>
      <c r="Q221" s="55"/>
      <c r="R221" s="55"/>
      <c r="S221" s="55"/>
      <c r="T221" s="55"/>
      <c r="U221" s="55"/>
    </row>
    <row r="222" spans="1:21" s="28" customFormat="1" ht="15.5" x14ac:dyDescent="0.45">
      <c r="A222" s="53" t="s">
        <v>469</v>
      </c>
      <c r="B222" s="53"/>
      <c r="C222" s="54" t="s">
        <v>468</v>
      </c>
      <c r="D222" s="53" t="s">
        <v>470</v>
      </c>
      <c r="E222" s="53" t="s">
        <v>617</v>
      </c>
      <c r="F222" s="53"/>
      <c r="G222" s="53" t="s">
        <v>80</v>
      </c>
      <c r="H222" s="53" t="s">
        <v>64</v>
      </c>
      <c r="I222" s="53" t="s">
        <v>471</v>
      </c>
      <c r="J222" s="53" t="s">
        <v>472</v>
      </c>
      <c r="K222" s="53" t="s">
        <v>369</v>
      </c>
      <c r="L222" s="55"/>
      <c r="M222" s="55"/>
      <c r="N222" s="55"/>
      <c r="O222" s="55"/>
      <c r="P222" s="55"/>
      <c r="Q222" s="55"/>
      <c r="R222" s="55"/>
      <c r="S222" s="55"/>
      <c r="T222" s="55"/>
      <c r="U222" s="55"/>
    </row>
    <row r="223" spans="1:21" s="28" customFormat="1" ht="15.5" x14ac:dyDescent="0.45">
      <c r="A223" s="53" t="s">
        <v>493</v>
      </c>
      <c r="B223" s="53"/>
      <c r="C223" s="54" t="s">
        <v>492</v>
      </c>
      <c r="D223" s="53" t="s">
        <v>62</v>
      </c>
      <c r="E223" s="53" t="s">
        <v>617</v>
      </c>
      <c r="F223" s="53"/>
      <c r="G223" s="53" t="s">
        <v>63</v>
      </c>
      <c r="H223" s="53" t="s">
        <v>64</v>
      </c>
      <c r="I223" s="53" t="s">
        <v>65</v>
      </c>
      <c r="J223" s="53" t="s">
        <v>66</v>
      </c>
      <c r="K223" s="53" t="s">
        <v>67</v>
      </c>
      <c r="L223" s="55"/>
      <c r="M223" s="55"/>
      <c r="N223" s="55"/>
      <c r="O223" s="55"/>
      <c r="P223" s="55"/>
      <c r="Q223" s="55"/>
      <c r="R223" s="55"/>
      <c r="S223" s="55"/>
      <c r="T223" s="55"/>
      <c r="U223" s="55"/>
    </row>
    <row r="224" spans="1:21" s="28" customFormat="1" ht="15.5" x14ac:dyDescent="0.45">
      <c r="A224" s="53" t="s">
        <v>597</v>
      </c>
      <c r="B224" s="53"/>
      <c r="C224" s="54" t="s">
        <v>596</v>
      </c>
      <c r="D224" s="53" t="s">
        <v>100</v>
      </c>
      <c r="E224" s="53" t="s">
        <v>619</v>
      </c>
      <c r="F224" s="53"/>
      <c r="G224" s="53" t="s">
        <v>63</v>
      </c>
      <c r="H224" s="53" t="s">
        <v>71</v>
      </c>
      <c r="I224" s="53" t="s">
        <v>249</v>
      </c>
      <c r="J224" s="53" t="s">
        <v>250</v>
      </c>
      <c r="K224" s="53" t="s">
        <v>74</v>
      </c>
      <c r="L224" s="55"/>
      <c r="M224" s="55"/>
      <c r="N224" s="55"/>
      <c r="O224" s="55"/>
      <c r="P224" s="55"/>
      <c r="Q224" s="55"/>
      <c r="R224" s="55"/>
      <c r="S224" s="55"/>
      <c r="T224" s="55"/>
      <c r="U224" s="55"/>
    </row>
    <row r="225" spans="1:21" s="28" customFormat="1" ht="15.5" x14ac:dyDescent="0.45">
      <c r="A225" s="53" t="s">
        <v>548</v>
      </c>
      <c r="B225" s="53"/>
      <c r="C225" s="54" t="s">
        <v>547</v>
      </c>
      <c r="D225" s="53" t="s">
        <v>62</v>
      </c>
      <c r="E225" s="53" t="s">
        <v>617</v>
      </c>
      <c r="F225" s="53"/>
      <c r="G225" s="53" t="s">
        <v>63</v>
      </c>
      <c r="H225" s="53" t="s">
        <v>64</v>
      </c>
      <c r="I225" s="53" t="s">
        <v>65</v>
      </c>
      <c r="J225" s="53" t="s">
        <v>66</v>
      </c>
      <c r="K225" s="53" t="s">
        <v>67</v>
      </c>
      <c r="L225" s="55"/>
      <c r="M225" s="55"/>
      <c r="N225" s="55"/>
      <c r="O225" s="55"/>
      <c r="P225" s="55"/>
      <c r="Q225" s="55"/>
      <c r="R225" s="55"/>
      <c r="S225" s="55"/>
      <c r="T225" s="55"/>
      <c r="U225" s="55"/>
    </row>
    <row r="226" spans="1:21" s="28" customFormat="1" ht="15.5" x14ac:dyDescent="0.45">
      <c r="A226" s="53" t="s">
        <v>574</v>
      </c>
      <c r="B226" s="53"/>
      <c r="C226" s="54" t="s">
        <v>573</v>
      </c>
      <c r="D226" s="53" t="s">
        <v>62</v>
      </c>
      <c r="E226" s="53" t="s">
        <v>617</v>
      </c>
      <c r="F226" s="53"/>
      <c r="G226" s="53" t="s">
        <v>63</v>
      </c>
      <c r="H226" s="53" t="s">
        <v>64</v>
      </c>
      <c r="I226" s="53" t="s">
        <v>65</v>
      </c>
      <c r="J226" s="53" t="s">
        <v>66</v>
      </c>
      <c r="K226" s="53" t="s">
        <v>67</v>
      </c>
      <c r="L226" s="55"/>
      <c r="M226" s="55"/>
      <c r="N226" s="55"/>
      <c r="O226" s="55"/>
      <c r="P226" s="55"/>
      <c r="Q226" s="55"/>
      <c r="R226" s="55"/>
      <c r="S226" s="55"/>
      <c r="T226" s="55"/>
      <c r="U226" s="55"/>
    </row>
    <row r="227" spans="1:21" s="28" customFormat="1" ht="15.5" x14ac:dyDescent="0.45">
      <c r="A227" s="53" t="s">
        <v>599</v>
      </c>
      <c r="B227" s="53"/>
      <c r="C227" s="54" t="s">
        <v>598</v>
      </c>
      <c r="D227" s="53" t="s">
        <v>70</v>
      </c>
      <c r="E227" s="53" t="s">
        <v>619</v>
      </c>
      <c r="F227" s="53"/>
      <c r="G227" s="53" t="s">
        <v>63</v>
      </c>
      <c r="H227" s="53" t="s">
        <v>71</v>
      </c>
      <c r="I227" s="53" t="s">
        <v>65</v>
      </c>
      <c r="J227" s="53" t="s">
        <v>66</v>
      </c>
      <c r="K227" s="53" t="s">
        <v>67</v>
      </c>
      <c r="L227" s="55"/>
      <c r="M227" s="55"/>
      <c r="N227" s="55"/>
      <c r="O227" s="55"/>
      <c r="P227" s="55"/>
      <c r="Q227" s="55"/>
      <c r="R227" s="55"/>
      <c r="S227" s="55"/>
      <c r="T227" s="55"/>
      <c r="U227" s="55"/>
    </row>
    <row r="228" spans="1:21" s="28" customFormat="1" ht="15.5" x14ac:dyDescent="0.45">
      <c r="A228" s="53" t="s">
        <v>509</v>
      </c>
      <c r="B228" s="53"/>
      <c r="C228" s="54" t="s">
        <v>508</v>
      </c>
      <c r="D228" s="53" t="s">
        <v>86</v>
      </c>
      <c r="E228" s="53" t="s">
        <v>618</v>
      </c>
      <c r="F228" s="53"/>
      <c r="G228" s="53" t="s">
        <v>63</v>
      </c>
      <c r="H228" s="53" t="s">
        <v>87</v>
      </c>
      <c r="I228" s="53" t="s">
        <v>65</v>
      </c>
      <c r="J228" s="53" t="s">
        <v>66</v>
      </c>
      <c r="K228" s="53" t="s">
        <v>67</v>
      </c>
      <c r="L228" s="55"/>
      <c r="M228" s="55"/>
      <c r="N228" s="55"/>
      <c r="O228" s="55"/>
      <c r="P228" s="55"/>
      <c r="Q228" s="55"/>
      <c r="R228" s="55"/>
      <c r="S228" s="55"/>
      <c r="T228" s="55"/>
      <c r="U228" s="55"/>
    </row>
    <row r="229" spans="1:21" s="28" customFormat="1" ht="15.5" x14ac:dyDescent="0.45">
      <c r="A229" s="53" t="s">
        <v>86</v>
      </c>
      <c r="B229" s="53"/>
      <c r="C229" s="54" t="s">
        <v>477</v>
      </c>
      <c r="D229" s="53" t="s">
        <v>94</v>
      </c>
      <c r="E229" s="53" t="s">
        <v>618</v>
      </c>
      <c r="F229" s="53"/>
      <c r="G229" s="53" t="s">
        <v>80</v>
      </c>
      <c r="H229" s="53" t="s">
        <v>87</v>
      </c>
      <c r="I229" s="53" t="s">
        <v>435</v>
      </c>
      <c r="J229" s="53" t="s">
        <v>436</v>
      </c>
      <c r="K229" s="53" t="s">
        <v>437</v>
      </c>
      <c r="L229" s="55"/>
      <c r="M229" s="55"/>
      <c r="N229" s="55"/>
      <c r="O229" s="55"/>
      <c r="P229" s="55"/>
      <c r="Q229" s="55"/>
      <c r="R229" s="55"/>
      <c r="S229" s="55"/>
      <c r="T229" s="55"/>
      <c r="U229" s="55"/>
    </row>
    <row r="230" spans="1:21" s="28" customFormat="1" ht="15.5" x14ac:dyDescent="0.45">
      <c r="A230" s="53" t="s">
        <v>631</v>
      </c>
      <c r="B230" s="53"/>
      <c r="C230" s="54" t="s">
        <v>605</v>
      </c>
      <c r="D230" s="53" t="s">
        <v>42</v>
      </c>
      <c r="E230" s="53" t="s">
        <v>617</v>
      </c>
      <c r="F230" s="53"/>
      <c r="G230" s="53" t="s">
        <v>80</v>
      </c>
      <c r="H230" s="53" t="s">
        <v>64</v>
      </c>
      <c r="I230" s="53" t="s">
        <v>260</v>
      </c>
      <c r="J230" s="53" t="s">
        <v>261</v>
      </c>
      <c r="K230" s="53" t="s">
        <v>262</v>
      </c>
      <c r="L230" s="55"/>
      <c r="M230" s="55"/>
      <c r="N230" s="55"/>
      <c r="O230" s="55"/>
      <c r="P230" s="55"/>
      <c r="Q230" s="55"/>
      <c r="R230" s="55"/>
      <c r="S230" s="55"/>
      <c r="T230" s="55"/>
      <c r="U230" s="55"/>
    </row>
    <row r="231" spans="1:21" s="28" customFormat="1" ht="15.5" x14ac:dyDescent="0.45">
      <c r="A231" s="53" t="s">
        <v>630</v>
      </c>
      <c r="B231" s="53"/>
      <c r="C231" s="54" t="s">
        <v>577</v>
      </c>
      <c r="D231" s="53" t="s">
        <v>104</v>
      </c>
      <c r="E231" s="53" t="s">
        <v>617</v>
      </c>
      <c r="F231" s="53"/>
      <c r="G231" s="53" t="s">
        <v>63</v>
      </c>
      <c r="H231" s="53" t="s">
        <v>64</v>
      </c>
      <c r="I231" s="53" t="s">
        <v>101</v>
      </c>
      <c r="J231" s="53" t="s">
        <v>102</v>
      </c>
      <c r="K231" s="53" t="s">
        <v>67</v>
      </c>
      <c r="L231" s="55"/>
      <c r="M231" s="55"/>
      <c r="N231" s="55"/>
      <c r="O231" s="55"/>
      <c r="P231" s="55"/>
      <c r="Q231" s="55"/>
      <c r="R231" s="55"/>
      <c r="S231" s="55"/>
      <c r="T231" s="55"/>
      <c r="U231" s="55"/>
    </row>
    <row r="232" spans="1:21" s="28" customFormat="1" ht="15.5" x14ac:dyDescent="0.45">
      <c r="A232" s="53" t="s">
        <v>601</v>
      </c>
      <c r="B232" s="53"/>
      <c r="C232" s="54" t="s">
        <v>600</v>
      </c>
      <c r="D232" s="53" t="s">
        <v>70</v>
      </c>
      <c r="E232" s="53" t="s">
        <v>619</v>
      </c>
      <c r="F232" s="53"/>
      <c r="G232" s="53" t="s">
        <v>63</v>
      </c>
      <c r="H232" s="53" t="s">
        <v>71</v>
      </c>
      <c r="I232" s="53" t="s">
        <v>65</v>
      </c>
      <c r="J232" s="53" t="s">
        <v>66</v>
      </c>
      <c r="K232" s="53" t="s">
        <v>67</v>
      </c>
      <c r="L232" s="55"/>
      <c r="M232" s="55"/>
      <c r="N232" s="55"/>
      <c r="O232" s="55"/>
      <c r="P232" s="55"/>
      <c r="Q232" s="55"/>
      <c r="R232" s="55"/>
      <c r="S232" s="55"/>
      <c r="T232" s="55"/>
      <c r="U232" s="55"/>
    </row>
    <row r="233" spans="1:21" s="28" customFormat="1" ht="15.5" x14ac:dyDescent="0.45">
      <c r="A233" s="53" t="s">
        <v>483</v>
      </c>
      <c r="B233" s="53"/>
      <c r="C233" s="54" t="s">
        <v>482</v>
      </c>
      <c r="D233" s="53" t="s">
        <v>86</v>
      </c>
      <c r="E233" s="53" t="s">
        <v>618</v>
      </c>
      <c r="F233" s="53"/>
      <c r="G233" s="53" t="s">
        <v>63</v>
      </c>
      <c r="H233" s="53" t="s">
        <v>87</v>
      </c>
      <c r="I233" s="53" t="s">
        <v>101</v>
      </c>
      <c r="J233" s="53" t="s">
        <v>102</v>
      </c>
      <c r="K233" s="53" t="s">
        <v>67</v>
      </c>
      <c r="L233" s="55"/>
      <c r="M233" s="55"/>
      <c r="N233" s="55"/>
      <c r="O233" s="55"/>
      <c r="P233" s="55"/>
      <c r="Q233" s="55"/>
      <c r="R233" s="55"/>
      <c r="S233" s="55"/>
      <c r="T233" s="55"/>
      <c r="U233" s="55"/>
    </row>
    <row r="234" spans="1:21" s="28" customFormat="1" ht="15.5" x14ac:dyDescent="0.45">
      <c r="A234" s="53" t="s">
        <v>70</v>
      </c>
      <c r="B234" s="53"/>
      <c r="C234" s="54" t="s">
        <v>604</v>
      </c>
      <c r="D234" s="53" t="s">
        <v>100</v>
      </c>
      <c r="E234" s="53" t="s">
        <v>619</v>
      </c>
      <c r="F234" s="53"/>
      <c r="G234" s="53" t="s">
        <v>80</v>
      </c>
      <c r="H234" s="53" t="s">
        <v>71</v>
      </c>
      <c r="I234" s="53" t="s">
        <v>95</v>
      </c>
      <c r="J234" s="53" t="s">
        <v>96</v>
      </c>
      <c r="K234" s="53" t="s">
        <v>97</v>
      </c>
      <c r="L234" s="55"/>
      <c r="M234" s="55"/>
      <c r="N234" s="55"/>
      <c r="O234" s="55"/>
      <c r="P234" s="55"/>
      <c r="Q234" s="55"/>
      <c r="R234" s="55"/>
      <c r="S234" s="55"/>
      <c r="T234" s="55"/>
      <c r="U234" s="55"/>
    </row>
    <row r="235" spans="1:21" s="28" customFormat="1" ht="15.5" x14ac:dyDescent="0.45">
      <c r="A235" s="53" t="s">
        <v>609</v>
      </c>
      <c r="B235" s="53"/>
      <c r="C235" s="54" t="s">
        <v>608</v>
      </c>
      <c r="D235" s="53" t="s">
        <v>94</v>
      </c>
      <c r="E235" s="53" t="s">
        <v>617</v>
      </c>
      <c r="F235" s="53"/>
      <c r="G235" s="53" t="s">
        <v>80</v>
      </c>
      <c r="H235" s="53" t="s">
        <v>64</v>
      </c>
      <c r="I235" s="53" t="s">
        <v>610</v>
      </c>
      <c r="J235" s="53" t="s">
        <v>611</v>
      </c>
      <c r="K235" s="53" t="s">
        <v>612</v>
      </c>
      <c r="L235" s="55"/>
      <c r="M235" s="55"/>
      <c r="N235" s="55"/>
      <c r="O235" s="55"/>
      <c r="P235" s="55"/>
      <c r="Q235" s="55"/>
      <c r="R235" s="55"/>
      <c r="S235" s="55"/>
      <c r="T235" s="55"/>
      <c r="U235" s="55"/>
    </row>
    <row r="236" spans="1:21" s="28" customFormat="1" ht="15.5" x14ac:dyDescent="0.45">
      <c r="A236" s="53" t="s">
        <v>614</v>
      </c>
      <c r="B236" s="53"/>
      <c r="C236" s="54" t="s">
        <v>613</v>
      </c>
      <c r="D236" s="53" t="s">
        <v>126</v>
      </c>
      <c r="E236" s="53" t="s">
        <v>617</v>
      </c>
      <c r="F236" s="53"/>
      <c r="G236" s="53" t="s">
        <v>63</v>
      </c>
      <c r="H236" s="53" t="s">
        <v>64</v>
      </c>
      <c r="I236" s="53" t="s">
        <v>65</v>
      </c>
      <c r="J236" s="53" t="s">
        <v>66</v>
      </c>
      <c r="K236" s="53" t="s">
        <v>67</v>
      </c>
      <c r="L236" s="55"/>
      <c r="M236" s="55"/>
      <c r="N236" s="55"/>
      <c r="O236" s="55"/>
      <c r="P236" s="55"/>
      <c r="Q236" s="55"/>
      <c r="R236" s="55"/>
      <c r="S236" s="55"/>
      <c r="T236" s="55"/>
      <c r="U236" s="55"/>
    </row>
    <row r="237" spans="1:21" s="28" customFormat="1" ht="15.5" x14ac:dyDescent="0.45">
      <c r="A237" s="53" t="s">
        <v>616</v>
      </c>
      <c r="B237" s="53"/>
      <c r="C237" s="54" t="s">
        <v>615</v>
      </c>
      <c r="D237" s="53" t="s">
        <v>70</v>
      </c>
      <c r="E237" s="53" t="s">
        <v>619</v>
      </c>
      <c r="F237" s="53"/>
      <c r="G237" s="53" t="s">
        <v>63</v>
      </c>
      <c r="H237" s="53" t="s">
        <v>71</v>
      </c>
      <c r="I237" s="53" t="s">
        <v>65</v>
      </c>
      <c r="J237" s="53" t="s">
        <v>66</v>
      </c>
      <c r="K237" s="53" t="s">
        <v>67</v>
      </c>
      <c r="L237" s="55"/>
      <c r="M237" s="55"/>
      <c r="N237" s="55"/>
      <c r="O237" s="55"/>
      <c r="P237" s="55"/>
      <c r="Q237" s="55"/>
      <c r="R237" s="55"/>
      <c r="S237" s="55"/>
      <c r="T237" s="55"/>
      <c r="U237" s="55"/>
    </row>
    <row r="238" spans="1:21" ht="15.5" x14ac:dyDescent="0.45">
      <c r="L238" s="55"/>
      <c r="M238" s="55"/>
      <c r="N238" s="55"/>
    </row>
  </sheetData>
  <autoFilter ref="A1:U237" xr:uid="{4835233D-E5D1-4CD6-9BA0-93C4421C0A64}">
    <sortState ref="A5:U237">
      <sortCondition ref="A1:A237"/>
    </sortState>
  </autoFilter>
  <pageMargins left="0.7" right="0.7" top="0.75" bottom="0.75" header="0.3" footer="0.3"/>
  <pageSetup paperSize="9" orientation="portrait" r:id="rId1"/>
  <ignoredErrors>
    <ignoredError sqref="C2 C3:C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Service</vt:lpstr>
      <vt:lpstr>DATA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FRSPMDE</dc:creator>
  <cp:lastModifiedBy>KEVIN VEYRET</cp:lastModifiedBy>
  <cp:lastPrinted>2011-02-24T10:09:19Z</cp:lastPrinted>
  <dcterms:created xsi:type="dcterms:W3CDTF">2010-11-18T09:56:34Z</dcterms:created>
  <dcterms:modified xsi:type="dcterms:W3CDTF">2019-03-14T07:41:39Z</dcterms:modified>
</cp:coreProperties>
</file>