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U:\Downloads\"/>
    </mc:Choice>
  </mc:AlternateContent>
  <xr:revisionPtr revIDLastSave="0" documentId="8_{2543345C-DE45-4E12-90A3-E977F45C1325}" xr6:coauthVersionLast="36" xr6:coauthVersionMax="36" xr10:uidLastSave="{00000000-0000-0000-0000-000000000000}"/>
  <bookViews>
    <workbookView xWindow="240" yWindow="105" windowWidth="14805" windowHeight="8010" activeTab="1" xr2:uid="{00000000-000D-0000-FFFF-FFFF00000000}"/>
  </bookViews>
  <sheets>
    <sheet name="S37" sheetId="1" r:id="rId1"/>
    <sheet name="S38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2" l="1"/>
  <c r="D12" i="2"/>
  <c r="C12" i="2"/>
  <c r="B12" i="2"/>
  <c r="E6" i="2"/>
  <c r="D6" i="2"/>
  <c r="C6" i="2"/>
  <c r="B6" i="2"/>
  <c r="I1" i="2"/>
  <c r="E3" i="2"/>
  <c r="D3" i="2"/>
  <c r="C3" i="2"/>
  <c r="B3" i="2"/>
  <c r="A3" i="2"/>
  <c r="A2" i="2"/>
  <c r="E3" i="1" l="1"/>
  <c r="D3" i="1"/>
  <c r="C3" i="1"/>
  <c r="B3" i="1"/>
  <c r="A3" i="1"/>
  <c r="A2" i="1"/>
</calcChain>
</file>

<file path=xl/sharedStrings.xml><?xml version="1.0" encoding="utf-8"?>
<sst xmlns="http://schemas.openxmlformats.org/spreadsheetml/2006/main" count="52" uniqueCount="26">
  <si>
    <t>PROFESSEUR</t>
  </si>
  <si>
    <t>HORAIRE</t>
  </si>
  <si>
    <t>SALLE</t>
  </si>
  <si>
    <t>DISCIPLINE</t>
  </si>
  <si>
    <t>CLASSE</t>
  </si>
  <si>
    <t>Nbre</t>
  </si>
  <si>
    <t>Q1/Q2</t>
  </si>
  <si>
    <t>MATERIEL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</si>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</sst>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entury Gothic"/>
      <charset val="1"/>
    </font>
    <font>
      <b/>
      <sz val="10"/>
      <color theme="1"/>
      <name val="Century Gothic"/>
      <charset val="1"/>
    </font>
    <font>
      <sz val="10"/>
      <color theme="1"/>
      <name val="Arial"/>
      <charset val="1"/>
    </font>
    <font>
      <sz val="10"/>
      <color rgb="FFFFFFFF"/>
      <name val="Century Gothic"/>
      <charset val="1"/>
    </font>
    <font>
      <b/>
      <sz val="13.5"/>
      <color theme="1"/>
      <name val="Century Gothic"/>
      <charset val="1"/>
    </font>
    <font>
      <sz val="10"/>
      <color rgb="FF000000"/>
      <name val="Century Gothic"/>
      <charset val="1"/>
    </font>
    <font>
      <sz val="10"/>
      <color theme="1"/>
      <name val="Century Gothic"/>
      <charset val="1"/>
    </font>
  </fonts>
  <fills count="3">
    <fill>
      <patternFill patternType="none"/>
    </fill>
    <fill>
      <patternFill patternType="gray125"/>
    </fill>
    <fill>
      <patternFill patternType="solid">
        <fgColor rgb="FFFF333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0"/>
  <sheetViews>
    <sheetView workbookViewId="0">
      <selection activeCell="I1" sqref="I1"/>
    </sheetView>
  </sheetViews>
  <sheetFormatPr baseColWidth="10" defaultColWidth="9.140625" defaultRowHeight="15" x14ac:dyDescent="0.25"/>
  <cols>
    <col min="1" max="1" width="25.42578125" bestFit="1" customWidth="1"/>
    <col min="2" max="2" width="13.5703125" bestFit="1" customWidth="1"/>
    <col min="4" max="4" width="17.140625" customWidth="1"/>
    <col min="5" max="5" width="9.42578125" bestFit="1" customWidth="1"/>
    <col min="9" max="9" width="13.7109375" bestFit="1" customWidth="1"/>
  </cols>
  <sheetData>
    <row r="1" spans="1:20" s="6" customFormat="1" ht="18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3">
        <v>45180</v>
      </c>
      <c r="J1" s="4"/>
      <c r="K1" s="4"/>
      <c r="L1" s="4"/>
      <c r="M1" s="4"/>
      <c r="N1" s="4"/>
      <c r="O1" s="4"/>
      <c r="P1" s="4"/>
      <c r="Q1" s="4"/>
      <c r="R1" s="4"/>
      <c r="S1" s="4"/>
      <c r="T1" s="5">
        <v>2014</v>
      </c>
    </row>
    <row r="2" spans="1:20" s="6" customFormat="1" ht="20.25" customHeight="1" x14ac:dyDescent="0.25">
      <c r="A2" s="1" t="str">
        <f>CONCATENATE("Du ",DAY(I1),"/",MONTH(I1)," au ",DAY(I1+4),"/",MONTH(I1+4),"/",YEAR(I1+4))</f>
        <v>Du 11/9 au 15/9/2023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5">
        <v>31</v>
      </c>
    </row>
    <row r="3" spans="1:20" s="6" customFormat="1" ht="17.25" x14ac:dyDescent="0.25">
      <c r="A3" s="1" t="str">
        <f>CONCATENATE("Semaine ",_xlfn.ISOWEEKNUM($I$1))</f>
        <v>Semaine 37</v>
      </c>
      <c r="B3" s="7" t="str">
        <f>INDEX(J$215:J$220,MATCH(WEEKDAY($I$1,2),I$215:I$220,0))</f>
        <v>lundi</v>
      </c>
      <c r="C3" s="7">
        <f>DAY($I$1)</f>
        <v>11</v>
      </c>
      <c r="D3" s="7" t="str">
        <f>INDEX($J$196:$J$207,MATCH(MONTH($I$1),$I$196:$I$207,0))</f>
        <v>septembre</v>
      </c>
      <c r="E3" s="7">
        <f>YEAR($I$1)</f>
        <v>2023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5">
        <v>30</v>
      </c>
    </row>
    <row r="196" spans="9:10" x14ac:dyDescent="0.25">
      <c r="I196" s="8">
        <v>1</v>
      </c>
      <c r="J196" s="8" t="s">
        <v>8</v>
      </c>
    </row>
    <row r="197" spans="9:10" x14ac:dyDescent="0.25">
      <c r="I197" s="8">
        <v>2</v>
      </c>
      <c r="J197" s="8" t="s">
        <v>9</v>
      </c>
    </row>
    <row r="198" spans="9:10" x14ac:dyDescent="0.25">
      <c r="I198" s="8">
        <v>3</v>
      </c>
      <c r="J198" s="8" t="s">
        <v>10</v>
      </c>
    </row>
    <row r="199" spans="9:10" x14ac:dyDescent="0.25">
      <c r="I199" s="8">
        <v>4</v>
      </c>
      <c r="J199" s="8" t="s">
        <v>11</v>
      </c>
    </row>
    <row r="200" spans="9:10" x14ac:dyDescent="0.25">
      <c r="I200" s="8">
        <v>5</v>
      </c>
      <c r="J200" s="8" t="s">
        <v>12</v>
      </c>
    </row>
    <row r="201" spans="9:10" x14ac:dyDescent="0.25">
      <c r="I201" s="8">
        <v>6</v>
      </c>
      <c r="J201" s="8" t="s">
        <v>13</v>
      </c>
    </row>
    <row r="202" spans="9:10" x14ac:dyDescent="0.25">
      <c r="I202" s="8">
        <v>7</v>
      </c>
      <c r="J202" s="8" t="s">
        <v>14</v>
      </c>
    </row>
    <row r="203" spans="9:10" x14ac:dyDescent="0.25">
      <c r="I203" s="8">
        <v>8</v>
      </c>
      <c r="J203" s="8" t="s">
        <v>15</v>
      </c>
    </row>
    <row r="204" spans="9:10" x14ac:dyDescent="0.25">
      <c r="I204" s="8">
        <v>9</v>
      </c>
      <c r="J204" s="8" t="s">
        <v>16</v>
      </c>
    </row>
    <row r="205" spans="9:10" x14ac:dyDescent="0.25">
      <c r="I205" s="8">
        <v>10</v>
      </c>
      <c r="J205" s="8" t="s">
        <v>17</v>
      </c>
    </row>
    <row r="206" spans="9:10" x14ac:dyDescent="0.25">
      <c r="I206" s="8">
        <v>11</v>
      </c>
      <c r="J206" s="8" t="s">
        <v>18</v>
      </c>
    </row>
    <row r="207" spans="9:10" x14ac:dyDescent="0.25">
      <c r="I207" s="8">
        <v>12</v>
      </c>
      <c r="J207" s="8" t="s">
        <v>19</v>
      </c>
    </row>
    <row r="208" spans="9:10" x14ac:dyDescent="0.25">
      <c r="I208" s="4"/>
      <c r="J208" s="4"/>
    </row>
    <row r="209" spans="9:10" x14ac:dyDescent="0.25">
      <c r="I209" s="4"/>
      <c r="J209" s="4"/>
    </row>
    <row r="210" spans="9:10" x14ac:dyDescent="0.25">
      <c r="I210" s="4"/>
      <c r="J210" s="4"/>
    </row>
    <row r="211" spans="9:10" x14ac:dyDescent="0.25">
      <c r="I211" s="4"/>
      <c r="J211" s="4"/>
    </row>
    <row r="212" spans="9:10" x14ac:dyDescent="0.25">
      <c r="I212" s="4"/>
      <c r="J212" s="4"/>
    </row>
    <row r="213" spans="9:10" x14ac:dyDescent="0.25">
      <c r="I213" s="4"/>
      <c r="J213" s="4"/>
    </row>
    <row r="214" spans="9:10" x14ac:dyDescent="0.25">
      <c r="I214" s="4"/>
      <c r="J214" s="4"/>
    </row>
    <row r="215" spans="9:10" x14ac:dyDescent="0.25">
      <c r="I215" s="8">
        <v>1</v>
      </c>
      <c r="J215" s="8" t="s">
        <v>20</v>
      </c>
    </row>
    <row r="216" spans="9:10" x14ac:dyDescent="0.25">
      <c r="I216" s="8">
        <v>2</v>
      </c>
      <c r="J216" s="8" t="s">
        <v>21</v>
      </c>
    </row>
    <row r="217" spans="9:10" x14ac:dyDescent="0.25">
      <c r="I217" s="8">
        <v>3</v>
      </c>
      <c r="J217" s="8" t="s">
        <v>22</v>
      </c>
    </row>
    <row r="218" spans="9:10" x14ac:dyDescent="0.25">
      <c r="I218" s="8">
        <v>4</v>
      </c>
      <c r="J218" s="8" t="s">
        <v>23</v>
      </c>
    </row>
    <row r="219" spans="9:10" x14ac:dyDescent="0.25">
      <c r="I219" s="8">
        <v>5</v>
      </c>
      <c r="J219" s="8" t="s">
        <v>24</v>
      </c>
    </row>
    <row r="220" spans="9:10" x14ac:dyDescent="0.25">
      <c r="I220" s="8">
        <v>6</v>
      </c>
      <c r="J220" s="8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FEEFA-ED72-41F3-835D-6D9928917ACA}">
  <dimension ref="A1:T220"/>
  <sheetViews>
    <sheetView tabSelected="1" workbookViewId="0">
      <selection activeCell="E9" sqref="E9"/>
    </sheetView>
  </sheetViews>
  <sheetFormatPr baseColWidth="10" defaultColWidth="9.140625" defaultRowHeight="15" x14ac:dyDescent="0.25"/>
  <cols>
    <col min="1" max="1" width="25.42578125" bestFit="1" customWidth="1"/>
    <col min="2" max="2" width="13.5703125" bestFit="1" customWidth="1"/>
    <col min="4" max="4" width="17.140625" customWidth="1"/>
    <col min="5" max="5" width="9.42578125" bestFit="1" customWidth="1"/>
    <col min="9" max="9" width="13.7109375" bestFit="1" customWidth="1"/>
  </cols>
  <sheetData>
    <row r="1" spans="1:20" s="6" customFormat="1" ht="18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3">
        <f>'S37'!I1+7</f>
        <v>45187</v>
      </c>
      <c r="J1" s="4"/>
      <c r="K1" s="4"/>
      <c r="L1" s="4"/>
      <c r="M1" s="4"/>
      <c r="N1" s="4"/>
      <c r="O1" s="4"/>
      <c r="P1" s="4"/>
      <c r="Q1" s="4"/>
      <c r="R1" s="4"/>
      <c r="S1" s="4"/>
      <c r="T1" s="5">
        <v>2014</v>
      </c>
    </row>
    <row r="2" spans="1:20" s="6" customFormat="1" ht="20.25" customHeight="1" x14ac:dyDescent="0.25">
      <c r="A2" s="1" t="str">
        <f>CONCATENATE("Du ",DAY(I1),"/",MONTH(I1)," au ",DAY(I1+4),"/",MONTH(I1+4),"/",YEAR(I1+4))</f>
        <v>Du 18/9 au 22/9/2023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5">
        <v>31</v>
      </c>
    </row>
    <row r="3" spans="1:20" s="6" customFormat="1" ht="17.25" x14ac:dyDescent="0.25">
      <c r="A3" s="1" t="str">
        <f>CONCATENATE("Semaine ",_xlfn.ISOWEEKNUM($I$1))</f>
        <v>Semaine 38</v>
      </c>
      <c r="B3" s="7" t="str">
        <f>INDEX(J$215:J$220,MATCH(WEEKDAY($I$1,2),I$215:I$220,0))</f>
        <v>lundi</v>
      </c>
      <c r="C3" s="7">
        <f>DAY($I$1)</f>
        <v>18</v>
      </c>
      <c r="D3" s="7" t="str">
        <f>INDEX($J$196:$J$207,MATCH(MONTH($I$1),$I$196:$I$207,0))</f>
        <v>septembre</v>
      </c>
      <c r="E3" s="7">
        <f>YEAR($I$1)</f>
        <v>2023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5">
        <v>30</v>
      </c>
    </row>
    <row r="6" spans="1:20" s="6" customFormat="1" ht="17.25" x14ac:dyDescent="0.25">
      <c r="A6" s="1"/>
      <c r="B6" s="7" t="str">
        <f>INDEX(J$215:J$220,MATCH(WEEKDAY($I$1+1,2),I$215:I$220,0))</f>
        <v>mardi</v>
      </c>
      <c r="C6" s="7">
        <f>DAY($I$1+1)</f>
        <v>19</v>
      </c>
      <c r="D6" s="7" t="str">
        <f>INDEX($J$196:$J$207,MATCH(MONTH($I$1+1),$I$196:$I$207,0))</f>
        <v>septembre</v>
      </c>
      <c r="E6" s="7">
        <f>YEAR($I$1+1)</f>
        <v>2023</v>
      </c>
      <c r="F6" s="9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12" spans="1:20" s="6" customFormat="1" ht="17.25" x14ac:dyDescent="0.25">
      <c r="A12" s="1"/>
      <c r="B12" s="7" t="str">
        <f>INDEX(J$215:J$220,MATCH(WEEKDAY($I$1+2,2),I$215:I$220,0))</f>
        <v>mercredi</v>
      </c>
      <c r="C12" s="7">
        <f>DAY($I$1+2)</f>
        <v>20</v>
      </c>
      <c r="D12" s="7" t="str">
        <f>INDEX($J$196:$J$207,MATCH(MONTH($I$1+2),$I$196:$I$207,0))</f>
        <v>septembre</v>
      </c>
      <c r="E12" s="7">
        <f>YEAR($I$1+2)</f>
        <v>2023</v>
      </c>
      <c r="F12" s="9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</row>
    <row r="196" spans="9:10" x14ac:dyDescent="0.25">
      <c r="I196" s="8">
        <v>1</v>
      </c>
      <c r="J196" s="8" t="s">
        <v>8</v>
      </c>
    </row>
    <row r="197" spans="9:10" x14ac:dyDescent="0.25">
      <c r="I197" s="8">
        <v>2</v>
      </c>
      <c r="J197" s="8" t="s">
        <v>9</v>
      </c>
    </row>
    <row r="198" spans="9:10" x14ac:dyDescent="0.25">
      <c r="I198" s="8">
        <v>3</v>
      </c>
      <c r="J198" s="8" t="s">
        <v>10</v>
      </c>
    </row>
    <row r="199" spans="9:10" x14ac:dyDescent="0.25">
      <c r="I199" s="8">
        <v>4</v>
      </c>
      <c r="J199" s="8" t="s">
        <v>11</v>
      </c>
    </row>
    <row r="200" spans="9:10" x14ac:dyDescent="0.25">
      <c r="I200" s="8">
        <v>5</v>
      </c>
      <c r="J200" s="8" t="s">
        <v>12</v>
      </c>
    </row>
    <row r="201" spans="9:10" x14ac:dyDescent="0.25">
      <c r="I201" s="8">
        <v>6</v>
      </c>
      <c r="J201" s="8" t="s">
        <v>13</v>
      </c>
    </row>
    <row r="202" spans="9:10" x14ac:dyDescent="0.25">
      <c r="I202" s="8">
        <v>7</v>
      </c>
      <c r="J202" s="8" t="s">
        <v>14</v>
      </c>
    </row>
    <row r="203" spans="9:10" x14ac:dyDescent="0.25">
      <c r="I203" s="8">
        <v>8</v>
      </c>
      <c r="J203" s="8" t="s">
        <v>15</v>
      </c>
    </row>
    <row r="204" spans="9:10" x14ac:dyDescent="0.25">
      <c r="I204" s="8">
        <v>9</v>
      </c>
      <c r="J204" s="8" t="s">
        <v>16</v>
      </c>
    </row>
    <row r="205" spans="9:10" x14ac:dyDescent="0.25">
      <c r="I205" s="8">
        <v>10</v>
      </c>
      <c r="J205" s="8" t="s">
        <v>17</v>
      </c>
    </row>
    <row r="206" spans="9:10" x14ac:dyDescent="0.25">
      <c r="I206" s="8">
        <v>11</v>
      </c>
      <c r="J206" s="8" t="s">
        <v>18</v>
      </c>
    </row>
    <row r="207" spans="9:10" x14ac:dyDescent="0.25">
      <c r="I207" s="8">
        <v>12</v>
      </c>
      <c r="J207" s="8" t="s">
        <v>19</v>
      </c>
    </row>
    <row r="208" spans="9:10" x14ac:dyDescent="0.25">
      <c r="I208" s="4"/>
      <c r="J208" s="4"/>
    </row>
    <row r="209" spans="9:10" x14ac:dyDescent="0.25">
      <c r="I209" s="4"/>
      <c r="J209" s="4"/>
    </row>
    <row r="210" spans="9:10" x14ac:dyDescent="0.25">
      <c r="I210" s="4"/>
      <c r="J210" s="4"/>
    </row>
    <row r="211" spans="9:10" x14ac:dyDescent="0.25">
      <c r="I211" s="4"/>
      <c r="J211" s="4"/>
    </row>
    <row r="212" spans="9:10" x14ac:dyDescent="0.25">
      <c r="I212" s="4"/>
      <c r="J212" s="4"/>
    </row>
    <row r="213" spans="9:10" x14ac:dyDescent="0.25">
      <c r="I213" s="4"/>
      <c r="J213" s="4"/>
    </row>
    <row r="214" spans="9:10" x14ac:dyDescent="0.25">
      <c r="I214" s="4"/>
      <c r="J214" s="4"/>
    </row>
    <row r="215" spans="9:10" x14ac:dyDescent="0.25">
      <c r="I215" s="8">
        <v>1</v>
      </c>
      <c r="J215" s="8" t="s">
        <v>20</v>
      </c>
    </row>
    <row r="216" spans="9:10" x14ac:dyDescent="0.25">
      <c r="I216" s="8">
        <v>2</v>
      </c>
      <c r="J216" s="8" t="s">
        <v>21</v>
      </c>
    </row>
    <row r="217" spans="9:10" x14ac:dyDescent="0.25">
      <c r="I217" s="8">
        <v>3</v>
      </c>
      <c r="J217" s="8" t="s">
        <v>22</v>
      </c>
    </row>
    <row r="218" spans="9:10" x14ac:dyDescent="0.25">
      <c r="I218" s="8">
        <v>4</v>
      </c>
      <c r="J218" s="8" t="s">
        <v>23</v>
      </c>
    </row>
    <row r="219" spans="9:10" x14ac:dyDescent="0.25">
      <c r="I219" s="8">
        <v>5</v>
      </c>
      <c r="J219" s="8" t="s">
        <v>24</v>
      </c>
    </row>
    <row r="220" spans="9:10" x14ac:dyDescent="0.25">
      <c r="I220" s="8">
        <v>6</v>
      </c>
      <c r="J220" s="8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S37</vt:lpstr>
      <vt:lpstr>S38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MARTINEZ Denis</dc:creator>
  <cp:keywords/>
  <dc:description/>
  <cp:lastModifiedBy>locadm</cp:lastModifiedBy>
  <cp:revision/>
  <dcterms:created xsi:type="dcterms:W3CDTF">2023-09-12T08:47:52Z</dcterms:created>
  <dcterms:modified xsi:type="dcterms:W3CDTF">2023-09-12T08:54:42Z</dcterms:modified>
  <cp:category/>
  <cp:contentStatus/>
</cp:coreProperties>
</file>