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/>
  <bookViews>
    <workbookView xWindow="0" yWindow="0" windowWidth="19440" windowHeight="8910"/>
  </bookViews>
  <sheets>
    <sheet name="Arbitre" sheetId="1" r:id="rId1"/>
    <sheet name="DAFA" sheetId="2" r:id="rId2"/>
    <sheet name="Donnees" sheetId="3" r:id="rId3"/>
  </sheets>
  <definedNames>
    <definedName name="_xlnm._FilterDatabase" localSheetId="0" hidden="1">Arbitre!$A$1:$R$130</definedName>
    <definedName name="amende">Donnees!$C$3</definedName>
    <definedName name="clubs">DAFA!$A$3:$A$20</definedName>
    <definedName name="d">DAFA!$A$2:$A$19</definedName>
    <definedName name="min_dafa">Donnees!$C$2</definedName>
    <definedName name="point_manquant">DAFA!$H$3:$H$20</definedName>
  </definedNames>
  <calcPr calcId="162913"/>
</workbook>
</file>

<file path=xl/calcChain.xml><?xml version="1.0" encoding="utf-8"?>
<calcChain xmlns="http://schemas.openxmlformats.org/spreadsheetml/2006/main">
  <c r="P70" i="1" l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65" i="1"/>
  <c r="Q65" i="1" s="1"/>
  <c r="P66" i="1"/>
  <c r="Q66" i="1"/>
  <c r="P67" i="1"/>
  <c r="Q67" i="1" s="1"/>
  <c r="P68" i="1"/>
  <c r="Q68" i="1"/>
  <c r="P69" i="1"/>
  <c r="Q69" i="1" s="1"/>
  <c r="P6" i="1"/>
  <c r="Q6" i="1" s="1"/>
  <c r="P7" i="1"/>
  <c r="Q7" i="1"/>
  <c r="P8" i="1"/>
  <c r="Q8" i="1" s="1"/>
  <c r="P9" i="1"/>
  <c r="Q9" i="1"/>
  <c r="P10" i="1"/>
  <c r="Q10" i="1" s="1"/>
  <c r="P11" i="1"/>
  <c r="Q11" i="1"/>
  <c r="P12" i="1"/>
  <c r="Q12" i="1" s="1"/>
  <c r="P13" i="1"/>
  <c r="Q13" i="1"/>
  <c r="P14" i="1"/>
  <c r="Q14" i="1" s="1"/>
  <c r="P15" i="1"/>
  <c r="Q15" i="1"/>
  <c r="P16" i="1"/>
  <c r="Q16" i="1" s="1"/>
  <c r="P17" i="1"/>
  <c r="Q17" i="1"/>
  <c r="P18" i="1"/>
  <c r="Q18" i="1" s="1"/>
  <c r="P19" i="1"/>
  <c r="Q19" i="1"/>
  <c r="P20" i="1"/>
  <c r="Q20" i="1" s="1"/>
  <c r="P21" i="1"/>
  <c r="Q21" i="1"/>
  <c r="P22" i="1"/>
  <c r="Q22" i="1" s="1"/>
  <c r="P23" i="1"/>
  <c r="Q23" i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/>
  <c r="P30" i="1"/>
  <c r="Q30" i="1" s="1"/>
  <c r="P31" i="1"/>
  <c r="Q31" i="1" s="1"/>
  <c r="P32" i="1"/>
  <c r="Q32" i="1" s="1"/>
  <c r="P33" i="1"/>
  <c r="Q33" i="1"/>
  <c r="P34" i="1"/>
  <c r="Q34" i="1" s="1"/>
  <c r="P35" i="1"/>
  <c r="Q35" i="1" s="1"/>
  <c r="P36" i="1"/>
  <c r="Q36" i="1" s="1"/>
  <c r="P37" i="1"/>
  <c r="Q37" i="1" s="1"/>
  <c r="P38" i="1"/>
  <c r="Q38" i="1" s="1"/>
  <c r="P39" i="1"/>
  <c r="Q39" i="1"/>
  <c r="P40" i="1"/>
  <c r="Q40" i="1" s="1"/>
  <c r="P41" i="1"/>
  <c r="Q41" i="1" s="1"/>
  <c r="P42" i="1"/>
  <c r="Q42" i="1" s="1"/>
  <c r="P43" i="1"/>
  <c r="Q43" i="1"/>
  <c r="P44" i="1"/>
  <c r="Q44" i="1" s="1"/>
  <c r="P45" i="1"/>
  <c r="Q45" i="1"/>
  <c r="P46" i="1"/>
  <c r="Q46" i="1" s="1"/>
  <c r="P47" i="1"/>
  <c r="Q47" i="1"/>
  <c r="P48" i="1"/>
  <c r="Q48" i="1" s="1"/>
  <c r="P49" i="1"/>
  <c r="Q49" i="1"/>
  <c r="P50" i="1"/>
  <c r="Q50" i="1" s="1"/>
  <c r="P51" i="1"/>
  <c r="Q51" i="1"/>
  <c r="P52" i="1"/>
  <c r="Q52" i="1" s="1"/>
  <c r="P53" i="1"/>
  <c r="Q53" i="1"/>
  <c r="P54" i="1"/>
  <c r="Q54" i="1" s="1"/>
  <c r="P55" i="1"/>
  <c r="Q55" i="1"/>
  <c r="P56" i="1"/>
  <c r="Q56" i="1" s="1"/>
  <c r="P57" i="1"/>
  <c r="Q57" i="1"/>
  <c r="P58" i="1"/>
  <c r="Q58" i="1" s="1"/>
  <c r="P59" i="1"/>
  <c r="Q59" i="1"/>
  <c r="P60" i="1"/>
  <c r="Q60" i="1" s="1"/>
  <c r="P61" i="1"/>
  <c r="Q61" i="1"/>
  <c r="P62" i="1"/>
  <c r="Q62" i="1" s="1"/>
  <c r="P63" i="1"/>
  <c r="Q63" i="1"/>
  <c r="P64" i="1"/>
  <c r="Q64" i="1" s="1"/>
  <c r="P5" i="1" l="1"/>
  <c r="Q5" i="1" l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A3" i="2" l="1" a="1"/>
  <c r="A3" i="2" s="1"/>
  <c r="A4" i="2" l="1" a="1"/>
  <c r="A4" i="2" s="1"/>
  <c r="A5" i="2" s="1" a="1"/>
  <c r="A5" i="2" s="1"/>
  <c r="A6" i="2" l="1" a="1"/>
  <c r="A6" i="2" s="1"/>
  <c r="A7" i="2" s="1" a="1"/>
  <c r="A7" i="2" s="1"/>
  <c r="D3" i="2"/>
  <c r="B3" i="2"/>
  <c r="C3" i="2"/>
  <c r="A8" i="2" l="1" a="1"/>
  <c r="A8" i="2" s="1"/>
  <c r="B4" i="2"/>
  <c r="C4" i="2"/>
  <c r="D4" i="2"/>
  <c r="F3" i="2"/>
  <c r="F4" i="2" l="1"/>
  <c r="E4" i="2"/>
  <c r="A9" i="2" a="1"/>
  <c r="A9" i="2" s="1"/>
  <c r="C5" i="2"/>
  <c r="D5" i="2"/>
  <c r="B5" i="2"/>
  <c r="G4" i="2" l="1"/>
  <c r="H4" i="2" s="1"/>
  <c r="F5" i="2"/>
  <c r="E5" i="2"/>
  <c r="A10" i="2" a="1"/>
  <c r="A10" i="2" s="1"/>
  <c r="D6" i="2"/>
  <c r="B6" i="2"/>
  <c r="C6" i="2"/>
  <c r="I4" i="2" l="1"/>
  <c r="J4" i="2" s="1"/>
  <c r="A11" i="2" a="1"/>
  <c r="A11" i="2" s="1"/>
  <c r="G5" i="2"/>
  <c r="H5" i="2" s="1"/>
  <c r="F6" i="2"/>
  <c r="E6" i="2"/>
  <c r="C7" i="2"/>
  <c r="B7" i="2"/>
  <c r="D7" i="2"/>
  <c r="I5" i="2" l="1"/>
  <c r="J5" i="2" s="1"/>
  <c r="A12" i="2" a="1"/>
  <c r="A12" i="2" s="1"/>
  <c r="G6" i="2"/>
  <c r="H6" i="2" s="1"/>
  <c r="F7" i="2"/>
  <c r="E7" i="2"/>
  <c r="B8" i="2"/>
  <c r="D8" i="2"/>
  <c r="C8" i="2"/>
  <c r="I6" i="2" l="1"/>
  <c r="J6" i="2" s="1"/>
  <c r="A13" i="2" a="1"/>
  <c r="A13" i="2" s="1"/>
  <c r="G7" i="2"/>
  <c r="H7" i="2" s="1"/>
  <c r="F8" i="2"/>
  <c r="E8" i="2"/>
  <c r="C9" i="2"/>
  <c r="D9" i="2"/>
  <c r="B9" i="2"/>
  <c r="I7" i="2" l="1"/>
  <c r="J7" i="2" s="1"/>
  <c r="A14" i="2" a="1"/>
  <c r="A14" i="2" s="1"/>
  <c r="F9" i="2"/>
  <c r="G8" i="2"/>
  <c r="H8" i="2" s="1"/>
  <c r="E9" i="2"/>
  <c r="D10" i="2"/>
  <c r="B10" i="2"/>
  <c r="C10" i="2"/>
  <c r="I8" i="2" l="1"/>
  <c r="J8" i="2" s="1"/>
  <c r="A15" i="2" a="1"/>
  <c r="A15" i="2" s="1"/>
  <c r="G9" i="2"/>
  <c r="H9" i="2" s="1"/>
  <c r="F10" i="2"/>
  <c r="E10" i="2"/>
  <c r="B11" i="2"/>
  <c r="C11" i="2"/>
  <c r="D11" i="2"/>
  <c r="I9" i="2" l="1"/>
  <c r="J9" i="2" s="1"/>
  <c r="A16" i="2" a="1"/>
  <c r="A16" i="2" s="1"/>
  <c r="G10" i="2"/>
  <c r="H10" i="2" s="1"/>
  <c r="F11" i="2"/>
  <c r="E11" i="2"/>
  <c r="B12" i="2"/>
  <c r="C12" i="2"/>
  <c r="D12" i="2"/>
  <c r="I10" i="2" l="1"/>
  <c r="J10" i="2" s="1"/>
  <c r="A17" i="2" a="1"/>
  <c r="A17" i="2" s="1"/>
  <c r="F12" i="2"/>
  <c r="E12" i="2"/>
  <c r="G11" i="2"/>
  <c r="H11" i="2" s="1"/>
  <c r="C13" i="2"/>
  <c r="E13" i="2" s="1"/>
  <c r="B13" i="2"/>
  <c r="F13" i="2" s="1"/>
  <c r="D13" i="2"/>
  <c r="G13" i="2" s="1"/>
  <c r="H13" i="2" l="1"/>
  <c r="I13" i="2" s="1"/>
  <c r="I11" i="2"/>
  <c r="J11" i="2" s="1"/>
  <c r="A18" i="2" a="1"/>
  <c r="A18" i="2" s="1"/>
  <c r="G12" i="2"/>
  <c r="H12" i="2" s="1"/>
  <c r="D14" i="2"/>
  <c r="H14" i="2"/>
  <c r="B14" i="2"/>
  <c r="C14" i="2"/>
  <c r="G14" i="2"/>
  <c r="E14" i="2"/>
  <c r="F14" i="2"/>
  <c r="E3" i="2"/>
  <c r="G3" i="2" s="1"/>
  <c r="H3" i="2" s="1"/>
  <c r="J13" i="2" l="1"/>
  <c r="I14" i="2"/>
  <c r="J14" i="2"/>
  <c r="I12" i="2"/>
  <c r="J12" i="2" s="1"/>
  <c r="I3" i="2"/>
  <c r="J3" i="2" s="1"/>
  <c r="A19" i="2" a="1"/>
  <c r="A19" i="2" s="1"/>
  <c r="E15" i="2"/>
  <c r="C15" i="2"/>
  <c r="H15" i="2"/>
  <c r="B15" i="2"/>
  <c r="F15" i="2"/>
  <c r="G15" i="2"/>
  <c r="D15" i="2"/>
  <c r="I15" i="2" l="1"/>
  <c r="J15" i="2"/>
  <c r="A20" i="2" a="1"/>
  <c r="A20" i="2" s="1"/>
  <c r="B16" i="2"/>
  <c r="F16" i="2"/>
  <c r="D16" i="2"/>
  <c r="C16" i="2"/>
  <c r="G16" i="2"/>
  <c r="H16" i="2"/>
  <c r="E16" i="2"/>
  <c r="I16" i="2" l="1"/>
  <c r="J16" i="2"/>
  <c r="C17" i="2"/>
  <c r="G17" i="2"/>
  <c r="E17" i="2"/>
  <c r="B17" i="2"/>
  <c r="F17" i="2"/>
  <c r="D17" i="2"/>
  <c r="H17" i="2"/>
  <c r="I17" i="2" l="1"/>
  <c r="J17" i="2"/>
  <c r="D18" i="2"/>
  <c r="H18" i="2"/>
  <c r="F18" i="2"/>
  <c r="G18" i="2"/>
  <c r="E18" i="2"/>
  <c r="B18" i="2"/>
  <c r="C18" i="2"/>
  <c r="I18" i="2" l="1"/>
  <c r="J18" i="2"/>
  <c r="E19" i="2"/>
  <c r="G19" i="2"/>
  <c r="H19" i="2"/>
  <c r="B19" i="2"/>
  <c r="F19" i="2"/>
  <c r="C19" i="2"/>
  <c r="D19" i="2"/>
  <c r="I19" i="2" l="1"/>
  <c r="J19" i="2"/>
  <c r="B20" i="2"/>
  <c r="F20" i="2"/>
  <c r="H20" i="2"/>
  <c r="C20" i="2"/>
  <c r="G20" i="2"/>
  <c r="D20" i="2"/>
  <c r="E20" i="2"/>
  <c r="I20" i="2" l="1"/>
  <c r="J20" i="2"/>
</calcChain>
</file>

<file path=xl/sharedStrings.xml><?xml version="1.0" encoding="utf-8"?>
<sst xmlns="http://schemas.openxmlformats.org/spreadsheetml/2006/main" count="114" uniqueCount="59">
  <si>
    <t>CLUB</t>
  </si>
  <si>
    <t>PNF</t>
  </si>
  <si>
    <t>PNM</t>
  </si>
  <si>
    <t>RF</t>
  </si>
  <si>
    <t>RM</t>
  </si>
  <si>
    <t>POINTS</t>
  </si>
  <si>
    <t>NB PTS /EQUIPE</t>
  </si>
  <si>
    <t>POINTS UTILES</t>
  </si>
  <si>
    <t>COMMENTAIRE</t>
  </si>
  <si>
    <t>N3F</t>
  </si>
  <si>
    <t>N3M</t>
  </si>
  <si>
    <t>Club</t>
  </si>
  <si>
    <t>Total dû</t>
  </si>
  <si>
    <t>Total national</t>
  </si>
  <si>
    <t>Total de points réalisés</t>
  </si>
  <si>
    <t>Point restant à couvrir national</t>
  </si>
  <si>
    <t>Total régional</t>
  </si>
  <si>
    <t>Point restant à couvrir régional</t>
  </si>
  <si>
    <t>Point manquant</t>
  </si>
  <si>
    <t>N2M</t>
  </si>
  <si>
    <t>N2F</t>
  </si>
  <si>
    <t>Ligue B</t>
  </si>
  <si>
    <t>Ligue F</t>
  </si>
  <si>
    <t>Ligue A</t>
  </si>
  <si>
    <t>Couverture d'arbitre non assurée</t>
  </si>
  <si>
    <t>Arbitres sans couverture d'équipes désignées</t>
  </si>
  <si>
    <t>NOMBRE D'ARBITRAGES EFECTUES</t>
  </si>
  <si>
    <t xml:space="preserve">COUVERTURE ARBITRAGE PAR EQUIPE ENGAGEE _ </t>
  </si>
  <si>
    <t>Nb pts DAFA min par arbitre</t>
  </si>
  <si>
    <t xml:space="preserve">NOM PRENOM ARBITRES </t>
  </si>
  <si>
    <t>% de point manquant</t>
  </si>
  <si>
    <t>Amende valorisée</t>
  </si>
  <si>
    <t>Amende</t>
  </si>
  <si>
    <t>Aucun arbitre désigné</t>
  </si>
  <si>
    <t>JDL</t>
  </si>
  <si>
    <t>Formation</t>
  </si>
  <si>
    <t>LNV</t>
  </si>
  <si>
    <t>NAT sénior</t>
  </si>
  <si>
    <t>REG sénior</t>
  </si>
  <si>
    <t>NAT cpe jeune</t>
  </si>
  <si>
    <t>REG cpe sén</t>
  </si>
  <si>
    <t>REG jeune</t>
  </si>
  <si>
    <t>REG cpe jeune</t>
  </si>
  <si>
    <t>DEP sén</t>
  </si>
  <si>
    <t>DEP jeunes</t>
  </si>
  <si>
    <t>Elite M</t>
  </si>
  <si>
    <t>Elite F</t>
  </si>
  <si>
    <t>POULE</t>
  </si>
  <si>
    <t>Arbitre sans arbitrage</t>
  </si>
  <si>
    <t>Club A</t>
  </si>
  <si>
    <t>Club B</t>
  </si>
  <si>
    <t>Arbitre B1</t>
  </si>
  <si>
    <t>Arbitre A1</t>
  </si>
  <si>
    <t>Club C</t>
  </si>
  <si>
    <t>Arbitre C1</t>
  </si>
  <si>
    <t>Club D</t>
  </si>
  <si>
    <t>Arbitre D1</t>
  </si>
  <si>
    <t>Arbitre B2</t>
  </si>
  <si>
    <t>PNM / PNF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</si>
</sst>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General;&quot; &quot;"/>
    <numFmt numFmtId="165" formatCode="0;&quot; &quot;"/>
  </numFmts>
  <fonts count="1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 Unicode MS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164" fontId="3" fillId="0" borderId="1" xfId="0" applyNumberFormat="1" applyFont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11" fillId="0" borderId="1" xfId="1" applyFont="1" applyBorder="1" applyAlignment="1">
      <alignment horizontal="center" vertical="center"/>
    </xf>
    <xf numFmtId="44" fontId="6" fillId="0" borderId="1" xfId="2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28" xfId="0" applyNumberFormat="1" applyFont="1" applyBorder="1" applyAlignment="1">
      <alignment horizontal="center" vertical="center"/>
    </xf>
    <xf numFmtId="0" fontId="9" fillId="0" borderId="29" xfId="0" applyNumberFormat="1" applyFont="1" applyBorder="1" applyAlignment="1">
      <alignment horizontal="center" vertical="center"/>
    </xf>
    <xf numFmtId="0" fontId="9" fillId="0" borderId="30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 applyProtection="1">
      <alignment horizontal="center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0" fontId="5" fillId="0" borderId="6" xfId="0" applyFont="1" applyFill="1" applyBorder="1" applyAlignment="1" applyProtection="1">
      <alignment horizontal="center"/>
      <protection locked="0"/>
    </xf>
    <xf numFmtId="0" fontId="5" fillId="0" borderId="12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164" fontId="1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/>
    </xf>
    <xf numFmtId="0" fontId="5" fillId="0" borderId="7" xfId="0" applyFont="1" applyBorder="1"/>
    <xf numFmtId="0" fontId="5" fillId="0" borderId="1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Border="1"/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31" xfId="0" applyBorder="1" applyAlignment="1">
      <alignment horizontal="center" vertical="center"/>
    </xf>
    <xf numFmtId="0" fontId="5" fillId="0" borderId="31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5" fillId="0" borderId="31" xfId="0" applyFont="1" applyFill="1" applyBorder="1" applyAlignment="1" applyProtection="1">
      <alignment horizontal="center"/>
      <protection locked="0"/>
    </xf>
    <xf numFmtId="0" fontId="5" fillId="0" borderId="31" xfId="0" applyFont="1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1" fillId="3" borderId="18" xfId="0" applyFont="1" applyFill="1" applyBorder="1" applyAlignment="1" applyProtection="1">
      <alignment horizontal="center" vertical="center" wrapText="1"/>
      <protection locked="0"/>
    </xf>
    <xf numFmtId="0" fontId="1" fillId="3" borderId="19" xfId="0" applyFont="1" applyFill="1" applyBorder="1" applyAlignment="1" applyProtection="1">
      <alignment horizontal="center" vertical="center" wrapText="1"/>
      <protection locked="0"/>
    </xf>
    <xf numFmtId="0" fontId="1" fillId="3" borderId="20" xfId="0" applyFont="1" applyFill="1" applyBorder="1" applyAlignment="1" applyProtection="1">
      <alignment horizontal="center" vertical="center" wrapText="1"/>
      <protection locked="0"/>
    </xf>
    <xf numFmtId="0" fontId="1" fillId="3" borderId="21" xfId="0" applyFont="1" applyFill="1" applyBorder="1" applyAlignment="1" applyProtection="1">
      <alignment horizontal="center" vertical="center" wrapText="1"/>
      <protection locked="0"/>
    </xf>
    <xf numFmtId="0" fontId="1" fillId="3" borderId="22" xfId="0" applyFont="1" applyFill="1" applyBorder="1" applyAlignment="1" applyProtection="1">
      <alignment horizontal="center" vertical="center" wrapText="1"/>
      <protection locked="0"/>
    </xf>
    <xf numFmtId="0" fontId="1" fillId="3" borderId="23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>
      <alignment horizontal="center" vertical="center" textRotation="255"/>
    </xf>
    <xf numFmtId="0" fontId="0" fillId="0" borderId="10" xfId="0" applyFill="1" applyBorder="1" applyAlignment="1">
      <alignment horizontal="center" vertical="center" textRotation="255"/>
    </xf>
    <xf numFmtId="0" fontId="0" fillId="0" borderId="14" xfId="0" applyFill="1" applyBorder="1" applyAlignment="1">
      <alignment horizontal="center" vertical="center" textRotation="255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Alignment="1" applyProtection="1">
      <alignment horizontal="center" vertical="center" wrapText="1"/>
      <protection locked="0"/>
    </xf>
    <xf numFmtId="0" fontId="2" fillId="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</cellXfs>
  <cellStyles count="3">
    <cellStyle name="Monétaire" xfId="2" builtinId="4"/>
    <cellStyle name="Normal" xfId="0" builtinId="0"/>
    <cellStyle name="Pourcentage" xfId="1" builtinId="5"/>
  </cellStyles>
  <dxfs count="5">
    <dxf>
      <font>
        <color rgb="FFFF0000"/>
      </font>
    </dxf>
    <dxf>
      <font>
        <color rgb="FFFF0000"/>
      </font>
    </dxf>
    <dxf>
      <fill>
        <patternFill>
          <bgColor theme="8"/>
        </patternFill>
      </fill>
    </dxf>
    <dxf>
      <fill>
        <patternFill>
          <bgColor theme="8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0</xdr:row>
      <xdr:rowOff>390525</xdr:rowOff>
    </xdr:from>
    <xdr:to>
      <xdr:col>17</xdr:col>
      <xdr:colOff>0</xdr:colOff>
      <xdr:row>1</xdr:row>
      <xdr:rowOff>114300</xdr:rowOff>
    </xdr:to>
    <xdr:sp macro="[0]!Couverture_non_assuree" textlink="">
      <xdr:nvSpPr>
        <xdr:cNvPr id="2" name="ZoneTexte 1"/>
        <xdr:cNvSpPr txBox="1"/>
      </xdr:nvSpPr>
      <xdr:spPr>
        <a:xfrm>
          <a:off x="8877301" y="390525"/>
          <a:ext cx="3133724" cy="25717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Rafraîchir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50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T6" sqref="T6"/>
    </sheetView>
  </sheetViews>
  <sheetFormatPr baseColWidth="10" defaultRowHeight="15"/>
  <cols>
    <col min="1" max="1" width="8.140625" style="34" bestFit="1" customWidth="1"/>
    <col min="2" max="2" width="20.7109375" style="22" customWidth="1"/>
    <col min="3" max="3" width="8.7109375" style="34" customWidth="1"/>
    <col min="4" max="4" width="28.7109375" style="35" customWidth="1"/>
    <col min="5" max="5" width="10.7109375" style="22" hidden="1" customWidth="1"/>
    <col min="6" max="6" width="12.28515625" style="22" hidden="1" customWidth="1"/>
    <col min="7" max="7" width="13.7109375" style="36" hidden="1" customWidth="1"/>
    <col min="8" max="8" width="12.28515625" style="36" hidden="1" customWidth="1"/>
    <col min="9" max="10" width="12.28515625" style="22" hidden="1" customWidth="1"/>
    <col min="11" max="11" width="16" style="22" hidden="1" customWidth="1"/>
    <col min="12" max="14" width="12.28515625" style="22" hidden="1" customWidth="1"/>
    <col min="15" max="15" width="10.7109375" style="22" hidden="1" customWidth="1"/>
    <col min="16" max="16" width="0" style="22" hidden="1" customWidth="1"/>
    <col min="17" max="17" width="0" style="34" hidden="1" customWidth="1"/>
    <col min="18" max="18" width="23.5703125" style="34" hidden="1" customWidth="1"/>
    <col min="19" max="16384" width="11.42578125" style="22"/>
  </cols>
  <sheetData>
    <row r="1" spans="1:20" ht="15" customHeight="1">
      <c r="A1" s="87" t="s">
        <v>27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9"/>
    </row>
    <row r="2" spans="1:20" ht="15" customHeight="1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2"/>
    </row>
    <row r="3" spans="1:20">
      <c r="A3" s="98" t="s">
        <v>47</v>
      </c>
      <c r="B3" s="98" t="s">
        <v>0</v>
      </c>
      <c r="C3" s="96" t="s">
        <v>6</v>
      </c>
      <c r="D3" s="100" t="s">
        <v>29</v>
      </c>
      <c r="E3" s="102" t="s">
        <v>26</v>
      </c>
      <c r="F3" s="103"/>
      <c r="G3" s="103"/>
      <c r="H3" s="103"/>
      <c r="I3" s="103"/>
      <c r="J3" s="103"/>
      <c r="K3" s="103"/>
      <c r="L3" s="103"/>
      <c r="M3" s="103"/>
      <c r="N3" s="103"/>
      <c r="O3" s="104"/>
      <c r="P3" s="98" t="s">
        <v>5</v>
      </c>
      <c r="Q3" s="96" t="s">
        <v>7</v>
      </c>
      <c r="R3" s="96" t="s">
        <v>8</v>
      </c>
    </row>
    <row r="4" spans="1:20" ht="15.75" thickBot="1">
      <c r="A4" s="99"/>
      <c r="B4" s="99"/>
      <c r="C4" s="97"/>
      <c r="D4" s="101"/>
      <c r="E4" s="40" t="s">
        <v>36</v>
      </c>
      <c r="F4" s="40" t="s">
        <v>37</v>
      </c>
      <c r="G4" s="40" t="s">
        <v>39</v>
      </c>
      <c r="H4" s="40" t="s">
        <v>38</v>
      </c>
      <c r="I4" s="40" t="s">
        <v>40</v>
      </c>
      <c r="J4" s="40" t="s">
        <v>41</v>
      </c>
      <c r="K4" s="80" t="s">
        <v>42</v>
      </c>
      <c r="L4" s="80" t="s">
        <v>43</v>
      </c>
      <c r="M4" s="80" t="s">
        <v>44</v>
      </c>
      <c r="N4" s="80" t="s">
        <v>35</v>
      </c>
      <c r="O4" s="40" t="s">
        <v>34</v>
      </c>
      <c r="P4" s="99"/>
      <c r="Q4" s="97"/>
      <c r="R4" s="97"/>
    </row>
    <row r="5" spans="1:20">
      <c r="A5" s="42" t="s">
        <v>2</v>
      </c>
      <c r="B5" s="43" t="s">
        <v>49</v>
      </c>
      <c r="C5" s="44">
        <v>18</v>
      </c>
      <c r="D5" s="45" t="s">
        <v>52</v>
      </c>
      <c r="E5" s="44"/>
      <c r="F5" s="44"/>
      <c r="G5" s="27"/>
      <c r="H5" s="45"/>
      <c r="I5" s="44"/>
      <c r="J5" s="44"/>
      <c r="K5" s="44"/>
      <c r="L5" s="44"/>
      <c r="M5" s="44"/>
      <c r="N5" s="44"/>
      <c r="O5" s="44"/>
      <c r="P5" s="39" t="str">
        <f>IF(ISERROR(SEARCH("*cda*",R5)),IF(ISERROR(SEARCH("*cra*",R5)),IF(COUNTA(E5:O5)=0,"",IF(ISERROR(SEARCH("*jeune*",R5)),2*E5+2*F5+G5+H5+I5+J5+K5+L5+M5+N5+O5,2*(2*E5+2*F5+G5+H5+I5+J5+K5+O5))),IF(2*E5+2*F5+G5+H5+I5+J5+K5+L5+M5+N5+O5&gt;=C5,2*E5+2*F5+G5+H5+I5+J5+K5+L5+M5+N5+O5,C5)),IF(2*E5+2*F5+G5+H5+I5+J5+K5+L5+M5+N5+O5&gt;=C5,2*E5+2*F5+G5+H5+I5+J5+K5+L5+M5+N5+O5,C5))</f>
        <v/>
      </c>
      <c r="Q5" s="39" t="str">
        <f t="shared" ref="Q5" si="0">IF(P5&gt;=min_dafa,P5,"-")</f>
        <v/>
      </c>
      <c r="R5" s="44"/>
    </row>
    <row r="6" spans="1:20">
      <c r="A6" s="42" t="s">
        <v>2</v>
      </c>
      <c r="B6" s="43" t="s">
        <v>50</v>
      </c>
      <c r="C6" s="44">
        <v>18</v>
      </c>
      <c r="D6" s="45" t="s">
        <v>51</v>
      </c>
      <c r="E6" s="44"/>
      <c r="F6" s="44"/>
      <c r="G6" s="23"/>
      <c r="H6" s="45"/>
      <c r="I6" s="44"/>
      <c r="J6" s="44"/>
      <c r="K6" s="44"/>
      <c r="L6" s="44"/>
      <c r="M6" s="44"/>
      <c r="N6" s="44"/>
      <c r="O6" s="44"/>
      <c r="P6" s="39" t="str">
        <f t="shared" ref="P6:P64" si="1">IF(ISERROR(SEARCH("*cda*",R6)),IF(ISERROR(SEARCH("*cra*",R6)),IF(COUNTA(E6:O6)=0,"",IF(ISERROR(SEARCH("*jeune*",R6)),2*E6+2*F6+G6+H6+I6+J6+K6+L6+M6+N6+O6,2*(2*E6+2*F6+G6+H6+I6+J6+K6+O6))),IF(2*E6+2*F6+G6+H6+I6+J6+K6+L6+M6+N6+O6&gt;=C6,2*E6+2*F6+G6+H6+I6+J6+K6+L6+M6+N6+O6,C6)),IF(2*E6+2*F6+G6+H6+I6+J6+K6+L6+M6+N6+O6&gt;=C6,2*E6+2*F6+G6+H6+I6+J6+K6+L6+M6+N6+O6,C6))</f>
        <v/>
      </c>
      <c r="Q6" s="39" t="str">
        <f t="shared" ref="Q6:Q64" si="2">IF(P6&gt;=min_dafa,P6,"-")</f>
        <v/>
      </c>
      <c r="R6" s="73"/>
    </row>
    <row r="7" spans="1:20">
      <c r="A7" s="42" t="s">
        <v>2</v>
      </c>
      <c r="B7" s="43" t="s">
        <v>53</v>
      </c>
      <c r="C7" s="44">
        <v>18</v>
      </c>
      <c r="D7" s="45" t="s">
        <v>54</v>
      </c>
      <c r="E7" s="44"/>
      <c r="F7" s="44"/>
      <c r="G7" s="23"/>
      <c r="H7" s="45"/>
      <c r="I7" s="44"/>
      <c r="J7" s="44"/>
      <c r="K7" s="44"/>
      <c r="L7" s="44"/>
      <c r="M7" s="44"/>
      <c r="N7" s="44"/>
      <c r="O7" s="44"/>
      <c r="P7" s="39" t="str">
        <f t="shared" si="1"/>
        <v/>
      </c>
      <c r="Q7" s="39" t="str">
        <f t="shared" si="2"/>
        <v/>
      </c>
      <c r="R7" s="44"/>
    </row>
    <row r="8" spans="1:20">
      <c r="A8" s="42" t="s">
        <v>2</v>
      </c>
      <c r="B8" s="43"/>
      <c r="C8" s="44">
        <v>18</v>
      </c>
      <c r="D8" s="45"/>
      <c r="E8" s="44"/>
      <c r="F8" s="44"/>
      <c r="G8" s="23"/>
      <c r="H8" s="45"/>
      <c r="I8" s="44"/>
      <c r="J8" s="44"/>
      <c r="K8" s="44"/>
      <c r="L8" s="44"/>
      <c r="M8" s="44"/>
      <c r="N8" s="44"/>
      <c r="O8" s="44"/>
      <c r="P8" s="39" t="str">
        <f t="shared" si="1"/>
        <v/>
      </c>
      <c r="Q8" s="39" t="str">
        <f t="shared" si="2"/>
        <v/>
      </c>
      <c r="R8" s="44"/>
    </row>
    <row r="9" spans="1:20">
      <c r="A9" s="42" t="s">
        <v>2</v>
      </c>
      <c r="B9" s="43"/>
      <c r="C9" s="44">
        <v>18</v>
      </c>
      <c r="D9" s="45"/>
      <c r="E9" s="44"/>
      <c r="F9" s="44"/>
      <c r="G9" s="23"/>
      <c r="H9" s="45"/>
      <c r="I9" s="44"/>
      <c r="J9" s="44"/>
      <c r="K9" s="44"/>
      <c r="L9" s="44"/>
      <c r="M9" s="44"/>
      <c r="N9" s="44"/>
      <c r="O9" s="44"/>
      <c r="P9" s="39" t="str">
        <f t="shared" si="1"/>
        <v/>
      </c>
      <c r="Q9" s="39" t="str">
        <f t="shared" si="2"/>
        <v/>
      </c>
      <c r="R9" s="44"/>
    </row>
    <row r="10" spans="1:20">
      <c r="A10" s="42" t="s">
        <v>2</v>
      </c>
      <c r="B10" s="43"/>
      <c r="C10" s="44">
        <v>18</v>
      </c>
      <c r="D10" s="45"/>
      <c r="E10" s="44"/>
      <c r="F10" s="44"/>
      <c r="G10" s="23"/>
      <c r="H10" s="45"/>
      <c r="I10" s="44"/>
      <c r="J10" s="44"/>
      <c r="K10" s="44"/>
      <c r="L10" s="44"/>
      <c r="M10" s="44"/>
      <c r="N10" s="44"/>
      <c r="O10" s="44"/>
      <c r="P10" s="39" t="str">
        <f t="shared" si="1"/>
        <v/>
      </c>
      <c r="Q10" s="39" t="str">
        <f t="shared" si="2"/>
        <v/>
      </c>
      <c r="R10" s="44"/>
    </row>
    <row r="11" spans="1:20">
      <c r="A11" s="42" t="s">
        <v>2</v>
      </c>
      <c r="B11" s="43"/>
      <c r="C11" s="44">
        <v>18</v>
      </c>
      <c r="D11" s="45"/>
      <c r="E11" s="44"/>
      <c r="F11" s="44"/>
      <c r="G11" s="23"/>
      <c r="H11" s="45"/>
      <c r="I11" s="44"/>
      <c r="J11" s="44"/>
      <c r="K11" s="44"/>
      <c r="L11" s="44"/>
      <c r="M11" s="44"/>
      <c r="N11" s="44"/>
      <c r="O11" s="44"/>
      <c r="P11" s="39" t="str">
        <f t="shared" si="1"/>
        <v/>
      </c>
      <c r="Q11" s="39" t="str">
        <f t="shared" si="2"/>
        <v/>
      </c>
      <c r="R11" s="44"/>
    </row>
    <row r="12" spans="1:20">
      <c r="A12" s="42" t="s">
        <v>2</v>
      </c>
      <c r="B12" s="43"/>
      <c r="C12" s="44">
        <v>18</v>
      </c>
      <c r="D12" s="45"/>
      <c r="E12" s="44"/>
      <c r="F12" s="44"/>
      <c r="G12" s="23"/>
      <c r="H12" s="45"/>
      <c r="I12" s="44"/>
      <c r="J12" s="44"/>
      <c r="K12" s="44"/>
      <c r="L12" s="44"/>
      <c r="M12" s="44"/>
      <c r="N12" s="44"/>
      <c r="O12" s="44"/>
      <c r="P12" s="39" t="str">
        <f t="shared" si="1"/>
        <v/>
      </c>
      <c r="Q12" s="39" t="str">
        <f t="shared" si="2"/>
        <v/>
      </c>
      <c r="R12" s="44"/>
    </row>
    <row r="13" spans="1:20">
      <c r="A13" s="42" t="s">
        <v>2</v>
      </c>
      <c r="B13" s="43"/>
      <c r="C13" s="44">
        <v>18</v>
      </c>
      <c r="D13" s="45"/>
      <c r="E13" s="44"/>
      <c r="F13" s="44"/>
      <c r="G13" s="23"/>
      <c r="H13" s="45"/>
      <c r="I13" s="44"/>
      <c r="J13" s="44"/>
      <c r="K13" s="44"/>
      <c r="L13" s="44"/>
      <c r="M13" s="44"/>
      <c r="N13" s="44"/>
      <c r="O13" s="44"/>
      <c r="P13" s="39" t="str">
        <f t="shared" si="1"/>
        <v/>
      </c>
      <c r="Q13" s="39" t="str">
        <f t="shared" si="2"/>
        <v/>
      </c>
      <c r="R13" s="44"/>
      <c r="T13" s="24"/>
    </row>
    <row r="14" spans="1:20" ht="15.75" thickBot="1">
      <c r="A14" s="46" t="s">
        <v>2</v>
      </c>
      <c r="B14" s="47"/>
      <c r="C14" s="44">
        <v>18</v>
      </c>
      <c r="D14" s="49"/>
      <c r="E14" s="48"/>
      <c r="F14" s="48"/>
      <c r="G14" s="25"/>
      <c r="H14" s="49"/>
      <c r="I14" s="48"/>
      <c r="J14" s="48"/>
      <c r="K14" s="48"/>
      <c r="L14" s="48"/>
      <c r="M14" s="48"/>
      <c r="N14" s="48"/>
      <c r="O14" s="48"/>
      <c r="P14" s="48" t="str">
        <f t="shared" si="1"/>
        <v/>
      </c>
      <c r="Q14" s="48" t="str">
        <f t="shared" si="2"/>
        <v/>
      </c>
      <c r="R14" s="48"/>
    </row>
    <row r="15" spans="1:20">
      <c r="A15" s="50" t="s">
        <v>1</v>
      </c>
      <c r="B15" s="51" t="s">
        <v>55</v>
      </c>
      <c r="C15" s="52">
        <v>9</v>
      </c>
      <c r="D15" s="53" t="s">
        <v>56</v>
      </c>
      <c r="E15" s="52"/>
      <c r="F15" s="52"/>
      <c r="G15" s="26"/>
      <c r="H15" s="54"/>
      <c r="I15" s="52"/>
      <c r="J15" s="52"/>
      <c r="K15" s="52"/>
      <c r="L15" s="52"/>
      <c r="M15" s="52"/>
      <c r="N15" s="52"/>
      <c r="O15" s="52"/>
      <c r="P15" s="39" t="str">
        <f t="shared" si="1"/>
        <v/>
      </c>
      <c r="Q15" s="39" t="str">
        <f t="shared" si="2"/>
        <v/>
      </c>
      <c r="R15" s="52"/>
    </row>
    <row r="16" spans="1:20">
      <c r="A16" s="42" t="s">
        <v>1</v>
      </c>
      <c r="B16" s="55" t="s">
        <v>50</v>
      </c>
      <c r="C16" s="56">
        <v>9</v>
      </c>
      <c r="D16" s="45" t="s">
        <v>57</v>
      </c>
      <c r="E16" s="56"/>
      <c r="F16" s="56"/>
      <c r="G16" s="27"/>
      <c r="H16" s="53"/>
      <c r="I16" s="56"/>
      <c r="J16" s="56"/>
      <c r="K16" s="56"/>
      <c r="L16" s="56"/>
      <c r="M16" s="56"/>
      <c r="N16" s="56"/>
      <c r="O16" s="56"/>
      <c r="P16" s="39" t="str">
        <f t="shared" si="1"/>
        <v/>
      </c>
      <c r="Q16" s="39" t="str">
        <f t="shared" si="2"/>
        <v/>
      </c>
      <c r="R16" s="56"/>
    </row>
    <row r="17" spans="1:18">
      <c r="A17" s="42" t="s">
        <v>1</v>
      </c>
      <c r="B17" s="55" t="s">
        <v>53</v>
      </c>
      <c r="C17" s="56">
        <v>9</v>
      </c>
      <c r="D17" s="45" t="s">
        <v>54</v>
      </c>
      <c r="E17" s="56"/>
      <c r="F17" s="56"/>
      <c r="G17" s="27"/>
      <c r="H17" s="53"/>
      <c r="I17" s="56"/>
      <c r="J17" s="56"/>
      <c r="K17" s="56"/>
      <c r="L17" s="56"/>
      <c r="M17" s="56"/>
      <c r="N17" s="56"/>
      <c r="O17" s="56"/>
      <c r="P17" s="39" t="str">
        <f t="shared" si="1"/>
        <v/>
      </c>
      <c r="Q17" s="39" t="str">
        <f t="shared" si="2"/>
        <v/>
      </c>
      <c r="R17" s="56"/>
    </row>
    <row r="18" spans="1:18">
      <c r="A18" s="42" t="s">
        <v>1</v>
      </c>
      <c r="B18" s="55"/>
      <c r="C18" s="56">
        <v>9</v>
      </c>
      <c r="D18" s="45"/>
      <c r="E18" s="56"/>
      <c r="F18" s="56"/>
      <c r="G18" s="27"/>
      <c r="H18" s="53"/>
      <c r="I18" s="56"/>
      <c r="J18" s="56"/>
      <c r="K18" s="56"/>
      <c r="L18" s="56"/>
      <c r="M18" s="56"/>
      <c r="N18" s="56"/>
      <c r="O18" s="56"/>
      <c r="P18" s="39" t="str">
        <f t="shared" si="1"/>
        <v/>
      </c>
      <c r="Q18" s="39" t="str">
        <f t="shared" si="2"/>
        <v/>
      </c>
      <c r="R18" s="56"/>
    </row>
    <row r="19" spans="1:18">
      <c r="A19" s="42" t="s">
        <v>1</v>
      </c>
      <c r="B19" s="55"/>
      <c r="C19" s="56">
        <v>9</v>
      </c>
      <c r="D19" s="45"/>
      <c r="E19" s="56"/>
      <c r="F19" s="56"/>
      <c r="G19" s="27"/>
      <c r="H19" s="53"/>
      <c r="I19" s="56"/>
      <c r="J19" s="56"/>
      <c r="K19" s="56"/>
      <c r="L19" s="56"/>
      <c r="M19" s="56"/>
      <c r="N19" s="56"/>
      <c r="O19" s="56"/>
      <c r="P19" s="39" t="str">
        <f t="shared" si="1"/>
        <v/>
      </c>
      <c r="Q19" s="39" t="str">
        <f t="shared" si="2"/>
        <v/>
      </c>
      <c r="R19" s="56"/>
    </row>
    <row r="20" spans="1:18">
      <c r="A20" s="42" t="s">
        <v>1</v>
      </c>
      <c r="B20" s="43"/>
      <c r="C20" s="56">
        <v>9</v>
      </c>
      <c r="D20" s="45"/>
      <c r="E20" s="44"/>
      <c r="F20" s="44"/>
      <c r="G20" s="23"/>
      <c r="H20" s="45"/>
      <c r="I20" s="44"/>
      <c r="J20" s="44"/>
      <c r="K20" s="44"/>
      <c r="L20" s="44"/>
      <c r="M20" s="44"/>
      <c r="N20" s="44"/>
      <c r="O20" s="44"/>
      <c r="P20" s="39" t="str">
        <f t="shared" si="1"/>
        <v/>
      </c>
      <c r="Q20" s="39" t="str">
        <f t="shared" si="2"/>
        <v/>
      </c>
      <c r="R20" s="44"/>
    </row>
    <row r="21" spans="1:18">
      <c r="A21" s="42" t="s">
        <v>1</v>
      </c>
      <c r="B21" s="43"/>
      <c r="C21" s="56">
        <v>9</v>
      </c>
      <c r="D21" s="45"/>
      <c r="E21" s="44"/>
      <c r="F21" s="44"/>
      <c r="G21" s="23"/>
      <c r="H21" s="45"/>
      <c r="I21" s="44"/>
      <c r="J21" s="44"/>
      <c r="K21" s="44"/>
      <c r="L21" s="44"/>
      <c r="M21" s="44"/>
      <c r="N21" s="44"/>
      <c r="O21" s="44"/>
      <c r="P21" s="39" t="str">
        <f t="shared" si="1"/>
        <v/>
      </c>
      <c r="Q21" s="39" t="str">
        <f t="shared" si="2"/>
        <v/>
      </c>
      <c r="R21" s="44"/>
    </row>
    <row r="22" spans="1:18">
      <c r="A22" s="42" t="s">
        <v>1</v>
      </c>
      <c r="B22" s="43"/>
      <c r="C22" s="56">
        <v>9</v>
      </c>
      <c r="D22" s="45"/>
      <c r="E22" s="44"/>
      <c r="F22" s="44"/>
      <c r="G22" s="23"/>
      <c r="H22" s="45"/>
      <c r="I22" s="44"/>
      <c r="J22" s="44"/>
      <c r="K22" s="44"/>
      <c r="L22" s="44"/>
      <c r="M22" s="44"/>
      <c r="N22" s="44"/>
      <c r="O22" s="44"/>
      <c r="P22" s="39" t="str">
        <f t="shared" si="1"/>
        <v/>
      </c>
      <c r="Q22" s="39" t="str">
        <f t="shared" si="2"/>
        <v/>
      </c>
      <c r="R22" s="44"/>
    </row>
    <row r="23" spans="1:18">
      <c r="A23" s="42" t="s">
        <v>1</v>
      </c>
      <c r="B23" s="43"/>
      <c r="C23" s="56">
        <v>9</v>
      </c>
      <c r="D23" s="45"/>
      <c r="E23" s="44"/>
      <c r="F23" s="44"/>
      <c r="G23" s="23"/>
      <c r="H23" s="45"/>
      <c r="I23" s="44"/>
      <c r="J23" s="44"/>
      <c r="K23" s="44"/>
      <c r="L23" s="44"/>
      <c r="M23" s="44"/>
      <c r="N23" s="44"/>
      <c r="O23" s="44"/>
      <c r="P23" s="39" t="str">
        <f t="shared" si="1"/>
        <v/>
      </c>
      <c r="Q23" s="39" t="str">
        <f t="shared" si="2"/>
        <v/>
      </c>
      <c r="R23" s="44"/>
    </row>
    <row r="24" spans="1:18" ht="15.75" thickBot="1">
      <c r="A24" s="46" t="s">
        <v>1</v>
      </c>
      <c r="B24" s="47"/>
      <c r="C24" s="48">
        <v>9</v>
      </c>
      <c r="D24" s="49"/>
      <c r="E24" s="48"/>
      <c r="F24" s="48"/>
      <c r="G24" s="25"/>
      <c r="H24" s="49"/>
      <c r="I24" s="48"/>
      <c r="J24" s="48"/>
      <c r="K24" s="48"/>
      <c r="L24" s="48"/>
      <c r="M24" s="48"/>
      <c r="N24" s="48"/>
      <c r="O24" s="48"/>
      <c r="P24" s="48" t="str">
        <f t="shared" si="1"/>
        <v/>
      </c>
      <c r="Q24" s="48" t="str">
        <f t="shared" si="2"/>
        <v/>
      </c>
      <c r="R24" s="48"/>
    </row>
    <row r="25" spans="1:18">
      <c r="A25" s="57" t="s">
        <v>3</v>
      </c>
      <c r="B25" s="53"/>
      <c r="C25" s="56">
        <v>9</v>
      </c>
      <c r="D25" s="53"/>
      <c r="E25" s="56"/>
      <c r="F25" s="56"/>
      <c r="G25" s="27"/>
      <c r="H25" s="53"/>
      <c r="I25" s="56"/>
      <c r="J25" s="56"/>
      <c r="K25" s="56"/>
      <c r="L25" s="56"/>
      <c r="M25" s="56"/>
      <c r="N25" s="56"/>
      <c r="O25" s="56"/>
      <c r="P25" s="39" t="str">
        <f t="shared" si="1"/>
        <v/>
      </c>
      <c r="Q25" s="39" t="str">
        <f t="shared" si="2"/>
        <v/>
      </c>
      <c r="R25" s="56"/>
    </row>
    <row r="26" spans="1:18">
      <c r="A26" s="42" t="s">
        <v>3</v>
      </c>
      <c r="B26" s="53"/>
      <c r="C26" s="56">
        <v>9</v>
      </c>
      <c r="D26" s="45"/>
      <c r="E26" s="56"/>
      <c r="F26" s="56"/>
      <c r="G26" s="27"/>
      <c r="H26" s="53"/>
      <c r="I26" s="56"/>
      <c r="J26" s="56"/>
      <c r="K26" s="56"/>
      <c r="L26" s="56"/>
      <c r="M26" s="56"/>
      <c r="N26" s="56"/>
      <c r="O26" s="56"/>
      <c r="P26" s="39" t="str">
        <f t="shared" si="1"/>
        <v/>
      </c>
      <c r="Q26" s="39" t="str">
        <f t="shared" si="2"/>
        <v/>
      </c>
      <c r="R26" s="56"/>
    </row>
    <row r="27" spans="1:18">
      <c r="A27" s="42" t="s">
        <v>3</v>
      </c>
      <c r="B27" s="53"/>
      <c r="C27" s="56">
        <v>9</v>
      </c>
      <c r="D27" s="45"/>
      <c r="E27" s="56"/>
      <c r="F27" s="56"/>
      <c r="G27" s="27"/>
      <c r="H27" s="53"/>
      <c r="I27" s="56"/>
      <c r="J27" s="56"/>
      <c r="K27" s="56"/>
      <c r="L27" s="56"/>
      <c r="M27" s="56"/>
      <c r="N27" s="56"/>
      <c r="O27" s="56"/>
      <c r="P27" s="39" t="str">
        <f t="shared" si="1"/>
        <v/>
      </c>
      <c r="Q27" s="39" t="str">
        <f t="shared" si="2"/>
        <v/>
      </c>
      <c r="R27" s="56"/>
    </row>
    <row r="28" spans="1:18">
      <c r="A28" s="42" t="s">
        <v>3</v>
      </c>
      <c r="B28" s="53"/>
      <c r="C28" s="56">
        <v>9</v>
      </c>
      <c r="D28" s="45"/>
      <c r="E28" s="56"/>
      <c r="F28" s="56"/>
      <c r="G28" s="27"/>
      <c r="H28" s="53"/>
      <c r="I28" s="56"/>
      <c r="J28" s="56"/>
      <c r="K28" s="56"/>
      <c r="L28" s="56"/>
      <c r="M28" s="56"/>
      <c r="N28" s="56"/>
      <c r="O28" s="56"/>
      <c r="P28" s="39" t="str">
        <f t="shared" si="1"/>
        <v/>
      </c>
      <c r="Q28" s="39" t="str">
        <f t="shared" si="2"/>
        <v/>
      </c>
      <c r="R28" s="56"/>
    </row>
    <row r="29" spans="1:18">
      <c r="A29" s="42" t="s">
        <v>3</v>
      </c>
      <c r="B29" s="53"/>
      <c r="C29" s="56">
        <v>9</v>
      </c>
      <c r="D29" s="45"/>
      <c r="E29" s="56"/>
      <c r="F29" s="56"/>
      <c r="G29" s="27"/>
      <c r="H29" s="53"/>
      <c r="I29" s="56"/>
      <c r="J29" s="56"/>
      <c r="K29" s="56"/>
      <c r="L29" s="56"/>
      <c r="M29" s="56"/>
      <c r="N29" s="56"/>
      <c r="O29" s="56"/>
      <c r="P29" s="39" t="str">
        <f t="shared" si="1"/>
        <v/>
      </c>
      <c r="Q29" s="39" t="str">
        <f t="shared" si="2"/>
        <v/>
      </c>
      <c r="R29" s="56"/>
    </row>
    <row r="30" spans="1:18">
      <c r="A30" s="42" t="s">
        <v>3</v>
      </c>
      <c r="B30" s="45"/>
      <c r="C30" s="56">
        <v>9</v>
      </c>
      <c r="D30" s="45"/>
      <c r="E30" s="44"/>
      <c r="F30" s="44"/>
      <c r="G30" s="23"/>
      <c r="H30" s="45"/>
      <c r="I30" s="44"/>
      <c r="J30" s="44"/>
      <c r="K30" s="44"/>
      <c r="L30" s="44"/>
      <c r="M30" s="44"/>
      <c r="N30" s="44"/>
      <c r="O30" s="44"/>
      <c r="P30" s="39" t="str">
        <f t="shared" si="1"/>
        <v/>
      </c>
      <c r="Q30" s="39" t="str">
        <f t="shared" si="2"/>
        <v/>
      </c>
      <c r="R30" s="44"/>
    </row>
    <row r="31" spans="1:18">
      <c r="A31" s="42" t="s">
        <v>3</v>
      </c>
      <c r="B31" s="43"/>
      <c r="C31" s="56">
        <v>9</v>
      </c>
      <c r="D31" s="45"/>
      <c r="E31" s="44"/>
      <c r="F31" s="44"/>
      <c r="G31" s="23"/>
      <c r="H31" s="45"/>
      <c r="I31" s="44"/>
      <c r="J31" s="44"/>
      <c r="K31" s="44"/>
      <c r="L31" s="44"/>
      <c r="M31" s="44"/>
      <c r="N31" s="44"/>
      <c r="O31" s="44"/>
      <c r="P31" s="39" t="str">
        <f t="shared" si="1"/>
        <v/>
      </c>
      <c r="Q31" s="39" t="str">
        <f t="shared" si="2"/>
        <v/>
      </c>
      <c r="R31" s="44"/>
    </row>
    <row r="32" spans="1:18">
      <c r="A32" s="42" t="s">
        <v>3</v>
      </c>
      <c r="B32" s="43"/>
      <c r="C32" s="56">
        <v>9</v>
      </c>
      <c r="D32" s="45"/>
      <c r="E32" s="44"/>
      <c r="F32" s="44"/>
      <c r="G32" s="23"/>
      <c r="H32" s="45"/>
      <c r="I32" s="44"/>
      <c r="J32" s="44"/>
      <c r="K32" s="44"/>
      <c r="L32" s="44"/>
      <c r="M32" s="44"/>
      <c r="N32" s="44"/>
      <c r="O32" s="44"/>
      <c r="P32" s="39" t="str">
        <f t="shared" si="1"/>
        <v/>
      </c>
      <c r="Q32" s="39" t="str">
        <f t="shared" si="2"/>
        <v/>
      </c>
      <c r="R32" s="44"/>
    </row>
    <row r="33" spans="1:18">
      <c r="A33" s="42" t="s">
        <v>3</v>
      </c>
      <c r="B33" s="43"/>
      <c r="C33" s="56">
        <v>9</v>
      </c>
      <c r="D33" s="45"/>
      <c r="E33" s="44"/>
      <c r="F33" s="44"/>
      <c r="G33" s="23"/>
      <c r="H33" s="45"/>
      <c r="I33" s="44"/>
      <c r="J33" s="44"/>
      <c r="K33" s="44"/>
      <c r="L33" s="44"/>
      <c r="M33" s="44"/>
      <c r="N33" s="44"/>
      <c r="O33" s="44"/>
      <c r="P33" s="39" t="str">
        <f t="shared" si="1"/>
        <v/>
      </c>
      <c r="Q33" s="39" t="str">
        <f t="shared" si="2"/>
        <v/>
      </c>
      <c r="R33" s="44"/>
    </row>
    <row r="34" spans="1:18" ht="15.75" thickBot="1">
      <c r="A34" s="58" t="s">
        <v>3</v>
      </c>
      <c r="B34" s="59"/>
      <c r="C34" s="60">
        <v>9</v>
      </c>
      <c r="D34" s="49"/>
      <c r="E34" s="60"/>
      <c r="F34" s="60"/>
      <c r="G34" s="28"/>
      <c r="H34" s="61"/>
      <c r="I34" s="60"/>
      <c r="J34" s="60"/>
      <c r="K34" s="60"/>
      <c r="L34" s="60"/>
      <c r="M34" s="60"/>
      <c r="N34" s="60"/>
      <c r="O34" s="60"/>
      <c r="P34" s="48" t="str">
        <f t="shared" si="1"/>
        <v/>
      </c>
      <c r="Q34" s="48" t="str">
        <f t="shared" si="2"/>
        <v/>
      </c>
      <c r="R34" s="60"/>
    </row>
    <row r="35" spans="1:18">
      <c r="A35" s="50" t="s">
        <v>4</v>
      </c>
      <c r="B35" s="54"/>
      <c r="C35" s="52">
        <v>18</v>
      </c>
      <c r="D35" s="53"/>
      <c r="E35" s="52"/>
      <c r="F35" s="52"/>
      <c r="G35" s="26"/>
      <c r="H35" s="54"/>
      <c r="I35" s="52"/>
      <c r="J35" s="52"/>
      <c r="K35" s="52"/>
      <c r="L35" s="52"/>
      <c r="M35" s="52"/>
      <c r="N35" s="52"/>
      <c r="O35" s="52"/>
      <c r="P35" s="39" t="str">
        <f t="shared" si="1"/>
        <v/>
      </c>
      <c r="Q35" s="39" t="str">
        <f t="shared" si="2"/>
        <v/>
      </c>
      <c r="R35" s="52"/>
    </row>
    <row r="36" spans="1:18">
      <c r="A36" s="42" t="s">
        <v>4</v>
      </c>
      <c r="B36" s="53"/>
      <c r="C36" s="56">
        <v>18</v>
      </c>
      <c r="D36" s="45"/>
      <c r="E36" s="56"/>
      <c r="F36" s="56"/>
      <c r="G36" s="27"/>
      <c r="H36" s="53"/>
      <c r="I36" s="56"/>
      <c r="J36" s="56"/>
      <c r="K36" s="56"/>
      <c r="L36" s="56"/>
      <c r="M36" s="56"/>
      <c r="N36" s="56"/>
      <c r="O36" s="56"/>
      <c r="P36" s="39" t="str">
        <f t="shared" si="1"/>
        <v/>
      </c>
      <c r="Q36" s="39" t="str">
        <f t="shared" si="2"/>
        <v/>
      </c>
      <c r="R36" s="56"/>
    </row>
    <row r="37" spans="1:18">
      <c r="A37" s="42" t="s">
        <v>4</v>
      </c>
      <c r="B37" s="53"/>
      <c r="C37" s="56">
        <v>18</v>
      </c>
      <c r="D37" s="45"/>
      <c r="E37" s="56"/>
      <c r="F37" s="56"/>
      <c r="G37" s="27"/>
      <c r="H37" s="53"/>
      <c r="I37" s="56"/>
      <c r="J37" s="56"/>
      <c r="K37" s="56"/>
      <c r="L37" s="56"/>
      <c r="M37" s="56"/>
      <c r="N37" s="56"/>
      <c r="O37" s="56"/>
      <c r="P37" s="39" t="str">
        <f t="shared" si="1"/>
        <v/>
      </c>
      <c r="Q37" s="39" t="str">
        <f t="shared" si="2"/>
        <v/>
      </c>
      <c r="R37" s="56"/>
    </row>
    <row r="38" spans="1:18">
      <c r="A38" s="42" t="s">
        <v>4</v>
      </c>
      <c r="B38" s="53"/>
      <c r="C38" s="56">
        <v>18</v>
      </c>
      <c r="D38" s="45"/>
      <c r="E38" s="56"/>
      <c r="F38" s="56"/>
      <c r="G38" s="27"/>
      <c r="H38" s="53"/>
      <c r="I38" s="56"/>
      <c r="J38" s="56"/>
      <c r="K38" s="56"/>
      <c r="L38" s="56"/>
      <c r="M38" s="56"/>
      <c r="N38" s="56"/>
      <c r="O38" s="56"/>
      <c r="P38" s="39" t="str">
        <f t="shared" si="1"/>
        <v/>
      </c>
      <c r="Q38" s="39" t="str">
        <f t="shared" si="2"/>
        <v/>
      </c>
      <c r="R38" s="56"/>
    </row>
    <row r="39" spans="1:18">
      <c r="A39" s="42" t="s">
        <v>4</v>
      </c>
      <c r="B39" s="53"/>
      <c r="C39" s="56">
        <v>18</v>
      </c>
      <c r="D39" s="45"/>
      <c r="E39" s="56"/>
      <c r="F39" s="56"/>
      <c r="G39" s="27"/>
      <c r="H39" s="53"/>
      <c r="I39" s="56"/>
      <c r="J39" s="56"/>
      <c r="K39" s="56"/>
      <c r="L39" s="56"/>
      <c r="M39" s="56"/>
      <c r="N39" s="56"/>
      <c r="O39" s="56"/>
      <c r="P39" s="39" t="str">
        <f t="shared" si="1"/>
        <v/>
      </c>
      <c r="Q39" s="39" t="str">
        <f t="shared" si="2"/>
        <v/>
      </c>
      <c r="R39" s="56"/>
    </row>
    <row r="40" spans="1:18">
      <c r="A40" s="42" t="s">
        <v>4</v>
      </c>
      <c r="B40" s="43"/>
      <c r="C40" s="56">
        <v>18</v>
      </c>
      <c r="D40" s="45"/>
      <c r="E40" s="44"/>
      <c r="F40" s="44"/>
      <c r="G40" s="23"/>
      <c r="H40" s="45"/>
      <c r="I40" s="44"/>
      <c r="J40" s="44"/>
      <c r="K40" s="44"/>
      <c r="L40" s="44"/>
      <c r="M40" s="44"/>
      <c r="N40" s="44"/>
      <c r="O40" s="44"/>
      <c r="P40" s="39" t="str">
        <f t="shared" si="1"/>
        <v/>
      </c>
      <c r="Q40" s="39" t="str">
        <f t="shared" si="2"/>
        <v/>
      </c>
      <c r="R40" s="44"/>
    </row>
    <row r="41" spans="1:18">
      <c r="A41" s="42" t="s">
        <v>4</v>
      </c>
      <c r="B41" s="43"/>
      <c r="C41" s="56">
        <v>18</v>
      </c>
      <c r="D41" s="45"/>
      <c r="E41" s="44"/>
      <c r="F41" s="44"/>
      <c r="G41" s="23"/>
      <c r="H41" s="45"/>
      <c r="I41" s="44"/>
      <c r="J41" s="44"/>
      <c r="K41" s="44"/>
      <c r="L41" s="44"/>
      <c r="M41" s="44"/>
      <c r="N41" s="44"/>
      <c r="O41" s="44"/>
      <c r="P41" s="39" t="str">
        <f t="shared" si="1"/>
        <v/>
      </c>
      <c r="Q41" s="39" t="str">
        <f t="shared" si="2"/>
        <v/>
      </c>
      <c r="R41" s="44"/>
    </row>
    <row r="42" spans="1:18">
      <c r="A42" s="42" t="s">
        <v>4</v>
      </c>
      <c r="B42" s="45"/>
      <c r="C42" s="56">
        <v>18</v>
      </c>
      <c r="D42" s="45"/>
      <c r="E42" s="44"/>
      <c r="F42" s="44"/>
      <c r="G42" s="23"/>
      <c r="H42" s="45"/>
      <c r="I42" s="44"/>
      <c r="J42" s="44"/>
      <c r="K42" s="44"/>
      <c r="L42" s="44"/>
      <c r="M42" s="44"/>
      <c r="N42" s="44"/>
      <c r="O42" s="44"/>
      <c r="P42" s="39" t="str">
        <f t="shared" si="1"/>
        <v/>
      </c>
      <c r="Q42" s="39" t="str">
        <f t="shared" si="2"/>
        <v/>
      </c>
      <c r="R42" s="44"/>
    </row>
    <row r="43" spans="1:18">
      <c r="A43" s="42" t="s">
        <v>4</v>
      </c>
      <c r="B43" s="45"/>
      <c r="C43" s="56">
        <v>18</v>
      </c>
      <c r="D43" s="45"/>
      <c r="E43" s="44"/>
      <c r="F43" s="44"/>
      <c r="G43" s="23"/>
      <c r="H43" s="45"/>
      <c r="I43" s="44"/>
      <c r="J43" s="44"/>
      <c r="K43" s="44"/>
      <c r="L43" s="44"/>
      <c r="M43" s="44"/>
      <c r="N43" s="44"/>
      <c r="O43" s="44"/>
      <c r="P43" s="39" t="str">
        <f t="shared" si="1"/>
        <v/>
      </c>
      <c r="Q43" s="39" t="str">
        <f t="shared" si="2"/>
        <v/>
      </c>
      <c r="R43" s="44"/>
    </row>
    <row r="44" spans="1:18" ht="15.75" thickBot="1">
      <c r="A44" s="46" t="s">
        <v>4</v>
      </c>
      <c r="B44" s="49"/>
      <c r="C44" s="48">
        <v>18</v>
      </c>
      <c r="D44" s="49"/>
      <c r="E44" s="48"/>
      <c r="F44" s="48"/>
      <c r="G44" s="25"/>
      <c r="H44" s="49"/>
      <c r="I44" s="48"/>
      <c r="J44" s="48"/>
      <c r="K44" s="48"/>
      <c r="L44" s="48"/>
      <c r="M44" s="48"/>
      <c r="N44" s="48"/>
      <c r="O44" s="48"/>
      <c r="P44" s="48" t="str">
        <f t="shared" si="1"/>
        <v/>
      </c>
      <c r="Q44" s="48" t="str">
        <f t="shared" si="2"/>
        <v/>
      </c>
      <c r="R44" s="48"/>
    </row>
    <row r="45" spans="1:18">
      <c r="A45" s="57" t="s">
        <v>9</v>
      </c>
      <c r="B45" s="53"/>
      <c r="C45" s="56">
        <v>20</v>
      </c>
      <c r="D45" s="53"/>
      <c r="E45" s="56"/>
      <c r="F45" s="56"/>
      <c r="G45" s="27"/>
      <c r="H45" s="53"/>
      <c r="I45" s="56"/>
      <c r="J45" s="56"/>
      <c r="K45" s="56"/>
      <c r="L45" s="56"/>
      <c r="M45" s="56"/>
      <c r="N45" s="56"/>
      <c r="O45" s="56"/>
      <c r="P45" s="39" t="str">
        <f t="shared" si="1"/>
        <v/>
      </c>
      <c r="Q45" s="39" t="str">
        <f t="shared" si="2"/>
        <v/>
      </c>
      <c r="R45" s="74"/>
    </row>
    <row r="46" spans="1:18">
      <c r="A46" s="42" t="s">
        <v>9</v>
      </c>
      <c r="B46" s="53"/>
      <c r="C46" s="56">
        <v>20</v>
      </c>
      <c r="D46" s="45"/>
      <c r="E46" s="56"/>
      <c r="F46" s="56"/>
      <c r="G46" s="27"/>
      <c r="H46" s="53"/>
      <c r="I46" s="56"/>
      <c r="J46" s="56"/>
      <c r="K46" s="56"/>
      <c r="L46" s="56"/>
      <c r="M46" s="56"/>
      <c r="N46" s="56"/>
      <c r="O46" s="56"/>
      <c r="P46" s="39" t="str">
        <f t="shared" si="1"/>
        <v/>
      </c>
      <c r="Q46" s="39" t="str">
        <f t="shared" si="2"/>
        <v/>
      </c>
      <c r="R46" s="56"/>
    </row>
    <row r="47" spans="1:18">
      <c r="A47" s="42" t="s">
        <v>9</v>
      </c>
      <c r="B47" s="53"/>
      <c r="C47" s="56">
        <v>20</v>
      </c>
      <c r="D47" s="45"/>
      <c r="E47" s="56"/>
      <c r="F47" s="56"/>
      <c r="G47" s="27"/>
      <c r="H47" s="53"/>
      <c r="I47" s="56"/>
      <c r="J47" s="56"/>
      <c r="K47" s="56"/>
      <c r="L47" s="56"/>
      <c r="M47" s="56"/>
      <c r="N47" s="56"/>
      <c r="O47" s="56"/>
      <c r="P47" s="39" t="str">
        <f t="shared" si="1"/>
        <v/>
      </c>
      <c r="Q47" s="39" t="str">
        <f t="shared" si="2"/>
        <v/>
      </c>
      <c r="R47" s="74"/>
    </row>
    <row r="48" spans="1:18">
      <c r="A48" s="42" t="s">
        <v>9</v>
      </c>
      <c r="B48" s="43"/>
      <c r="C48" s="44">
        <v>20</v>
      </c>
      <c r="D48" s="45"/>
      <c r="E48" s="44"/>
      <c r="F48" s="44"/>
      <c r="G48" s="23"/>
      <c r="H48" s="45"/>
      <c r="I48" s="44"/>
      <c r="J48" s="44"/>
      <c r="K48" s="44"/>
      <c r="L48" s="44"/>
      <c r="M48" s="44"/>
      <c r="N48" s="44"/>
      <c r="O48" s="44"/>
      <c r="P48" s="39" t="str">
        <f t="shared" si="1"/>
        <v/>
      </c>
      <c r="Q48" s="39" t="str">
        <f t="shared" si="2"/>
        <v/>
      </c>
      <c r="R48" s="44"/>
    </row>
    <row r="49" spans="1:18" ht="15.75" thickBot="1">
      <c r="A49" s="58" t="s">
        <v>9</v>
      </c>
      <c r="B49" s="61"/>
      <c r="C49" s="60">
        <v>20</v>
      </c>
      <c r="D49" s="49"/>
      <c r="E49" s="60"/>
      <c r="F49" s="60"/>
      <c r="G49" s="28"/>
      <c r="H49" s="61"/>
      <c r="I49" s="60"/>
      <c r="J49" s="60"/>
      <c r="K49" s="60"/>
      <c r="L49" s="60"/>
      <c r="M49" s="60"/>
      <c r="N49" s="60"/>
      <c r="O49" s="60"/>
      <c r="P49" s="48" t="str">
        <f t="shared" si="1"/>
        <v/>
      </c>
      <c r="Q49" s="48" t="str">
        <f t="shared" si="2"/>
        <v/>
      </c>
      <c r="R49" s="60"/>
    </row>
    <row r="50" spans="1:18">
      <c r="A50" s="50" t="s">
        <v>10</v>
      </c>
      <c r="B50" s="54"/>
      <c r="C50" s="52">
        <v>20</v>
      </c>
      <c r="D50" s="53"/>
      <c r="E50" s="52"/>
      <c r="F50" s="52"/>
      <c r="G50" s="26"/>
      <c r="H50" s="54"/>
      <c r="I50" s="52"/>
      <c r="J50" s="52"/>
      <c r="K50" s="52"/>
      <c r="L50" s="52"/>
      <c r="M50" s="52"/>
      <c r="N50" s="52"/>
      <c r="O50" s="52"/>
      <c r="P50" s="39" t="str">
        <f t="shared" si="1"/>
        <v/>
      </c>
      <c r="Q50" s="39" t="str">
        <f t="shared" si="2"/>
        <v/>
      </c>
      <c r="R50" s="52"/>
    </row>
    <row r="51" spans="1:18">
      <c r="A51" s="42" t="s">
        <v>10</v>
      </c>
      <c r="B51" s="53"/>
      <c r="C51" s="56">
        <v>20</v>
      </c>
      <c r="D51" s="45"/>
      <c r="E51" s="56"/>
      <c r="F51" s="56"/>
      <c r="G51" s="27"/>
      <c r="H51" s="53"/>
      <c r="I51" s="56"/>
      <c r="J51" s="56"/>
      <c r="K51" s="56"/>
      <c r="L51" s="56"/>
      <c r="M51" s="56"/>
      <c r="N51" s="56"/>
      <c r="O51" s="56"/>
      <c r="P51" s="39" t="str">
        <f t="shared" si="1"/>
        <v/>
      </c>
      <c r="Q51" s="39" t="str">
        <f t="shared" si="2"/>
        <v/>
      </c>
      <c r="R51" s="56"/>
    </row>
    <row r="52" spans="1:18">
      <c r="A52" s="42" t="s">
        <v>10</v>
      </c>
      <c r="B52" s="53"/>
      <c r="C52" s="56">
        <v>20</v>
      </c>
      <c r="D52" s="45"/>
      <c r="E52" s="56"/>
      <c r="F52" s="56"/>
      <c r="G52" s="27"/>
      <c r="H52" s="53"/>
      <c r="I52" s="56"/>
      <c r="J52" s="56"/>
      <c r="K52" s="56"/>
      <c r="L52" s="56"/>
      <c r="M52" s="56"/>
      <c r="N52" s="56"/>
      <c r="O52" s="56"/>
      <c r="P52" s="39" t="str">
        <f t="shared" si="1"/>
        <v/>
      </c>
      <c r="Q52" s="39" t="str">
        <f t="shared" si="2"/>
        <v/>
      </c>
      <c r="R52" s="56"/>
    </row>
    <row r="53" spans="1:18">
      <c r="A53" s="42" t="s">
        <v>10</v>
      </c>
      <c r="B53" s="43"/>
      <c r="C53" s="44">
        <v>20</v>
      </c>
      <c r="D53" s="45"/>
      <c r="E53" s="44"/>
      <c r="F53" s="44"/>
      <c r="G53" s="23"/>
      <c r="H53" s="45"/>
      <c r="I53" s="44"/>
      <c r="J53" s="44"/>
      <c r="K53" s="44"/>
      <c r="L53" s="44"/>
      <c r="M53" s="44"/>
      <c r="N53" s="44"/>
      <c r="O53" s="44"/>
      <c r="P53" s="39" t="str">
        <f t="shared" si="1"/>
        <v/>
      </c>
      <c r="Q53" s="39" t="str">
        <f t="shared" si="2"/>
        <v/>
      </c>
      <c r="R53" s="44"/>
    </row>
    <row r="54" spans="1:18" ht="15.75" thickBot="1">
      <c r="A54" s="46" t="s">
        <v>10</v>
      </c>
      <c r="B54" s="47"/>
      <c r="C54" s="48">
        <v>20</v>
      </c>
      <c r="D54" s="49"/>
      <c r="E54" s="48"/>
      <c r="F54" s="48"/>
      <c r="G54" s="25"/>
      <c r="H54" s="49"/>
      <c r="I54" s="48"/>
      <c r="J54" s="48"/>
      <c r="K54" s="48"/>
      <c r="L54" s="48"/>
      <c r="M54" s="48"/>
      <c r="N54" s="48"/>
      <c r="O54" s="48"/>
      <c r="P54" s="48" t="str">
        <f t="shared" si="1"/>
        <v/>
      </c>
      <c r="Q54" s="48" t="str">
        <f t="shared" si="2"/>
        <v/>
      </c>
      <c r="R54" s="48"/>
    </row>
    <row r="55" spans="1:18">
      <c r="A55" s="57" t="s">
        <v>20</v>
      </c>
      <c r="B55" s="55"/>
      <c r="C55" s="56">
        <v>20</v>
      </c>
      <c r="D55" s="53"/>
      <c r="E55" s="56"/>
      <c r="F55" s="56"/>
      <c r="G55" s="27"/>
      <c r="H55" s="53"/>
      <c r="I55" s="56"/>
      <c r="J55" s="56"/>
      <c r="K55" s="56"/>
      <c r="L55" s="56"/>
      <c r="M55" s="56"/>
      <c r="N55" s="56"/>
      <c r="O55" s="56"/>
      <c r="P55" s="39" t="str">
        <f t="shared" si="1"/>
        <v/>
      </c>
      <c r="Q55" s="39" t="str">
        <f t="shared" si="2"/>
        <v/>
      </c>
      <c r="R55" s="74"/>
    </row>
    <row r="56" spans="1:18">
      <c r="A56" s="42" t="s">
        <v>20</v>
      </c>
      <c r="B56" s="43"/>
      <c r="C56" s="44">
        <v>20</v>
      </c>
      <c r="D56" s="45"/>
      <c r="E56" s="44"/>
      <c r="F56" s="44"/>
      <c r="G56" s="23"/>
      <c r="H56" s="45"/>
      <c r="I56" s="44"/>
      <c r="J56" s="44"/>
      <c r="K56" s="44"/>
      <c r="L56" s="44"/>
      <c r="M56" s="44"/>
      <c r="N56" s="44"/>
      <c r="O56" s="44"/>
      <c r="P56" s="39" t="str">
        <f t="shared" si="1"/>
        <v/>
      </c>
      <c r="Q56" s="39" t="str">
        <f t="shared" si="2"/>
        <v/>
      </c>
      <c r="R56" s="44"/>
    </row>
    <row r="57" spans="1:18">
      <c r="A57" s="42" t="s">
        <v>20</v>
      </c>
      <c r="B57" s="43"/>
      <c r="C57" s="44">
        <v>20</v>
      </c>
      <c r="D57" s="45"/>
      <c r="E57" s="44"/>
      <c r="F57" s="44"/>
      <c r="G57" s="23"/>
      <c r="H57" s="45"/>
      <c r="I57" s="44"/>
      <c r="J57" s="44"/>
      <c r="K57" s="44"/>
      <c r="L57" s="44"/>
      <c r="M57" s="44"/>
      <c r="N57" s="44"/>
      <c r="O57" s="44"/>
      <c r="P57" s="39" t="str">
        <f t="shared" si="1"/>
        <v/>
      </c>
      <c r="Q57" s="39" t="str">
        <f t="shared" si="2"/>
        <v/>
      </c>
      <c r="R57" s="44"/>
    </row>
    <row r="58" spans="1:18">
      <c r="A58" s="42" t="s">
        <v>20</v>
      </c>
      <c r="B58" s="43"/>
      <c r="C58" s="44">
        <v>20</v>
      </c>
      <c r="D58" s="45"/>
      <c r="E58" s="44"/>
      <c r="F58" s="44"/>
      <c r="G58" s="23"/>
      <c r="H58" s="45"/>
      <c r="I58" s="44"/>
      <c r="J58" s="44"/>
      <c r="K58" s="44"/>
      <c r="L58" s="44"/>
      <c r="M58" s="44"/>
      <c r="N58" s="44"/>
      <c r="O58" s="44"/>
      <c r="P58" s="39" t="str">
        <f t="shared" si="1"/>
        <v/>
      </c>
      <c r="Q58" s="39" t="str">
        <f t="shared" si="2"/>
        <v/>
      </c>
      <c r="R58" s="44"/>
    </row>
    <row r="59" spans="1:18" ht="15.75" thickBot="1">
      <c r="A59" s="58" t="s">
        <v>20</v>
      </c>
      <c r="B59" s="59"/>
      <c r="C59" s="60">
        <v>20</v>
      </c>
      <c r="D59" s="49"/>
      <c r="E59" s="60"/>
      <c r="F59" s="60"/>
      <c r="G59" s="28"/>
      <c r="H59" s="61"/>
      <c r="I59" s="60"/>
      <c r="J59" s="60"/>
      <c r="K59" s="60"/>
      <c r="L59" s="60"/>
      <c r="M59" s="60"/>
      <c r="N59" s="60"/>
      <c r="O59" s="60"/>
      <c r="P59" s="48" t="str">
        <f t="shared" si="1"/>
        <v/>
      </c>
      <c r="Q59" s="48" t="str">
        <f t="shared" si="2"/>
        <v/>
      </c>
      <c r="R59" s="60"/>
    </row>
    <row r="60" spans="1:18">
      <c r="A60" s="50" t="s">
        <v>19</v>
      </c>
      <c r="B60" s="51"/>
      <c r="C60" s="52">
        <v>18</v>
      </c>
      <c r="D60" s="53"/>
      <c r="E60" s="52"/>
      <c r="F60" s="52"/>
      <c r="G60" s="26"/>
      <c r="H60" s="54"/>
      <c r="I60" s="52"/>
      <c r="J60" s="52"/>
      <c r="K60" s="52"/>
      <c r="L60" s="52"/>
      <c r="M60" s="52"/>
      <c r="N60" s="52"/>
      <c r="O60" s="52"/>
      <c r="P60" s="39" t="str">
        <f t="shared" si="1"/>
        <v/>
      </c>
      <c r="Q60" s="39" t="str">
        <f t="shared" si="2"/>
        <v/>
      </c>
      <c r="R60" s="52"/>
    </row>
    <row r="61" spans="1:18">
      <c r="A61" s="42" t="s">
        <v>19</v>
      </c>
      <c r="B61" s="43"/>
      <c r="C61" s="44">
        <v>18</v>
      </c>
      <c r="D61" s="45"/>
      <c r="E61" s="44"/>
      <c r="F61" s="44"/>
      <c r="G61" s="23"/>
      <c r="H61" s="45"/>
      <c r="I61" s="44"/>
      <c r="J61" s="44"/>
      <c r="K61" s="44"/>
      <c r="L61" s="44"/>
      <c r="M61" s="44"/>
      <c r="N61" s="44"/>
      <c r="O61" s="44"/>
      <c r="P61" s="39" t="str">
        <f t="shared" si="1"/>
        <v/>
      </c>
      <c r="Q61" s="39" t="str">
        <f t="shared" si="2"/>
        <v/>
      </c>
      <c r="R61" s="73"/>
    </row>
    <row r="62" spans="1:18">
      <c r="A62" s="42" t="s">
        <v>19</v>
      </c>
      <c r="B62" s="43"/>
      <c r="C62" s="44">
        <v>18</v>
      </c>
      <c r="D62" s="45"/>
      <c r="E62" s="44"/>
      <c r="F62" s="44"/>
      <c r="G62" s="23"/>
      <c r="H62" s="45"/>
      <c r="I62" s="44"/>
      <c r="J62" s="44"/>
      <c r="K62" s="44"/>
      <c r="L62" s="44"/>
      <c r="M62" s="44"/>
      <c r="N62" s="44"/>
      <c r="O62" s="44"/>
      <c r="P62" s="39" t="str">
        <f t="shared" si="1"/>
        <v/>
      </c>
      <c r="Q62" s="39" t="str">
        <f t="shared" si="2"/>
        <v/>
      </c>
      <c r="R62" s="44"/>
    </row>
    <row r="63" spans="1:18">
      <c r="A63" s="42" t="s">
        <v>19</v>
      </c>
      <c r="B63" s="43"/>
      <c r="C63" s="44">
        <v>18</v>
      </c>
      <c r="D63" s="45"/>
      <c r="E63" s="44"/>
      <c r="F63" s="44"/>
      <c r="G63" s="23"/>
      <c r="H63" s="45"/>
      <c r="I63" s="44"/>
      <c r="J63" s="44"/>
      <c r="K63" s="44"/>
      <c r="L63" s="44"/>
      <c r="M63" s="44"/>
      <c r="N63" s="44"/>
      <c r="O63" s="44"/>
      <c r="P63" s="39" t="str">
        <f t="shared" si="1"/>
        <v/>
      </c>
      <c r="Q63" s="39" t="str">
        <f t="shared" si="2"/>
        <v/>
      </c>
      <c r="R63" s="44"/>
    </row>
    <row r="64" spans="1:18" ht="15.75" thickBot="1">
      <c r="A64" s="46" t="s">
        <v>19</v>
      </c>
      <c r="B64" s="47"/>
      <c r="C64" s="48">
        <v>18</v>
      </c>
      <c r="D64" s="49"/>
      <c r="E64" s="48"/>
      <c r="F64" s="48"/>
      <c r="G64" s="25"/>
      <c r="H64" s="49"/>
      <c r="I64" s="48"/>
      <c r="J64" s="48"/>
      <c r="K64" s="48"/>
      <c r="L64" s="48"/>
      <c r="M64" s="48"/>
      <c r="N64" s="48"/>
      <c r="O64" s="48"/>
      <c r="P64" s="48" t="str">
        <f t="shared" si="1"/>
        <v/>
      </c>
      <c r="Q64" s="48" t="str">
        <f t="shared" si="2"/>
        <v/>
      </c>
      <c r="R64" s="48"/>
    </row>
    <row r="65" spans="1:18" ht="15.75" thickBot="1">
      <c r="A65" s="81" t="s">
        <v>45</v>
      </c>
      <c r="B65" s="82"/>
      <c r="C65" s="83">
        <v>14</v>
      </c>
      <c r="D65" s="49"/>
      <c r="E65" s="83"/>
      <c r="F65" s="83"/>
      <c r="G65" s="84"/>
      <c r="H65" s="85"/>
      <c r="I65" s="83"/>
      <c r="J65" s="83"/>
      <c r="K65" s="83"/>
      <c r="L65" s="83"/>
      <c r="M65" s="83"/>
      <c r="N65" s="83"/>
      <c r="O65" s="83"/>
      <c r="P65" s="48" t="str">
        <f t="shared" ref="P65:P128" si="3">IF(ISERROR(SEARCH("*cda*",R65)),IF(ISERROR(SEARCH("*cra*",R65)),IF(COUNTA(E65:O65)=0,"",IF(ISERROR(SEARCH("*jeune*",R65)),2*E65+2*F65+G65+H65+I65+J65+K65+L65+M65+N65+O65,2*(2*E65+2*F65+G65+H65+I65+J65+K65+O65))),IF(2*E65+2*F65+G65+H65+I65+J65+K65+L65+M65+N65+O65&gt;=C65,2*E65+2*F65+G65+H65+I65+J65+K65+L65+M65+N65+O65,C65)),IF(2*E65+2*F65+G65+H65+I65+J65+K65+L65+M65+N65+O65&gt;=C65,2*E65+2*F65+G65+H65+I65+J65+K65+L65+M65+N65+O65,C65))</f>
        <v/>
      </c>
      <c r="Q65" s="48" t="str">
        <f t="shared" ref="Q65:Q69" si="4">IF(P65&gt;=min_dafa,P65,"-")</f>
        <v/>
      </c>
      <c r="R65" s="83"/>
    </row>
    <row r="66" spans="1:18" ht="15.75" thickBot="1">
      <c r="A66" s="81" t="s">
        <v>46</v>
      </c>
      <c r="B66" s="82"/>
      <c r="C66" s="83">
        <v>14</v>
      </c>
      <c r="D66" s="49"/>
      <c r="E66" s="83"/>
      <c r="F66" s="83"/>
      <c r="G66" s="84"/>
      <c r="H66" s="85"/>
      <c r="I66" s="83"/>
      <c r="J66" s="83"/>
      <c r="K66" s="83"/>
      <c r="L66" s="83"/>
      <c r="M66" s="83"/>
      <c r="N66" s="83"/>
      <c r="O66" s="83"/>
      <c r="P66" s="48" t="str">
        <f t="shared" si="3"/>
        <v/>
      </c>
      <c r="Q66" s="48" t="str">
        <f t="shared" si="4"/>
        <v/>
      </c>
      <c r="R66" s="83"/>
    </row>
    <row r="67" spans="1:18" ht="15.75" thickBot="1">
      <c r="A67" s="62" t="s">
        <v>21</v>
      </c>
      <c r="B67" s="63"/>
      <c r="C67" s="64">
        <v>18</v>
      </c>
      <c r="D67" s="49"/>
      <c r="E67" s="64"/>
      <c r="F67" s="64"/>
      <c r="G67" s="29"/>
      <c r="H67" s="65"/>
      <c r="I67" s="64"/>
      <c r="J67" s="64"/>
      <c r="K67" s="64"/>
      <c r="L67" s="64"/>
      <c r="M67" s="64"/>
      <c r="N67" s="64"/>
      <c r="O67" s="64"/>
      <c r="P67" s="48" t="str">
        <f t="shared" si="3"/>
        <v/>
      </c>
      <c r="Q67" s="48" t="str">
        <f t="shared" si="4"/>
        <v/>
      </c>
      <c r="R67" s="64"/>
    </row>
    <row r="68" spans="1:18" ht="15.75" thickBot="1">
      <c r="A68" s="62" t="s">
        <v>22</v>
      </c>
      <c r="B68" s="63"/>
      <c r="C68" s="64">
        <v>26</v>
      </c>
      <c r="D68" s="49"/>
      <c r="E68" s="64"/>
      <c r="F68" s="64"/>
      <c r="G68" s="29"/>
      <c r="H68" s="65"/>
      <c r="I68" s="64"/>
      <c r="J68" s="64"/>
      <c r="K68" s="64"/>
      <c r="L68" s="64"/>
      <c r="M68" s="64"/>
      <c r="N68" s="64"/>
      <c r="O68" s="64"/>
      <c r="P68" s="48" t="str">
        <f t="shared" si="3"/>
        <v/>
      </c>
      <c r="Q68" s="48" t="str">
        <f t="shared" si="4"/>
        <v/>
      </c>
      <c r="R68" s="75"/>
    </row>
    <row r="69" spans="1:18" ht="15.75" thickBot="1">
      <c r="A69" s="62" t="s">
        <v>23</v>
      </c>
      <c r="B69" s="63"/>
      <c r="C69" s="64">
        <v>26</v>
      </c>
      <c r="D69" s="49"/>
      <c r="E69" s="64"/>
      <c r="F69" s="64"/>
      <c r="G69" s="29"/>
      <c r="H69" s="65"/>
      <c r="I69" s="64"/>
      <c r="J69" s="64"/>
      <c r="K69" s="64"/>
      <c r="L69" s="64"/>
      <c r="M69" s="64"/>
      <c r="N69" s="64"/>
      <c r="O69" s="64"/>
      <c r="P69" s="48" t="str">
        <f t="shared" si="3"/>
        <v/>
      </c>
      <c r="Q69" s="48" t="str">
        <f t="shared" si="4"/>
        <v/>
      </c>
      <c r="R69" s="64"/>
    </row>
    <row r="70" spans="1:18" ht="15" customHeight="1">
      <c r="A70" s="93" t="s">
        <v>25</v>
      </c>
      <c r="B70" s="55"/>
      <c r="C70" s="56"/>
      <c r="D70" s="53"/>
      <c r="E70" s="66"/>
      <c r="F70" s="66"/>
      <c r="G70" s="27"/>
      <c r="H70" s="53"/>
      <c r="I70" s="66"/>
      <c r="J70" s="66"/>
      <c r="K70" s="66"/>
      <c r="L70" s="66"/>
      <c r="M70" s="66"/>
      <c r="N70" s="66"/>
      <c r="O70" s="66"/>
      <c r="P70" s="39" t="str">
        <f t="shared" si="3"/>
        <v/>
      </c>
      <c r="Q70" s="39" t="str">
        <f t="shared" ref="Q70:Q71" si="5">IF(P70&gt;=min_dafa,P70,"-")</f>
        <v/>
      </c>
      <c r="R70" s="76"/>
    </row>
    <row r="71" spans="1:18">
      <c r="A71" s="94"/>
      <c r="B71" s="43"/>
      <c r="C71" s="56"/>
      <c r="D71" s="45"/>
      <c r="E71" s="67"/>
      <c r="F71" s="67"/>
      <c r="G71" s="23"/>
      <c r="H71" s="45"/>
      <c r="I71" s="67"/>
      <c r="J71" s="67"/>
      <c r="K71" s="67"/>
      <c r="L71" s="67"/>
      <c r="M71" s="67"/>
      <c r="N71" s="67"/>
      <c r="O71" s="67"/>
      <c r="P71" s="39" t="str">
        <f t="shared" si="3"/>
        <v/>
      </c>
      <c r="Q71" s="37" t="str">
        <f t="shared" si="5"/>
        <v/>
      </c>
      <c r="R71" s="77"/>
    </row>
    <row r="72" spans="1:18">
      <c r="A72" s="94"/>
      <c r="B72" s="43"/>
      <c r="C72" s="56"/>
      <c r="D72" s="68"/>
      <c r="E72" s="67"/>
      <c r="F72" s="67"/>
      <c r="G72" s="23"/>
      <c r="H72" s="45"/>
      <c r="I72" s="67"/>
      <c r="J72" s="67"/>
      <c r="K72" s="67"/>
      <c r="L72" s="67"/>
      <c r="M72" s="67"/>
      <c r="N72" s="67"/>
      <c r="O72" s="67"/>
      <c r="P72" s="39" t="str">
        <f t="shared" si="3"/>
        <v/>
      </c>
      <c r="Q72" s="37" t="str">
        <f t="shared" ref="Q72:Q130" si="6">IF(P72&gt;=min_dafa,P72,"-")</f>
        <v/>
      </c>
      <c r="R72" s="77"/>
    </row>
    <row r="73" spans="1:18">
      <c r="A73" s="94"/>
      <c r="B73" s="43"/>
      <c r="C73" s="56"/>
      <c r="D73" s="68"/>
      <c r="E73" s="67"/>
      <c r="F73" s="67"/>
      <c r="G73" s="23"/>
      <c r="H73" s="45"/>
      <c r="I73" s="67"/>
      <c r="J73" s="67"/>
      <c r="K73" s="67"/>
      <c r="L73" s="67"/>
      <c r="M73" s="67"/>
      <c r="N73" s="67"/>
      <c r="O73" s="67"/>
      <c r="P73" s="39" t="str">
        <f t="shared" si="3"/>
        <v/>
      </c>
      <c r="Q73" s="37" t="str">
        <f t="shared" si="6"/>
        <v/>
      </c>
      <c r="R73" s="77"/>
    </row>
    <row r="74" spans="1:18">
      <c r="A74" s="94"/>
      <c r="B74" s="43"/>
      <c r="C74" s="56"/>
      <c r="D74" s="68"/>
      <c r="E74" s="67"/>
      <c r="F74" s="67"/>
      <c r="G74" s="23"/>
      <c r="H74" s="45"/>
      <c r="I74" s="67"/>
      <c r="J74" s="67"/>
      <c r="K74" s="67"/>
      <c r="L74" s="67"/>
      <c r="M74" s="67"/>
      <c r="N74" s="67"/>
      <c r="O74" s="67"/>
      <c r="P74" s="39" t="str">
        <f t="shared" si="3"/>
        <v/>
      </c>
      <c r="Q74" s="37" t="str">
        <f t="shared" si="6"/>
        <v/>
      </c>
      <c r="R74" s="77"/>
    </row>
    <row r="75" spans="1:18">
      <c r="A75" s="94"/>
      <c r="B75" s="43"/>
      <c r="C75" s="56"/>
      <c r="D75" s="68"/>
      <c r="E75" s="67"/>
      <c r="F75" s="67"/>
      <c r="G75" s="23"/>
      <c r="H75" s="45"/>
      <c r="I75" s="67"/>
      <c r="J75" s="67"/>
      <c r="K75" s="67"/>
      <c r="L75" s="67"/>
      <c r="M75" s="67"/>
      <c r="N75" s="67"/>
      <c r="O75" s="67"/>
      <c r="P75" s="39" t="str">
        <f t="shared" si="3"/>
        <v/>
      </c>
      <c r="Q75" s="37" t="str">
        <f t="shared" si="6"/>
        <v/>
      </c>
      <c r="R75" s="77"/>
    </row>
    <row r="76" spans="1:18">
      <c r="A76" s="94"/>
      <c r="B76" s="43"/>
      <c r="C76" s="56"/>
      <c r="D76" s="68"/>
      <c r="E76" s="67"/>
      <c r="F76" s="67"/>
      <c r="G76" s="23"/>
      <c r="H76" s="45"/>
      <c r="I76" s="67"/>
      <c r="J76" s="67"/>
      <c r="K76" s="67"/>
      <c r="L76" s="67"/>
      <c r="M76" s="67"/>
      <c r="N76" s="67"/>
      <c r="O76" s="67"/>
      <c r="P76" s="39" t="str">
        <f t="shared" si="3"/>
        <v/>
      </c>
      <c r="Q76" s="37" t="str">
        <f t="shared" si="6"/>
        <v/>
      </c>
      <c r="R76" s="77"/>
    </row>
    <row r="77" spans="1:18">
      <c r="A77" s="94"/>
      <c r="B77" s="43"/>
      <c r="C77" s="56"/>
      <c r="D77" s="68"/>
      <c r="E77" s="67"/>
      <c r="F77" s="67"/>
      <c r="G77" s="23"/>
      <c r="H77" s="45"/>
      <c r="I77" s="67"/>
      <c r="J77" s="67"/>
      <c r="K77" s="67"/>
      <c r="L77" s="67"/>
      <c r="M77" s="67"/>
      <c r="N77" s="67"/>
      <c r="O77" s="67"/>
      <c r="P77" s="39" t="str">
        <f t="shared" si="3"/>
        <v/>
      </c>
      <c r="Q77" s="37" t="str">
        <f t="shared" si="6"/>
        <v/>
      </c>
      <c r="R77" s="77"/>
    </row>
    <row r="78" spans="1:18">
      <c r="A78" s="94"/>
      <c r="B78" s="43"/>
      <c r="C78" s="56"/>
      <c r="D78" s="44"/>
      <c r="E78" s="67"/>
      <c r="F78" s="67"/>
      <c r="G78" s="23"/>
      <c r="H78" s="45"/>
      <c r="I78" s="67"/>
      <c r="J78" s="67"/>
      <c r="K78" s="67"/>
      <c r="L78" s="67"/>
      <c r="M78" s="67"/>
      <c r="N78" s="67"/>
      <c r="O78" s="67"/>
      <c r="P78" s="39" t="str">
        <f t="shared" si="3"/>
        <v/>
      </c>
      <c r="Q78" s="37" t="str">
        <f t="shared" si="6"/>
        <v/>
      </c>
      <c r="R78" s="77"/>
    </row>
    <row r="79" spans="1:18">
      <c r="A79" s="94"/>
      <c r="B79" s="43"/>
      <c r="C79" s="56"/>
      <c r="D79" s="44"/>
      <c r="E79" s="67"/>
      <c r="F79" s="67"/>
      <c r="G79" s="30"/>
      <c r="H79" s="68"/>
      <c r="I79" s="67"/>
      <c r="J79" s="67"/>
      <c r="K79" s="67"/>
      <c r="L79" s="67"/>
      <c r="M79" s="67"/>
      <c r="N79" s="67"/>
      <c r="O79" s="67"/>
      <c r="P79" s="39" t="str">
        <f t="shared" si="3"/>
        <v/>
      </c>
      <c r="Q79" s="37" t="str">
        <f t="shared" si="6"/>
        <v/>
      </c>
      <c r="R79" s="77"/>
    </row>
    <row r="80" spans="1:18">
      <c r="A80" s="94"/>
      <c r="B80" s="43"/>
      <c r="C80" s="56"/>
      <c r="D80" s="44"/>
      <c r="E80" s="67"/>
      <c r="F80" s="67"/>
      <c r="G80" s="30"/>
      <c r="H80" s="68"/>
      <c r="I80" s="67"/>
      <c r="J80" s="67"/>
      <c r="K80" s="67"/>
      <c r="L80" s="67"/>
      <c r="M80" s="67"/>
      <c r="N80" s="67"/>
      <c r="O80" s="67"/>
      <c r="P80" s="39" t="str">
        <f t="shared" si="3"/>
        <v/>
      </c>
      <c r="Q80" s="37" t="str">
        <f t="shared" si="6"/>
        <v/>
      </c>
      <c r="R80" s="77"/>
    </row>
    <row r="81" spans="1:18">
      <c r="A81" s="94"/>
      <c r="B81" s="43"/>
      <c r="C81" s="56"/>
      <c r="D81" s="44"/>
      <c r="E81" s="67"/>
      <c r="F81" s="67"/>
      <c r="G81" s="30"/>
      <c r="H81" s="68"/>
      <c r="I81" s="67"/>
      <c r="J81" s="67"/>
      <c r="K81" s="67"/>
      <c r="L81" s="67"/>
      <c r="M81" s="67"/>
      <c r="N81" s="67"/>
      <c r="O81" s="67"/>
      <c r="P81" s="39" t="str">
        <f t="shared" si="3"/>
        <v/>
      </c>
      <c r="Q81" s="37" t="str">
        <f t="shared" si="6"/>
        <v/>
      </c>
      <c r="R81" s="77"/>
    </row>
    <row r="82" spans="1:18">
      <c r="A82" s="94"/>
      <c r="B82" s="43"/>
      <c r="C82" s="56"/>
      <c r="D82" s="44"/>
      <c r="E82" s="67"/>
      <c r="F82" s="67"/>
      <c r="G82" s="30"/>
      <c r="H82" s="68"/>
      <c r="I82" s="67"/>
      <c r="J82" s="67"/>
      <c r="K82" s="67"/>
      <c r="L82" s="67"/>
      <c r="M82" s="67"/>
      <c r="N82" s="67"/>
      <c r="O82" s="67"/>
      <c r="P82" s="39" t="str">
        <f t="shared" si="3"/>
        <v/>
      </c>
      <c r="Q82" s="37" t="str">
        <f t="shared" si="6"/>
        <v/>
      </c>
      <c r="R82" s="77"/>
    </row>
    <row r="83" spans="1:18">
      <c r="A83" s="94"/>
      <c r="B83" s="43"/>
      <c r="C83" s="56"/>
      <c r="D83" s="44"/>
      <c r="E83" s="67"/>
      <c r="F83" s="67"/>
      <c r="G83" s="30"/>
      <c r="H83" s="68"/>
      <c r="I83" s="67"/>
      <c r="J83" s="67"/>
      <c r="K83" s="67"/>
      <c r="L83" s="67"/>
      <c r="M83" s="67"/>
      <c r="N83" s="67"/>
      <c r="O83" s="67"/>
      <c r="P83" s="39" t="str">
        <f t="shared" si="3"/>
        <v/>
      </c>
      <c r="Q83" s="37" t="str">
        <f t="shared" si="6"/>
        <v/>
      </c>
      <c r="R83" s="77"/>
    </row>
    <row r="84" spans="1:18">
      <c r="A84" s="94"/>
      <c r="B84" s="43"/>
      <c r="C84" s="56"/>
      <c r="D84" s="44"/>
      <c r="E84" s="67"/>
      <c r="F84" s="67"/>
      <c r="G84" s="30"/>
      <c r="H84" s="68"/>
      <c r="I84" s="67"/>
      <c r="J84" s="67"/>
      <c r="K84" s="67"/>
      <c r="L84" s="67"/>
      <c r="M84" s="67"/>
      <c r="N84" s="67"/>
      <c r="O84" s="67"/>
      <c r="P84" s="39" t="str">
        <f t="shared" si="3"/>
        <v/>
      </c>
      <c r="Q84" s="37" t="str">
        <f t="shared" si="6"/>
        <v/>
      </c>
      <c r="R84" s="77"/>
    </row>
    <row r="85" spans="1:18">
      <c r="A85" s="94"/>
      <c r="B85" s="43"/>
      <c r="C85" s="56"/>
      <c r="D85" s="44"/>
      <c r="E85" s="67"/>
      <c r="F85" s="67"/>
      <c r="G85" s="30"/>
      <c r="H85" s="68"/>
      <c r="I85" s="67"/>
      <c r="J85" s="67"/>
      <c r="K85" s="67"/>
      <c r="L85" s="67"/>
      <c r="M85" s="67"/>
      <c r="N85" s="67"/>
      <c r="O85" s="67"/>
      <c r="P85" s="39" t="str">
        <f t="shared" si="3"/>
        <v/>
      </c>
      <c r="Q85" s="37" t="str">
        <f t="shared" si="6"/>
        <v/>
      </c>
      <c r="R85" s="77"/>
    </row>
    <row r="86" spans="1:18">
      <c r="A86" s="94"/>
      <c r="B86" s="43"/>
      <c r="C86" s="56"/>
      <c r="D86" s="44"/>
      <c r="E86" s="67"/>
      <c r="F86" s="67"/>
      <c r="G86" s="30"/>
      <c r="H86" s="68"/>
      <c r="I86" s="67"/>
      <c r="J86" s="67"/>
      <c r="K86" s="67"/>
      <c r="L86" s="67"/>
      <c r="M86" s="67"/>
      <c r="N86" s="67"/>
      <c r="O86" s="67"/>
      <c r="P86" s="39" t="str">
        <f t="shared" si="3"/>
        <v/>
      </c>
      <c r="Q86" s="37" t="str">
        <f t="shared" si="6"/>
        <v/>
      </c>
      <c r="R86" s="77"/>
    </row>
    <row r="87" spans="1:18">
      <c r="A87" s="94"/>
      <c r="B87" s="43"/>
      <c r="C87" s="56"/>
      <c r="D87" s="44"/>
      <c r="E87" s="67"/>
      <c r="F87" s="67"/>
      <c r="G87" s="30"/>
      <c r="H87" s="68"/>
      <c r="I87" s="67"/>
      <c r="J87" s="67"/>
      <c r="K87" s="67"/>
      <c r="L87" s="67"/>
      <c r="M87" s="67"/>
      <c r="N87" s="67"/>
      <c r="O87" s="67"/>
      <c r="P87" s="39" t="str">
        <f t="shared" si="3"/>
        <v/>
      </c>
      <c r="Q87" s="37" t="str">
        <f t="shared" si="6"/>
        <v/>
      </c>
      <c r="R87" s="77"/>
    </row>
    <row r="88" spans="1:18">
      <c r="A88" s="94"/>
      <c r="B88" s="43"/>
      <c r="C88" s="56"/>
      <c r="D88" s="44"/>
      <c r="E88" s="67"/>
      <c r="F88" s="67"/>
      <c r="G88" s="30"/>
      <c r="H88" s="68"/>
      <c r="I88" s="67"/>
      <c r="J88" s="67"/>
      <c r="K88" s="67"/>
      <c r="L88" s="67"/>
      <c r="M88" s="67"/>
      <c r="N88" s="67"/>
      <c r="O88" s="67"/>
      <c r="P88" s="39" t="str">
        <f t="shared" si="3"/>
        <v/>
      </c>
      <c r="Q88" s="37" t="str">
        <f t="shared" si="6"/>
        <v/>
      </c>
      <c r="R88" s="77"/>
    </row>
    <row r="89" spans="1:18">
      <c r="A89" s="94"/>
      <c r="B89" s="43"/>
      <c r="C89" s="56"/>
      <c r="D89" s="44"/>
      <c r="E89" s="67"/>
      <c r="F89" s="67"/>
      <c r="G89" s="30"/>
      <c r="H89" s="68"/>
      <c r="I89" s="67"/>
      <c r="J89" s="67"/>
      <c r="K89" s="67"/>
      <c r="L89" s="67"/>
      <c r="M89" s="67"/>
      <c r="N89" s="67"/>
      <c r="O89" s="67"/>
      <c r="P89" s="39" t="str">
        <f t="shared" si="3"/>
        <v/>
      </c>
      <c r="Q89" s="37" t="str">
        <f t="shared" si="6"/>
        <v/>
      </c>
      <c r="R89" s="77"/>
    </row>
    <row r="90" spans="1:18">
      <c r="A90" s="94"/>
      <c r="B90" s="43"/>
      <c r="C90" s="56"/>
      <c r="D90" s="44"/>
      <c r="E90" s="67"/>
      <c r="F90" s="67"/>
      <c r="G90" s="30"/>
      <c r="H90" s="68"/>
      <c r="I90" s="67"/>
      <c r="J90" s="67"/>
      <c r="K90" s="67"/>
      <c r="L90" s="67"/>
      <c r="M90" s="67"/>
      <c r="N90" s="67"/>
      <c r="O90" s="67"/>
      <c r="P90" s="39" t="str">
        <f t="shared" si="3"/>
        <v/>
      </c>
      <c r="Q90" s="37" t="str">
        <f t="shared" si="6"/>
        <v/>
      </c>
      <c r="R90" s="77"/>
    </row>
    <row r="91" spans="1:18">
      <c r="A91" s="94"/>
      <c r="B91" s="43"/>
      <c r="C91" s="56"/>
      <c r="D91" s="44"/>
      <c r="E91" s="67"/>
      <c r="F91" s="67"/>
      <c r="G91" s="30"/>
      <c r="H91" s="68"/>
      <c r="I91" s="67"/>
      <c r="J91" s="67"/>
      <c r="K91" s="67"/>
      <c r="L91" s="67"/>
      <c r="M91" s="67"/>
      <c r="N91" s="67"/>
      <c r="O91" s="67"/>
      <c r="P91" s="39" t="str">
        <f t="shared" si="3"/>
        <v/>
      </c>
      <c r="Q91" s="37" t="str">
        <f t="shared" si="6"/>
        <v/>
      </c>
      <c r="R91" s="77"/>
    </row>
    <row r="92" spans="1:18">
      <c r="A92" s="94"/>
      <c r="B92" s="43"/>
      <c r="C92" s="56"/>
      <c r="D92" s="44"/>
      <c r="E92" s="67"/>
      <c r="F92" s="67"/>
      <c r="G92" s="30"/>
      <c r="H92" s="68"/>
      <c r="I92" s="67"/>
      <c r="J92" s="67"/>
      <c r="K92" s="67"/>
      <c r="L92" s="67"/>
      <c r="M92" s="67"/>
      <c r="N92" s="67"/>
      <c r="O92" s="67"/>
      <c r="P92" s="39" t="str">
        <f t="shared" si="3"/>
        <v/>
      </c>
      <c r="Q92" s="37" t="str">
        <f t="shared" si="6"/>
        <v/>
      </c>
      <c r="R92" s="77"/>
    </row>
    <row r="93" spans="1:18">
      <c r="A93" s="94"/>
      <c r="B93" s="43"/>
      <c r="C93" s="56"/>
      <c r="D93" s="44"/>
      <c r="E93" s="67"/>
      <c r="F93" s="67"/>
      <c r="G93" s="30"/>
      <c r="H93" s="68"/>
      <c r="I93" s="67"/>
      <c r="J93" s="67"/>
      <c r="K93" s="67"/>
      <c r="L93" s="67"/>
      <c r="M93" s="67"/>
      <c r="N93" s="67"/>
      <c r="O93" s="67"/>
      <c r="P93" s="39" t="str">
        <f t="shared" si="3"/>
        <v/>
      </c>
      <c r="Q93" s="37" t="str">
        <f t="shared" si="6"/>
        <v/>
      </c>
      <c r="R93" s="77"/>
    </row>
    <row r="94" spans="1:18">
      <c r="A94" s="94"/>
      <c r="B94" s="43"/>
      <c r="C94" s="56"/>
      <c r="D94" s="44"/>
      <c r="E94" s="67"/>
      <c r="F94" s="67"/>
      <c r="G94" s="30"/>
      <c r="H94" s="68"/>
      <c r="I94" s="67"/>
      <c r="J94" s="67"/>
      <c r="K94" s="67"/>
      <c r="L94" s="67"/>
      <c r="M94" s="67"/>
      <c r="N94" s="67"/>
      <c r="O94" s="67"/>
      <c r="P94" s="39" t="str">
        <f t="shared" si="3"/>
        <v/>
      </c>
      <c r="Q94" s="37" t="str">
        <f t="shared" si="6"/>
        <v/>
      </c>
      <c r="R94" s="77"/>
    </row>
    <row r="95" spans="1:18">
      <c r="A95" s="94"/>
      <c r="B95" s="43"/>
      <c r="C95" s="56"/>
      <c r="D95" s="44"/>
      <c r="E95" s="67"/>
      <c r="F95" s="67"/>
      <c r="G95" s="30"/>
      <c r="H95" s="68"/>
      <c r="I95" s="67"/>
      <c r="J95" s="67"/>
      <c r="K95" s="67"/>
      <c r="L95" s="67"/>
      <c r="M95" s="67"/>
      <c r="N95" s="67"/>
      <c r="O95" s="67"/>
      <c r="P95" s="39" t="str">
        <f t="shared" si="3"/>
        <v/>
      </c>
      <c r="Q95" s="37" t="str">
        <f t="shared" si="6"/>
        <v/>
      </c>
      <c r="R95" s="77"/>
    </row>
    <row r="96" spans="1:18">
      <c r="A96" s="94"/>
      <c r="B96" s="43"/>
      <c r="C96" s="56"/>
      <c r="D96" s="44"/>
      <c r="E96" s="67"/>
      <c r="F96" s="67"/>
      <c r="G96" s="30"/>
      <c r="H96" s="68"/>
      <c r="I96" s="67"/>
      <c r="J96" s="67"/>
      <c r="K96" s="67"/>
      <c r="L96" s="67"/>
      <c r="M96" s="67"/>
      <c r="N96" s="67"/>
      <c r="O96" s="67"/>
      <c r="P96" s="39" t="str">
        <f t="shared" si="3"/>
        <v/>
      </c>
      <c r="Q96" s="37" t="str">
        <f t="shared" si="6"/>
        <v/>
      </c>
      <c r="R96" s="77"/>
    </row>
    <row r="97" spans="1:18">
      <c r="A97" s="94"/>
      <c r="B97" s="43"/>
      <c r="C97" s="56"/>
      <c r="D97" s="44"/>
      <c r="E97" s="67"/>
      <c r="F97" s="67"/>
      <c r="G97" s="30"/>
      <c r="H97" s="68"/>
      <c r="I97" s="67"/>
      <c r="J97" s="67"/>
      <c r="K97" s="67"/>
      <c r="L97" s="67"/>
      <c r="M97" s="67"/>
      <c r="N97" s="67"/>
      <c r="O97" s="67"/>
      <c r="P97" s="39" t="str">
        <f t="shared" si="3"/>
        <v/>
      </c>
      <c r="Q97" s="37" t="str">
        <f t="shared" si="6"/>
        <v/>
      </c>
      <c r="R97" s="77"/>
    </row>
    <row r="98" spans="1:18">
      <c r="A98" s="94"/>
      <c r="B98" s="43"/>
      <c r="C98" s="56"/>
      <c r="D98" s="44"/>
      <c r="E98" s="67"/>
      <c r="F98" s="67"/>
      <c r="G98" s="30"/>
      <c r="H98" s="68"/>
      <c r="I98" s="67"/>
      <c r="J98" s="67"/>
      <c r="K98" s="67"/>
      <c r="L98" s="67"/>
      <c r="M98" s="67"/>
      <c r="N98" s="67"/>
      <c r="O98" s="67"/>
      <c r="P98" s="39" t="str">
        <f t="shared" si="3"/>
        <v/>
      </c>
      <c r="Q98" s="37" t="str">
        <f t="shared" si="6"/>
        <v/>
      </c>
      <c r="R98" s="77"/>
    </row>
    <row r="99" spans="1:18">
      <c r="A99" s="94"/>
      <c r="B99" s="43"/>
      <c r="C99" s="56"/>
      <c r="D99" s="44"/>
      <c r="E99" s="67"/>
      <c r="F99" s="67"/>
      <c r="G99" s="30"/>
      <c r="H99" s="68"/>
      <c r="I99" s="67"/>
      <c r="J99" s="67"/>
      <c r="K99" s="67"/>
      <c r="L99" s="67"/>
      <c r="M99" s="67"/>
      <c r="N99" s="67"/>
      <c r="O99" s="67"/>
      <c r="P99" s="39" t="str">
        <f t="shared" si="3"/>
        <v/>
      </c>
      <c r="Q99" s="37" t="str">
        <f t="shared" si="6"/>
        <v/>
      </c>
      <c r="R99" s="77"/>
    </row>
    <row r="100" spans="1:18">
      <c r="A100" s="94"/>
      <c r="B100" s="43"/>
      <c r="C100" s="56"/>
      <c r="D100" s="44"/>
      <c r="E100" s="67"/>
      <c r="F100" s="67"/>
      <c r="G100" s="30"/>
      <c r="H100" s="68"/>
      <c r="I100" s="67"/>
      <c r="J100" s="67"/>
      <c r="K100" s="67"/>
      <c r="L100" s="67"/>
      <c r="M100" s="67"/>
      <c r="N100" s="67"/>
      <c r="O100" s="67"/>
      <c r="P100" s="39" t="str">
        <f t="shared" si="3"/>
        <v/>
      </c>
      <c r="Q100" s="37" t="str">
        <f t="shared" si="6"/>
        <v/>
      </c>
      <c r="R100" s="77"/>
    </row>
    <row r="101" spans="1:18">
      <c r="A101" s="94"/>
      <c r="B101" s="43"/>
      <c r="C101" s="56"/>
      <c r="D101" s="44"/>
      <c r="E101" s="67"/>
      <c r="F101" s="67"/>
      <c r="G101" s="30"/>
      <c r="H101" s="68"/>
      <c r="I101" s="67"/>
      <c r="J101" s="67"/>
      <c r="K101" s="67"/>
      <c r="L101" s="67"/>
      <c r="M101" s="67"/>
      <c r="N101" s="67"/>
      <c r="O101" s="67"/>
      <c r="P101" s="39" t="str">
        <f t="shared" si="3"/>
        <v/>
      </c>
      <c r="Q101" s="37" t="str">
        <f t="shared" si="6"/>
        <v/>
      </c>
      <c r="R101" s="77"/>
    </row>
    <row r="102" spans="1:18">
      <c r="A102" s="94"/>
      <c r="B102" s="43"/>
      <c r="C102" s="56"/>
      <c r="D102" s="44"/>
      <c r="E102" s="67"/>
      <c r="F102" s="67"/>
      <c r="G102" s="30"/>
      <c r="H102" s="68"/>
      <c r="I102" s="67"/>
      <c r="J102" s="67"/>
      <c r="K102" s="67"/>
      <c r="L102" s="67"/>
      <c r="M102" s="67"/>
      <c r="N102" s="67"/>
      <c r="O102" s="67"/>
      <c r="P102" s="39" t="str">
        <f t="shared" si="3"/>
        <v/>
      </c>
      <c r="Q102" s="37" t="str">
        <f t="shared" si="6"/>
        <v/>
      </c>
      <c r="R102" s="77"/>
    </row>
    <row r="103" spans="1:18">
      <c r="A103" s="94"/>
      <c r="B103" s="43"/>
      <c r="C103" s="56"/>
      <c r="D103" s="44"/>
      <c r="E103" s="67"/>
      <c r="F103" s="67"/>
      <c r="G103" s="30"/>
      <c r="H103" s="68"/>
      <c r="I103" s="67"/>
      <c r="J103" s="67"/>
      <c r="K103" s="67"/>
      <c r="L103" s="67"/>
      <c r="M103" s="67"/>
      <c r="N103" s="67"/>
      <c r="O103" s="67"/>
      <c r="P103" s="39" t="str">
        <f t="shared" si="3"/>
        <v/>
      </c>
      <c r="Q103" s="37" t="str">
        <f t="shared" si="6"/>
        <v/>
      </c>
      <c r="R103" s="77"/>
    </row>
    <row r="104" spans="1:18">
      <c r="A104" s="94"/>
      <c r="B104" s="67"/>
      <c r="C104" s="56"/>
      <c r="D104" s="68"/>
      <c r="E104" s="67"/>
      <c r="F104" s="67"/>
      <c r="G104" s="30"/>
      <c r="H104" s="68"/>
      <c r="I104" s="67"/>
      <c r="J104" s="67"/>
      <c r="K104" s="67"/>
      <c r="L104" s="67"/>
      <c r="M104" s="67"/>
      <c r="N104" s="67"/>
      <c r="O104" s="67"/>
      <c r="P104" s="39" t="str">
        <f t="shared" si="3"/>
        <v/>
      </c>
      <c r="Q104" s="37" t="str">
        <f t="shared" si="6"/>
        <v/>
      </c>
      <c r="R104" s="77"/>
    </row>
    <row r="105" spans="1:18">
      <c r="A105" s="94"/>
      <c r="B105" s="67"/>
      <c r="C105" s="56"/>
      <c r="D105" s="68"/>
      <c r="E105" s="67"/>
      <c r="F105" s="67"/>
      <c r="G105" s="30"/>
      <c r="H105" s="68"/>
      <c r="I105" s="67"/>
      <c r="J105" s="67"/>
      <c r="K105" s="67"/>
      <c r="L105" s="67"/>
      <c r="M105" s="67"/>
      <c r="N105" s="67"/>
      <c r="O105" s="67"/>
      <c r="P105" s="39" t="str">
        <f t="shared" si="3"/>
        <v/>
      </c>
      <c r="Q105" s="37" t="str">
        <f t="shared" si="6"/>
        <v/>
      </c>
      <c r="R105" s="77"/>
    </row>
    <row r="106" spans="1:18">
      <c r="A106" s="94"/>
      <c r="B106" s="67"/>
      <c r="C106" s="56"/>
      <c r="D106" s="68"/>
      <c r="E106" s="67"/>
      <c r="F106" s="67"/>
      <c r="G106" s="30"/>
      <c r="H106" s="68"/>
      <c r="I106" s="67"/>
      <c r="J106" s="67"/>
      <c r="K106" s="67"/>
      <c r="L106" s="67"/>
      <c r="M106" s="67"/>
      <c r="N106" s="67"/>
      <c r="O106" s="67"/>
      <c r="P106" s="39" t="str">
        <f t="shared" si="3"/>
        <v/>
      </c>
      <c r="Q106" s="37" t="str">
        <f t="shared" si="6"/>
        <v/>
      </c>
      <c r="R106" s="77"/>
    </row>
    <row r="107" spans="1:18">
      <c r="A107" s="94"/>
      <c r="B107" s="67"/>
      <c r="C107" s="56"/>
      <c r="D107" s="68"/>
      <c r="E107" s="67"/>
      <c r="F107" s="67"/>
      <c r="G107" s="30"/>
      <c r="H107" s="68"/>
      <c r="I107" s="67"/>
      <c r="J107" s="67"/>
      <c r="K107" s="67"/>
      <c r="L107" s="67"/>
      <c r="M107" s="67"/>
      <c r="N107" s="67"/>
      <c r="O107" s="67"/>
      <c r="P107" s="39" t="str">
        <f t="shared" si="3"/>
        <v/>
      </c>
      <c r="Q107" s="37" t="str">
        <f t="shared" si="6"/>
        <v/>
      </c>
      <c r="R107" s="77"/>
    </row>
    <row r="108" spans="1:18">
      <c r="A108" s="94"/>
      <c r="B108" s="67"/>
      <c r="C108" s="56"/>
      <c r="D108" s="68"/>
      <c r="E108" s="67"/>
      <c r="F108" s="67"/>
      <c r="G108" s="30"/>
      <c r="H108" s="68"/>
      <c r="I108" s="67"/>
      <c r="J108" s="67"/>
      <c r="K108" s="67"/>
      <c r="L108" s="67"/>
      <c r="M108" s="67"/>
      <c r="N108" s="67"/>
      <c r="O108" s="67"/>
      <c r="P108" s="39" t="str">
        <f t="shared" si="3"/>
        <v/>
      </c>
      <c r="Q108" s="37" t="str">
        <f t="shared" si="6"/>
        <v/>
      </c>
      <c r="R108" s="77"/>
    </row>
    <row r="109" spans="1:18">
      <c r="A109" s="94"/>
      <c r="B109" s="67"/>
      <c r="C109" s="56"/>
      <c r="D109" s="68"/>
      <c r="E109" s="67"/>
      <c r="F109" s="67"/>
      <c r="G109" s="30"/>
      <c r="H109" s="68"/>
      <c r="I109" s="67"/>
      <c r="J109" s="67"/>
      <c r="K109" s="67"/>
      <c r="L109" s="67"/>
      <c r="M109" s="67"/>
      <c r="N109" s="67"/>
      <c r="O109" s="67"/>
      <c r="P109" s="39" t="str">
        <f t="shared" si="3"/>
        <v/>
      </c>
      <c r="Q109" s="37" t="str">
        <f t="shared" si="6"/>
        <v/>
      </c>
      <c r="R109" s="77"/>
    </row>
    <row r="110" spans="1:18">
      <c r="A110" s="94"/>
      <c r="B110" s="67"/>
      <c r="C110" s="56"/>
      <c r="D110" s="68"/>
      <c r="E110" s="67"/>
      <c r="F110" s="67"/>
      <c r="G110" s="30"/>
      <c r="H110" s="68"/>
      <c r="I110" s="67"/>
      <c r="J110" s="67"/>
      <c r="K110" s="67"/>
      <c r="L110" s="67"/>
      <c r="M110" s="67"/>
      <c r="N110" s="67"/>
      <c r="O110" s="67"/>
      <c r="P110" s="39" t="str">
        <f t="shared" si="3"/>
        <v/>
      </c>
      <c r="Q110" s="37" t="str">
        <f t="shared" si="6"/>
        <v/>
      </c>
      <c r="R110" s="77"/>
    </row>
    <row r="111" spans="1:18">
      <c r="A111" s="94"/>
      <c r="B111" s="67"/>
      <c r="C111" s="56"/>
      <c r="D111" s="68"/>
      <c r="E111" s="67"/>
      <c r="F111" s="67"/>
      <c r="G111" s="30"/>
      <c r="H111" s="68"/>
      <c r="I111" s="67"/>
      <c r="J111" s="67"/>
      <c r="K111" s="67"/>
      <c r="L111" s="67"/>
      <c r="M111" s="67"/>
      <c r="N111" s="67"/>
      <c r="O111" s="67"/>
      <c r="P111" s="39" t="str">
        <f t="shared" si="3"/>
        <v/>
      </c>
      <c r="Q111" s="37" t="str">
        <f t="shared" si="6"/>
        <v/>
      </c>
      <c r="R111" s="77"/>
    </row>
    <row r="112" spans="1:18">
      <c r="A112" s="94"/>
      <c r="B112" s="67"/>
      <c r="C112" s="56"/>
      <c r="D112" s="68"/>
      <c r="E112" s="67"/>
      <c r="F112" s="67"/>
      <c r="G112" s="30"/>
      <c r="H112" s="68"/>
      <c r="I112" s="67"/>
      <c r="J112" s="67"/>
      <c r="K112" s="67"/>
      <c r="L112" s="67"/>
      <c r="M112" s="67"/>
      <c r="N112" s="67"/>
      <c r="O112" s="67"/>
      <c r="P112" s="39" t="str">
        <f t="shared" si="3"/>
        <v/>
      </c>
      <c r="Q112" s="37" t="str">
        <f t="shared" si="6"/>
        <v/>
      </c>
      <c r="R112" s="77"/>
    </row>
    <row r="113" spans="1:18">
      <c r="A113" s="94"/>
      <c r="B113" s="67"/>
      <c r="C113" s="56"/>
      <c r="D113" s="68"/>
      <c r="E113" s="67"/>
      <c r="F113" s="67"/>
      <c r="G113" s="30"/>
      <c r="H113" s="68"/>
      <c r="I113" s="67"/>
      <c r="J113" s="67"/>
      <c r="K113" s="67"/>
      <c r="L113" s="67"/>
      <c r="M113" s="67"/>
      <c r="N113" s="67"/>
      <c r="O113" s="67"/>
      <c r="P113" s="39" t="str">
        <f t="shared" si="3"/>
        <v/>
      </c>
      <c r="Q113" s="37" t="str">
        <f t="shared" si="6"/>
        <v/>
      </c>
      <c r="R113" s="77"/>
    </row>
    <row r="114" spans="1:18">
      <c r="A114" s="94"/>
      <c r="B114" s="67"/>
      <c r="C114" s="56"/>
      <c r="D114" s="68"/>
      <c r="E114" s="67"/>
      <c r="F114" s="67"/>
      <c r="G114" s="30"/>
      <c r="H114" s="68"/>
      <c r="I114" s="67"/>
      <c r="J114" s="67"/>
      <c r="K114" s="67"/>
      <c r="L114" s="67"/>
      <c r="M114" s="67"/>
      <c r="N114" s="67"/>
      <c r="O114" s="67"/>
      <c r="P114" s="39" t="str">
        <f t="shared" si="3"/>
        <v/>
      </c>
      <c r="Q114" s="37" t="str">
        <f t="shared" si="6"/>
        <v/>
      </c>
      <c r="R114" s="77"/>
    </row>
    <row r="115" spans="1:18">
      <c r="A115" s="94"/>
      <c r="B115" s="67"/>
      <c r="C115" s="56"/>
      <c r="D115" s="68"/>
      <c r="E115" s="67"/>
      <c r="F115" s="67"/>
      <c r="G115" s="30"/>
      <c r="H115" s="68"/>
      <c r="I115" s="67"/>
      <c r="J115" s="67"/>
      <c r="K115" s="67"/>
      <c r="L115" s="67"/>
      <c r="M115" s="67"/>
      <c r="N115" s="67"/>
      <c r="O115" s="67"/>
      <c r="P115" s="39" t="str">
        <f t="shared" si="3"/>
        <v/>
      </c>
      <c r="Q115" s="37" t="str">
        <f t="shared" si="6"/>
        <v/>
      </c>
      <c r="R115" s="77"/>
    </row>
    <row r="116" spans="1:18">
      <c r="A116" s="94"/>
      <c r="B116" s="67"/>
      <c r="C116" s="56"/>
      <c r="D116" s="68"/>
      <c r="E116" s="67"/>
      <c r="F116" s="67"/>
      <c r="G116" s="30"/>
      <c r="H116" s="68"/>
      <c r="I116" s="67"/>
      <c r="J116" s="67"/>
      <c r="K116" s="67"/>
      <c r="L116" s="67"/>
      <c r="M116" s="67"/>
      <c r="N116" s="67"/>
      <c r="O116" s="67"/>
      <c r="P116" s="39" t="str">
        <f t="shared" si="3"/>
        <v/>
      </c>
      <c r="Q116" s="37" t="str">
        <f t="shared" si="6"/>
        <v/>
      </c>
      <c r="R116" s="77"/>
    </row>
    <row r="117" spans="1:18">
      <c r="A117" s="94"/>
      <c r="B117" s="67"/>
      <c r="C117" s="56"/>
      <c r="D117" s="68"/>
      <c r="E117" s="67"/>
      <c r="F117" s="67"/>
      <c r="G117" s="30"/>
      <c r="H117" s="68"/>
      <c r="I117" s="67"/>
      <c r="J117" s="67"/>
      <c r="K117" s="67"/>
      <c r="L117" s="67"/>
      <c r="M117" s="67"/>
      <c r="N117" s="67"/>
      <c r="O117" s="67"/>
      <c r="P117" s="39" t="str">
        <f t="shared" si="3"/>
        <v/>
      </c>
      <c r="Q117" s="37" t="str">
        <f t="shared" si="6"/>
        <v/>
      </c>
      <c r="R117" s="77"/>
    </row>
    <row r="118" spans="1:18">
      <c r="A118" s="94"/>
      <c r="B118" s="69"/>
      <c r="C118" s="56"/>
      <c r="D118" s="70"/>
      <c r="E118" s="69"/>
      <c r="F118" s="69"/>
      <c r="G118" s="31"/>
      <c r="H118" s="70"/>
      <c r="I118" s="69"/>
      <c r="J118" s="69"/>
      <c r="K118" s="69"/>
      <c r="L118" s="69"/>
      <c r="M118" s="69"/>
      <c r="N118" s="69"/>
      <c r="O118" s="69"/>
      <c r="P118" s="39" t="str">
        <f t="shared" si="3"/>
        <v/>
      </c>
      <c r="Q118" s="37" t="str">
        <f t="shared" si="6"/>
        <v/>
      </c>
      <c r="R118" s="78"/>
    </row>
    <row r="119" spans="1:18">
      <c r="A119" s="94"/>
      <c r="B119" s="69"/>
      <c r="C119" s="56"/>
      <c r="D119" s="70"/>
      <c r="E119" s="69"/>
      <c r="F119" s="69"/>
      <c r="G119" s="31"/>
      <c r="H119" s="70"/>
      <c r="I119" s="69"/>
      <c r="J119" s="69"/>
      <c r="K119" s="69"/>
      <c r="L119" s="69"/>
      <c r="M119" s="69"/>
      <c r="N119" s="69"/>
      <c r="O119" s="69"/>
      <c r="P119" s="39" t="str">
        <f t="shared" si="3"/>
        <v/>
      </c>
      <c r="Q119" s="37" t="str">
        <f t="shared" si="6"/>
        <v/>
      </c>
      <c r="R119" s="78"/>
    </row>
    <row r="120" spans="1:18">
      <c r="A120" s="94"/>
      <c r="B120" s="69"/>
      <c r="C120" s="56"/>
      <c r="D120" s="70"/>
      <c r="E120" s="69"/>
      <c r="F120" s="69"/>
      <c r="G120" s="31"/>
      <c r="H120" s="70"/>
      <c r="I120" s="69"/>
      <c r="J120" s="69"/>
      <c r="K120" s="69"/>
      <c r="L120" s="69"/>
      <c r="M120" s="69"/>
      <c r="N120" s="69"/>
      <c r="O120" s="69"/>
      <c r="P120" s="39" t="str">
        <f t="shared" si="3"/>
        <v/>
      </c>
      <c r="Q120" s="37" t="str">
        <f t="shared" si="6"/>
        <v/>
      </c>
      <c r="R120" s="78"/>
    </row>
    <row r="121" spans="1:18">
      <c r="A121" s="94"/>
      <c r="B121" s="69"/>
      <c r="C121" s="56"/>
      <c r="D121" s="70"/>
      <c r="E121" s="69"/>
      <c r="F121" s="69"/>
      <c r="G121" s="31"/>
      <c r="H121" s="70"/>
      <c r="I121" s="69"/>
      <c r="J121" s="69"/>
      <c r="K121" s="69"/>
      <c r="L121" s="69"/>
      <c r="M121" s="69"/>
      <c r="N121" s="69"/>
      <c r="O121" s="69"/>
      <c r="P121" s="39" t="str">
        <f t="shared" si="3"/>
        <v/>
      </c>
      <c r="Q121" s="37" t="str">
        <f t="shared" si="6"/>
        <v/>
      </c>
      <c r="R121" s="78"/>
    </row>
    <row r="122" spans="1:18">
      <c r="A122" s="94"/>
      <c r="B122" s="69"/>
      <c r="C122" s="56"/>
      <c r="D122" s="70"/>
      <c r="E122" s="69"/>
      <c r="F122" s="69"/>
      <c r="G122" s="31"/>
      <c r="H122" s="70"/>
      <c r="I122" s="69"/>
      <c r="J122" s="69"/>
      <c r="K122" s="69"/>
      <c r="L122" s="69"/>
      <c r="M122" s="69"/>
      <c r="N122" s="69"/>
      <c r="O122" s="69"/>
      <c r="P122" s="39" t="str">
        <f t="shared" si="3"/>
        <v/>
      </c>
      <c r="Q122" s="37" t="str">
        <f t="shared" si="6"/>
        <v/>
      </c>
      <c r="R122" s="78"/>
    </row>
    <row r="123" spans="1:18">
      <c r="A123" s="94"/>
      <c r="B123" s="69"/>
      <c r="C123" s="56"/>
      <c r="D123" s="70"/>
      <c r="E123" s="69"/>
      <c r="F123" s="69"/>
      <c r="G123" s="31"/>
      <c r="H123" s="70"/>
      <c r="I123" s="69"/>
      <c r="J123" s="69"/>
      <c r="K123" s="69"/>
      <c r="L123" s="69"/>
      <c r="M123" s="69"/>
      <c r="N123" s="69"/>
      <c r="O123" s="69"/>
      <c r="P123" s="39" t="str">
        <f t="shared" si="3"/>
        <v/>
      </c>
      <c r="Q123" s="37" t="str">
        <f t="shared" si="6"/>
        <v/>
      </c>
      <c r="R123" s="78"/>
    </row>
    <row r="124" spans="1:18">
      <c r="A124" s="94"/>
      <c r="B124" s="69"/>
      <c r="C124" s="56"/>
      <c r="D124" s="70"/>
      <c r="E124" s="69"/>
      <c r="F124" s="69"/>
      <c r="G124" s="31"/>
      <c r="H124" s="70"/>
      <c r="I124" s="69"/>
      <c r="J124" s="69"/>
      <c r="K124" s="69"/>
      <c r="L124" s="69"/>
      <c r="M124" s="69"/>
      <c r="N124" s="69"/>
      <c r="O124" s="67"/>
      <c r="P124" s="39" t="str">
        <f t="shared" si="3"/>
        <v/>
      </c>
      <c r="Q124" s="37" t="str">
        <f t="shared" si="6"/>
        <v/>
      </c>
      <c r="R124" s="78"/>
    </row>
    <row r="125" spans="1:18">
      <c r="A125" s="94"/>
      <c r="B125" s="69"/>
      <c r="C125" s="56"/>
      <c r="D125" s="70"/>
      <c r="E125" s="69"/>
      <c r="F125" s="69"/>
      <c r="G125" s="31"/>
      <c r="H125" s="70"/>
      <c r="I125" s="69"/>
      <c r="J125" s="69"/>
      <c r="K125" s="69"/>
      <c r="L125" s="69"/>
      <c r="M125" s="69"/>
      <c r="N125" s="69"/>
      <c r="O125" s="67"/>
      <c r="P125" s="39" t="str">
        <f t="shared" si="3"/>
        <v/>
      </c>
      <c r="Q125" s="37" t="str">
        <f t="shared" si="6"/>
        <v/>
      </c>
      <c r="R125" s="78"/>
    </row>
    <row r="126" spans="1:18">
      <c r="A126" s="94"/>
      <c r="B126" s="69"/>
      <c r="C126" s="56"/>
      <c r="D126" s="70"/>
      <c r="E126" s="69"/>
      <c r="F126" s="69"/>
      <c r="G126" s="31"/>
      <c r="H126" s="70"/>
      <c r="I126" s="69"/>
      <c r="J126" s="69"/>
      <c r="K126" s="69"/>
      <c r="L126" s="69"/>
      <c r="M126" s="69"/>
      <c r="N126" s="69"/>
      <c r="O126" s="69"/>
      <c r="P126" s="39" t="str">
        <f t="shared" si="3"/>
        <v/>
      </c>
      <c r="Q126" s="37" t="str">
        <f t="shared" si="6"/>
        <v/>
      </c>
      <c r="R126" s="78"/>
    </row>
    <row r="127" spans="1:18">
      <c r="A127" s="94"/>
      <c r="B127" s="69"/>
      <c r="C127" s="56"/>
      <c r="D127" s="70"/>
      <c r="E127" s="69"/>
      <c r="F127" s="69"/>
      <c r="G127" s="31"/>
      <c r="H127" s="70"/>
      <c r="I127" s="69"/>
      <c r="J127" s="69"/>
      <c r="K127" s="69"/>
      <c r="L127" s="69"/>
      <c r="M127" s="69"/>
      <c r="N127" s="69"/>
      <c r="O127" s="69"/>
      <c r="P127" s="39" t="str">
        <f t="shared" si="3"/>
        <v/>
      </c>
      <c r="Q127" s="37" t="str">
        <f t="shared" si="6"/>
        <v/>
      </c>
      <c r="R127" s="78"/>
    </row>
    <row r="128" spans="1:18">
      <c r="A128" s="94"/>
      <c r="B128" s="69"/>
      <c r="C128" s="56"/>
      <c r="D128" s="70"/>
      <c r="E128" s="69"/>
      <c r="F128" s="69"/>
      <c r="G128" s="31"/>
      <c r="H128" s="70"/>
      <c r="I128" s="69"/>
      <c r="J128" s="69"/>
      <c r="K128" s="69"/>
      <c r="L128" s="69"/>
      <c r="M128" s="69"/>
      <c r="N128" s="69"/>
      <c r="O128" s="69"/>
      <c r="P128" s="39" t="str">
        <f t="shared" si="3"/>
        <v/>
      </c>
      <c r="Q128" s="37" t="str">
        <f t="shared" si="6"/>
        <v/>
      </c>
      <c r="R128" s="78"/>
    </row>
    <row r="129" spans="1:18">
      <c r="A129" s="94"/>
      <c r="B129" s="69"/>
      <c r="C129" s="56"/>
      <c r="D129" s="70"/>
      <c r="E129" s="69"/>
      <c r="F129" s="69"/>
      <c r="G129" s="31"/>
      <c r="H129" s="70"/>
      <c r="I129" s="69"/>
      <c r="J129" s="69"/>
      <c r="K129" s="69"/>
      <c r="L129" s="69"/>
      <c r="M129" s="69"/>
      <c r="N129" s="69"/>
      <c r="O129" s="69"/>
      <c r="P129" s="39" t="str">
        <f t="shared" ref="P129:P130" si="7">IF(ISERROR(SEARCH("*cda*",R129)),IF(ISERROR(SEARCH("*cra*",R129)),IF(COUNTA(E129:O129)=0,"",IF(ISERROR(SEARCH("*jeune*",R129)),2*E129+2*F129+G129+H129+I129+J129+K129+L129+M129+N129+O129,2*(2*E129+2*F129+G129+H129+I129+J129+K129+O129))),IF(2*E129+2*F129+G129+H129+I129+J129+K129+L129+M129+N129+O129&gt;=C129,2*E129+2*F129+G129+H129+I129+J129+K129+L129+M129+N129+O129,C129)),IF(2*E129+2*F129+G129+H129+I129+J129+K129+L129+M129+N129+O129&gt;=C129,2*E129+2*F129+G129+H129+I129+J129+K129+L129+M129+N129+O129,C129))</f>
        <v/>
      </c>
      <c r="Q129" s="37" t="str">
        <f t="shared" si="6"/>
        <v/>
      </c>
      <c r="R129" s="78"/>
    </row>
    <row r="130" spans="1:18" ht="15.75" thickBot="1">
      <c r="A130" s="95"/>
      <c r="B130" s="71"/>
      <c r="C130" s="48"/>
      <c r="D130" s="72"/>
      <c r="E130" s="71"/>
      <c r="F130" s="71"/>
      <c r="G130" s="33"/>
      <c r="H130" s="72"/>
      <c r="I130" s="71"/>
      <c r="J130" s="71"/>
      <c r="K130" s="71"/>
      <c r="L130" s="71"/>
      <c r="M130" s="71"/>
      <c r="N130" s="71"/>
      <c r="O130" s="71"/>
      <c r="P130" s="48" t="str">
        <f t="shared" si="7"/>
        <v/>
      </c>
      <c r="Q130" s="38" t="str">
        <f t="shared" si="6"/>
        <v/>
      </c>
      <c r="R130" s="79"/>
    </row>
    <row r="131" spans="1:18">
      <c r="C131" s="22"/>
      <c r="D131" s="32"/>
      <c r="G131" s="22"/>
      <c r="H131" s="22"/>
      <c r="Q131" s="22"/>
      <c r="R131" s="22"/>
    </row>
    <row r="132" spans="1:18">
      <c r="C132" s="22"/>
      <c r="D132" s="32"/>
      <c r="G132" s="22"/>
      <c r="H132" s="22"/>
      <c r="Q132" s="22"/>
      <c r="R132" s="22"/>
    </row>
    <row r="133" spans="1:18">
      <c r="C133" s="22"/>
      <c r="D133" s="32"/>
      <c r="G133" s="22"/>
      <c r="H133" s="22"/>
      <c r="Q133" s="22"/>
      <c r="R133" s="22"/>
    </row>
    <row r="134" spans="1:18">
      <c r="C134" s="22"/>
      <c r="D134" s="32"/>
      <c r="G134" s="22"/>
      <c r="H134" s="22"/>
      <c r="Q134" s="22"/>
      <c r="R134" s="22"/>
    </row>
    <row r="135" spans="1:18">
      <c r="C135" s="22"/>
      <c r="D135" s="32"/>
      <c r="G135" s="22"/>
      <c r="H135" s="22"/>
      <c r="Q135" s="22"/>
      <c r="R135" s="22"/>
    </row>
    <row r="136" spans="1:18">
      <c r="C136" s="22"/>
      <c r="D136" s="32"/>
      <c r="G136" s="22"/>
      <c r="H136" s="22"/>
      <c r="Q136" s="22"/>
      <c r="R136" s="22"/>
    </row>
    <row r="137" spans="1:18">
      <c r="C137" s="22"/>
      <c r="D137" s="32"/>
      <c r="G137" s="22"/>
      <c r="H137" s="22"/>
      <c r="Q137" s="22"/>
      <c r="R137" s="22"/>
    </row>
    <row r="138" spans="1:18">
      <c r="C138" s="22"/>
      <c r="D138" s="32"/>
      <c r="G138" s="22"/>
      <c r="H138" s="22"/>
      <c r="Q138" s="22"/>
      <c r="R138" s="22"/>
    </row>
    <row r="139" spans="1:18">
      <c r="C139" s="22"/>
      <c r="D139" s="32"/>
      <c r="G139" s="22"/>
      <c r="H139" s="22"/>
      <c r="Q139" s="22"/>
      <c r="R139" s="22"/>
    </row>
    <row r="140" spans="1:18">
      <c r="C140" s="22"/>
      <c r="D140" s="32"/>
      <c r="G140" s="22"/>
      <c r="H140" s="22"/>
      <c r="Q140" s="22"/>
      <c r="R140" s="22"/>
    </row>
    <row r="141" spans="1:18">
      <c r="C141" s="22"/>
      <c r="D141" s="32"/>
      <c r="G141" s="22"/>
      <c r="H141" s="22"/>
      <c r="Q141" s="22"/>
      <c r="R141" s="22"/>
    </row>
    <row r="142" spans="1:18">
      <c r="C142" s="22"/>
      <c r="D142" s="32"/>
      <c r="G142" s="22"/>
      <c r="H142" s="22"/>
      <c r="Q142" s="22"/>
      <c r="R142" s="22"/>
    </row>
    <row r="143" spans="1:18">
      <c r="C143" s="22"/>
      <c r="D143" s="32"/>
      <c r="G143" s="22"/>
      <c r="H143" s="22"/>
      <c r="Q143" s="22"/>
      <c r="R143" s="22"/>
    </row>
    <row r="144" spans="1:18">
      <c r="C144" s="22"/>
      <c r="D144" s="32"/>
      <c r="G144" s="22"/>
      <c r="H144" s="22"/>
      <c r="Q144" s="22"/>
      <c r="R144" s="22"/>
    </row>
    <row r="145" spans="3:18">
      <c r="C145" s="22"/>
      <c r="D145" s="32"/>
      <c r="G145" s="22"/>
      <c r="H145" s="22"/>
      <c r="Q145" s="22"/>
      <c r="R145" s="22"/>
    </row>
    <row r="146" spans="3:18">
      <c r="C146" s="22"/>
      <c r="D146" s="32"/>
      <c r="G146" s="22"/>
      <c r="H146" s="22"/>
      <c r="Q146" s="22"/>
      <c r="R146" s="22"/>
    </row>
    <row r="147" spans="3:18">
      <c r="C147" s="22"/>
      <c r="D147" s="32"/>
      <c r="G147" s="22"/>
      <c r="H147" s="22"/>
      <c r="Q147" s="22"/>
      <c r="R147" s="22"/>
    </row>
    <row r="148" spans="3:18">
      <c r="C148" s="22"/>
      <c r="D148" s="32"/>
      <c r="G148" s="22"/>
      <c r="H148" s="22"/>
      <c r="Q148" s="22"/>
      <c r="R148" s="22"/>
    </row>
    <row r="149" spans="3:18">
      <c r="C149" s="22"/>
      <c r="D149" s="32"/>
      <c r="G149" s="22"/>
      <c r="H149" s="22"/>
      <c r="Q149" s="22"/>
      <c r="R149" s="22"/>
    </row>
    <row r="150" spans="3:18">
      <c r="C150" s="22"/>
      <c r="D150" s="32"/>
      <c r="G150" s="22"/>
      <c r="H150" s="22"/>
      <c r="Q150" s="22"/>
      <c r="R150" s="22"/>
    </row>
  </sheetData>
  <mergeCells count="10">
    <mergeCell ref="A1:R2"/>
    <mergeCell ref="A70:A130"/>
    <mergeCell ref="Q3:Q4"/>
    <mergeCell ref="R3:R4"/>
    <mergeCell ref="P3:P4"/>
    <mergeCell ref="C3:C4"/>
    <mergeCell ref="D3:D4"/>
    <mergeCell ref="E3:O3"/>
    <mergeCell ref="A3:A4"/>
    <mergeCell ref="B3:B4"/>
  </mergeCells>
  <conditionalFormatting sqref="D5:D69">
    <cfRule type="expression" dxfId="4" priority="3">
      <formula>$P5=""</formula>
    </cfRule>
  </conditionalFormatting>
  <conditionalFormatting sqref="D108:D130 D5:D102">
    <cfRule type="expression" dxfId="3" priority="2">
      <formula>INDEX(point_manquant,MATCH($B5,clubs,0))&lt;&gt;"-"</formula>
    </cfRule>
  </conditionalFormatting>
  <conditionalFormatting sqref="D103:D107">
    <cfRule type="expression" dxfId="2" priority="1">
      <formula>INDEX(point_manquant,MATCH($B103,clubs,0))&lt;&gt;"-"</formula>
    </cfRule>
  </conditionalFormatting>
  <dataValidations count="2">
    <dataValidation type="whole" allowBlank="1" showInputMessage="1" showErrorMessage="1" errorTitle="Erreur de saisie" error="Le nombre d'arbitrages ne peut être qu'un nombre entier compris entre 0 et 50." sqref="E5:O130">
      <formula1>0</formula1>
      <formula2>50</formula2>
    </dataValidation>
    <dataValidation type="whole" allowBlank="1" showInputMessage="1" showErrorMessage="1" errorTitle="Erreur de saisie" error="Le nombre de points DAFA à obtenir par équipe ne peut être qu'un nombre entier compris entre 0 et 30" sqref="C5:C69">
      <formula1>0</formula1>
      <formula2>30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0"/>
  <sheetViews>
    <sheetView zoomScaleNormal="100" workbookViewId="0">
      <pane ySplit="2" topLeftCell="A3" activePane="bottomLeft" state="frozen"/>
      <selection pane="bottomLeft" activeCell="U7" sqref="U7"/>
    </sheetView>
  </sheetViews>
  <sheetFormatPr baseColWidth="10" defaultRowHeight="18.75"/>
  <cols>
    <col min="1" max="1" width="25.7109375" style="1" customWidth="1"/>
    <col min="2" max="4" width="9.7109375" style="1" hidden="1" customWidth="1"/>
    <col min="5" max="5" width="9.7109375" style="9" hidden="1" customWidth="1"/>
    <col min="6" max="6" width="9.7109375" style="10" hidden="1" customWidth="1"/>
    <col min="7" max="7" width="9.7109375" style="9" hidden="1" customWidth="1"/>
    <col min="8" max="8" width="15.7109375" style="2" hidden="1" customWidth="1"/>
    <col min="9" max="9" width="12.7109375" style="14" hidden="1" customWidth="1"/>
    <col min="10" max="10" width="13.7109375" style="2" hidden="1" customWidth="1"/>
    <col min="11" max="13" width="7.7109375" style="1" customWidth="1"/>
    <col min="14" max="15" width="7.7109375" style="11" customWidth="1"/>
    <col min="16" max="18" width="7.7109375" style="1" customWidth="1"/>
    <col min="19" max="19" width="8.7109375" style="1" customWidth="1"/>
    <col min="20" max="16384" width="11.42578125" style="1"/>
  </cols>
  <sheetData>
    <row r="1" spans="1:19" ht="42" customHeight="1">
      <c r="A1" s="120" t="s">
        <v>11</v>
      </c>
      <c r="B1" s="122" t="s">
        <v>12</v>
      </c>
      <c r="C1" s="122" t="s">
        <v>13</v>
      </c>
      <c r="D1" s="122" t="s">
        <v>14</v>
      </c>
      <c r="E1" s="105" t="s">
        <v>15</v>
      </c>
      <c r="F1" s="122" t="s">
        <v>16</v>
      </c>
      <c r="G1" s="105" t="s">
        <v>17</v>
      </c>
      <c r="H1" s="107" t="s">
        <v>18</v>
      </c>
      <c r="I1" s="109" t="s">
        <v>30</v>
      </c>
      <c r="J1" s="111" t="s">
        <v>31</v>
      </c>
      <c r="K1" s="116" t="s">
        <v>24</v>
      </c>
      <c r="L1" s="117"/>
      <c r="M1" s="117"/>
      <c r="N1" s="117"/>
      <c r="O1" s="117"/>
      <c r="P1" s="117"/>
      <c r="Q1" s="117"/>
      <c r="R1" s="117"/>
    </row>
    <row r="2" spans="1:19" ht="47.25" customHeight="1">
      <c r="A2" s="121"/>
      <c r="B2" s="123"/>
      <c r="C2" s="123"/>
      <c r="D2" s="123"/>
      <c r="E2" s="106"/>
      <c r="F2" s="123"/>
      <c r="G2" s="106"/>
      <c r="H2" s="108"/>
      <c r="I2" s="110"/>
      <c r="J2" s="112"/>
      <c r="K2" s="113" t="s">
        <v>33</v>
      </c>
      <c r="L2" s="114"/>
      <c r="M2" s="114"/>
      <c r="N2" s="115"/>
      <c r="O2" s="118" t="s">
        <v>48</v>
      </c>
      <c r="P2" s="119"/>
      <c r="Q2" s="119"/>
      <c r="R2" s="119"/>
    </row>
    <row r="3" spans="1:19" ht="30.95" customHeight="1">
      <c r="A3" s="6" t="str">
        <f t="array" ref="A3">IFERROR(INDEX(Arbitre!B$5:B$69,MATCH(SMALL(IF((COUNTIF(A$1:A1,Arbitre!B$5:B$69)=0)*(Arbitre!B$5:B$69&lt;&gt;""),COUNTIF(Arbitre!B$5:B$69,"&lt;"&amp;Arbitre!B$5:B$69)),1),IF(Arbitre!B$5:B$69&lt;&gt;"",COUNTIF(Arbitre!B$5:B$69,"&lt;"&amp;Arbitre!B$5:B$69)),0)),"")</f>
        <v>Club A</v>
      </c>
      <c r="B3" s="7">
        <f>IF(A3="","",SUMIF(Arbitre!B$5:B$130,A3,Arbitre!C$5:C$130))</f>
        <v>18</v>
      </c>
      <c r="C3" s="5">
        <f>IF(A3="","",SUMIF(Arbitre!B$45:B$69,A3,Arbitre!C$45:C$69))</f>
        <v>0</v>
      </c>
      <c r="D3" s="7">
        <f>IF(A3="","",SUMIF(Arbitre!B$5:B$130,A3,Arbitre!Q$5:Q$130))</f>
        <v>0</v>
      </c>
      <c r="E3" s="8">
        <f t="shared" ref="E3" si="0">IF(A3="","",IF(C3-D3&lt;0,0,C3-D3))</f>
        <v>0</v>
      </c>
      <c r="F3" s="4">
        <f t="shared" ref="F3" si="1">IF(A3="","",B3-C3)</f>
        <v>18</v>
      </c>
      <c r="G3" s="8">
        <f t="shared" ref="G3" si="2">IF(A3="","",IF(D3&gt;B3,0,IF(E3&gt;0,F3,F3-(D3-C3))))</f>
        <v>18</v>
      </c>
      <c r="H3" s="41">
        <f t="shared" ref="H3" si="3">IF(A3="","",IF(G3+E3=0,"-",G3+E3))</f>
        <v>18</v>
      </c>
      <c r="I3" s="12">
        <f>IF(OR(H3="-",H3=""),"",(E3+G3)/B3)</f>
        <v>1</v>
      </c>
      <c r="J3" s="13">
        <f t="shared" ref="J3:J20" si="4">IF(OR(H3="-",H3=""),"",I3*amende)</f>
        <v>150</v>
      </c>
      <c r="K3" s="16"/>
      <c r="L3" s="17"/>
      <c r="M3" s="18"/>
      <c r="N3" s="15"/>
      <c r="O3" s="19"/>
      <c r="P3" s="20"/>
      <c r="Q3" s="20"/>
      <c r="R3" s="21"/>
    </row>
    <row r="4" spans="1:19" ht="30.95" customHeight="1">
      <c r="A4" s="6" t="str">
        <f t="array" ref="A4">IFERROR(INDEX(Arbitre!B$5:B$69,MATCH(SMALL(IF((COUNTIF(A$1:A3,Arbitre!B$5:B$69)=0)*(Arbitre!B$5:B$69&lt;&gt;""),COUNTIF(Arbitre!B$5:B$69,"&lt;"&amp;Arbitre!B$5:B$69)),1),IF(Arbitre!B$5:B$69&lt;&gt;"",COUNTIF(Arbitre!B$5:B$69,"&lt;"&amp;Arbitre!B$5:B$69)),0)),"")</f>
        <v>Club B</v>
      </c>
      <c r="B4" s="7">
        <f>IF(A4="","",SUMIF(Arbitre!B$5:B$130,A4,Arbitre!C$5:C$130))</f>
        <v>27</v>
      </c>
      <c r="C4" s="5">
        <f>IF(A4="","",SUMIF(Arbitre!B$45:B$69,A4,Arbitre!C$45:C$69))</f>
        <v>0</v>
      </c>
      <c r="D4" s="7">
        <f>IF(A4="","",SUMIF(Arbitre!B$5:B$130,A4,Arbitre!Q$5:Q$130))</f>
        <v>0</v>
      </c>
      <c r="E4" s="8">
        <f t="shared" ref="E4:E20" si="5">IF(A4="","",IF(C4-D4&lt;0,0,C4-D4))</f>
        <v>0</v>
      </c>
      <c r="F4" s="4">
        <f t="shared" ref="F4:F20" si="6">IF(A4="","",B4-C4)</f>
        <v>27</v>
      </c>
      <c r="G4" s="8">
        <f t="shared" ref="G4:G20" si="7">IF(A4="","",IF(D4&gt;B4,0,IF(E4&gt;0,F4,F4-(D4-C4))))</f>
        <v>27</v>
      </c>
      <c r="H4" s="41">
        <f t="shared" ref="H4:H20" si="8">IF(A4="","",IF(G4+E4=0,"-",G4+E4))</f>
        <v>27</v>
      </c>
      <c r="I4" s="12">
        <f t="shared" ref="I4:I20" si="9">IF(OR(H4="-",H4=""),"",(E4+G4)/B4)</f>
        <v>1</v>
      </c>
      <c r="J4" s="13">
        <f t="shared" si="4"/>
        <v>150</v>
      </c>
      <c r="K4" s="16"/>
      <c r="L4" s="17"/>
      <c r="M4" s="18"/>
      <c r="N4" s="15"/>
      <c r="O4" s="19"/>
      <c r="P4" s="20"/>
      <c r="Q4" s="20"/>
      <c r="R4" s="21"/>
    </row>
    <row r="5" spans="1:19" ht="30.95" customHeight="1">
      <c r="A5" s="6" t="str">
        <f t="array" ref="A5">IFERROR(INDEX(Arbitre!B$5:B$69,MATCH(SMALL(IF((COUNTIF(A$1:A4,Arbitre!B$5:B$69)=0)*(Arbitre!B$5:B$69&lt;&gt;""),COUNTIF(Arbitre!B$5:B$69,"&lt;"&amp;Arbitre!B$5:B$69)),1),IF(Arbitre!B$5:B$69&lt;&gt;"",COUNTIF(Arbitre!B$5:B$69,"&lt;"&amp;Arbitre!B$5:B$69)),0)),"")</f>
        <v>Club C</v>
      </c>
      <c r="B5" s="7">
        <f>IF(A5="","",SUMIF(Arbitre!B$5:B$130,A5,Arbitre!C$5:C$130))</f>
        <v>27</v>
      </c>
      <c r="C5" s="5">
        <f>IF(A5="","",SUMIF(Arbitre!B$45:B$69,A5,Arbitre!C$45:C$69))</f>
        <v>0</v>
      </c>
      <c r="D5" s="7">
        <f>IF(A5="","",SUMIF(Arbitre!B$5:B$130,A5,Arbitre!Q$5:Q$130))</f>
        <v>0</v>
      </c>
      <c r="E5" s="8">
        <f t="shared" si="5"/>
        <v>0</v>
      </c>
      <c r="F5" s="4">
        <f t="shared" si="6"/>
        <v>27</v>
      </c>
      <c r="G5" s="8">
        <f t="shared" si="7"/>
        <v>27</v>
      </c>
      <c r="H5" s="41">
        <f t="shared" si="8"/>
        <v>27</v>
      </c>
      <c r="I5" s="12">
        <f t="shared" si="9"/>
        <v>1</v>
      </c>
      <c r="J5" s="13">
        <f t="shared" si="4"/>
        <v>150</v>
      </c>
      <c r="K5" s="16"/>
      <c r="L5" s="17"/>
      <c r="M5" s="18"/>
      <c r="N5" s="15"/>
      <c r="O5" s="19"/>
      <c r="P5" s="20"/>
      <c r="Q5" s="20"/>
      <c r="R5" s="21"/>
      <c r="S5" s="86" t="s">
        <v>58</v>
      </c>
    </row>
    <row r="6" spans="1:19" ht="30.95" customHeight="1">
      <c r="A6" s="6" t="str">
        <f t="array" ref="A6">IFERROR(INDEX(Arbitre!B$5:B$69,MATCH(SMALL(IF((COUNTIF(A$1:A5,Arbitre!B$5:B$69)=0)*(Arbitre!B$5:B$69&lt;&gt;""),COUNTIF(Arbitre!B$5:B$69,"&lt;"&amp;Arbitre!B$5:B$69)),1),IF(Arbitre!B$5:B$69&lt;&gt;"",COUNTIF(Arbitre!B$5:B$69,"&lt;"&amp;Arbitre!B$5:B$69)),0)),"")</f>
        <v>Club D</v>
      </c>
      <c r="B6" s="7">
        <f>IF(A6="","",SUMIF(Arbitre!B$5:B$130,A6,Arbitre!C$5:C$130))</f>
        <v>9</v>
      </c>
      <c r="C6" s="5">
        <f>IF(A6="","",SUMIF(Arbitre!B$45:B$69,A6,Arbitre!C$45:C$69))</f>
        <v>0</v>
      </c>
      <c r="D6" s="7">
        <f>IF(A6="","",SUMIF(Arbitre!B$5:B$130,A6,Arbitre!Q$5:Q$130))</f>
        <v>0</v>
      </c>
      <c r="E6" s="8">
        <f t="shared" si="5"/>
        <v>0</v>
      </c>
      <c r="F6" s="4">
        <f t="shared" si="6"/>
        <v>9</v>
      </c>
      <c r="G6" s="8">
        <f t="shared" si="7"/>
        <v>9</v>
      </c>
      <c r="H6" s="41">
        <f t="shared" si="8"/>
        <v>9</v>
      </c>
      <c r="I6" s="12">
        <f t="shared" si="9"/>
        <v>1</v>
      </c>
      <c r="J6" s="13">
        <f t="shared" si="4"/>
        <v>150</v>
      </c>
      <c r="K6" s="16"/>
      <c r="L6" s="17"/>
      <c r="M6" s="18"/>
      <c r="N6" s="15"/>
      <c r="O6" s="19"/>
      <c r="P6" s="20"/>
      <c r="Q6" s="20"/>
      <c r="R6" s="21"/>
    </row>
    <row r="7" spans="1:19" ht="30.95" customHeight="1">
      <c r="A7" s="6" t="str">
        <f t="array" ref="A7">IFERROR(INDEX(Arbitre!B$5:B$69,MATCH(SMALL(IF((COUNTIF(A$1:A6,Arbitre!B$5:B$69)=0)*(Arbitre!B$5:B$69&lt;&gt;""),COUNTIF(Arbitre!B$5:B$69,"&lt;"&amp;Arbitre!B$5:B$69)),1),IF(Arbitre!B$5:B$69&lt;&gt;"",COUNTIF(Arbitre!B$5:B$69,"&lt;"&amp;Arbitre!B$5:B$69)),0)),"")</f>
        <v/>
      </c>
      <c r="B7" s="7" t="str">
        <f>IF(A7="","",SUMIF(Arbitre!B$5:B$130,A7,Arbitre!C$5:C$130))</f>
        <v/>
      </c>
      <c r="C7" s="5" t="str">
        <f>IF(A7="","",SUMIF(Arbitre!B$45:B$69,A7,Arbitre!C$45:C$69))</f>
        <v/>
      </c>
      <c r="D7" s="7" t="str">
        <f>IF(A7="","",SUMIF(Arbitre!B$5:B$130,A7,Arbitre!Q$5:Q$130))</f>
        <v/>
      </c>
      <c r="E7" s="8" t="str">
        <f t="shared" si="5"/>
        <v/>
      </c>
      <c r="F7" s="4" t="str">
        <f t="shared" si="6"/>
        <v/>
      </c>
      <c r="G7" s="8" t="str">
        <f t="shared" si="7"/>
        <v/>
      </c>
      <c r="H7" s="41" t="str">
        <f t="shared" si="8"/>
        <v/>
      </c>
      <c r="I7" s="12" t="str">
        <f t="shared" si="9"/>
        <v/>
      </c>
      <c r="J7" s="13" t="str">
        <f t="shared" si="4"/>
        <v/>
      </c>
      <c r="K7" s="16"/>
      <c r="L7" s="17"/>
      <c r="M7" s="18"/>
      <c r="N7" s="15"/>
      <c r="O7" s="19"/>
      <c r="P7" s="20"/>
      <c r="Q7" s="20"/>
      <c r="R7" s="21"/>
    </row>
    <row r="8" spans="1:19" ht="30.95" customHeight="1">
      <c r="A8" s="6" t="str">
        <f t="array" ref="A8">IFERROR(INDEX(Arbitre!B$5:B$69,MATCH(SMALL(IF((COUNTIF(A$1:A7,Arbitre!B$5:B$69)=0)*(Arbitre!B$5:B$69&lt;&gt;""),COUNTIF(Arbitre!B$5:B$69,"&lt;"&amp;Arbitre!B$5:B$69)),1),IF(Arbitre!B$5:B$69&lt;&gt;"",COUNTIF(Arbitre!B$5:B$69,"&lt;"&amp;Arbitre!B$5:B$69)),0)),"")</f>
        <v/>
      </c>
      <c r="B8" s="7" t="str">
        <f>IF(A8="","",SUMIF(Arbitre!B$5:B$130,A8,Arbitre!C$5:C$130))</f>
        <v/>
      </c>
      <c r="C8" s="5" t="str">
        <f>IF(A8="","",SUMIF(Arbitre!B$45:B$69,A8,Arbitre!C$45:C$69))</f>
        <v/>
      </c>
      <c r="D8" s="7" t="str">
        <f>IF(A8="","",SUMIF(Arbitre!B$5:B$130,A8,Arbitre!Q$5:Q$130))</f>
        <v/>
      </c>
      <c r="E8" s="8" t="str">
        <f t="shared" si="5"/>
        <v/>
      </c>
      <c r="F8" s="4" t="str">
        <f t="shared" si="6"/>
        <v/>
      </c>
      <c r="G8" s="8" t="str">
        <f t="shared" si="7"/>
        <v/>
      </c>
      <c r="H8" s="41" t="str">
        <f t="shared" si="8"/>
        <v/>
      </c>
      <c r="I8" s="12" t="str">
        <f t="shared" si="9"/>
        <v/>
      </c>
      <c r="J8" s="13" t="str">
        <f t="shared" si="4"/>
        <v/>
      </c>
      <c r="K8" s="16"/>
      <c r="L8" s="17"/>
      <c r="M8" s="18"/>
      <c r="N8" s="15"/>
      <c r="O8" s="19"/>
      <c r="P8" s="20"/>
      <c r="Q8" s="20"/>
      <c r="R8" s="21"/>
    </row>
    <row r="9" spans="1:19" ht="30.95" customHeight="1">
      <c r="A9" s="6" t="str">
        <f t="array" ref="A9">IFERROR(INDEX(Arbitre!B$5:B$69,MATCH(SMALL(IF((COUNTIF(A$1:A8,Arbitre!B$5:B$69)=0)*(Arbitre!B$5:B$69&lt;&gt;""),COUNTIF(Arbitre!B$5:B$69,"&lt;"&amp;Arbitre!B$5:B$69)),1),IF(Arbitre!B$5:B$69&lt;&gt;"",COUNTIF(Arbitre!B$5:B$69,"&lt;"&amp;Arbitre!B$5:B$69)),0)),"")</f>
        <v/>
      </c>
      <c r="B9" s="7" t="str">
        <f>IF(A9="","",SUMIF(Arbitre!B$5:B$130,A9,Arbitre!C$5:C$130))</f>
        <v/>
      </c>
      <c r="C9" s="5" t="str">
        <f>IF(A9="","",SUMIF(Arbitre!B$45:B$69,A9,Arbitre!C$45:C$69))</f>
        <v/>
      </c>
      <c r="D9" s="7" t="str">
        <f>IF(A9="","",SUMIF(Arbitre!B$5:B$130,A9,Arbitre!Q$5:Q$130))</f>
        <v/>
      </c>
      <c r="E9" s="8" t="str">
        <f t="shared" si="5"/>
        <v/>
      </c>
      <c r="F9" s="4" t="str">
        <f t="shared" si="6"/>
        <v/>
      </c>
      <c r="G9" s="8" t="str">
        <f t="shared" si="7"/>
        <v/>
      </c>
      <c r="H9" s="41" t="str">
        <f t="shared" si="8"/>
        <v/>
      </c>
      <c r="I9" s="12" t="str">
        <f t="shared" si="9"/>
        <v/>
      </c>
      <c r="J9" s="13" t="str">
        <f t="shared" si="4"/>
        <v/>
      </c>
      <c r="K9" s="16"/>
      <c r="L9" s="17"/>
      <c r="M9" s="18"/>
      <c r="N9" s="15"/>
      <c r="O9" s="19"/>
      <c r="P9" s="20"/>
      <c r="Q9" s="20"/>
      <c r="R9" s="21"/>
    </row>
    <row r="10" spans="1:19" ht="30.95" customHeight="1">
      <c r="A10" s="6" t="str">
        <f t="array" ref="A10">IFERROR(INDEX(Arbitre!B$5:B$69,MATCH(SMALL(IF((COUNTIF(A$1:A9,Arbitre!B$5:B$69)=0)*(Arbitre!B$5:B$69&lt;&gt;""),COUNTIF(Arbitre!B$5:B$69,"&lt;"&amp;Arbitre!B$5:B$69)),1),IF(Arbitre!B$5:B$69&lt;&gt;"",COUNTIF(Arbitre!B$5:B$69,"&lt;"&amp;Arbitre!B$5:B$69)),0)),"")</f>
        <v/>
      </c>
      <c r="B10" s="7" t="str">
        <f>IF(A10="","",SUMIF(Arbitre!B$5:B$130,A10,Arbitre!C$5:C$130))</f>
        <v/>
      </c>
      <c r="C10" s="5" t="str">
        <f>IF(A10="","",SUMIF(Arbitre!B$45:B$69,A10,Arbitre!C$45:C$69))</f>
        <v/>
      </c>
      <c r="D10" s="7" t="str">
        <f>IF(A10="","",SUMIF(Arbitre!B$5:B$130,A10,Arbitre!Q$5:Q$130))</f>
        <v/>
      </c>
      <c r="E10" s="8" t="str">
        <f t="shared" si="5"/>
        <v/>
      </c>
      <c r="F10" s="4" t="str">
        <f t="shared" si="6"/>
        <v/>
      </c>
      <c r="G10" s="8" t="str">
        <f t="shared" si="7"/>
        <v/>
      </c>
      <c r="H10" s="41" t="str">
        <f t="shared" si="8"/>
        <v/>
      </c>
      <c r="I10" s="12" t="str">
        <f t="shared" si="9"/>
        <v/>
      </c>
      <c r="J10" s="13" t="str">
        <f t="shared" si="4"/>
        <v/>
      </c>
      <c r="K10" s="16"/>
      <c r="L10" s="17"/>
      <c r="M10" s="18"/>
      <c r="N10" s="15"/>
      <c r="O10" s="19"/>
      <c r="P10" s="20"/>
      <c r="Q10" s="20"/>
      <c r="R10" s="21"/>
    </row>
    <row r="11" spans="1:19" ht="30.95" customHeight="1">
      <c r="A11" s="6" t="str">
        <f t="array" ref="A11">IFERROR(INDEX(Arbitre!B$5:B$69,MATCH(SMALL(IF((COUNTIF(A$1:A10,Arbitre!B$5:B$69)=0)*(Arbitre!B$5:B$69&lt;&gt;""),COUNTIF(Arbitre!B$5:B$69,"&lt;"&amp;Arbitre!B$5:B$69)),1),IF(Arbitre!B$5:B$69&lt;&gt;"",COUNTIF(Arbitre!B$5:B$69,"&lt;"&amp;Arbitre!B$5:B$69)),0)),"")</f>
        <v/>
      </c>
      <c r="B11" s="7" t="str">
        <f>IF(A11="","",SUMIF(Arbitre!B$5:B$130,A11,Arbitre!C$5:C$130))</f>
        <v/>
      </c>
      <c r="C11" s="5" t="str">
        <f>IF(A11="","",SUMIF(Arbitre!B$45:B$69,A11,Arbitre!C$45:C$69))</f>
        <v/>
      </c>
      <c r="D11" s="7" t="str">
        <f>IF(A11="","",SUMIF(Arbitre!B$5:B$130,A11,Arbitre!Q$5:Q$130))</f>
        <v/>
      </c>
      <c r="E11" s="8" t="str">
        <f t="shared" si="5"/>
        <v/>
      </c>
      <c r="F11" s="4" t="str">
        <f t="shared" si="6"/>
        <v/>
      </c>
      <c r="G11" s="8" t="str">
        <f t="shared" si="7"/>
        <v/>
      </c>
      <c r="H11" s="41" t="str">
        <f t="shared" si="8"/>
        <v/>
      </c>
      <c r="I11" s="12" t="str">
        <f t="shared" si="9"/>
        <v/>
      </c>
      <c r="J11" s="13" t="str">
        <f t="shared" si="4"/>
        <v/>
      </c>
      <c r="K11" s="16"/>
      <c r="L11" s="17"/>
      <c r="M11" s="18"/>
      <c r="N11" s="15"/>
      <c r="O11" s="19"/>
      <c r="P11" s="20"/>
      <c r="Q11" s="20"/>
      <c r="R11" s="21"/>
    </row>
    <row r="12" spans="1:19" ht="30.95" customHeight="1">
      <c r="A12" s="6" t="str">
        <f t="array" ref="A12">IFERROR(INDEX(Arbitre!B$5:B$69,MATCH(SMALL(IF((COUNTIF(A$1:A11,Arbitre!B$5:B$69)=0)*(Arbitre!B$5:B$69&lt;&gt;""),COUNTIF(Arbitre!B$5:B$69,"&lt;"&amp;Arbitre!B$5:B$69)),1),IF(Arbitre!B$5:B$69&lt;&gt;"",COUNTIF(Arbitre!B$5:B$69,"&lt;"&amp;Arbitre!B$5:B$69)),0)),"")</f>
        <v/>
      </c>
      <c r="B12" s="7" t="str">
        <f>IF(A12="","",SUMIF(Arbitre!B$5:B$130,A12,Arbitre!C$5:C$130))</f>
        <v/>
      </c>
      <c r="C12" s="5" t="str">
        <f>IF(A12="","",SUMIF(Arbitre!B$45:B$69,A12,Arbitre!C$45:C$69))</f>
        <v/>
      </c>
      <c r="D12" s="7" t="str">
        <f>IF(A12="","",SUMIF(Arbitre!B$5:B$130,A12,Arbitre!Q$5:Q$130))</f>
        <v/>
      </c>
      <c r="E12" s="8" t="str">
        <f t="shared" si="5"/>
        <v/>
      </c>
      <c r="F12" s="4" t="str">
        <f t="shared" si="6"/>
        <v/>
      </c>
      <c r="G12" s="8" t="str">
        <f t="shared" si="7"/>
        <v/>
      </c>
      <c r="H12" s="41" t="str">
        <f t="shared" si="8"/>
        <v/>
      </c>
      <c r="I12" s="12" t="str">
        <f t="shared" si="9"/>
        <v/>
      </c>
      <c r="J12" s="13" t="str">
        <f t="shared" si="4"/>
        <v/>
      </c>
      <c r="K12" s="16"/>
      <c r="L12" s="17"/>
      <c r="M12" s="18"/>
      <c r="N12" s="15"/>
      <c r="O12" s="19"/>
      <c r="P12" s="20"/>
      <c r="Q12" s="20"/>
      <c r="R12" s="21"/>
    </row>
    <row r="13" spans="1:19" ht="30.95" customHeight="1">
      <c r="A13" s="6" t="str">
        <f t="array" ref="A13">IFERROR(INDEX(Arbitre!B$5:B$69,MATCH(SMALL(IF((COUNTIF(A$1:A12,Arbitre!B$5:B$69)=0)*(Arbitre!B$5:B$69&lt;&gt;""),COUNTIF(Arbitre!B$5:B$69,"&lt;"&amp;Arbitre!B$5:B$69)),1),IF(Arbitre!B$5:B$69&lt;&gt;"",COUNTIF(Arbitre!B$5:B$69,"&lt;"&amp;Arbitre!B$5:B$69)),0)),"")</f>
        <v/>
      </c>
      <c r="B13" s="7" t="str">
        <f>IF(A13="","",SUMIF(Arbitre!B$5:B$130,A13,Arbitre!C$5:C$130))</f>
        <v/>
      </c>
      <c r="C13" s="5" t="str">
        <f>IF(A13="","",SUMIF(Arbitre!B$45:B$69,A13,Arbitre!C$45:C$69))</f>
        <v/>
      </c>
      <c r="D13" s="7" t="str">
        <f>IF(A13="","",SUMIF(Arbitre!B$5:B$130,A13,Arbitre!Q$5:Q$130))</f>
        <v/>
      </c>
      <c r="E13" s="8" t="str">
        <f t="shared" si="5"/>
        <v/>
      </c>
      <c r="F13" s="4" t="str">
        <f t="shared" si="6"/>
        <v/>
      </c>
      <c r="G13" s="8" t="str">
        <f t="shared" si="7"/>
        <v/>
      </c>
      <c r="H13" s="41" t="str">
        <f t="shared" si="8"/>
        <v/>
      </c>
      <c r="I13" s="12" t="str">
        <f t="shared" si="9"/>
        <v/>
      </c>
      <c r="J13" s="13" t="str">
        <f t="shared" si="4"/>
        <v/>
      </c>
      <c r="K13" s="16"/>
      <c r="L13" s="17"/>
      <c r="M13" s="18"/>
      <c r="N13" s="15"/>
      <c r="O13" s="19"/>
      <c r="P13" s="20"/>
      <c r="Q13" s="20"/>
      <c r="R13" s="21"/>
    </row>
    <row r="14" spans="1:19" ht="30.95" customHeight="1">
      <c r="A14" s="6" t="str">
        <f t="array" ref="A14">IFERROR(INDEX(Arbitre!B$5:B$69,MATCH(SMALL(IF((COUNTIF(A$1:A13,Arbitre!B$5:B$69)=0)*(Arbitre!B$5:B$69&lt;&gt;""),COUNTIF(Arbitre!B$5:B$69,"&lt;"&amp;Arbitre!B$5:B$69)),1),IF(Arbitre!B$5:B$69&lt;&gt;"",COUNTIF(Arbitre!B$5:B$69,"&lt;"&amp;Arbitre!B$5:B$69)),0)),"")</f>
        <v/>
      </c>
      <c r="B14" s="7" t="str">
        <f>IF(A14="","",SUMIF(Arbitre!B$5:B$130,A14,Arbitre!C$5:C$130))</f>
        <v/>
      </c>
      <c r="C14" s="5" t="str">
        <f>IF(A14="","",SUMIF(Arbitre!B$45:B$69,A14,Arbitre!C$45:C$69))</f>
        <v/>
      </c>
      <c r="D14" s="7" t="str">
        <f>IF(A14="","",SUMIF(Arbitre!B$5:B$130,A14,Arbitre!Q$5:Q$130))</f>
        <v/>
      </c>
      <c r="E14" s="8" t="str">
        <f t="shared" si="5"/>
        <v/>
      </c>
      <c r="F14" s="4" t="str">
        <f t="shared" si="6"/>
        <v/>
      </c>
      <c r="G14" s="8" t="str">
        <f t="shared" si="7"/>
        <v/>
      </c>
      <c r="H14" s="41" t="str">
        <f t="shared" si="8"/>
        <v/>
      </c>
      <c r="I14" s="12" t="str">
        <f t="shared" si="9"/>
        <v/>
      </c>
      <c r="J14" s="13" t="str">
        <f t="shared" si="4"/>
        <v/>
      </c>
      <c r="K14" s="16"/>
      <c r="L14" s="17"/>
      <c r="M14" s="18"/>
      <c r="N14" s="15"/>
      <c r="O14" s="19"/>
      <c r="P14" s="20"/>
      <c r="Q14" s="20"/>
      <c r="R14" s="21"/>
    </row>
    <row r="15" spans="1:19" ht="30.95" customHeight="1">
      <c r="A15" s="6" t="str">
        <f t="array" ref="A15">IFERROR(INDEX(Arbitre!B$5:B$69,MATCH(SMALL(IF((COUNTIF(A$1:A14,Arbitre!B$5:B$69)=0)*(Arbitre!B$5:B$69&lt;&gt;""),COUNTIF(Arbitre!B$5:B$69,"&lt;"&amp;Arbitre!B$5:B$69)),1),IF(Arbitre!B$5:B$69&lt;&gt;"",COUNTIF(Arbitre!B$5:B$69,"&lt;"&amp;Arbitre!B$5:B$69)),0)),"")</f>
        <v/>
      </c>
      <c r="B15" s="7" t="str">
        <f>IF(A15="","",SUMIF(Arbitre!B$5:B$130,A15,Arbitre!C$5:C$130))</f>
        <v/>
      </c>
      <c r="C15" s="5" t="str">
        <f>IF(A15="","",SUMIF(Arbitre!B$45:B$69,A15,Arbitre!C$45:C$69))</f>
        <v/>
      </c>
      <c r="D15" s="7" t="str">
        <f>IF(A15="","",SUMIF(Arbitre!B$5:B$130,A15,Arbitre!Q$5:Q$130))</f>
        <v/>
      </c>
      <c r="E15" s="8" t="str">
        <f t="shared" si="5"/>
        <v/>
      </c>
      <c r="F15" s="4" t="str">
        <f t="shared" si="6"/>
        <v/>
      </c>
      <c r="G15" s="8" t="str">
        <f t="shared" si="7"/>
        <v/>
      </c>
      <c r="H15" s="41" t="str">
        <f t="shared" si="8"/>
        <v/>
      </c>
      <c r="I15" s="12" t="str">
        <f t="shared" si="9"/>
        <v/>
      </c>
      <c r="J15" s="13" t="str">
        <f t="shared" si="4"/>
        <v/>
      </c>
      <c r="K15" s="16"/>
      <c r="L15" s="17"/>
      <c r="M15" s="18"/>
      <c r="N15" s="15"/>
      <c r="O15" s="19"/>
      <c r="P15" s="20"/>
      <c r="Q15" s="20"/>
      <c r="R15" s="21"/>
    </row>
    <row r="16" spans="1:19" ht="30.95" customHeight="1">
      <c r="A16" s="6" t="str">
        <f t="array" ref="A16">IFERROR(INDEX(Arbitre!B$5:B$69,MATCH(SMALL(IF((COUNTIF(A$1:A15,Arbitre!B$5:B$69)=0)*(Arbitre!B$5:B$69&lt;&gt;""),COUNTIF(Arbitre!B$5:B$69,"&lt;"&amp;Arbitre!B$5:B$69)),1),IF(Arbitre!B$5:B$69&lt;&gt;"",COUNTIF(Arbitre!B$5:B$69,"&lt;"&amp;Arbitre!B$5:B$69)),0)),"")</f>
        <v/>
      </c>
      <c r="B16" s="7" t="str">
        <f>IF(A16="","",SUMIF(Arbitre!B$5:B$130,A16,Arbitre!C$5:C$130))</f>
        <v/>
      </c>
      <c r="C16" s="5" t="str">
        <f>IF(A16="","",SUMIF(Arbitre!B$45:B$69,A16,Arbitre!C$45:C$69))</f>
        <v/>
      </c>
      <c r="D16" s="7" t="str">
        <f>IF(A16="","",SUMIF(Arbitre!B$5:B$130,A16,Arbitre!Q$5:Q$130))</f>
        <v/>
      </c>
      <c r="E16" s="8" t="str">
        <f t="shared" si="5"/>
        <v/>
      </c>
      <c r="F16" s="4" t="str">
        <f t="shared" si="6"/>
        <v/>
      </c>
      <c r="G16" s="8" t="str">
        <f t="shared" si="7"/>
        <v/>
      </c>
      <c r="H16" s="41" t="str">
        <f t="shared" si="8"/>
        <v/>
      </c>
      <c r="I16" s="12" t="str">
        <f t="shared" si="9"/>
        <v/>
      </c>
      <c r="J16" s="13" t="str">
        <f t="shared" si="4"/>
        <v/>
      </c>
      <c r="K16" s="16"/>
      <c r="L16" s="17"/>
      <c r="M16" s="18"/>
      <c r="N16" s="15"/>
      <c r="O16" s="19"/>
      <c r="P16" s="20"/>
      <c r="Q16" s="20"/>
      <c r="R16" s="21"/>
    </row>
    <row r="17" spans="1:18" ht="30.95" customHeight="1">
      <c r="A17" s="6" t="str">
        <f t="array" ref="A17">IFERROR(INDEX(Arbitre!B$5:B$69,MATCH(SMALL(IF((COUNTIF(A$1:A16,Arbitre!B$5:B$69)=0)*(Arbitre!B$5:B$69&lt;&gt;""),COUNTIF(Arbitre!B$5:B$69,"&lt;"&amp;Arbitre!B$5:B$69)),1),IF(Arbitre!B$5:B$69&lt;&gt;"",COUNTIF(Arbitre!B$5:B$69,"&lt;"&amp;Arbitre!B$5:B$69)),0)),"")</f>
        <v/>
      </c>
      <c r="B17" s="7" t="str">
        <f>IF(A17="","",SUMIF(Arbitre!B$5:B$130,A17,Arbitre!C$5:C$130))</f>
        <v/>
      </c>
      <c r="C17" s="5" t="str">
        <f>IF(A17="","",SUMIF(Arbitre!B$45:B$69,A17,Arbitre!C$45:C$69))</f>
        <v/>
      </c>
      <c r="D17" s="7" t="str">
        <f>IF(A17="","",SUMIF(Arbitre!B$5:B$130,A17,Arbitre!Q$5:Q$130))</f>
        <v/>
      </c>
      <c r="E17" s="8" t="str">
        <f t="shared" si="5"/>
        <v/>
      </c>
      <c r="F17" s="4" t="str">
        <f t="shared" si="6"/>
        <v/>
      </c>
      <c r="G17" s="8" t="str">
        <f t="shared" si="7"/>
        <v/>
      </c>
      <c r="H17" s="41" t="str">
        <f t="shared" si="8"/>
        <v/>
      </c>
      <c r="I17" s="12" t="str">
        <f t="shared" si="9"/>
        <v/>
      </c>
      <c r="J17" s="13" t="str">
        <f t="shared" si="4"/>
        <v/>
      </c>
      <c r="K17" s="16"/>
      <c r="L17" s="17"/>
      <c r="M17" s="18"/>
      <c r="N17" s="15"/>
      <c r="O17" s="19"/>
      <c r="P17" s="20"/>
      <c r="Q17" s="20"/>
      <c r="R17" s="21"/>
    </row>
    <row r="18" spans="1:18" ht="30.95" customHeight="1">
      <c r="A18" s="6" t="str">
        <f t="array" ref="A18">IFERROR(INDEX(Arbitre!B$5:B$69,MATCH(SMALL(IF((COUNTIF(A$1:A17,Arbitre!B$5:B$69)=0)*(Arbitre!B$5:B$69&lt;&gt;""),COUNTIF(Arbitre!B$5:B$69,"&lt;"&amp;Arbitre!B$5:B$69)),1),IF(Arbitre!B$5:B$69&lt;&gt;"",COUNTIF(Arbitre!B$5:B$69,"&lt;"&amp;Arbitre!B$5:B$69)),0)),"")</f>
        <v/>
      </c>
      <c r="B18" s="7" t="str">
        <f>IF(A18="","",SUMIF(Arbitre!B$5:B$130,A18,Arbitre!C$5:C$130))</f>
        <v/>
      </c>
      <c r="C18" s="5" t="str">
        <f>IF(A18="","",SUMIF(Arbitre!B$45:B$69,A18,Arbitre!C$45:C$69))</f>
        <v/>
      </c>
      <c r="D18" s="7" t="str">
        <f>IF(A18="","",SUMIF(Arbitre!B$5:B$130,A18,Arbitre!Q$5:Q$130))</f>
        <v/>
      </c>
      <c r="E18" s="8" t="str">
        <f t="shared" si="5"/>
        <v/>
      </c>
      <c r="F18" s="4" t="str">
        <f t="shared" si="6"/>
        <v/>
      </c>
      <c r="G18" s="8" t="str">
        <f t="shared" si="7"/>
        <v/>
      </c>
      <c r="H18" s="41" t="str">
        <f t="shared" si="8"/>
        <v/>
      </c>
      <c r="I18" s="12" t="str">
        <f t="shared" si="9"/>
        <v/>
      </c>
      <c r="J18" s="13" t="str">
        <f t="shared" si="4"/>
        <v/>
      </c>
      <c r="K18" s="16"/>
      <c r="L18" s="17"/>
      <c r="M18" s="18"/>
      <c r="N18" s="15"/>
      <c r="O18" s="19"/>
      <c r="P18" s="20"/>
      <c r="Q18" s="20"/>
      <c r="R18" s="21"/>
    </row>
    <row r="19" spans="1:18" ht="30.95" customHeight="1">
      <c r="A19" s="6" t="str">
        <f t="array" ref="A19">IFERROR(INDEX(Arbitre!B$5:B$69,MATCH(SMALL(IF((COUNTIF(A$1:A18,Arbitre!B$5:B$69)=0)*(Arbitre!B$5:B$69&lt;&gt;""),COUNTIF(Arbitre!B$5:B$69,"&lt;"&amp;Arbitre!B$5:B$69)),1),IF(Arbitre!B$5:B$69&lt;&gt;"",COUNTIF(Arbitre!B$5:B$69,"&lt;"&amp;Arbitre!B$5:B$69)),0)),"")</f>
        <v/>
      </c>
      <c r="B19" s="7" t="str">
        <f>IF(A19="","",SUMIF(Arbitre!B$5:B$130,A19,Arbitre!C$5:C$130))</f>
        <v/>
      </c>
      <c r="C19" s="5" t="str">
        <f>IF(A19="","",SUMIF(Arbitre!B$45:B$69,A19,Arbitre!C$45:C$69))</f>
        <v/>
      </c>
      <c r="D19" s="7" t="str">
        <f>IF(A19="","",SUMIF(Arbitre!B$5:B$130,A19,Arbitre!Q$5:Q$130))</f>
        <v/>
      </c>
      <c r="E19" s="8" t="str">
        <f t="shared" si="5"/>
        <v/>
      </c>
      <c r="F19" s="4" t="str">
        <f t="shared" si="6"/>
        <v/>
      </c>
      <c r="G19" s="8" t="str">
        <f t="shared" si="7"/>
        <v/>
      </c>
      <c r="H19" s="41" t="str">
        <f t="shared" si="8"/>
        <v/>
      </c>
      <c r="I19" s="12" t="str">
        <f t="shared" si="9"/>
        <v/>
      </c>
      <c r="J19" s="13" t="str">
        <f t="shared" si="4"/>
        <v/>
      </c>
      <c r="K19" s="16"/>
      <c r="L19" s="17"/>
      <c r="M19" s="18"/>
      <c r="N19" s="15"/>
      <c r="O19" s="19"/>
      <c r="P19" s="20"/>
      <c r="Q19" s="20"/>
      <c r="R19" s="21"/>
    </row>
    <row r="20" spans="1:18" ht="30.95" customHeight="1">
      <c r="A20" s="6" t="str">
        <f t="array" ref="A20">IFERROR(INDEX(Arbitre!B$5:B$69,MATCH(SMALL(IF((COUNTIF(A$1:A19,Arbitre!B$5:B$69)=0)*(Arbitre!B$5:B$69&lt;&gt;""),COUNTIF(Arbitre!B$5:B$69,"&lt;"&amp;Arbitre!B$5:B$69)),1),IF(Arbitre!B$5:B$69&lt;&gt;"",COUNTIF(Arbitre!B$5:B$69,"&lt;"&amp;Arbitre!B$5:B$69)),0)),"")</f>
        <v/>
      </c>
      <c r="B20" s="7" t="str">
        <f>IF(A20="","",SUMIF(Arbitre!B$5:B$130,A20,Arbitre!C$5:C$130))</f>
        <v/>
      </c>
      <c r="C20" s="5" t="str">
        <f>IF(A20="","",SUMIF(Arbitre!B$45:B$69,A20,Arbitre!C$45:C$69))</f>
        <v/>
      </c>
      <c r="D20" s="7" t="str">
        <f>IF(A20="","",SUMIF(Arbitre!B$5:B$130,A20,Arbitre!Q$5:Q$130))</f>
        <v/>
      </c>
      <c r="E20" s="8" t="str">
        <f t="shared" si="5"/>
        <v/>
      </c>
      <c r="F20" s="4" t="str">
        <f t="shared" si="6"/>
        <v/>
      </c>
      <c r="G20" s="8" t="str">
        <f t="shared" si="7"/>
        <v/>
      </c>
      <c r="H20" s="41" t="str">
        <f t="shared" si="8"/>
        <v/>
      </c>
      <c r="I20" s="12" t="str">
        <f t="shared" si="9"/>
        <v/>
      </c>
      <c r="J20" s="13" t="str">
        <f t="shared" si="4"/>
        <v/>
      </c>
      <c r="K20" s="16"/>
      <c r="L20" s="17"/>
      <c r="M20" s="18"/>
      <c r="N20" s="15"/>
      <c r="O20" s="19"/>
      <c r="P20" s="20"/>
      <c r="Q20" s="20"/>
      <c r="R20" s="21"/>
    </row>
  </sheetData>
  <mergeCells count="13">
    <mergeCell ref="A1:A2"/>
    <mergeCell ref="B1:B2"/>
    <mergeCell ref="C1:C2"/>
    <mergeCell ref="D1:D2"/>
    <mergeCell ref="F1:F2"/>
    <mergeCell ref="E1:E2"/>
    <mergeCell ref="G1:G2"/>
    <mergeCell ref="H1:H2"/>
    <mergeCell ref="I1:I2"/>
    <mergeCell ref="J1:J2"/>
    <mergeCell ref="K2:N2"/>
    <mergeCell ref="K1:R1"/>
    <mergeCell ref="O2:R2"/>
  </mergeCells>
  <conditionalFormatting sqref="H3">
    <cfRule type="expression" dxfId="1" priority="4">
      <formula>G3&gt;0</formula>
    </cfRule>
  </conditionalFormatting>
  <conditionalFormatting sqref="H4:H20">
    <cfRule type="expression" dxfId="0" priority="1">
      <formula>G4&gt;0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5"/>
  <sheetViews>
    <sheetView workbookViewId="0">
      <selection activeCell="C3" sqref="C3"/>
    </sheetView>
  </sheetViews>
  <sheetFormatPr baseColWidth="10" defaultRowHeight="15"/>
  <sheetData>
    <row r="2" spans="2:4">
      <c r="B2" t="s">
        <v>28</v>
      </c>
      <c r="C2" s="22">
        <v>5</v>
      </c>
    </row>
    <row r="3" spans="2:4">
      <c r="B3" t="s">
        <v>32</v>
      </c>
      <c r="C3" s="22">
        <v>150</v>
      </c>
    </row>
    <row r="6" spans="2:4">
      <c r="D6" s="3"/>
    </row>
    <row r="7" spans="2:4">
      <c r="D7" s="3"/>
    </row>
    <row r="8" spans="2:4">
      <c r="D8" s="3"/>
    </row>
    <row r="9" spans="2:4">
      <c r="D9" s="3"/>
    </row>
    <row r="10" spans="2:4">
      <c r="D10" s="3"/>
    </row>
    <row r="11" spans="2:4">
      <c r="D11" s="3"/>
    </row>
    <row r="12" spans="2:4">
      <c r="D12" s="3"/>
    </row>
    <row r="13" spans="2:4">
      <c r="D13" s="3"/>
    </row>
    <row r="14" spans="2:4">
      <c r="D14" s="3"/>
    </row>
    <row r="15" spans="2:4">
      <c r="D15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Arbitre</vt:lpstr>
      <vt:lpstr>DAFA</vt:lpstr>
      <vt:lpstr>Donnees</vt:lpstr>
      <vt:lpstr>amende</vt:lpstr>
      <vt:lpstr>clubs</vt:lpstr>
      <vt:lpstr>d</vt:lpstr>
      <vt:lpstr>min_dafa</vt:lpstr>
      <vt:lpstr>point_manquant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2019-11-16T21:45:55Z</dcterms:created>
  <dcterms:modified xsi:type="dcterms:W3CDTF">2019-11-16T21:46:21Z</dcterms:modified>
</cp:coreProperties>
</file>