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fcarbonnelle\Desktop\Franck\Formules excell\"/>
    </mc:Choice>
  </mc:AlternateContent>
  <bookViews>
    <workbookView xWindow="-120" yWindow="-120" windowWidth="29040" windowHeight="17640" activeTab="1"/>
  </bookViews>
  <sheets>
    <sheet name="Feuil1" sheetId="1" r:id="rId1"/>
    <sheet name="Essai" sheetId="2" r:id="rId2"/>
  </sheets>
  <externalReferences>
    <externalReference r:id="rId3"/>
  </externalReferences>
  <definedNames>
    <definedName name="Date_Debut_exer">[1]Parametres!$C$178</definedName>
    <definedName name="Date_Fin_Exer">[1]Parametres!$C$179</definedName>
    <definedName name="Date_Fin_Exer_Prec">[1]Parametres!$C$175</definedName>
    <definedName name="Jours_fériés">Essai!$A$13:$A$62</definedName>
  </definedNames>
  <calcPr calcId="162913"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2" i="2" l="1"/>
  <c r="I2" i="2"/>
  <c r="J2" i="2"/>
  <c r="K2" i="2"/>
  <c r="L2" i="2"/>
  <c r="M2" i="2"/>
  <c r="N2" i="2"/>
  <c r="O2" i="2"/>
  <c r="N1" i="2"/>
  <c r="P2" i="2"/>
  <c r="O1" i="2"/>
  <c r="Q2" i="2"/>
  <c r="P1" i="2"/>
  <c r="R2" i="2"/>
  <c r="Q1" i="2"/>
  <c r="S2" i="2"/>
  <c r="R1" i="2"/>
  <c r="T2" i="2"/>
  <c r="S1" i="2"/>
  <c r="L1" i="2"/>
  <c r="M1" i="2"/>
  <c r="K1" i="2"/>
  <c r="J1" i="2"/>
  <c r="H1" i="2"/>
  <c r="I1" i="2"/>
  <c r="I3" i="2"/>
  <c r="J3" i="2"/>
  <c r="K3" i="2"/>
  <c r="L3" i="2"/>
  <c r="M3" i="2"/>
  <c r="N3" i="2"/>
  <c r="O3" i="2"/>
  <c r="P3" i="2"/>
  <c r="Q3" i="2"/>
  <c r="R3" i="2"/>
  <c r="S3" i="2"/>
  <c r="I4" i="2"/>
  <c r="J4" i="2"/>
  <c r="K4" i="2"/>
  <c r="L4" i="2"/>
  <c r="M4" i="2"/>
  <c r="N4" i="2"/>
  <c r="O4" i="2"/>
  <c r="P4" i="2"/>
  <c r="Q4" i="2"/>
  <c r="R4" i="2"/>
  <c r="S4" i="2"/>
  <c r="I5" i="2"/>
  <c r="J5" i="2"/>
  <c r="K5" i="2"/>
  <c r="L5" i="2"/>
  <c r="M5" i="2"/>
  <c r="N5" i="2"/>
  <c r="O5" i="2"/>
  <c r="P5" i="2"/>
  <c r="Q5" i="2"/>
  <c r="R5" i="2"/>
  <c r="S5" i="2"/>
  <c r="I6" i="2"/>
  <c r="J6" i="2"/>
  <c r="K6" i="2"/>
  <c r="L6" i="2"/>
  <c r="M6" i="2"/>
  <c r="N6" i="2"/>
  <c r="O6" i="2"/>
  <c r="P6" i="2"/>
  <c r="Q6" i="2"/>
  <c r="R6" i="2"/>
  <c r="S6" i="2"/>
  <c r="I7" i="2"/>
  <c r="J7" i="2"/>
  <c r="K7" i="2"/>
  <c r="L7" i="2"/>
  <c r="M7" i="2"/>
  <c r="N7" i="2"/>
  <c r="O7" i="2"/>
  <c r="P7" i="2"/>
  <c r="Q7" i="2"/>
  <c r="R7" i="2"/>
  <c r="S7" i="2"/>
  <c r="I8" i="2"/>
  <c r="J8" i="2"/>
  <c r="K8" i="2"/>
  <c r="L8" i="2"/>
  <c r="M8" i="2"/>
  <c r="N8" i="2"/>
  <c r="O8" i="2"/>
  <c r="P8" i="2"/>
  <c r="Q8" i="2"/>
  <c r="R8" i="2"/>
  <c r="S8" i="2"/>
  <c r="I9" i="2"/>
  <c r="J9" i="2"/>
  <c r="K9" i="2"/>
  <c r="L9" i="2"/>
  <c r="M9" i="2"/>
  <c r="N9" i="2"/>
  <c r="O9" i="2"/>
  <c r="P9" i="2"/>
  <c r="Q9" i="2"/>
  <c r="R9" i="2"/>
  <c r="S9" i="2"/>
  <c r="I10" i="2"/>
  <c r="J10" i="2"/>
  <c r="K10" i="2"/>
  <c r="L10" i="2"/>
  <c r="M10" i="2"/>
  <c r="N10" i="2"/>
  <c r="O10" i="2"/>
  <c r="P10" i="2"/>
  <c r="Q10" i="2"/>
  <c r="R10" i="2"/>
  <c r="S10" i="2"/>
  <c r="H3" i="2"/>
  <c r="H4" i="2"/>
  <c r="H5" i="2"/>
  <c r="H6" i="2"/>
  <c r="H7" i="2"/>
  <c r="H8" i="2"/>
  <c r="H9" i="2"/>
  <c r="H10" i="2"/>
  <c r="T9" i="2"/>
  <c r="G3" i="2"/>
  <c r="G4" i="2"/>
  <c r="G5" i="2"/>
  <c r="G6" i="2"/>
  <c r="G7" i="2"/>
  <c r="G8" i="2"/>
  <c r="G10" i="2"/>
  <c r="D19" i="2"/>
  <c r="D15" i="2"/>
  <c r="D14" i="2"/>
  <c r="T10" i="2"/>
  <c r="T8" i="2"/>
  <c r="T7" i="2"/>
  <c r="T6" i="2"/>
  <c r="T5" i="2"/>
  <c r="T4" i="2"/>
  <c r="L23" i="1"/>
  <c r="K23" i="1"/>
  <c r="J23" i="1"/>
  <c r="I23" i="1"/>
  <c r="H23" i="1"/>
  <c r="G23" i="1"/>
  <c r="F23" i="1"/>
  <c r="E23" i="1"/>
  <c r="D23" i="1"/>
  <c r="C23" i="1"/>
  <c r="B23" i="1"/>
  <c r="A23" i="1"/>
  <c r="C18" i="1"/>
  <c r="D18" i="1"/>
  <c r="E18" i="1"/>
  <c r="F18" i="1"/>
  <c r="G18" i="1"/>
  <c r="H18" i="1"/>
  <c r="I18" i="1"/>
  <c r="J18" i="1"/>
  <c r="K18" i="1"/>
  <c r="L18" i="1"/>
  <c r="B18" i="1"/>
  <c r="A18" i="1"/>
  <c r="A13" i="1"/>
  <c r="D13" i="1"/>
  <c r="E13" i="1"/>
  <c r="F13" i="1"/>
  <c r="G13" i="1"/>
  <c r="H13" i="1"/>
  <c r="I13" i="1"/>
  <c r="J13" i="1"/>
  <c r="K13" i="1"/>
  <c r="L13" i="1"/>
  <c r="H9" i="1"/>
  <c r="H8" i="1"/>
  <c r="H7" i="1"/>
  <c r="H6" i="1"/>
  <c r="H5" i="1"/>
  <c r="H4" i="1"/>
  <c r="H3" i="1"/>
  <c r="U3" i="1"/>
  <c r="U4" i="1"/>
  <c r="U5" i="1"/>
  <c r="U6" i="1"/>
  <c r="U7" i="1"/>
  <c r="U8" i="1"/>
  <c r="U9" i="1"/>
  <c r="T3" i="2"/>
</calcChain>
</file>

<file path=xl/sharedStrings.xml><?xml version="1.0" encoding="utf-8"?>
<sst xmlns="http://schemas.openxmlformats.org/spreadsheetml/2006/main" count="80" uniqueCount="46">
  <si>
    <t>1</t>
  </si>
  <si>
    <t>2</t>
  </si>
  <si>
    <t>3</t>
  </si>
  <si>
    <t>4</t>
  </si>
  <si>
    <t>5</t>
  </si>
  <si>
    <t>6</t>
  </si>
  <si>
    <t>7</t>
  </si>
  <si>
    <t>8</t>
  </si>
  <si>
    <t>9</t>
  </si>
  <si>
    <t>10</t>
  </si>
  <si>
    <t>11</t>
  </si>
  <si>
    <t>12</t>
  </si>
  <si>
    <t>Exercice comptable</t>
  </si>
  <si>
    <t>N-1</t>
  </si>
  <si>
    <t>Date début</t>
  </si>
  <si>
    <t>Fin d'exercie</t>
  </si>
  <si>
    <t>En cours</t>
  </si>
  <si>
    <t>Date entrée</t>
  </si>
  <si>
    <t>Date Sortie</t>
  </si>
  <si>
    <t>Reconstitution du calendrier comptable à partir des deux tableaux du dessous représentant les deux années civiles</t>
  </si>
  <si>
    <t>Salarié1</t>
  </si>
  <si>
    <t>Salarié2</t>
  </si>
  <si>
    <t>Salarié3</t>
  </si>
  <si>
    <t>Salarié4</t>
  </si>
  <si>
    <t>Salarié5</t>
  </si>
  <si>
    <t>Salarié6</t>
  </si>
  <si>
    <t>Salarié7</t>
  </si>
  <si>
    <t>Le but est d'alimenter le tableau des salariés avec les références calendaires en fonction de leur date d'entrée et date de sortie, sachant que la période comptable peut changer, et que la position des mois peu donc bouger. Le cas le plus facile le salarié est entré avant le début d'exercice, n'est pas sorti ou sa date de sortie est prévue après la fin de l'exercice,</t>
  </si>
  <si>
    <t>mars</t>
  </si>
  <si>
    <t>mai</t>
  </si>
  <si>
    <t>juin</t>
  </si>
  <si>
    <t>août</t>
  </si>
  <si>
    <t>octobre</t>
  </si>
  <si>
    <t>novembre</t>
  </si>
  <si>
    <t>décembre</t>
  </si>
  <si>
    <t>janvier</t>
  </si>
  <si>
    <t>février</t>
  </si>
  <si>
    <t>avril</t>
  </si>
  <si>
    <t>juillet</t>
  </si>
  <si>
    <t>septembre</t>
  </si>
  <si>
    <t>Année en cours</t>
  </si>
  <si>
    <t>changer la date ici uniquement</t>
  </si>
  <si>
    <t>formule</t>
  </si>
  <si>
    <t>Salarié8</t>
  </si>
  <si>
    <t>Jours fériés</t>
  </si>
  <si>
    <t>A remplir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</si>
</sst>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 #,##0.00_-;_-* &quot;-&quot;??_-;_-@_-"/>
    <numFmt numFmtId="165" formatCode="dd/mm/yy;@"/>
    <numFmt numFmtId="166" formatCode="_(* #,##0.00_);_(* \(#,##0.00\);_(* &quot;-&quot;??_);_(@_)"/>
    <numFmt numFmtId="167" formatCode="0&quot; j&quot;"/>
    <numFmt numFmtId="168" formatCode="mmmm"/>
    <numFmt numFmtId="169" formatCode="[$-F800]dddd\,\ mmmm\ dd\,\ yyyy"/>
  </numFmts>
  <fonts count="11"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8"/>
      <color theme="1"/>
      <name val="Calibri"/>
      <family val="2"/>
      <scheme val="minor"/>
    </font>
    <font>
      <sz val="16"/>
      <color rgb="FFFF0000"/>
      <name val="Calibri"/>
      <family val="2"/>
      <scheme val="minor"/>
    </font>
    <font>
      <sz val="16"/>
      <color theme="4" tint="-0.249977111117893"/>
      <name val="Calibri"/>
      <family val="2"/>
      <scheme val="minor"/>
    </font>
    <font>
      <sz val="8"/>
      <name val="Calibri"/>
      <family val="2"/>
      <scheme val="minor"/>
    </font>
    <font>
      <sz val="12"/>
      <color theme="1"/>
      <name val="Calibri"/>
      <family val="2"/>
      <scheme val="minor"/>
    </font>
    <font>
      <b/>
      <sz val="11"/>
      <color theme="1"/>
      <name val="Calibri"/>
      <family val="2"/>
      <scheme val="minor"/>
    </font>
    <font>
      <sz val="9"/>
      <color rgb="FF4A5359"/>
      <name val="Arial"/>
      <family val="2"/>
    </font>
  </fonts>
  <fills count="17">
    <fill>
      <patternFill patternType="none"/>
    </fill>
    <fill>
      <patternFill patternType="gray125"/>
    </fill>
    <fill>
      <patternFill patternType="solid">
        <fgColor rgb="FFE1EC06"/>
        <bgColor indexed="64"/>
      </patternFill>
    </fill>
    <fill>
      <patternFill patternType="solid">
        <fgColor rgb="FFFAFDAB"/>
        <bgColor indexed="64"/>
      </patternFill>
    </fill>
    <fill>
      <patternFill patternType="solid">
        <fgColor theme="4" tint="0.59999389629810485"/>
        <bgColor indexed="64"/>
      </patternFill>
    </fill>
    <fill>
      <patternFill patternType="solid">
        <fgColor theme="8" tint="0.59996337778862885"/>
        <bgColor indexed="64"/>
      </patternFill>
    </fill>
    <fill>
      <patternFill patternType="solid">
        <fgColor theme="4"/>
        <bgColor indexed="64"/>
      </patternFill>
    </fill>
    <fill>
      <patternFill patternType="solid">
        <fgColor theme="8" tint="0.79998168889431442"/>
        <bgColor indexed="64"/>
      </patternFill>
    </fill>
    <fill>
      <gradientFill degree="90">
        <stop position="0">
          <color theme="0" tint="-5.0965910824915313E-2"/>
        </stop>
        <stop position="1">
          <color theme="0" tint="-0.34900967436750391"/>
        </stop>
      </gradientFill>
    </fill>
    <fill>
      <patternFill patternType="solid">
        <fgColor rgb="FFC4FF3F"/>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rgb="FFFF0000"/>
        <bgColor indexed="64"/>
      </patternFill>
    </fill>
    <fill>
      <patternFill patternType="solid">
        <fgColor rgb="FF92D05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166" fontId="1" fillId="3" borderId="1" applyProtection="0">
      <alignment horizontal="center" vertical="center"/>
    </xf>
    <xf numFmtId="14" fontId="1" fillId="3" borderId="1" applyProtection="0">
      <alignment horizontal="center" vertical="center"/>
    </xf>
  </cellStyleXfs>
  <cellXfs count="37">
    <xf numFmtId="0" fontId="0" fillId="0" borderId="0" xfId="0"/>
    <xf numFmtId="165" fontId="0" fillId="2" borderId="1" xfId="0" applyNumberFormat="1" applyFill="1" applyBorder="1" applyAlignment="1">
      <alignment horizontal="center" vertical="center" wrapText="1"/>
    </xf>
    <xf numFmtId="9" fontId="1" fillId="3" borderId="1" xfId="2" applyFill="1" applyBorder="1" applyAlignment="1" applyProtection="1">
      <alignment horizontal="center" vertical="center"/>
      <protection locked="0"/>
    </xf>
    <xf numFmtId="0" fontId="0" fillId="3" borderId="1" xfId="0" applyFill="1" applyBorder="1" applyAlignment="1" applyProtection="1">
      <alignment horizontal="center" vertical="center" wrapText="1"/>
      <protection locked="0"/>
    </xf>
    <xf numFmtId="0" fontId="0" fillId="4" borderId="1" xfId="0" applyFill="1" applyBorder="1" applyAlignment="1">
      <alignment horizontal="center" vertical="center" wrapText="1"/>
    </xf>
    <xf numFmtId="167" fontId="0" fillId="5" borderId="1" xfId="1" applyNumberFormat="1" applyFont="1" applyFill="1" applyBorder="1" applyAlignment="1">
      <alignment horizontal="center"/>
    </xf>
    <xf numFmtId="167" fontId="3" fillId="6" borderId="1" xfId="1" applyNumberFormat="1" applyFont="1" applyFill="1" applyBorder="1" applyAlignment="1">
      <alignment horizontal="center"/>
    </xf>
    <xf numFmtId="1" fontId="0" fillId="5" borderId="1" xfId="3" applyNumberFormat="1" applyFont="1" applyFill="1" applyProtection="1">
      <alignment horizontal="center" vertical="center"/>
      <protection hidden="1"/>
    </xf>
    <xf numFmtId="1" fontId="0" fillId="8" borderId="5" xfId="0" applyNumberFormat="1" applyFill="1" applyBorder="1" applyAlignment="1" applyProtection="1">
      <alignment horizontal="center" vertical="center"/>
      <protection hidden="1"/>
    </xf>
    <xf numFmtId="1" fontId="0" fillId="8" borderId="6" xfId="0" applyNumberFormat="1" applyFill="1" applyBorder="1" applyAlignment="1" applyProtection="1">
      <alignment horizontal="center" vertical="center"/>
      <protection hidden="1"/>
    </xf>
    <xf numFmtId="1" fontId="0" fillId="8" borderId="7" xfId="0" applyNumberFormat="1" applyFill="1" applyBorder="1" applyAlignment="1" applyProtection="1">
      <alignment horizontal="center" vertical="center"/>
      <protection hidden="1"/>
    </xf>
    <xf numFmtId="0" fontId="0" fillId="7" borderId="0" xfId="0" applyFill="1" applyAlignment="1" applyProtection="1">
      <alignment horizontal="center" vertical="center"/>
      <protection hidden="1"/>
    </xf>
    <xf numFmtId="49" fontId="0" fillId="7" borderId="1" xfId="0" quotePrefix="1" applyNumberFormat="1" applyFill="1" applyBorder="1" applyAlignment="1" applyProtection="1">
      <alignment horizontal="center" vertical="center"/>
      <protection hidden="1"/>
    </xf>
    <xf numFmtId="49" fontId="0" fillId="7" borderId="1" xfId="0" applyNumberFormat="1" applyFill="1" applyBorder="1" applyAlignment="1" applyProtection="1">
      <alignment horizontal="center" vertical="center"/>
      <protection hidden="1"/>
    </xf>
    <xf numFmtId="0" fontId="0" fillId="11" borderId="1" xfId="0" applyFill="1" applyBorder="1" applyProtection="1">
      <protection hidden="1"/>
    </xf>
    <xf numFmtId="14" fontId="0" fillId="3" borderId="1" xfId="4" applyFont="1" applyProtection="1">
      <alignment horizontal="center" vertical="center"/>
      <protection locked="0" hidden="1"/>
    </xf>
    <xf numFmtId="14" fontId="1" fillId="3" borderId="1" xfId="4" applyProtection="1">
      <alignment horizontal="center" vertical="center"/>
      <protection locked="0" hidden="1"/>
    </xf>
    <xf numFmtId="168" fontId="0" fillId="12" borderId="1" xfId="0" applyNumberFormat="1" applyFill="1" applyBorder="1" applyAlignment="1" applyProtection="1">
      <alignment horizontal="center" vertical="center" wrapText="1"/>
      <protection hidden="1"/>
    </xf>
    <xf numFmtId="0" fontId="0" fillId="13" borderId="0" xfId="0" applyFill="1"/>
    <xf numFmtId="14" fontId="1" fillId="16" borderId="1" xfId="4" applyFill="1" applyProtection="1">
      <alignment horizontal="center" vertical="center"/>
      <protection locked="0" hidden="1"/>
    </xf>
    <xf numFmtId="2" fontId="0" fillId="0" borderId="0" xfId="0" applyNumberFormat="1"/>
    <xf numFmtId="0" fontId="10" fillId="0" borderId="0" xfId="0" applyFont="1"/>
    <xf numFmtId="14" fontId="0" fillId="0" borderId="0" xfId="0" applyNumberFormat="1"/>
    <xf numFmtId="0" fontId="2" fillId="15" borderId="0" xfId="0" applyFont="1" applyFill="1" applyAlignment="1">
      <alignment horizontal="center" wrapText="1"/>
    </xf>
    <xf numFmtId="0" fontId="5" fillId="9" borderId="1" xfId="0" applyFont="1" applyFill="1" applyBorder="1" applyAlignment="1" applyProtection="1">
      <alignment horizontal="center" vertical="center" wrapText="1"/>
      <protection hidden="1"/>
    </xf>
    <xf numFmtId="0" fontId="6" fillId="10" borderId="1" xfId="0" applyFont="1" applyFill="1" applyBorder="1" applyAlignment="1" applyProtection="1">
      <alignment horizontal="center" wrapText="1"/>
      <protection hidden="1"/>
    </xf>
    <xf numFmtId="0" fontId="0" fillId="10" borderId="1" xfId="0" applyFill="1" applyBorder="1" applyAlignment="1">
      <alignment horizontal="center" vertical="center"/>
    </xf>
    <xf numFmtId="1" fontId="4" fillId="7" borderId="2" xfId="0" applyNumberFormat="1" applyFont="1" applyFill="1" applyBorder="1" applyAlignment="1" applyProtection="1">
      <alignment horizontal="center" vertical="center"/>
      <protection hidden="1"/>
    </xf>
    <xf numFmtId="1" fontId="4" fillId="7" borderId="3" xfId="0" applyNumberFormat="1" applyFont="1" applyFill="1" applyBorder="1" applyAlignment="1" applyProtection="1">
      <alignment horizontal="center" vertical="center"/>
      <protection hidden="1"/>
    </xf>
    <xf numFmtId="1" fontId="4" fillId="7" borderId="4" xfId="0" applyNumberFormat="1" applyFont="1" applyFill="1" applyBorder="1" applyAlignment="1" applyProtection="1">
      <alignment horizontal="center" vertical="center"/>
      <protection hidden="1"/>
    </xf>
    <xf numFmtId="0" fontId="0" fillId="14" borderId="1" xfId="0" applyFill="1" applyBorder="1" applyAlignment="1">
      <alignment horizontal="center"/>
    </xf>
    <xf numFmtId="0" fontId="0" fillId="0" borderId="0" xfId="0" applyAlignment="1">
      <alignment wrapText="1"/>
    </xf>
    <xf numFmtId="0" fontId="0" fillId="0" borderId="0" xfId="0" applyAlignment="1">
      <alignment vertical="center" wrapText="1"/>
    </xf>
    <xf numFmtId="169" fontId="0" fillId="5" borderId="0" xfId="3" applyNumberFormat="1" applyFont="1" applyFill="1" applyBorder="1" applyProtection="1">
      <alignment horizontal="center" vertical="center"/>
      <protection hidden="1"/>
    </xf>
    <xf numFmtId="0" fontId="0" fillId="14" borderId="1" xfId="0" applyFill="1" applyBorder="1" applyAlignment="1"/>
    <xf numFmtId="1" fontId="8" fillId="7" borderId="0" xfId="0" applyNumberFormat="1" applyFont="1" applyFill="1" applyBorder="1" applyAlignment="1" applyProtection="1">
      <alignment horizontal="center" vertical="center"/>
      <protection hidden="1"/>
    </xf>
    <xf numFmtId="0" fontId="9" fillId="14" borderId="0" xfId="0" applyFont="1" applyFill="1" applyBorder="1" applyAlignment="1">
      <alignment horizontal="center" vertical="center"/>
    </xf>
  </cellXfs>
  <cellStyles count="5">
    <cellStyle name="Milliers" xfId="1" builtinId="3"/>
    <cellStyle name="Normal" xfId="0" builtinId="0"/>
    <cellStyle name="Pourcentage" xfId="2" builtinId="5"/>
    <cellStyle name="Saisie Centrée" xfId="3"/>
    <cellStyle name="Saisie_Date" xfId="4"/>
  </cellStyles>
  <dxfs count="13">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gradientFill degree="90">
          <stop position="0">
            <color theme="3" tint="0.80001220740379042"/>
          </stop>
          <stop position="1">
            <color theme="4" tint="-0.25098422193060094"/>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patternFill>
          <bgColor rgb="FFFF0000"/>
        </patternFill>
      </fill>
    </dxf>
    <dxf>
      <font>
        <color rgb="FFFF0000"/>
      </font>
      <fill>
        <gradientFill degree="90">
          <stop position="0">
            <color theme="0"/>
          </stop>
          <stop position="0.5">
            <color rgb="FFFFFF00"/>
          </stop>
          <stop position="1">
            <color theme="0"/>
          </stop>
        </gradientFill>
      </fill>
    </dxf>
    <dxf>
      <font>
        <b/>
        <i val="0"/>
        <color theme="0"/>
      </font>
      <fill>
        <gradientFill degree="90">
          <stop position="0">
            <color theme="3" tint="0.80001220740379042"/>
          </stop>
          <stop position="1">
            <color theme="4" tint="-0.250984221930600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523875</xdr:colOff>
      <xdr:row>2</xdr:row>
      <xdr:rowOff>114300</xdr:rowOff>
    </xdr:from>
    <xdr:to>
      <xdr:col>8</xdr:col>
      <xdr:colOff>276225</xdr:colOff>
      <xdr:row>14</xdr:row>
      <xdr:rowOff>76200</xdr:rowOff>
    </xdr:to>
    <xdr:cxnSp macro="">
      <xdr:nvCxnSpPr>
        <xdr:cNvPr id="3" name="Connecteur droit avec flèche 2">
          <a:extLst>
            <a:ext uri="{FF2B5EF4-FFF2-40B4-BE49-F238E27FC236}">
              <a16:creationId xmlns:a16="http://schemas.microsoft.com/office/drawing/2014/main" id="{00000000-0008-0000-0000-000003000000}"/>
            </a:ext>
          </a:extLst>
        </xdr:cNvPr>
        <xdr:cNvCxnSpPr/>
      </xdr:nvCxnSpPr>
      <xdr:spPr>
        <a:xfrm flipV="1">
          <a:off x="523875" y="495300"/>
          <a:ext cx="5848350" cy="2162175"/>
        </a:xfrm>
        <a:prstGeom prst="straightConnector1">
          <a:avLst/>
        </a:prstGeom>
        <a:ln>
          <a:tailEnd type="triangle"/>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3</xdr:col>
      <xdr:colOff>695325</xdr:colOff>
      <xdr:row>1</xdr:row>
      <xdr:rowOff>123825</xdr:rowOff>
    </xdr:from>
    <xdr:to>
      <xdr:col>8</xdr:col>
      <xdr:colOff>66675</xdr:colOff>
      <xdr:row>3</xdr:row>
      <xdr:rowOff>66675</xdr:rowOff>
    </xdr:to>
    <xdr:cxnSp macro="">
      <xdr:nvCxnSpPr>
        <xdr:cNvPr id="5" name="Connecteur droit avec flèche 4">
          <a:extLst>
            <a:ext uri="{FF2B5EF4-FFF2-40B4-BE49-F238E27FC236}">
              <a16:creationId xmlns:a16="http://schemas.microsoft.com/office/drawing/2014/main" id="{00000000-0008-0000-0000-000005000000}"/>
            </a:ext>
          </a:extLst>
        </xdr:cNvPr>
        <xdr:cNvCxnSpPr/>
      </xdr:nvCxnSpPr>
      <xdr:spPr>
        <a:xfrm flipV="1">
          <a:off x="2981325" y="314325"/>
          <a:ext cx="3181350" cy="323850"/>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Professionnel\Dynamique%20Vision\Outils%20Excel\Nautilux\NAUTILUX.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olution_Produit"/>
      <sheetName val="Acces"/>
      <sheetName val="Utilisateurs"/>
      <sheetName val="Droits"/>
      <sheetName val="Page de garde"/>
      <sheetName val="Impr_Previs"/>
      <sheetName val="Menu General"/>
      <sheetName val="Menu Previsions"/>
      <sheetName val="Menu commercial"/>
      <sheetName val="Menu Outils"/>
      <sheetName val="Menu Impression"/>
      <sheetName val="Aide"/>
      <sheetName val="Parametres"/>
      <sheetName val="Calendrier"/>
      <sheetName val="Heures potentielles"/>
      <sheetName val="Resultat N-1"/>
      <sheetName val="Heures N-1"/>
      <sheetName val="Performance"/>
      <sheetName val="Agents commerciaux"/>
      <sheetName val="Objectif com"/>
      <sheetName val="Objectif Global"/>
      <sheetName val="TC_Objectif_Global"/>
      <sheetName val="Objectif croisé"/>
      <sheetName val="Ventes"/>
      <sheetName val="Achats"/>
      <sheetName val="Ventes Mo"/>
      <sheetName val="Salariés Productifs"/>
      <sheetName val="TC_Heures"/>
      <sheetName val="Intérimaires"/>
      <sheetName val="Sous-traitance"/>
      <sheetName val="Salaires commerciaux"/>
      <sheetName val="Salariés autres"/>
      <sheetName val="Autres charges personnel"/>
      <sheetName val="Investissements"/>
      <sheetName val="Financement"/>
      <sheetName val="Simul_Emprunt"/>
      <sheetName val="Credits bails"/>
      <sheetName val="Emprunts"/>
      <sheetName val="Frais variables"/>
      <sheetName val="Frais généraux"/>
      <sheetName val="Frais commerciaux"/>
      <sheetName val="Frais Financiers"/>
      <sheetName val="Charges except"/>
      <sheetName val="Ventil FG"/>
      <sheetName val="Ventil CA"/>
      <sheetName val="Indicateur Previs"/>
      <sheetName val="Coherence budgetaire"/>
      <sheetName val="Resultat Prev"/>
      <sheetName val="Saisie_Doc"/>
      <sheetName val="Data_Client"/>
      <sheetName val="Data_Doc"/>
      <sheetName val="Indicateurs"/>
      <sheetName val="Analyse_Doc"/>
      <sheetName val="Impr_Doc"/>
      <sheetName val="TC_FG"/>
      <sheetName val="TC_CA"/>
      <sheetName val="TC_Data_Doc"/>
      <sheetName val="Ctrl_Budgetaire"/>
      <sheetName val="Resultat Analyse"/>
      <sheetName val="Selec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75">
          <cell r="C175">
            <v>43737</v>
          </cell>
        </row>
        <row r="178">
          <cell r="C178">
            <v>43739</v>
          </cell>
        </row>
        <row r="179">
          <cell r="C179">
            <v>44103</v>
          </cell>
        </row>
      </sheetData>
      <sheetData sheetId="13" refreshError="1"/>
      <sheetData sheetId="14">
        <row r="12">
          <cell r="H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0"/>
  <sheetViews>
    <sheetView topLeftCell="A10" workbookViewId="0">
      <selection activeCell="U18" sqref="U18"/>
    </sheetView>
  </sheetViews>
  <sheetFormatPr baseColWidth="10" defaultRowHeight="14.4" x14ac:dyDescent="0.3"/>
  <sheetData>
    <row r="1" spans="1:22" x14ac:dyDescent="0.3">
      <c r="C1" s="26" t="s">
        <v>17</v>
      </c>
      <c r="D1" s="26" t="s">
        <v>18</v>
      </c>
      <c r="E1" t="s">
        <v>40</v>
      </c>
      <c r="F1">
        <v>2019</v>
      </c>
    </row>
    <row r="2" spans="1:22" x14ac:dyDescent="0.3">
      <c r="C2" s="26"/>
      <c r="D2" s="26"/>
      <c r="I2" s="17" t="s">
        <v>32</v>
      </c>
      <c r="J2" s="17" t="s">
        <v>33</v>
      </c>
      <c r="K2" s="17" t="s">
        <v>34</v>
      </c>
      <c r="L2" s="17" t="s">
        <v>35</v>
      </c>
      <c r="M2" s="17" t="s">
        <v>36</v>
      </c>
      <c r="N2" s="17" t="s">
        <v>28</v>
      </c>
      <c r="O2" s="17" t="s">
        <v>37</v>
      </c>
      <c r="P2" s="17" t="s">
        <v>29</v>
      </c>
      <c r="Q2" s="17" t="s">
        <v>30</v>
      </c>
      <c r="R2" s="17" t="s">
        <v>38</v>
      </c>
      <c r="S2" s="17" t="s">
        <v>31</v>
      </c>
      <c r="T2" s="17" t="s">
        <v>39</v>
      </c>
    </row>
    <row r="3" spans="1:22" x14ac:dyDescent="0.3">
      <c r="A3" s="30" t="s">
        <v>20</v>
      </c>
      <c r="B3" s="30"/>
      <c r="C3" s="1">
        <v>41921</v>
      </c>
      <c r="D3" s="1"/>
      <c r="E3" s="2">
        <v>0.75</v>
      </c>
      <c r="F3" s="3">
        <v>39</v>
      </c>
      <c r="G3" s="3">
        <v>5</v>
      </c>
      <c r="H3" s="4">
        <f>IF(OR(F3=0,G3=0),0,+F3/G3)</f>
        <v>7.8</v>
      </c>
      <c r="I3" s="5"/>
      <c r="J3" s="5"/>
      <c r="K3" s="5"/>
      <c r="L3" s="5"/>
      <c r="M3" s="5"/>
      <c r="N3" s="5"/>
      <c r="O3" s="5"/>
      <c r="P3" s="5"/>
      <c r="Q3" s="5"/>
      <c r="R3" s="5"/>
      <c r="S3" s="5"/>
      <c r="T3" s="5"/>
      <c r="U3" s="6">
        <f>SUM(I3:T3)</f>
        <v>0</v>
      </c>
    </row>
    <row r="4" spans="1:22" x14ac:dyDescent="0.3">
      <c r="A4" s="30" t="s">
        <v>21</v>
      </c>
      <c r="B4" s="30"/>
      <c r="C4" s="1">
        <v>41921</v>
      </c>
      <c r="D4" s="1">
        <v>44561</v>
      </c>
      <c r="E4" s="2">
        <v>0.75</v>
      </c>
      <c r="F4" s="3">
        <v>39</v>
      </c>
      <c r="G4" s="3">
        <v>5</v>
      </c>
      <c r="H4" s="4">
        <f>IF(OR(F4=0,G4=0),0,+F4/G4)</f>
        <v>7.8</v>
      </c>
      <c r="I4" s="5"/>
      <c r="J4" s="5"/>
      <c r="K4" s="5"/>
      <c r="L4" s="5"/>
      <c r="M4" s="5"/>
      <c r="N4" s="5"/>
      <c r="O4" s="5"/>
      <c r="P4" s="5"/>
      <c r="Q4" s="5"/>
      <c r="R4" s="5"/>
      <c r="S4" s="5"/>
      <c r="T4" s="5"/>
      <c r="U4" s="6">
        <f t="shared" ref="U4:U9" si="0">SUM(I4:T4)</f>
        <v>0</v>
      </c>
    </row>
    <row r="5" spans="1:22" x14ac:dyDescent="0.3">
      <c r="A5" s="30" t="s">
        <v>22</v>
      </c>
      <c r="B5" s="30"/>
      <c r="C5" s="1">
        <v>41921</v>
      </c>
      <c r="D5" s="1">
        <v>43921</v>
      </c>
      <c r="E5" s="2">
        <v>0.75</v>
      </c>
      <c r="F5" s="3">
        <v>39</v>
      </c>
      <c r="G5" s="3">
        <v>5</v>
      </c>
      <c r="H5" s="4">
        <f>IF(OR(F5=0,G5=0),0,+F5/G5)</f>
        <v>7.8</v>
      </c>
      <c r="I5" s="5"/>
      <c r="J5" s="5"/>
      <c r="K5" s="5"/>
      <c r="L5" s="5"/>
      <c r="M5" s="5"/>
      <c r="N5" s="5"/>
      <c r="O5" s="5"/>
      <c r="P5" s="5"/>
      <c r="Q5" s="5"/>
      <c r="R5" s="5"/>
      <c r="S5" s="5"/>
      <c r="T5" s="5"/>
      <c r="U5" s="6">
        <f t="shared" si="0"/>
        <v>0</v>
      </c>
    </row>
    <row r="6" spans="1:22" x14ac:dyDescent="0.3">
      <c r="A6" s="30" t="s">
        <v>23</v>
      </c>
      <c r="B6" s="30"/>
      <c r="C6" s="1">
        <v>43889</v>
      </c>
      <c r="D6" s="1"/>
      <c r="E6" s="2">
        <v>0.75</v>
      </c>
      <c r="F6" s="3">
        <v>39</v>
      </c>
      <c r="G6" s="3">
        <v>5</v>
      </c>
      <c r="H6" s="4">
        <f t="shared" ref="H6:H9" si="1">IF(OR(F6=0,G6=0),0,+F6/G6)</f>
        <v>7.8</v>
      </c>
      <c r="I6" s="5"/>
      <c r="J6" s="5"/>
      <c r="K6" s="5"/>
      <c r="L6" s="5"/>
      <c r="M6" s="5"/>
      <c r="N6" s="5"/>
      <c r="O6" s="5"/>
      <c r="P6" s="5"/>
      <c r="Q6" s="5"/>
      <c r="R6" s="5"/>
      <c r="S6" s="5"/>
      <c r="T6" s="5"/>
      <c r="U6" s="6">
        <f t="shared" si="0"/>
        <v>0</v>
      </c>
    </row>
    <row r="7" spans="1:22" x14ac:dyDescent="0.3">
      <c r="A7" s="30" t="s">
        <v>24</v>
      </c>
      <c r="B7" s="30"/>
      <c r="C7" s="1">
        <v>43862</v>
      </c>
      <c r="D7" s="1">
        <v>44561</v>
      </c>
      <c r="E7" s="2">
        <v>0.75</v>
      </c>
      <c r="F7" s="3">
        <v>39</v>
      </c>
      <c r="G7" s="3">
        <v>5</v>
      </c>
      <c r="H7" s="4">
        <f t="shared" si="1"/>
        <v>7.8</v>
      </c>
      <c r="I7" s="5"/>
      <c r="J7" s="5"/>
      <c r="K7" s="5"/>
      <c r="L7" s="5"/>
      <c r="M7" s="5"/>
      <c r="N7" s="5"/>
      <c r="O7" s="5"/>
      <c r="P7" s="5"/>
      <c r="Q7" s="5"/>
      <c r="R7" s="5"/>
      <c r="S7" s="5"/>
      <c r="T7" s="5"/>
      <c r="U7" s="6">
        <f t="shared" si="0"/>
        <v>0</v>
      </c>
    </row>
    <row r="8" spans="1:22" x14ac:dyDescent="0.3">
      <c r="A8" s="30" t="s">
        <v>25</v>
      </c>
      <c r="B8" s="30"/>
      <c r="C8" s="1">
        <v>43862</v>
      </c>
      <c r="D8" s="1">
        <v>43921</v>
      </c>
      <c r="E8" s="2">
        <v>0.75</v>
      </c>
      <c r="F8" s="3">
        <v>39</v>
      </c>
      <c r="G8" s="3">
        <v>5</v>
      </c>
      <c r="H8" s="4">
        <f t="shared" si="1"/>
        <v>7.8</v>
      </c>
      <c r="I8" s="5"/>
      <c r="J8" s="5"/>
      <c r="K8" s="5"/>
      <c r="L8" s="5"/>
      <c r="M8" s="5"/>
      <c r="N8" s="5"/>
      <c r="O8" s="5"/>
      <c r="P8" s="5"/>
      <c r="Q8" s="5"/>
      <c r="R8" s="5"/>
      <c r="S8" s="5"/>
      <c r="T8" s="5"/>
      <c r="U8" s="6">
        <f t="shared" si="0"/>
        <v>0</v>
      </c>
    </row>
    <row r="9" spans="1:22" x14ac:dyDescent="0.3">
      <c r="A9" s="30" t="s">
        <v>26</v>
      </c>
      <c r="B9" s="30"/>
      <c r="C9" s="1">
        <v>44561</v>
      </c>
      <c r="D9" s="1"/>
      <c r="E9" s="2">
        <v>0.75</v>
      </c>
      <c r="F9" s="3">
        <v>39</v>
      </c>
      <c r="G9" s="3">
        <v>5</v>
      </c>
      <c r="H9" s="4">
        <f t="shared" si="1"/>
        <v>7.8</v>
      </c>
      <c r="I9" s="5"/>
      <c r="J9" s="5"/>
      <c r="K9" s="5"/>
      <c r="L9" s="5"/>
      <c r="M9" s="5"/>
      <c r="N9" s="5"/>
      <c r="O9" s="5"/>
      <c r="P9" s="5"/>
      <c r="Q9" s="5"/>
      <c r="R9" s="5"/>
      <c r="S9" s="5"/>
      <c r="T9" s="5"/>
      <c r="U9" s="6">
        <f t="shared" si="0"/>
        <v>0</v>
      </c>
    </row>
    <row r="12" spans="1:22" ht="23.4" x14ac:dyDescent="0.3">
      <c r="A12" s="27">
        <v>2019</v>
      </c>
      <c r="B12" s="28"/>
      <c r="C12" s="28"/>
      <c r="D12" s="28"/>
      <c r="E12" s="28"/>
      <c r="F12" s="28"/>
      <c r="G12" s="28"/>
      <c r="H12" s="28"/>
      <c r="I12" s="28"/>
      <c r="J12" s="28"/>
      <c r="K12" s="28"/>
      <c r="L12" s="29"/>
      <c r="M12" s="18"/>
      <c r="N12" s="18"/>
      <c r="O12" s="18"/>
      <c r="P12" s="18"/>
      <c r="Q12" s="18"/>
      <c r="R12" s="18"/>
      <c r="S12" s="18"/>
      <c r="T12" s="18"/>
      <c r="U12" s="18"/>
      <c r="V12" s="18"/>
    </row>
    <row r="13" spans="1:22" x14ac:dyDescent="0.3">
      <c r="A13" s="7">
        <f>$A12</f>
        <v>2019</v>
      </c>
      <c r="B13" s="7">
        <v>2020</v>
      </c>
      <c r="C13" s="7">
        <v>2021</v>
      </c>
      <c r="D13" s="7">
        <f t="shared" ref="D13:L13" si="2">$A$12</f>
        <v>2019</v>
      </c>
      <c r="E13" s="7">
        <f t="shared" si="2"/>
        <v>2019</v>
      </c>
      <c r="F13" s="7">
        <f t="shared" si="2"/>
        <v>2019</v>
      </c>
      <c r="G13" s="7">
        <f t="shared" si="2"/>
        <v>2019</v>
      </c>
      <c r="H13" s="7">
        <f t="shared" si="2"/>
        <v>2019</v>
      </c>
      <c r="I13" s="7">
        <f t="shared" si="2"/>
        <v>2019</v>
      </c>
      <c r="J13" s="7">
        <f t="shared" si="2"/>
        <v>2019</v>
      </c>
      <c r="K13" s="7">
        <f t="shared" si="2"/>
        <v>2019</v>
      </c>
      <c r="L13" s="7">
        <f t="shared" si="2"/>
        <v>2019</v>
      </c>
      <c r="M13" s="18"/>
      <c r="N13" s="18"/>
      <c r="O13" s="18"/>
      <c r="P13" s="18"/>
      <c r="Q13" s="18"/>
      <c r="R13" s="18"/>
      <c r="S13" s="18"/>
      <c r="T13" s="18"/>
      <c r="U13" s="18"/>
      <c r="V13" s="18"/>
    </row>
    <row r="14" spans="1:22" x14ac:dyDescent="0.3">
      <c r="A14" s="7">
        <v>10</v>
      </c>
      <c r="B14" s="7">
        <v>11</v>
      </c>
      <c r="C14" s="7">
        <v>12</v>
      </c>
      <c r="D14" s="7">
        <v>1</v>
      </c>
      <c r="E14" s="7">
        <v>2</v>
      </c>
      <c r="F14" s="7">
        <v>3</v>
      </c>
      <c r="G14" s="7">
        <v>4</v>
      </c>
      <c r="H14" s="7">
        <v>5</v>
      </c>
      <c r="I14" s="7">
        <v>6</v>
      </c>
      <c r="J14" s="7">
        <v>7</v>
      </c>
      <c r="K14" s="7">
        <v>8</v>
      </c>
      <c r="L14" s="7">
        <v>9</v>
      </c>
      <c r="M14" s="18"/>
      <c r="N14" s="18" t="s">
        <v>19</v>
      </c>
      <c r="O14" s="18"/>
      <c r="P14" s="18"/>
      <c r="Q14" s="18"/>
      <c r="R14" s="18"/>
      <c r="S14" s="18"/>
      <c r="T14" s="18"/>
      <c r="U14" s="18"/>
      <c r="V14" s="18"/>
    </row>
    <row r="15" spans="1:22" x14ac:dyDescent="0.3">
      <c r="A15" s="8">
        <v>23</v>
      </c>
      <c r="B15" s="9">
        <v>19</v>
      </c>
      <c r="C15" s="9">
        <v>21</v>
      </c>
      <c r="D15" s="9">
        <v>22</v>
      </c>
      <c r="E15" s="9">
        <v>20</v>
      </c>
      <c r="F15" s="9">
        <v>22</v>
      </c>
      <c r="G15" s="10">
        <v>21</v>
      </c>
      <c r="H15" s="8">
        <v>18</v>
      </c>
      <c r="I15" s="9">
        <v>21</v>
      </c>
      <c r="J15" s="9">
        <v>22</v>
      </c>
      <c r="K15" s="9">
        <v>21</v>
      </c>
      <c r="L15" s="10">
        <v>22</v>
      </c>
      <c r="M15" s="18"/>
      <c r="N15" s="18"/>
      <c r="O15" s="18"/>
      <c r="P15" s="18"/>
      <c r="Q15" s="18"/>
      <c r="R15" s="18"/>
      <c r="S15" s="18"/>
      <c r="T15" s="18"/>
      <c r="U15" s="18"/>
      <c r="V15" s="18"/>
    </row>
    <row r="16" spans="1:22" x14ac:dyDescent="0.3">
      <c r="A16" s="11"/>
      <c r="B16" s="11"/>
      <c r="C16" s="11"/>
      <c r="D16" s="11"/>
      <c r="E16" s="11"/>
      <c r="F16" s="11"/>
      <c r="G16" s="11"/>
      <c r="H16" s="11"/>
      <c r="I16" s="11"/>
      <c r="J16" s="11"/>
      <c r="K16" s="11"/>
      <c r="L16" s="11"/>
    </row>
    <row r="17" spans="1:16" ht="23.4" x14ac:dyDescent="0.3">
      <c r="A17" s="27">
        <v>2020</v>
      </c>
      <c r="B17" s="28"/>
      <c r="C17" s="28"/>
      <c r="D17" s="28"/>
      <c r="E17" s="28"/>
      <c r="F17" s="28"/>
      <c r="G17" s="28"/>
      <c r="H17" s="28"/>
      <c r="I17" s="28"/>
      <c r="J17" s="28"/>
      <c r="K17" s="28"/>
      <c r="L17" s="29"/>
    </row>
    <row r="18" spans="1:16" ht="21" x14ac:dyDescent="0.3">
      <c r="A18" s="7">
        <f>$A17</f>
        <v>2020</v>
      </c>
      <c r="B18" s="7">
        <f>$A17</f>
        <v>2020</v>
      </c>
      <c r="C18" s="7">
        <f t="shared" ref="C18:L18" si="3">$A17</f>
        <v>2020</v>
      </c>
      <c r="D18" s="7">
        <f t="shared" si="3"/>
        <v>2020</v>
      </c>
      <c r="E18" s="7">
        <f t="shared" si="3"/>
        <v>2020</v>
      </c>
      <c r="F18" s="7">
        <f t="shared" si="3"/>
        <v>2020</v>
      </c>
      <c r="G18" s="7">
        <f t="shared" si="3"/>
        <v>2020</v>
      </c>
      <c r="H18" s="7">
        <f t="shared" si="3"/>
        <v>2020</v>
      </c>
      <c r="I18" s="7">
        <f t="shared" si="3"/>
        <v>2020</v>
      </c>
      <c r="J18" s="7">
        <f t="shared" si="3"/>
        <v>2020</v>
      </c>
      <c r="K18" s="7">
        <f t="shared" si="3"/>
        <v>2020</v>
      </c>
      <c r="L18" s="7">
        <f t="shared" si="3"/>
        <v>2020</v>
      </c>
      <c r="O18" s="24" t="s">
        <v>12</v>
      </c>
      <c r="P18" s="24"/>
    </row>
    <row r="19" spans="1:16" ht="21" x14ac:dyDescent="0.4">
      <c r="A19" s="12" t="s">
        <v>0</v>
      </c>
      <c r="B19" s="13" t="s">
        <v>1</v>
      </c>
      <c r="C19" s="13" t="s">
        <v>2</v>
      </c>
      <c r="D19" s="13" t="s">
        <v>3</v>
      </c>
      <c r="E19" s="13" t="s">
        <v>4</v>
      </c>
      <c r="F19" s="13" t="s">
        <v>5</v>
      </c>
      <c r="G19" s="13" t="s">
        <v>6</v>
      </c>
      <c r="H19" s="13" t="s">
        <v>7</v>
      </c>
      <c r="I19" s="13" t="s">
        <v>8</v>
      </c>
      <c r="J19" s="13" t="s">
        <v>9</v>
      </c>
      <c r="K19" s="13" t="s">
        <v>10</v>
      </c>
      <c r="L19" s="13" t="s">
        <v>11</v>
      </c>
      <c r="O19" s="25" t="s">
        <v>13</v>
      </c>
      <c r="P19" s="25"/>
    </row>
    <row r="20" spans="1:16" x14ac:dyDescent="0.3">
      <c r="A20" s="8">
        <v>22</v>
      </c>
      <c r="B20" s="9">
        <v>20</v>
      </c>
      <c r="C20" s="9">
        <v>22</v>
      </c>
      <c r="D20" s="9">
        <v>21</v>
      </c>
      <c r="E20" s="9">
        <v>18</v>
      </c>
      <c r="F20" s="9">
        <v>21</v>
      </c>
      <c r="G20" s="10">
        <v>22</v>
      </c>
      <c r="H20" s="8">
        <v>21</v>
      </c>
      <c r="I20" s="9">
        <v>22</v>
      </c>
      <c r="J20" s="9">
        <v>22</v>
      </c>
      <c r="K20" s="9">
        <v>20</v>
      </c>
      <c r="L20" s="10">
        <v>22</v>
      </c>
      <c r="O20" s="14" t="s">
        <v>14</v>
      </c>
      <c r="P20" s="15">
        <v>43374</v>
      </c>
    </row>
    <row r="21" spans="1:16" x14ac:dyDescent="0.3">
      <c r="A21" s="11"/>
      <c r="B21" s="11"/>
      <c r="C21" s="11"/>
      <c r="D21" s="11"/>
      <c r="E21" s="11"/>
      <c r="F21" s="11"/>
      <c r="G21" s="11"/>
      <c r="H21" s="11"/>
      <c r="I21" s="11"/>
      <c r="J21" s="11"/>
      <c r="K21" s="11"/>
      <c r="L21" s="11"/>
      <c r="O21" s="14" t="s">
        <v>15</v>
      </c>
      <c r="P21" s="15">
        <v>43738</v>
      </c>
    </row>
    <row r="22" spans="1:16" ht="23.4" x14ac:dyDescent="0.3">
      <c r="A22" s="27">
        <v>2021</v>
      </c>
      <c r="B22" s="28"/>
      <c r="C22" s="28"/>
      <c r="D22" s="28"/>
      <c r="E22" s="28"/>
      <c r="F22" s="28"/>
      <c r="G22" s="28"/>
      <c r="H22" s="28"/>
      <c r="I22" s="28"/>
      <c r="J22" s="28"/>
      <c r="K22" s="28"/>
      <c r="L22" s="29"/>
      <c r="O22" s="14"/>
      <c r="P22" s="14"/>
    </row>
    <row r="23" spans="1:16" ht="21" x14ac:dyDescent="0.4">
      <c r="A23" s="7">
        <f>$A22</f>
        <v>2021</v>
      </c>
      <c r="B23" s="7">
        <f>$A22</f>
        <v>2021</v>
      </c>
      <c r="C23" s="7">
        <f t="shared" ref="C23" si="4">$A22</f>
        <v>2021</v>
      </c>
      <c r="D23" s="7">
        <f t="shared" ref="D23" si="5">$A22</f>
        <v>2021</v>
      </c>
      <c r="E23" s="7">
        <f t="shared" ref="E23" si="6">$A22</f>
        <v>2021</v>
      </c>
      <c r="F23" s="7">
        <f t="shared" ref="F23" si="7">$A22</f>
        <v>2021</v>
      </c>
      <c r="G23" s="7">
        <f t="shared" ref="G23" si="8">$A22</f>
        <v>2021</v>
      </c>
      <c r="H23" s="7">
        <f t="shared" ref="H23" si="9">$A22</f>
        <v>2021</v>
      </c>
      <c r="I23" s="7">
        <f t="shared" ref="I23" si="10">$A22</f>
        <v>2021</v>
      </c>
      <c r="J23" s="7">
        <f t="shared" ref="J23" si="11">$A22</f>
        <v>2021</v>
      </c>
      <c r="K23" s="7">
        <f t="shared" ref="K23" si="12">$A22</f>
        <v>2021</v>
      </c>
      <c r="L23" s="7">
        <f t="shared" ref="L23" si="13">$A22</f>
        <v>2021</v>
      </c>
      <c r="O23" s="25" t="s">
        <v>16</v>
      </c>
      <c r="P23" s="25"/>
    </row>
    <row r="24" spans="1:16" x14ac:dyDescent="0.3">
      <c r="A24" s="12" t="s">
        <v>0</v>
      </c>
      <c r="B24" s="13" t="s">
        <v>1</v>
      </c>
      <c r="C24" s="13" t="s">
        <v>2</v>
      </c>
      <c r="D24" s="13" t="s">
        <v>3</v>
      </c>
      <c r="E24" s="13" t="s">
        <v>4</v>
      </c>
      <c r="F24" s="13" t="s">
        <v>5</v>
      </c>
      <c r="G24" s="13" t="s">
        <v>6</v>
      </c>
      <c r="H24" s="13" t="s">
        <v>7</v>
      </c>
      <c r="I24" s="13" t="s">
        <v>8</v>
      </c>
      <c r="J24" s="13" t="s">
        <v>9</v>
      </c>
      <c r="K24" s="13" t="s">
        <v>10</v>
      </c>
      <c r="L24" s="13" t="s">
        <v>11</v>
      </c>
      <c r="O24" s="14" t="s">
        <v>14</v>
      </c>
      <c r="P24" s="16">
        <v>43739</v>
      </c>
    </row>
    <row r="25" spans="1:16" x14ac:dyDescent="0.3">
      <c r="A25" s="8">
        <v>22</v>
      </c>
      <c r="B25" s="9">
        <v>20</v>
      </c>
      <c r="C25" s="9">
        <v>21</v>
      </c>
      <c r="D25" s="9">
        <v>21</v>
      </c>
      <c r="E25" s="9">
        <v>20</v>
      </c>
      <c r="F25" s="9">
        <v>19</v>
      </c>
      <c r="G25" s="10">
        <v>23</v>
      </c>
      <c r="H25" s="8">
        <v>21</v>
      </c>
      <c r="I25" s="9">
        <v>21</v>
      </c>
      <c r="J25" s="9">
        <v>23</v>
      </c>
      <c r="K25" s="9">
        <v>19</v>
      </c>
      <c r="L25" s="10">
        <v>21</v>
      </c>
      <c r="O25" s="14" t="s">
        <v>15</v>
      </c>
      <c r="P25" s="16">
        <v>44104</v>
      </c>
    </row>
    <row r="28" spans="1:16" ht="21" customHeight="1" x14ac:dyDescent="0.3">
      <c r="E28" s="23" t="s">
        <v>27</v>
      </c>
      <c r="F28" s="23"/>
      <c r="G28" s="23"/>
      <c r="H28" s="23"/>
      <c r="I28" s="23"/>
      <c r="J28" s="23"/>
      <c r="K28" s="23"/>
      <c r="L28" s="23"/>
      <c r="M28" s="23"/>
      <c r="N28" s="23"/>
      <c r="O28" s="23"/>
      <c r="P28" s="23"/>
    </row>
    <row r="29" spans="1:16" x14ac:dyDescent="0.3">
      <c r="E29" s="23"/>
      <c r="F29" s="23"/>
      <c r="G29" s="23"/>
      <c r="H29" s="23"/>
      <c r="I29" s="23"/>
      <c r="J29" s="23"/>
      <c r="K29" s="23"/>
      <c r="L29" s="23"/>
      <c r="M29" s="23"/>
      <c r="N29" s="23"/>
      <c r="O29" s="23"/>
      <c r="P29" s="23"/>
    </row>
    <row r="30" spans="1:16" x14ac:dyDescent="0.3">
      <c r="E30" s="23"/>
      <c r="F30" s="23"/>
      <c r="G30" s="23"/>
      <c r="H30" s="23"/>
      <c r="I30" s="23"/>
      <c r="J30" s="23"/>
      <c r="K30" s="23"/>
      <c r="L30" s="23"/>
      <c r="M30" s="23"/>
      <c r="N30" s="23"/>
      <c r="O30" s="23"/>
      <c r="P30" s="23"/>
    </row>
  </sheetData>
  <mergeCells count="16">
    <mergeCell ref="E28:P30"/>
    <mergeCell ref="O18:P18"/>
    <mergeCell ref="O19:P19"/>
    <mergeCell ref="O23:P23"/>
    <mergeCell ref="C1:C2"/>
    <mergeCell ref="D1:D2"/>
    <mergeCell ref="A17:L17"/>
    <mergeCell ref="A22:L22"/>
    <mergeCell ref="A3:B3"/>
    <mergeCell ref="A4:B4"/>
    <mergeCell ref="A5:B5"/>
    <mergeCell ref="A6:B6"/>
    <mergeCell ref="A12:L12"/>
    <mergeCell ref="A7:B7"/>
    <mergeCell ref="A8:B8"/>
    <mergeCell ref="A9:B9"/>
  </mergeCells>
  <phoneticPr fontId="7" type="noConversion"/>
  <conditionalFormatting sqref="A12">
    <cfRule type="notContainsBlanks" dxfId="12" priority="1">
      <formula>LEN(TRIM(A12))&gt;0</formula>
    </cfRule>
  </conditionalFormatting>
  <conditionalFormatting sqref="A20:L20">
    <cfRule type="timePeriod" dxfId="11" priority="8" timePeriod="today">
      <formula>FLOOR(A20,1)=TODAY()</formula>
    </cfRule>
    <cfRule type="expression" dxfId="10" priority="9">
      <formula>OR(A20=$AH$11,A20=$AH$12,A20=$AH$14,A20=$AH$15,A20=$AH$16,A20=$AH$20,A20=$AH$21,A20=$AH$22,A20=$AH$24,A20=$AH$25,A20=$AH$26)</formula>
    </cfRule>
  </conditionalFormatting>
  <conditionalFormatting sqref="A25:L25">
    <cfRule type="timePeriod" dxfId="9" priority="6" timePeriod="today">
      <formula>FLOOR(A25,1)=TODAY()</formula>
    </cfRule>
    <cfRule type="expression" dxfId="8" priority="7">
      <formula>OR(A25=$AH$11,A25=$AH$12,A25=$AH$14,A25=$AH$15,A25=$AH$16,A25=$AH$20,A25=$AH$21,A25=$AH$22,A25=$AH$24,A25=$AH$25,A25=$AH$26)</formula>
    </cfRule>
  </conditionalFormatting>
  <conditionalFormatting sqref="A15:L15">
    <cfRule type="timePeriod" dxfId="7" priority="4" timePeriod="today">
      <formula>FLOOR(A15,1)=TODAY()</formula>
    </cfRule>
    <cfRule type="expression" dxfId="6" priority="5">
      <formula>OR(A15=$AH$11,A15=$AH$12,A15=$AH$14,A15=$AH$15,A15=$AH$16,A15=$AH$20,A15=$AH$21,A15=$AH$22,A15=$AH$24,A15=$AH$25,A15=$AH$26)</formula>
    </cfRule>
  </conditionalFormatting>
  <conditionalFormatting sqref="A17">
    <cfRule type="notContainsBlanks" dxfId="5" priority="3">
      <formula>LEN(TRIM(A17))&gt;0</formula>
    </cfRule>
  </conditionalFormatting>
  <conditionalFormatting sqref="A22">
    <cfRule type="notContainsBlanks" dxfId="4" priority="2">
      <formula>LEN(TRIM(A22))&gt;0</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2"/>
  <sheetViews>
    <sheetView tabSelected="1" workbookViewId="0">
      <selection activeCell="H19" sqref="H19"/>
    </sheetView>
  </sheetViews>
  <sheetFormatPr baseColWidth="10" defaultRowHeight="14.4" x14ac:dyDescent="0.3"/>
  <cols>
    <col min="1" max="1" width="24.44140625" bestFit="1" customWidth="1"/>
    <col min="4" max="4" width="10.33203125" customWidth="1"/>
    <col min="5" max="5" width="8.6640625" customWidth="1"/>
    <col min="6" max="6" width="7.88671875" customWidth="1"/>
    <col min="7" max="7" width="8.88671875" customWidth="1"/>
    <col min="8" max="20" width="12.44140625" customWidth="1"/>
    <col min="26" max="26" width="13.88671875" customWidth="1"/>
  </cols>
  <sheetData>
    <row r="1" spans="1:20" x14ac:dyDescent="0.3">
      <c r="B1" s="26" t="s">
        <v>17</v>
      </c>
      <c r="C1" s="26" t="s">
        <v>18</v>
      </c>
      <c r="H1" s="22">
        <f>DATE(YEAR(I2),MONTH(I2),DAY(I2)-1)</f>
        <v>43769</v>
      </c>
      <c r="I1" s="22">
        <f>DATE(YEAR(H1),MONTH(H1)+1,DAY(H1))</f>
        <v>43800</v>
      </c>
      <c r="J1" s="22">
        <f>DATE(YEAR(K2),MONTH(K2),DAY(K2)-1)</f>
        <v>43830</v>
      </c>
      <c r="K1" s="22">
        <f>DATE(YEAR(L2),MONTH(L2),DAY(L2)-1)</f>
        <v>43861</v>
      </c>
      <c r="L1" s="22">
        <f t="shared" ref="L1:S1" si="0">DATE(YEAR(M2),MONTH(M2),DAY(M2)-1)</f>
        <v>43890</v>
      </c>
      <c r="M1" s="22">
        <f t="shared" si="0"/>
        <v>43921</v>
      </c>
      <c r="N1" s="22">
        <f t="shared" si="0"/>
        <v>43951</v>
      </c>
      <c r="O1" s="22">
        <f t="shared" si="0"/>
        <v>43982</v>
      </c>
      <c r="P1" s="22">
        <f t="shared" si="0"/>
        <v>44012</v>
      </c>
      <c r="Q1" s="22">
        <f t="shared" si="0"/>
        <v>44043</v>
      </c>
      <c r="R1" s="22">
        <f t="shared" si="0"/>
        <v>44074</v>
      </c>
      <c r="S1" s="22">
        <f t="shared" si="0"/>
        <v>44104</v>
      </c>
    </row>
    <row r="2" spans="1:20" x14ac:dyDescent="0.3">
      <c r="B2" s="26"/>
      <c r="C2" s="26"/>
      <c r="H2" s="17">
        <f>D18</f>
        <v>43739</v>
      </c>
      <c r="I2" s="17">
        <f>DATE(YEAR(H2),MONTH(H2)+1,DAY(H2))</f>
        <v>43770</v>
      </c>
      <c r="J2" s="17">
        <f>DATE(YEAR(I2),MONTH(I2)+1,DAY(I2))</f>
        <v>43800</v>
      </c>
      <c r="K2" s="17">
        <f>DATE(YEAR(J2),MONTH(J2)+1,DAY(J2))</f>
        <v>43831</v>
      </c>
      <c r="L2" s="17">
        <f>DATE(YEAR(K2),MONTH(K2)+1,DAY(K2))</f>
        <v>43862</v>
      </c>
      <c r="M2" s="17">
        <f t="shared" ref="M2:T2" si="1">DATE(YEAR(L2),MONTH(L2)+1,DAY(L2))</f>
        <v>43891</v>
      </c>
      <c r="N2" s="17">
        <f t="shared" si="1"/>
        <v>43922</v>
      </c>
      <c r="O2" s="17">
        <f t="shared" si="1"/>
        <v>43952</v>
      </c>
      <c r="P2" s="17">
        <f t="shared" si="1"/>
        <v>43983</v>
      </c>
      <c r="Q2" s="17">
        <f t="shared" si="1"/>
        <v>44013</v>
      </c>
      <c r="R2" s="17">
        <f t="shared" si="1"/>
        <v>44044</v>
      </c>
      <c r="S2" s="17">
        <f t="shared" si="1"/>
        <v>44075</v>
      </c>
      <c r="T2" s="17">
        <f t="shared" si="1"/>
        <v>44105</v>
      </c>
    </row>
    <row r="3" spans="1:20" x14ac:dyDescent="0.3">
      <c r="A3" s="34" t="s">
        <v>20</v>
      </c>
      <c r="B3" s="1">
        <v>41921</v>
      </c>
      <c r="C3" s="1"/>
      <c r="D3" s="2">
        <v>0.75</v>
      </c>
      <c r="E3" s="3">
        <v>39</v>
      </c>
      <c r="F3" s="3">
        <v>5</v>
      </c>
      <c r="G3" s="4">
        <f>IF(OR(E3=0,F3=0),0,+E3/F3)</f>
        <v>7.8</v>
      </c>
      <c r="H3" s="5">
        <f>(NETWORKDAYS(H$2,H$1,$A$14:$A$62)*(IF($B3&gt;H$2,0,1)*IF($B3=0,0,1))*IF((YEAR($C3)*100+MONTH($C3))=(YEAR(H$2)*100+MONTH(H$2)),0,1)*IF((YEAR($C3)*100+MONTH($C3))&lt;(YEAR(H$2)*100+MONTH(H$2)),0,1)+IF((YEAR($C3)*100+MONTH($C3))=(YEAR(H$2)*100+MONTH(H$2)),NETWORKDAYS(H$2,$C3,$A$14:$A$62),0)+IF($C3=0,NETWORKDAYS(H$2,H$1,$A$14:$A$62),0))*IF($B3+$C3=0,0,1)*IF($B3&gt;H$2,0,1)+IF((YEAR($B3)*100+MONTH($B3))=(YEAR(H$2)*100+MONTH(H$2)),1,0)*NETWORKDAYS($B3,H$1,$A$14:$A$62)</f>
        <v>23</v>
      </c>
      <c r="I3" s="5">
        <f>(NETWORKDAYS(I$2,I$1,$A$14:$A$62)*(IF($B3&gt;I$2,0,1)*IF($B3=0,0,1))*IF((YEAR($C3)*100+MONTH($C3))=(YEAR(I$2)*100+MONTH(I$2)),0,1)*IF((YEAR($C3)*100+MONTH($C3))&lt;(YEAR(I$2)*100+MONTH(I$2)),0,1)+IF((YEAR($C3)*100+MONTH($C3))=(YEAR(I$2)*100+MONTH(I$2)),NETWORKDAYS(I$2,$C3,$A$14:$A$62),0)+IF($C3=0,NETWORKDAYS(I$2,I$1,$A$14:$A$62),0))*IF($B3+$C3=0,0,1)*IF($B3&gt;I$2,0,1)+IF((YEAR($B3)*100+MONTH($B3))=(YEAR(I$2)*100+MONTH(I$2)),1,0)*NETWORKDAYS($B3,I$1,$A$14:$A$62)</f>
        <v>19</v>
      </c>
      <c r="J3" s="5">
        <f>(NETWORKDAYS(J$2,J$1,$A$14:$A$62)*(IF($B3&gt;J$2,0,1)*IF($B3=0,0,1))*IF((YEAR($C3)*100+MONTH($C3))=(YEAR(J$2)*100+MONTH(J$2)),0,1)*IF((YEAR($C3)*100+MONTH($C3))&lt;(YEAR(J$2)*100+MONTH(J$2)),0,1)+IF((YEAR($C3)*100+MONTH($C3))=(YEAR(J$2)*100+MONTH(J$2)),NETWORKDAYS(J$2,$C3,$A$14:$A$62),0)+IF($C3=0,NETWORKDAYS(J$2,J$1,$A$14:$A$62),0))*IF($B3+$C3=0,0,1)*IF($B3&gt;J$2,0,1)+IF((YEAR($B3)*100+MONTH($B3))=(YEAR(J$2)*100+MONTH(J$2)),1,0)*NETWORKDAYS($B3,J$1,$A$14:$A$62)</f>
        <v>21</v>
      </c>
      <c r="K3" s="5">
        <f>(NETWORKDAYS(K$2,K$1,$A$14:$A$62)*(IF($B3&gt;K$2,0,1)*IF($B3=0,0,1))*IF((YEAR($C3)*100+MONTH($C3))=(YEAR(K$2)*100+MONTH(K$2)),0,1)*IF((YEAR($C3)*100+MONTH($C3))&lt;(YEAR(K$2)*100+MONTH(K$2)),0,1)+IF((YEAR($C3)*100+MONTH($C3))=(YEAR(K$2)*100+MONTH(K$2)),NETWORKDAYS(K$2,$C3,$A$14:$A$62),0)+IF($C3=0,NETWORKDAYS(K$2,K$1,$A$14:$A$62),0))*IF($B3+$C3=0,0,1)*IF($B3&gt;K$2,0,1)+IF((YEAR($B3)*100+MONTH($B3))=(YEAR(K$2)*100+MONTH(K$2)),1,0)*NETWORKDAYS($B3,K$1,$A$14:$A$62)</f>
        <v>23</v>
      </c>
      <c r="L3" s="5">
        <f>(NETWORKDAYS(L$2,L$1,$A$14:$A$62)*(IF($B3&gt;L$2,0,1)*IF($B3=0,0,1))*IF((YEAR($C3)*100+MONTH($C3))=(YEAR(L$2)*100+MONTH(L$2)),0,1)*IF((YEAR($C3)*100+MONTH($C3))&lt;(YEAR(L$2)*100+MONTH(L$2)),0,1)+IF((YEAR($C3)*100+MONTH($C3))=(YEAR(L$2)*100+MONTH(L$2)),NETWORKDAYS(L$2,$C3,$A$14:$A$62),0)+IF($C3=0,NETWORKDAYS(L$2,L$1,$A$14:$A$62),0))*IF($B3+$C3=0,0,1)*IF($B3&gt;L$2,0,1)+IF((YEAR($B3)*100+MONTH($B3))=(YEAR(L$2)*100+MONTH(L$2)),1,0)*NETWORKDAYS($B3,L$1,$A$14:$A$62)</f>
        <v>20</v>
      </c>
      <c r="M3" s="5">
        <f>(NETWORKDAYS(M$2,M$1,$A$14:$A$62)*(IF($B3&gt;M$2,0,1)*IF($B3=0,0,1))*IF((YEAR($C3)*100+MONTH($C3))=(YEAR(M$2)*100+MONTH(M$2)),0,1)*IF((YEAR($C3)*100+MONTH($C3))&lt;(YEAR(M$2)*100+MONTH(M$2)),0,1)+IF((YEAR($C3)*100+MONTH($C3))=(YEAR(M$2)*100+MONTH(M$2)),NETWORKDAYS(M$2,$C3,$A$14:$A$62),0)+IF($C3=0,NETWORKDAYS(M$2,M$1,$A$14:$A$62),0))*IF($B3+$C3=0,0,1)*IF($B3&gt;M$2,0,1)+IF((YEAR($B3)*100+MONTH($B3))=(YEAR(M$2)*100+MONTH(M$2)),1,0)*NETWORKDAYS($B3,M$1,$A$14:$A$62)</f>
        <v>22</v>
      </c>
      <c r="N3" s="5">
        <f>(NETWORKDAYS(N$2,N$1,$A$14:$A$62)*(IF($B3&gt;N$2,0,1)*IF($B3=0,0,1))*IF((YEAR($C3)*100+MONTH($C3))=(YEAR(N$2)*100+MONTH(N$2)),0,1)*IF((YEAR($C3)*100+MONTH($C3))&lt;(YEAR(N$2)*100+MONTH(N$2)),0,1)+IF((YEAR($C3)*100+MONTH($C3))=(YEAR(N$2)*100+MONTH(N$2)),NETWORKDAYS(N$2,$C3,$A$14:$A$62),0)+IF($C3=0,NETWORKDAYS(N$2,N$1,$A$14:$A$62),0))*IF($B3+$C3=0,0,1)*IF($B3&gt;N$2,0,1)+IF((YEAR($B3)*100+MONTH($B3))=(YEAR(N$2)*100+MONTH(N$2)),1,0)*NETWORKDAYS($B3,N$1,$A$14:$A$62)</f>
        <v>22</v>
      </c>
      <c r="O3" s="5">
        <f>(NETWORKDAYS(O$2,O$1,$A$14:$A$62)*(IF($B3&gt;O$2,0,1)*IF($B3=0,0,1))*IF((YEAR($C3)*100+MONTH($C3))=(YEAR(O$2)*100+MONTH(O$2)),0,1)*IF((YEAR($C3)*100+MONTH($C3))&lt;(YEAR(O$2)*100+MONTH(O$2)),0,1)+IF((YEAR($C3)*100+MONTH($C3))=(YEAR(O$2)*100+MONTH(O$2)),NETWORKDAYS(O$2,$C3,$A$14:$A$62),0)+IF($C3=0,NETWORKDAYS(O$2,O$1,$A$14:$A$62),0))*IF($B3+$C3=0,0,1)*IF($B3&gt;O$2,0,1)+IF((YEAR($B3)*100+MONTH($B3))=(YEAR(O$2)*100+MONTH(O$2)),1,0)*NETWORKDAYS($B3,O$1,$A$14:$A$62)</f>
        <v>21</v>
      </c>
      <c r="P3" s="5">
        <f>(NETWORKDAYS(P$2,P$1,$A$14:$A$62)*(IF($B3&gt;P$2,0,1)*IF($B3=0,0,1))*IF((YEAR($C3)*100+MONTH($C3))=(YEAR(P$2)*100+MONTH(P$2)),0,1)*IF((YEAR($C3)*100+MONTH($C3))&lt;(YEAR(P$2)*100+MONTH(P$2)),0,1)+IF((YEAR($C3)*100+MONTH($C3))=(YEAR(P$2)*100+MONTH(P$2)),NETWORKDAYS(P$2,$C3,$A$14:$A$62),0)+IF($C3=0,NETWORKDAYS(P$2,P$1,$A$14:$A$62),0))*IF($B3+$C3=0,0,1)*IF($B3&gt;P$2,0,1)+IF((YEAR($B3)*100+MONTH($B3))=(YEAR(P$2)*100+MONTH(P$2)),1,0)*NETWORKDAYS($B3,P$1,$A$14:$A$62)</f>
        <v>22</v>
      </c>
      <c r="Q3" s="5">
        <f>(NETWORKDAYS(Q$2,Q$1,$A$14:$A$62)*(IF($B3&gt;Q$2,0,1)*IF($B3=0,0,1))*IF((YEAR($C3)*100+MONTH($C3))=(YEAR(Q$2)*100+MONTH(Q$2)),0,1)*IF((YEAR($C3)*100+MONTH($C3))&lt;(YEAR(Q$2)*100+MONTH(Q$2)),0,1)+IF((YEAR($C3)*100+MONTH($C3))=(YEAR(Q$2)*100+MONTH(Q$2)),NETWORKDAYS(Q$2,$C3,$A$14:$A$62),0)+IF($C3=0,NETWORKDAYS(Q$2,Q$1,$A$14:$A$62),0))*IF($B3+$C3=0,0,1)*IF($B3&gt;Q$2,0,1)+IF((YEAR($B3)*100+MONTH($B3))=(YEAR(Q$2)*100+MONTH(Q$2)),1,0)*NETWORKDAYS($B3,Q$1,$A$14:$A$62)</f>
        <v>23</v>
      </c>
      <c r="R3" s="5">
        <f>(NETWORKDAYS(R$2,R$1,$A$14:$A$62)*(IF($B3&gt;R$2,0,1)*IF($B3=0,0,1))*IF((YEAR($C3)*100+MONTH($C3))=(YEAR(R$2)*100+MONTH(R$2)),0,1)*IF((YEAR($C3)*100+MONTH($C3))&lt;(YEAR(R$2)*100+MONTH(R$2)),0,1)+IF((YEAR($C3)*100+MONTH($C3))=(YEAR(R$2)*100+MONTH(R$2)),NETWORKDAYS(R$2,$C3,$A$14:$A$62),0)+IF($C3=0,NETWORKDAYS(R$2,R$1,$A$14:$A$62),0))*IF($B3+$C3=0,0,1)*IF($B3&gt;R$2,0,1)+IF((YEAR($B3)*100+MONTH($B3))=(YEAR(R$2)*100+MONTH(R$2)),1,0)*NETWORKDAYS($B3,R$1,$A$14:$A$62)</f>
        <v>21</v>
      </c>
      <c r="S3" s="5">
        <f>(NETWORKDAYS(S$2,S$1,$A$14:$A$62)*(IF($B3&gt;S$2,0,1)*IF($B3=0,0,1))*IF((YEAR($C3)*100+MONTH($C3))=(YEAR(S$2)*100+MONTH(S$2)),0,1)*IF((YEAR($C3)*100+MONTH($C3))&lt;(YEAR(S$2)*100+MONTH(S$2)),0,1)+IF((YEAR($C3)*100+MONTH($C3))=(YEAR(S$2)*100+MONTH(S$2)),NETWORKDAYS(S$2,$C3,$A$14:$A$62),0)+IF($C3=0,NETWORKDAYS(S$2,S$1,$A$14:$A$62),0))*IF($B3+$C3=0,0,1)*IF($B3&gt;S$2,0,1)+IF((YEAR($B3)*100+MONTH($B3))=(YEAR(S$2)*100+MONTH(S$2)),1,0)*NETWORKDAYS($B3,S$1,$A$14:$A$62)</f>
        <v>22</v>
      </c>
      <c r="T3" s="6">
        <f>SUM(H3:S3)</f>
        <v>259</v>
      </c>
    </row>
    <row r="4" spans="1:20" x14ac:dyDescent="0.3">
      <c r="A4" s="34" t="s">
        <v>21</v>
      </c>
      <c r="B4" s="1">
        <v>41921</v>
      </c>
      <c r="C4" s="1">
        <v>44561</v>
      </c>
      <c r="D4" s="2">
        <v>0.75</v>
      </c>
      <c r="E4" s="3">
        <v>39</v>
      </c>
      <c r="F4" s="3">
        <v>5</v>
      </c>
      <c r="G4" s="4">
        <f>IF(OR(E4=0,F4=0),0,+E4/F4)</f>
        <v>7.8</v>
      </c>
      <c r="H4" s="5">
        <f>(NETWORKDAYS(H$2,H$1,$A$14:$A$62)*(IF($B4&gt;H$2,0,1)*IF($B4=0,0,1))*IF((YEAR($C4)*100+MONTH($C4))=(YEAR(H$2)*100+MONTH(H$2)),0,1)*IF((YEAR($C4)*100+MONTH($C4))&lt;(YEAR(H$2)*100+MONTH(H$2)),0,1)+IF((YEAR($C4)*100+MONTH($C4))=(YEAR(H$2)*100+MONTH(H$2)),NETWORKDAYS(H$2,$C4,$A$14:$A$62),0)+IF($C4=0,NETWORKDAYS(H$2,H$1,$A$14:$A$62),0))*IF($B4+$C4=0,0,1)*IF($B4&gt;H$2,0,1)+IF((YEAR($B4)*100+MONTH($B4))=(YEAR(H$2)*100+MONTH(H$2)),1,0)*NETWORKDAYS($B4,H$1,$A$14:$A$62)</f>
        <v>23</v>
      </c>
      <c r="I4" s="5">
        <f>(NETWORKDAYS(I$2,I$1,$A$14:$A$62)*(IF($B4&gt;I$2,0,1)*IF($B4=0,0,1))*IF((YEAR($C4)*100+MONTH($C4))=(YEAR(I$2)*100+MONTH(I$2)),0,1)*IF((YEAR($C4)*100+MONTH($C4))&lt;(YEAR(I$2)*100+MONTH(I$2)),0,1)+IF((YEAR($C4)*100+MONTH($C4))=(YEAR(I$2)*100+MONTH(I$2)),NETWORKDAYS(I$2,$C4,$A$14:$A$62),0)+IF($C4=0,NETWORKDAYS(I$2,I$1,$A$14:$A$62),0))*IF($B4+$C4=0,0,1)*IF($B4&gt;I$2,0,1)+IF((YEAR($B4)*100+MONTH($B4))=(YEAR(I$2)*100+MONTH(I$2)),1,0)*NETWORKDAYS($B4,I$1,$A$14:$A$62)</f>
        <v>19</v>
      </c>
      <c r="J4" s="5">
        <f>(NETWORKDAYS(J$2,J$1,$A$14:$A$62)*(IF($B4&gt;J$2,0,1)*IF($B4=0,0,1))*IF((YEAR($C4)*100+MONTH($C4))=(YEAR(J$2)*100+MONTH(J$2)),0,1)*IF((YEAR($C4)*100+MONTH($C4))&lt;(YEAR(J$2)*100+MONTH(J$2)),0,1)+IF((YEAR($C4)*100+MONTH($C4))=(YEAR(J$2)*100+MONTH(J$2)),NETWORKDAYS(J$2,$C4,$A$14:$A$62),0)+IF($C4=0,NETWORKDAYS(J$2,J$1,$A$14:$A$62),0))*IF($B4+$C4=0,0,1)*IF($B4&gt;J$2,0,1)+IF((YEAR($B4)*100+MONTH($B4))=(YEAR(J$2)*100+MONTH(J$2)),1,0)*NETWORKDAYS($B4,J$1,$A$14:$A$62)</f>
        <v>21</v>
      </c>
      <c r="K4" s="5">
        <f>(NETWORKDAYS(K$2,K$1,$A$14:$A$62)*(IF($B4&gt;K$2,0,1)*IF($B4=0,0,1))*IF((YEAR($C4)*100+MONTH($C4))=(YEAR(K$2)*100+MONTH(K$2)),0,1)*IF((YEAR($C4)*100+MONTH($C4))&lt;(YEAR(K$2)*100+MONTH(K$2)),0,1)+IF((YEAR($C4)*100+MONTH($C4))=(YEAR(K$2)*100+MONTH(K$2)),NETWORKDAYS(K$2,$C4,$A$14:$A$62),0)+IF($C4=0,NETWORKDAYS(K$2,K$1,$A$14:$A$62),0))*IF($B4+$C4=0,0,1)*IF($B4&gt;K$2,0,1)+IF((YEAR($B4)*100+MONTH($B4))=(YEAR(K$2)*100+MONTH(K$2)),1,0)*NETWORKDAYS($B4,K$1,$A$14:$A$62)</f>
        <v>23</v>
      </c>
      <c r="L4" s="5">
        <f>(NETWORKDAYS(L$2,L$1,$A$14:$A$62)*(IF($B4&gt;L$2,0,1)*IF($B4=0,0,1))*IF((YEAR($C4)*100+MONTH($C4))=(YEAR(L$2)*100+MONTH(L$2)),0,1)*IF((YEAR($C4)*100+MONTH($C4))&lt;(YEAR(L$2)*100+MONTH(L$2)),0,1)+IF((YEAR($C4)*100+MONTH($C4))=(YEAR(L$2)*100+MONTH(L$2)),NETWORKDAYS(L$2,$C4,$A$14:$A$62),0)+IF($C4=0,NETWORKDAYS(L$2,L$1,$A$14:$A$62),0))*IF($B4+$C4=0,0,1)*IF($B4&gt;L$2,0,1)+IF((YEAR($B4)*100+MONTH($B4))=(YEAR(L$2)*100+MONTH(L$2)),1,0)*NETWORKDAYS($B4,L$1,$A$14:$A$62)</f>
        <v>20</v>
      </c>
      <c r="M4" s="5">
        <f>(NETWORKDAYS(M$2,M$1,$A$14:$A$62)*(IF($B4&gt;M$2,0,1)*IF($B4=0,0,1))*IF((YEAR($C4)*100+MONTH($C4))=(YEAR(M$2)*100+MONTH(M$2)),0,1)*IF((YEAR($C4)*100+MONTH($C4))&lt;(YEAR(M$2)*100+MONTH(M$2)),0,1)+IF((YEAR($C4)*100+MONTH($C4))=(YEAR(M$2)*100+MONTH(M$2)),NETWORKDAYS(M$2,$C4,$A$14:$A$62),0)+IF($C4=0,NETWORKDAYS(M$2,M$1,$A$14:$A$62),0))*IF($B4+$C4=0,0,1)*IF($B4&gt;M$2,0,1)+IF((YEAR($B4)*100+MONTH($B4))=(YEAR(M$2)*100+MONTH(M$2)),1,0)*NETWORKDAYS($B4,M$1,$A$14:$A$62)</f>
        <v>22</v>
      </c>
      <c r="N4" s="5">
        <f>(NETWORKDAYS(N$2,N$1,$A$14:$A$62)*(IF($B4&gt;N$2,0,1)*IF($B4=0,0,1))*IF((YEAR($C4)*100+MONTH($C4))=(YEAR(N$2)*100+MONTH(N$2)),0,1)*IF((YEAR($C4)*100+MONTH($C4))&lt;(YEAR(N$2)*100+MONTH(N$2)),0,1)+IF((YEAR($C4)*100+MONTH($C4))=(YEAR(N$2)*100+MONTH(N$2)),NETWORKDAYS(N$2,$C4,$A$14:$A$62),0)+IF($C4=0,NETWORKDAYS(N$2,N$1,$A$14:$A$62),0))*IF($B4+$C4=0,0,1)*IF($B4&gt;N$2,0,1)+IF((YEAR($B4)*100+MONTH($B4))=(YEAR(N$2)*100+MONTH(N$2)),1,0)*NETWORKDAYS($B4,N$1,$A$14:$A$62)</f>
        <v>22</v>
      </c>
      <c r="O4" s="5">
        <f>(NETWORKDAYS(O$2,O$1,$A$14:$A$62)*(IF($B4&gt;O$2,0,1)*IF($B4=0,0,1))*IF((YEAR($C4)*100+MONTH($C4))=(YEAR(O$2)*100+MONTH(O$2)),0,1)*IF((YEAR($C4)*100+MONTH($C4))&lt;(YEAR(O$2)*100+MONTH(O$2)),0,1)+IF((YEAR($C4)*100+MONTH($C4))=(YEAR(O$2)*100+MONTH(O$2)),NETWORKDAYS(O$2,$C4,$A$14:$A$62),0)+IF($C4=0,NETWORKDAYS(O$2,O$1,$A$14:$A$62),0))*IF($B4+$C4=0,0,1)*IF($B4&gt;O$2,0,1)+IF((YEAR($B4)*100+MONTH($B4))=(YEAR(O$2)*100+MONTH(O$2)),1,0)*NETWORKDAYS($B4,O$1,$A$14:$A$62)</f>
        <v>21</v>
      </c>
      <c r="P4" s="5">
        <f>(NETWORKDAYS(P$2,P$1,$A$14:$A$62)*(IF($B4&gt;P$2,0,1)*IF($B4=0,0,1))*IF((YEAR($C4)*100+MONTH($C4))=(YEAR(P$2)*100+MONTH(P$2)),0,1)*IF((YEAR($C4)*100+MONTH($C4))&lt;(YEAR(P$2)*100+MONTH(P$2)),0,1)+IF((YEAR($C4)*100+MONTH($C4))=(YEAR(P$2)*100+MONTH(P$2)),NETWORKDAYS(P$2,$C4,$A$14:$A$62),0)+IF($C4=0,NETWORKDAYS(P$2,P$1,$A$14:$A$62),0))*IF($B4+$C4=0,0,1)*IF($B4&gt;P$2,0,1)+IF((YEAR($B4)*100+MONTH($B4))=(YEAR(P$2)*100+MONTH(P$2)),1,0)*NETWORKDAYS($B4,P$1,$A$14:$A$62)</f>
        <v>22</v>
      </c>
      <c r="Q4" s="5">
        <f>(NETWORKDAYS(Q$2,Q$1,$A$14:$A$62)*(IF($B4&gt;Q$2,0,1)*IF($B4=0,0,1))*IF((YEAR($C4)*100+MONTH($C4))=(YEAR(Q$2)*100+MONTH(Q$2)),0,1)*IF((YEAR($C4)*100+MONTH($C4))&lt;(YEAR(Q$2)*100+MONTH(Q$2)),0,1)+IF((YEAR($C4)*100+MONTH($C4))=(YEAR(Q$2)*100+MONTH(Q$2)),NETWORKDAYS(Q$2,$C4,$A$14:$A$62),0)+IF($C4=0,NETWORKDAYS(Q$2,Q$1,$A$14:$A$62),0))*IF($B4+$C4=0,0,1)*IF($B4&gt;Q$2,0,1)+IF((YEAR($B4)*100+MONTH($B4))=(YEAR(Q$2)*100+MONTH(Q$2)),1,0)*NETWORKDAYS($B4,Q$1,$A$14:$A$62)</f>
        <v>23</v>
      </c>
      <c r="R4" s="5">
        <f>(NETWORKDAYS(R$2,R$1,$A$14:$A$62)*(IF($B4&gt;R$2,0,1)*IF($B4=0,0,1))*IF((YEAR($C4)*100+MONTH($C4))=(YEAR(R$2)*100+MONTH(R$2)),0,1)*IF((YEAR($C4)*100+MONTH($C4))&lt;(YEAR(R$2)*100+MONTH(R$2)),0,1)+IF((YEAR($C4)*100+MONTH($C4))=(YEAR(R$2)*100+MONTH(R$2)),NETWORKDAYS(R$2,$C4,$A$14:$A$62),0)+IF($C4=0,NETWORKDAYS(R$2,R$1,$A$14:$A$62),0))*IF($B4+$C4=0,0,1)*IF($B4&gt;R$2,0,1)+IF((YEAR($B4)*100+MONTH($B4))=(YEAR(R$2)*100+MONTH(R$2)),1,0)*NETWORKDAYS($B4,R$1,$A$14:$A$62)</f>
        <v>21</v>
      </c>
      <c r="S4" s="5">
        <f>(NETWORKDAYS(S$2,S$1,$A$14:$A$62)*(IF($B4&gt;S$2,0,1)*IF($B4=0,0,1))*IF((YEAR($C4)*100+MONTH($C4))=(YEAR(S$2)*100+MONTH(S$2)),0,1)*IF((YEAR($C4)*100+MONTH($C4))&lt;(YEAR(S$2)*100+MONTH(S$2)),0,1)+IF((YEAR($C4)*100+MONTH($C4))=(YEAR(S$2)*100+MONTH(S$2)),NETWORKDAYS(S$2,$C4,$A$14:$A$62),0)+IF($C4=0,NETWORKDAYS(S$2,S$1,$A$14:$A$62),0))*IF($B4+$C4=0,0,1)*IF($B4&gt;S$2,0,1)+IF((YEAR($B4)*100+MONTH($B4))=(YEAR(S$2)*100+MONTH(S$2)),1,0)*NETWORKDAYS($B4,S$1,$A$14:$A$62)</f>
        <v>22</v>
      </c>
      <c r="T4" s="6">
        <f t="shared" ref="T4:T10" si="2">SUM(H4:S4)</f>
        <v>259</v>
      </c>
    </row>
    <row r="5" spans="1:20" x14ac:dyDescent="0.3">
      <c r="A5" s="34" t="s">
        <v>22</v>
      </c>
      <c r="B5" s="1">
        <v>41921</v>
      </c>
      <c r="C5" s="1">
        <v>43905</v>
      </c>
      <c r="D5" s="2">
        <v>0.75</v>
      </c>
      <c r="E5" s="3">
        <v>39</v>
      </c>
      <c r="F5" s="3">
        <v>5</v>
      </c>
      <c r="G5" s="4">
        <f>IF(OR(E5=0,F5=0),0,+E5/F5)</f>
        <v>7.8</v>
      </c>
      <c r="H5" s="5">
        <f>(NETWORKDAYS(H$2,H$1,$A$14:$A$62)*(IF($B5&gt;H$2,0,1)*IF($B5=0,0,1))*IF((YEAR($C5)*100+MONTH($C5))=(YEAR(H$2)*100+MONTH(H$2)),0,1)*IF((YEAR($C5)*100+MONTH($C5))&lt;(YEAR(H$2)*100+MONTH(H$2)),0,1)+IF((YEAR($C5)*100+MONTH($C5))=(YEAR(H$2)*100+MONTH(H$2)),NETWORKDAYS(H$2,$C5,$A$14:$A$62),0)+IF($C5=0,NETWORKDAYS(H$2,H$1,$A$14:$A$62),0))*IF($B5+$C5=0,0,1)*IF($B5&gt;H$2,0,1)+IF((YEAR($B5)*100+MONTH($B5))=(YEAR(H$2)*100+MONTH(H$2)),1,0)*NETWORKDAYS($B5,H$1,$A$14:$A$62)</f>
        <v>23</v>
      </c>
      <c r="I5" s="5">
        <f>(NETWORKDAYS(I$2,I$1,$A$14:$A$62)*(IF($B5&gt;I$2,0,1)*IF($B5=0,0,1))*IF((YEAR($C5)*100+MONTH($C5))=(YEAR(I$2)*100+MONTH(I$2)),0,1)*IF((YEAR($C5)*100+MONTH($C5))&lt;(YEAR(I$2)*100+MONTH(I$2)),0,1)+IF((YEAR($C5)*100+MONTH($C5))=(YEAR(I$2)*100+MONTH(I$2)),NETWORKDAYS(I$2,$C5,$A$14:$A$62),0)+IF($C5=0,NETWORKDAYS(I$2,I$1,$A$14:$A$62),0))*IF($B5+$C5=0,0,1)*IF($B5&gt;I$2,0,1)+IF((YEAR($B5)*100+MONTH($B5))=(YEAR(I$2)*100+MONTH(I$2)),1,0)*NETWORKDAYS($B5,I$1,$A$14:$A$62)</f>
        <v>19</v>
      </c>
      <c r="J5" s="5">
        <f>(NETWORKDAYS(J$2,J$1,$A$14:$A$62)*(IF($B5&gt;J$2,0,1)*IF($B5=0,0,1))*IF((YEAR($C5)*100+MONTH($C5))=(YEAR(J$2)*100+MONTH(J$2)),0,1)*IF((YEAR($C5)*100+MONTH($C5))&lt;(YEAR(J$2)*100+MONTH(J$2)),0,1)+IF((YEAR($C5)*100+MONTH($C5))=(YEAR(J$2)*100+MONTH(J$2)),NETWORKDAYS(J$2,$C5,$A$14:$A$62),0)+IF($C5=0,NETWORKDAYS(J$2,J$1,$A$14:$A$62),0))*IF($B5+$C5=0,0,1)*IF($B5&gt;J$2,0,1)+IF((YEAR($B5)*100+MONTH($B5))=(YEAR(J$2)*100+MONTH(J$2)),1,0)*NETWORKDAYS($B5,J$1,$A$14:$A$62)</f>
        <v>21</v>
      </c>
      <c r="K5" s="5">
        <f>(NETWORKDAYS(K$2,K$1,$A$14:$A$62)*(IF($B5&gt;K$2,0,1)*IF($B5=0,0,1))*IF((YEAR($C5)*100+MONTH($C5))=(YEAR(K$2)*100+MONTH(K$2)),0,1)*IF((YEAR($C5)*100+MONTH($C5))&lt;(YEAR(K$2)*100+MONTH(K$2)),0,1)+IF((YEAR($C5)*100+MONTH($C5))=(YEAR(K$2)*100+MONTH(K$2)),NETWORKDAYS(K$2,$C5,$A$14:$A$62),0)+IF($C5=0,NETWORKDAYS(K$2,K$1,$A$14:$A$62),0))*IF($B5+$C5=0,0,1)*IF($B5&gt;K$2,0,1)+IF((YEAR($B5)*100+MONTH($B5))=(YEAR(K$2)*100+MONTH(K$2)),1,0)*NETWORKDAYS($B5,K$1,$A$14:$A$62)</f>
        <v>23</v>
      </c>
      <c r="L5" s="5">
        <f>(NETWORKDAYS(L$2,L$1,$A$14:$A$62)*(IF($B5&gt;L$2,0,1)*IF($B5=0,0,1))*IF((YEAR($C5)*100+MONTH($C5))=(YEAR(L$2)*100+MONTH(L$2)),0,1)*IF((YEAR($C5)*100+MONTH($C5))&lt;(YEAR(L$2)*100+MONTH(L$2)),0,1)+IF((YEAR($C5)*100+MONTH($C5))=(YEAR(L$2)*100+MONTH(L$2)),NETWORKDAYS(L$2,$C5,$A$14:$A$62),0)+IF($C5=0,NETWORKDAYS(L$2,L$1,$A$14:$A$62),0))*IF($B5+$C5=0,0,1)*IF($B5&gt;L$2,0,1)+IF((YEAR($B5)*100+MONTH($B5))=(YEAR(L$2)*100+MONTH(L$2)),1,0)*NETWORKDAYS($B5,L$1,$A$14:$A$62)</f>
        <v>20</v>
      </c>
      <c r="M5" s="5">
        <f>(NETWORKDAYS(M$2,M$1,$A$14:$A$62)*(IF($B5&gt;M$2,0,1)*IF($B5=0,0,1))*IF((YEAR($C5)*100+MONTH($C5))=(YEAR(M$2)*100+MONTH(M$2)),0,1)*IF((YEAR($C5)*100+MONTH($C5))&lt;(YEAR(M$2)*100+MONTH(M$2)),0,1)+IF((YEAR($C5)*100+MONTH($C5))=(YEAR(M$2)*100+MONTH(M$2)),NETWORKDAYS(M$2,$C5,$A$14:$A$62),0)+IF($C5=0,NETWORKDAYS(M$2,M$1,$A$14:$A$62),0))*IF($B5+$C5=0,0,1)*IF($B5&gt;M$2,0,1)+IF((YEAR($B5)*100+MONTH($B5))=(YEAR(M$2)*100+MONTH(M$2)),1,0)*NETWORKDAYS($B5,M$1,$A$14:$A$62)</f>
        <v>10</v>
      </c>
      <c r="N5" s="5">
        <f>(NETWORKDAYS(N$2,N$1,$A$14:$A$62)*(IF($B5&gt;N$2,0,1)*IF($B5=0,0,1))*IF((YEAR($C5)*100+MONTH($C5))=(YEAR(N$2)*100+MONTH(N$2)),0,1)*IF((YEAR($C5)*100+MONTH($C5))&lt;(YEAR(N$2)*100+MONTH(N$2)),0,1)+IF((YEAR($C5)*100+MONTH($C5))=(YEAR(N$2)*100+MONTH(N$2)),NETWORKDAYS(N$2,$C5,$A$14:$A$62),0)+IF($C5=0,NETWORKDAYS(N$2,N$1,$A$14:$A$62),0))*IF($B5+$C5=0,0,1)*IF($B5&gt;N$2,0,1)+IF((YEAR($B5)*100+MONTH($B5))=(YEAR(N$2)*100+MONTH(N$2)),1,0)*NETWORKDAYS($B5,N$1,$A$14:$A$62)</f>
        <v>0</v>
      </c>
      <c r="O5" s="5">
        <f>(NETWORKDAYS(O$2,O$1,$A$14:$A$62)*(IF($B5&gt;O$2,0,1)*IF($B5=0,0,1))*IF((YEAR($C5)*100+MONTH($C5))=(YEAR(O$2)*100+MONTH(O$2)),0,1)*IF((YEAR($C5)*100+MONTH($C5))&lt;(YEAR(O$2)*100+MONTH(O$2)),0,1)+IF((YEAR($C5)*100+MONTH($C5))=(YEAR(O$2)*100+MONTH(O$2)),NETWORKDAYS(O$2,$C5,$A$14:$A$62),0)+IF($C5=0,NETWORKDAYS(O$2,O$1,$A$14:$A$62),0))*IF($B5+$C5=0,0,1)*IF($B5&gt;O$2,0,1)+IF((YEAR($B5)*100+MONTH($B5))=(YEAR(O$2)*100+MONTH(O$2)),1,0)*NETWORKDAYS($B5,O$1,$A$14:$A$62)</f>
        <v>0</v>
      </c>
      <c r="P5" s="5">
        <f>(NETWORKDAYS(P$2,P$1,$A$14:$A$62)*(IF($B5&gt;P$2,0,1)*IF($B5=0,0,1))*IF((YEAR($C5)*100+MONTH($C5))=(YEAR(P$2)*100+MONTH(P$2)),0,1)*IF((YEAR($C5)*100+MONTH($C5))&lt;(YEAR(P$2)*100+MONTH(P$2)),0,1)+IF((YEAR($C5)*100+MONTH($C5))=(YEAR(P$2)*100+MONTH(P$2)),NETWORKDAYS(P$2,$C5,$A$14:$A$62),0)+IF($C5=0,NETWORKDAYS(P$2,P$1,$A$14:$A$62),0))*IF($B5+$C5=0,0,1)*IF($B5&gt;P$2,0,1)+IF((YEAR($B5)*100+MONTH($B5))=(YEAR(P$2)*100+MONTH(P$2)),1,0)*NETWORKDAYS($B5,P$1,$A$14:$A$62)</f>
        <v>0</v>
      </c>
      <c r="Q5" s="5">
        <f>(NETWORKDAYS(Q$2,Q$1,$A$14:$A$62)*(IF($B5&gt;Q$2,0,1)*IF($B5=0,0,1))*IF((YEAR($C5)*100+MONTH($C5))=(YEAR(Q$2)*100+MONTH(Q$2)),0,1)*IF((YEAR($C5)*100+MONTH($C5))&lt;(YEAR(Q$2)*100+MONTH(Q$2)),0,1)+IF((YEAR($C5)*100+MONTH($C5))=(YEAR(Q$2)*100+MONTH(Q$2)),NETWORKDAYS(Q$2,$C5,$A$14:$A$62),0)+IF($C5=0,NETWORKDAYS(Q$2,Q$1,$A$14:$A$62),0))*IF($B5+$C5=0,0,1)*IF($B5&gt;Q$2,0,1)+IF((YEAR($B5)*100+MONTH($B5))=(YEAR(Q$2)*100+MONTH(Q$2)),1,0)*NETWORKDAYS($B5,Q$1,$A$14:$A$62)</f>
        <v>0</v>
      </c>
      <c r="R5" s="5">
        <f>(NETWORKDAYS(R$2,R$1,$A$14:$A$62)*(IF($B5&gt;R$2,0,1)*IF($B5=0,0,1))*IF((YEAR($C5)*100+MONTH($C5))=(YEAR(R$2)*100+MONTH(R$2)),0,1)*IF((YEAR($C5)*100+MONTH($C5))&lt;(YEAR(R$2)*100+MONTH(R$2)),0,1)+IF((YEAR($C5)*100+MONTH($C5))=(YEAR(R$2)*100+MONTH(R$2)),NETWORKDAYS(R$2,$C5,$A$14:$A$62),0)+IF($C5=0,NETWORKDAYS(R$2,R$1,$A$14:$A$62),0))*IF($B5+$C5=0,0,1)*IF($B5&gt;R$2,0,1)+IF((YEAR($B5)*100+MONTH($B5))=(YEAR(R$2)*100+MONTH(R$2)),1,0)*NETWORKDAYS($B5,R$1,$A$14:$A$62)</f>
        <v>0</v>
      </c>
      <c r="S5" s="5">
        <f>(NETWORKDAYS(S$2,S$1,$A$14:$A$62)*(IF($B5&gt;S$2,0,1)*IF($B5=0,0,1))*IF((YEAR($C5)*100+MONTH($C5))=(YEAR(S$2)*100+MONTH(S$2)),0,1)*IF((YEAR($C5)*100+MONTH($C5))&lt;(YEAR(S$2)*100+MONTH(S$2)),0,1)+IF((YEAR($C5)*100+MONTH($C5))=(YEAR(S$2)*100+MONTH(S$2)),NETWORKDAYS(S$2,$C5,$A$14:$A$62),0)+IF($C5=0,NETWORKDAYS(S$2,S$1,$A$14:$A$62),0))*IF($B5+$C5=0,0,1)*IF($B5&gt;S$2,0,1)+IF((YEAR($B5)*100+MONTH($B5))=(YEAR(S$2)*100+MONTH(S$2)),1,0)*NETWORKDAYS($B5,S$1,$A$14:$A$62)</f>
        <v>0</v>
      </c>
      <c r="T5" s="6">
        <f t="shared" si="2"/>
        <v>116</v>
      </c>
    </row>
    <row r="6" spans="1:20" x14ac:dyDescent="0.3">
      <c r="A6" s="34" t="s">
        <v>23</v>
      </c>
      <c r="B6" s="1">
        <v>41777</v>
      </c>
      <c r="C6" s="1">
        <v>43813</v>
      </c>
      <c r="D6" s="2">
        <v>0.75</v>
      </c>
      <c r="E6" s="3">
        <v>39</v>
      </c>
      <c r="F6" s="3">
        <v>5</v>
      </c>
      <c r="G6" s="4">
        <f t="shared" ref="G6:G10" si="3">IF(OR(E6=0,F6=0),0,+E6/F6)</f>
        <v>7.8</v>
      </c>
      <c r="H6" s="5">
        <f>(NETWORKDAYS(H$2,H$1,$A$14:$A$62)*(IF($B6&gt;H$2,0,1)*IF($B6=0,0,1))*IF((YEAR($C6)*100+MONTH($C6))=(YEAR(H$2)*100+MONTH(H$2)),0,1)*IF((YEAR($C6)*100+MONTH($C6))&lt;(YEAR(H$2)*100+MONTH(H$2)),0,1)+IF((YEAR($C6)*100+MONTH($C6))=(YEAR(H$2)*100+MONTH(H$2)),NETWORKDAYS(H$2,$C6,$A$14:$A$62),0)+IF($C6=0,NETWORKDAYS(H$2,H$1,$A$14:$A$62),0))*IF($B6+$C6=0,0,1)*IF($B6&gt;H$2,0,1)+IF((YEAR($B6)*100+MONTH($B6))=(YEAR(H$2)*100+MONTH(H$2)),1,0)*NETWORKDAYS($B6,H$1,$A$14:$A$62)</f>
        <v>23</v>
      </c>
      <c r="I6" s="5">
        <f>(NETWORKDAYS(I$2,I$1,$A$14:$A$62)*(IF($B6&gt;I$2,0,1)*IF($B6=0,0,1))*IF((YEAR($C6)*100+MONTH($C6))=(YEAR(I$2)*100+MONTH(I$2)),0,1)*IF((YEAR($C6)*100+MONTH($C6))&lt;(YEAR(I$2)*100+MONTH(I$2)),0,1)+IF((YEAR($C6)*100+MONTH($C6))=(YEAR(I$2)*100+MONTH(I$2)),NETWORKDAYS(I$2,$C6,$A$14:$A$62),0)+IF($C6=0,NETWORKDAYS(I$2,I$1,$A$14:$A$62),0))*IF($B6+$C6=0,0,1)*IF($B6&gt;I$2,0,1)+IF((YEAR($B6)*100+MONTH($B6))=(YEAR(I$2)*100+MONTH(I$2)),1,0)*NETWORKDAYS($B6,I$1,$A$14:$A$62)</f>
        <v>19</v>
      </c>
      <c r="J6" s="5">
        <f>(NETWORKDAYS(J$2,J$1,$A$14:$A$62)*(IF($B6&gt;J$2,0,1)*IF($B6=0,0,1))*IF((YEAR($C6)*100+MONTH($C6))=(YEAR(J$2)*100+MONTH(J$2)),0,1)*IF((YEAR($C6)*100+MONTH($C6))&lt;(YEAR(J$2)*100+MONTH(J$2)),0,1)+IF((YEAR($C6)*100+MONTH($C6))=(YEAR(J$2)*100+MONTH(J$2)),NETWORKDAYS(J$2,$C6,$A$14:$A$62),0)+IF($C6=0,NETWORKDAYS(J$2,J$1,$A$14:$A$62),0))*IF($B6+$C6=0,0,1)*IF($B6&gt;J$2,0,1)+IF((YEAR($B6)*100+MONTH($B6))=(YEAR(J$2)*100+MONTH(J$2)),1,0)*NETWORKDAYS($B6,J$1,$A$14:$A$62)</f>
        <v>10</v>
      </c>
      <c r="K6" s="5">
        <f>(NETWORKDAYS(K$2,K$1,$A$14:$A$62)*(IF($B6&gt;K$2,0,1)*IF($B6=0,0,1))*IF((YEAR($C6)*100+MONTH($C6))=(YEAR(K$2)*100+MONTH(K$2)),0,1)*IF((YEAR($C6)*100+MONTH($C6))&lt;(YEAR(K$2)*100+MONTH(K$2)),0,1)+IF((YEAR($C6)*100+MONTH($C6))=(YEAR(K$2)*100+MONTH(K$2)),NETWORKDAYS(K$2,$C6,$A$14:$A$62),0)+IF($C6=0,NETWORKDAYS(K$2,K$1,$A$14:$A$62),0))*IF($B6+$C6=0,0,1)*IF($B6&gt;K$2,0,1)+IF((YEAR($B6)*100+MONTH($B6))=(YEAR(K$2)*100+MONTH(K$2)),1,0)*NETWORKDAYS($B6,K$1,$A$14:$A$62)</f>
        <v>0</v>
      </c>
      <c r="L6" s="5">
        <f>(NETWORKDAYS(L$2,L$1,$A$14:$A$62)*(IF($B6&gt;L$2,0,1)*IF($B6=0,0,1))*IF((YEAR($C6)*100+MONTH($C6))=(YEAR(L$2)*100+MONTH(L$2)),0,1)*IF((YEAR($C6)*100+MONTH($C6))&lt;(YEAR(L$2)*100+MONTH(L$2)),0,1)+IF((YEAR($C6)*100+MONTH($C6))=(YEAR(L$2)*100+MONTH(L$2)),NETWORKDAYS(L$2,$C6,$A$14:$A$62),0)+IF($C6=0,NETWORKDAYS(L$2,L$1,$A$14:$A$62),0))*IF($B6+$C6=0,0,1)*IF($B6&gt;L$2,0,1)+IF((YEAR($B6)*100+MONTH($B6))=(YEAR(L$2)*100+MONTH(L$2)),1,0)*NETWORKDAYS($B6,L$1,$A$14:$A$62)</f>
        <v>0</v>
      </c>
      <c r="M6" s="5">
        <f>(NETWORKDAYS(M$2,M$1,$A$14:$A$62)*(IF($B6&gt;M$2,0,1)*IF($B6=0,0,1))*IF((YEAR($C6)*100+MONTH($C6))=(YEAR(M$2)*100+MONTH(M$2)),0,1)*IF((YEAR($C6)*100+MONTH($C6))&lt;(YEAR(M$2)*100+MONTH(M$2)),0,1)+IF((YEAR($C6)*100+MONTH($C6))=(YEAR(M$2)*100+MONTH(M$2)),NETWORKDAYS(M$2,$C6,$A$14:$A$62),0)+IF($C6=0,NETWORKDAYS(M$2,M$1,$A$14:$A$62),0))*IF($B6+$C6=0,0,1)*IF($B6&gt;M$2,0,1)+IF((YEAR($B6)*100+MONTH($B6))=(YEAR(M$2)*100+MONTH(M$2)),1,0)*NETWORKDAYS($B6,M$1,$A$14:$A$62)</f>
        <v>0</v>
      </c>
      <c r="N6" s="5">
        <f>(NETWORKDAYS(N$2,N$1,$A$14:$A$62)*(IF($B6&gt;N$2,0,1)*IF($B6=0,0,1))*IF((YEAR($C6)*100+MONTH($C6))=(YEAR(N$2)*100+MONTH(N$2)),0,1)*IF((YEAR($C6)*100+MONTH($C6))&lt;(YEAR(N$2)*100+MONTH(N$2)),0,1)+IF((YEAR($C6)*100+MONTH($C6))=(YEAR(N$2)*100+MONTH(N$2)),NETWORKDAYS(N$2,$C6,$A$14:$A$62),0)+IF($C6=0,NETWORKDAYS(N$2,N$1,$A$14:$A$62),0))*IF($B6+$C6=0,0,1)*IF($B6&gt;N$2,0,1)+IF((YEAR($B6)*100+MONTH($B6))=(YEAR(N$2)*100+MONTH(N$2)),1,0)*NETWORKDAYS($B6,N$1,$A$14:$A$62)</f>
        <v>0</v>
      </c>
      <c r="O6" s="5">
        <f>(NETWORKDAYS(O$2,O$1,$A$14:$A$62)*(IF($B6&gt;O$2,0,1)*IF($B6=0,0,1))*IF((YEAR($C6)*100+MONTH($C6))=(YEAR(O$2)*100+MONTH(O$2)),0,1)*IF((YEAR($C6)*100+MONTH($C6))&lt;(YEAR(O$2)*100+MONTH(O$2)),0,1)+IF((YEAR($C6)*100+MONTH($C6))=(YEAR(O$2)*100+MONTH(O$2)),NETWORKDAYS(O$2,$C6,$A$14:$A$62),0)+IF($C6=0,NETWORKDAYS(O$2,O$1,$A$14:$A$62),0))*IF($B6+$C6=0,0,1)*IF($B6&gt;O$2,0,1)+IF((YEAR($B6)*100+MONTH($B6))=(YEAR(O$2)*100+MONTH(O$2)),1,0)*NETWORKDAYS($B6,O$1,$A$14:$A$62)</f>
        <v>0</v>
      </c>
      <c r="P6" s="5">
        <f>(NETWORKDAYS(P$2,P$1,$A$14:$A$62)*(IF($B6&gt;P$2,0,1)*IF($B6=0,0,1))*IF((YEAR($C6)*100+MONTH($C6))=(YEAR(P$2)*100+MONTH(P$2)),0,1)*IF((YEAR($C6)*100+MONTH($C6))&lt;(YEAR(P$2)*100+MONTH(P$2)),0,1)+IF((YEAR($C6)*100+MONTH($C6))=(YEAR(P$2)*100+MONTH(P$2)),NETWORKDAYS(P$2,$C6,$A$14:$A$62),0)+IF($C6=0,NETWORKDAYS(P$2,P$1,$A$14:$A$62),0))*IF($B6+$C6=0,0,1)*IF($B6&gt;P$2,0,1)+IF((YEAR($B6)*100+MONTH($B6))=(YEAR(P$2)*100+MONTH(P$2)),1,0)*NETWORKDAYS($B6,P$1,$A$14:$A$62)</f>
        <v>0</v>
      </c>
      <c r="Q6" s="5">
        <f>(NETWORKDAYS(Q$2,Q$1,$A$14:$A$62)*(IF($B6&gt;Q$2,0,1)*IF($B6=0,0,1))*IF((YEAR($C6)*100+MONTH($C6))=(YEAR(Q$2)*100+MONTH(Q$2)),0,1)*IF((YEAR($C6)*100+MONTH($C6))&lt;(YEAR(Q$2)*100+MONTH(Q$2)),0,1)+IF((YEAR($C6)*100+MONTH($C6))=(YEAR(Q$2)*100+MONTH(Q$2)),NETWORKDAYS(Q$2,$C6,$A$14:$A$62),0)+IF($C6=0,NETWORKDAYS(Q$2,Q$1,$A$14:$A$62),0))*IF($B6+$C6=0,0,1)*IF($B6&gt;Q$2,0,1)+IF((YEAR($B6)*100+MONTH($B6))=(YEAR(Q$2)*100+MONTH(Q$2)),1,0)*NETWORKDAYS($B6,Q$1,$A$14:$A$62)</f>
        <v>0</v>
      </c>
      <c r="R6" s="5">
        <f>(NETWORKDAYS(R$2,R$1,$A$14:$A$62)*(IF($B6&gt;R$2,0,1)*IF($B6=0,0,1))*IF((YEAR($C6)*100+MONTH($C6))=(YEAR(R$2)*100+MONTH(R$2)),0,1)*IF((YEAR($C6)*100+MONTH($C6))&lt;(YEAR(R$2)*100+MONTH(R$2)),0,1)+IF((YEAR($C6)*100+MONTH($C6))=(YEAR(R$2)*100+MONTH(R$2)),NETWORKDAYS(R$2,$C6,$A$14:$A$62),0)+IF($C6=0,NETWORKDAYS(R$2,R$1,$A$14:$A$62),0))*IF($B6+$C6=0,0,1)*IF($B6&gt;R$2,0,1)+IF((YEAR($B6)*100+MONTH($B6))=(YEAR(R$2)*100+MONTH(R$2)),1,0)*NETWORKDAYS($B6,R$1,$A$14:$A$62)</f>
        <v>0</v>
      </c>
      <c r="S6" s="5">
        <f>(NETWORKDAYS(S$2,S$1,$A$14:$A$62)*(IF($B6&gt;S$2,0,1)*IF($B6=0,0,1))*IF((YEAR($C6)*100+MONTH($C6))=(YEAR(S$2)*100+MONTH(S$2)),0,1)*IF((YEAR($C6)*100+MONTH($C6))&lt;(YEAR(S$2)*100+MONTH(S$2)),0,1)+IF((YEAR($C6)*100+MONTH($C6))=(YEAR(S$2)*100+MONTH(S$2)),NETWORKDAYS(S$2,$C6,$A$14:$A$62),0)+IF($C6=0,NETWORKDAYS(S$2,S$1,$A$14:$A$62),0))*IF($B6+$C6=0,0,1)*IF($B6&gt;S$2,0,1)+IF((YEAR($B6)*100+MONTH($B6))=(YEAR(S$2)*100+MONTH(S$2)),1,0)*NETWORKDAYS($B6,S$1,$A$14:$A$62)</f>
        <v>0</v>
      </c>
      <c r="T6" s="6">
        <f t="shared" si="2"/>
        <v>52</v>
      </c>
    </row>
    <row r="7" spans="1:20" x14ac:dyDescent="0.3">
      <c r="A7" s="34" t="s">
        <v>24</v>
      </c>
      <c r="B7" s="1">
        <v>43862</v>
      </c>
      <c r="C7" s="1">
        <v>44196</v>
      </c>
      <c r="D7" s="2">
        <v>0.75</v>
      </c>
      <c r="E7" s="3">
        <v>39</v>
      </c>
      <c r="F7" s="3">
        <v>5</v>
      </c>
      <c r="G7" s="4">
        <f t="shared" si="3"/>
        <v>7.8</v>
      </c>
      <c r="H7" s="5">
        <f>(NETWORKDAYS(H$2,H$1,$A$14:$A$62)*(IF($B7&gt;H$2,0,1)*IF($B7=0,0,1))*IF((YEAR($C7)*100+MONTH($C7))=(YEAR(H$2)*100+MONTH(H$2)),0,1)*IF((YEAR($C7)*100+MONTH($C7))&lt;(YEAR(H$2)*100+MONTH(H$2)),0,1)+IF((YEAR($C7)*100+MONTH($C7))=(YEAR(H$2)*100+MONTH(H$2)),NETWORKDAYS(H$2,$C7,$A$14:$A$62),0)+IF($C7=0,NETWORKDAYS(H$2,H$1,$A$14:$A$62),0))*IF($B7+$C7=0,0,1)*IF($B7&gt;H$2,0,1)+IF((YEAR($B7)*100+MONTH($B7))=(YEAR(H$2)*100+MONTH(H$2)),1,0)*NETWORKDAYS($B7,H$1,$A$14:$A$62)</f>
        <v>0</v>
      </c>
      <c r="I7" s="5">
        <f>(NETWORKDAYS(I$2,I$1,$A$14:$A$62)*(IF($B7&gt;I$2,0,1)*IF($B7=0,0,1))*IF((YEAR($C7)*100+MONTH($C7))=(YEAR(I$2)*100+MONTH(I$2)),0,1)*IF((YEAR($C7)*100+MONTH($C7))&lt;(YEAR(I$2)*100+MONTH(I$2)),0,1)+IF((YEAR($C7)*100+MONTH($C7))=(YEAR(I$2)*100+MONTH(I$2)),NETWORKDAYS(I$2,$C7,$A$14:$A$62),0)+IF($C7=0,NETWORKDAYS(I$2,I$1,$A$14:$A$62),0))*IF($B7+$C7=0,0,1)*IF($B7&gt;I$2,0,1)+IF((YEAR($B7)*100+MONTH($B7))=(YEAR(I$2)*100+MONTH(I$2)),1,0)*NETWORKDAYS($B7,I$1,$A$14:$A$62)</f>
        <v>0</v>
      </c>
      <c r="J7" s="5">
        <f>(NETWORKDAYS(J$2,J$1,$A$14:$A$62)*(IF($B7&gt;J$2,0,1)*IF($B7=0,0,1))*IF((YEAR($C7)*100+MONTH($C7))=(YEAR(J$2)*100+MONTH(J$2)),0,1)*IF((YEAR($C7)*100+MONTH($C7))&lt;(YEAR(J$2)*100+MONTH(J$2)),0,1)+IF((YEAR($C7)*100+MONTH($C7))=(YEAR(J$2)*100+MONTH(J$2)),NETWORKDAYS(J$2,$C7,$A$14:$A$62),0)+IF($C7=0,NETWORKDAYS(J$2,J$1,$A$14:$A$62),0))*IF($B7+$C7=0,0,1)*IF($B7&gt;J$2,0,1)+IF((YEAR($B7)*100+MONTH($B7))=(YEAR(J$2)*100+MONTH(J$2)),1,0)*NETWORKDAYS($B7,J$1,$A$14:$A$62)</f>
        <v>0</v>
      </c>
      <c r="K7" s="5">
        <f>(NETWORKDAYS(K$2,K$1,$A$14:$A$62)*(IF($B7&gt;K$2,0,1)*IF($B7=0,0,1))*IF((YEAR($C7)*100+MONTH($C7))=(YEAR(K$2)*100+MONTH(K$2)),0,1)*IF((YEAR($C7)*100+MONTH($C7))&lt;(YEAR(K$2)*100+MONTH(K$2)),0,1)+IF((YEAR($C7)*100+MONTH($C7))=(YEAR(K$2)*100+MONTH(K$2)),NETWORKDAYS(K$2,$C7,$A$14:$A$62),0)+IF($C7=0,NETWORKDAYS(K$2,K$1,$A$14:$A$62),0))*IF($B7+$C7=0,0,1)*IF($B7&gt;K$2,0,1)+IF((YEAR($B7)*100+MONTH($B7))=(YEAR(K$2)*100+MONTH(K$2)),1,0)*NETWORKDAYS($B7,K$1,$A$14:$A$62)</f>
        <v>0</v>
      </c>
      <c r="L7" s="5">
        <f>(NETWORKDAYS(L$2,L$1,$A$14:$A$62)*(IF($B7&gt;L$2,0,1)*IF($B7=0,0,1))*IF((YEAR($C7)*100+MONTH($C7))=(YEAR(L$2)*100+MONTH(L$2)),0,1)*IF((YEAR($C7)*100+MONTH($C7))&lt;(YEAR(L$2)*100+MONTH(L$2)),0,1)+IF((YEAR($C7)*100+MONTH($C7))=(YEAR(L$2)*100+MONTH(L$2)),NETWORKDAYS(L$2,$C7,$A$14:$A$62),0)+IF($C7=0,NETWORKDAYS(L$2,L$1,$A$14:$A$62),0))*IF($B7+$C7=0,0,1)*IF($B7&gt;L$2,0,1)+IF((YEAR($B7)*100+MONTH($B7))=(YEAR(L$2)*100+MONTH(L$2)),1,0)*NETWORKDAYS($B7,L$1,$A$14:$A$62)</f>
        <v>40</v>
      </c>
      <c r="M7" s="5">
        <f>(NETWORKDAYS(M$2,M$1,$A$14:$A$62)*(IF($B7&gt;M$2,0,1)*IF($B7=0,0,1))*IF((YEAR($C7)*100+MONTH($C7))=(YEAR(M$2)*100+MONTH(M$2)),0,1)*IF((YEAR($C7)*100+MONTH($C7))&lt;(YEAR(M$2)*100+MONTH(M$2)),0,1)+IF((YEAR($C7)*100+MONTH($C7))=(YEAR(M$2)*100+MONTH(M$2)),NETWORKDAYS(M$2,$C7,$A$14:$A$62),0)+IF($C7=0,NETWORKDAYS(M$2,M$1,$A$14:$A$62),0))*IF($B7+$C7=0,0,1)*IF($B7&gt;M$2,0,1)+IF((YEAR($B7)*100+MONTH($B7))=(YEAR(M$2)*100+MONTH(M$2)),1,0)*NETWORKDAYS($B7,M$1,$A$14:$A$62)</f>
        <v>22</v>
      </c>
      <c r="N7" s="5">
        <f>(NETWORKDAYS(N$2,N$1,$A$14:$A$62)*(IF($B7&gt;N$2,0,1)*IF($B7=0,0,1))*IF((YEAR($C7)*100+MONTH($C7))=(YEAR(N$2)*100+MONTH(N$2)),0,1)*IF((YEAR($C7)*100+MONTH($C7))&lt;(YEAR(N$2)*100+MONTH(N$2)),0,1)+IF((YEAR($C7)*100+MONTH($C7))=(YEAR(N$2)*100+MONTH(N$2)),NETWORKDAYS(N$2,$C7,$A$14:$A$62),0)+IF($C7=0,NETWORKDAYS(N$2,N$1,$A$14:$A$62),0))*IF($B7+$C7=0,0,1)*IF($B7&gt;N$2,0,1)+IF((YEAR($B7)*100+MONTH($B7))=(YEAR(N$2)*100+MONTH(N$2)),1,0)*NETWORKDAYS($B7,N$1,$A$14:$A$62)</f>
        <v>22</v>
      </c>
      <c r="O7" s="5">
        <f>(NETWORKDAYS(O$2,O$1,$A$14:$A$62)*(IF($B7&gt;O$2,0,1)*IF($B7=0,0,1))*IF((YEAR($C7)*100+MONTH($C7))=(YEAR(O$2)*100+MONTH(O$2)),0,1)*IF((YEAR($C7)*100+MONTH($C7))&lt;(YEAR(O$2)*100+MONTH(O$2)),0,1)+IF((YEAR($C7)*100+MONTH($C7))=(YEAR(O$2)*100+MONTH(O$2)),NETWORKDAYS(O$2,$C7,$A$14:$A$62),0)+IF($C7=0,NETWORKDAYS(O$2,O$1,$A$14:$A$62),0))*IF($B7+$C7=0,0,1)*IF($B7&gt;O$2,0,1)+IF((YEAR($B7)*100+MONTH($B7))=(YEAR(O$2)*100+MONTH(O$2)),1,0)*NETWORKDAYS($B7,O$1,$A$14:$A$62)</f>
        <v>21</v>
      </c>
      <c r="P7" s="5">
        <f>(NETWORKDAYS(P$2,P$1,$A$14:$A$62)*(IF($B7&gt;P$2,0,1)*IF($B7=0,0,1))*IF((YEAR($C7)*100+MONTH($C7))=(YEAR(P$2)*100+MONTH(P$2)),0,1)*IF((YEAR($C7)*100+MONTH($C7))&lt;(YEAR(P$2)*100+MONTH(P$2)),0,1)+IF((YEAR($C7)*100+MONTH($C7))=(YEAR(P$2)*100+MONTH(P$2)),NETWORKDAYS(P$2,$C7,$A$14:$A$62),0)+IF($C7=0,NETWORKDAYS(P$2,P$1,$A$14:$A$62),0))*IF($B7+$C7=0,0,1)*IF($B7&gt;P$2,0,1)+IF((YEAR($B7)*100+MONTH($B7))=(YEAR(P$2)*100+MONTH(P$2)),1,0)*NETWORKDAYS($B7,P$1,$A$14:$A$62)</f>
        <v>22</v>
      </c>
      <c r="Q7" s="5">
        <f>(NETWORKDAYS(Q$2,Q$1,$A$14:$A$62)*(IF($B7&gt;Q$2,0,1)*IF($B7=0,0,1))*IF((YEAR($C7)*100+MONTH($C7))=(YEAR(Q$2)*100+MONTH(Q$2)),0,1)*IF((YEAR($C7)*100+MONTH($C7))&lt;(YEAR(Q$2)*100+MONTH(Q$2)),0,1)+IF((YEAR($C7)*100+MONTH($C7))=(YEAR(Q$2)*100+MONTH(Q$2)),NETWORKDAYS(Q$2,$C7,$A$14:$A$62),0)+IF($C7=0,NETWORKDAYS(Q$2,Q$1,$A$14:$A$62),0))*IF($B7+$C7=0,0,1)*IF($B7&gt;Q$2,0,1)+IF((YEAR($B7)*100+MONTH($B7))=(YEAR(Q$2)*100+MONTH(Q$2)),1,0)*NETWORKDAYS($B7,Q$1,$A$14:$A$62)</f>
        <v>23</v>
      </c>
      <c r="R7" s="5">
        <f>(NETWORKDAYS(R$2,R$1,$A$14:$A$62)*(IF($B7&gt;R$2,0,1)*IF($B7=0,0,1))*IF((YEAR($C7)*100+MONTH($C7))=(YEAR(R$2)*100+MONTH(R$2)),0,1)*IF((YEAR($C7)*100+MONTH($C7))&lt;(YEAR(R$2)*100+MONTH(R$2)),0,1)+IF((YEAR($C7)*100+MONTH($C7))=(YEAR(R$2)*100+MONTH(R$2)),NETWORKDAYS(R$2,$C7,$A$14:$A$62),0)+IF($C7=0,NETWORKDAYS(R$2,R$1,$A$14:$A$62),0))*IF($B7+$C7=0,0,1)*IF($B7&gt;R$2,0,1)+IF((YEAR($B7)*100+MONTH($B7))=(YEAR(R$2)*100+MONTH(R$2)),1,0)*NETWORKDAYS($B7,R$1,$A$14:$A$62)</f>
        <v>21</v>
      </c>
      <c r="S7" s="5">
        <f>(NETWORKDAYS(S$2,S$1,$A$14:$A$62)*(IF($B7&gt;S$2,0,1)*IF($B7=0,0,1))*IF((YEAR($C7)*100+MONTH($C7))=(YEAR(S$2)*100+MONTH(S$2)),0,1)*IF((YEAR($C7)*100+MONTH($C7))&lt;(YEAR(S$2)*100+MONTH(S$2)),0,1)+IF((YEAR($C7)*100+MONTH($C7))=(YEAR(S$2)*100+MONTH(S$2)),NETWORKDAYS(S$2,$C7,$A$14:$A$62),0)+IF($C7=0,NETWORKDAYS(S$2,S$1,$A$14:$A$62),0))*IF($B7+$C7=0,0,1)*IF($B7&gt;S$2,0,1)+IF((YEAR($B7)*100+MONTH($B7))=(YEAR(S$2)*100+MONTH(S$2)),1,0)*NETWORKDAYS($B7,S$1,$A$14:$A$62)</f>
        <v>22</v>
      </c>
      <c r="T7" s="6">
        <f t="shared" si="2"/>
        <v>193</v>
      </c>
    </row>
    <row r="8" spans="1:20" x14ac:dyDescent="0.3">
      <c r="A8" s="34" t="s">
        <v>25</v>
      </c>
      <c r="B8" s="1">
        <v>43769</v>
      </c>
      <c r="C8" s="1">
        <v>43921</v>
      </c>
      <c r="D8" s="2">
        <v>0.75</v>
      </c>
      <c r="E8" s="3">
        <v>39</v>
      </c>
      <c r="F8" s="3">
        <v>5</v>
      </c>
      <c r="G8" s="4">
        <f t="shared" si="3"/>
        <v>7.8</v>
      </c>
      <c r="H8" s="5">
        <f>(NETWORKDAYS(H$2,H$1,$A$14:$A$62)*(IF($B8&gt;H$2,0,1)*IF($B8=0,0,1))*IF((YEAR($C8)*100+MONTH($C8))=(YEAR(H$2)*100+MONTH(H$2)),0,1)*IF((YEAR($C8)*100+MONTH($C8))&lt;(YEAR(H$2)*100+MONTH(H$2)),0,1)+IF((YEAR($C8)*100+MONTH($C8))=(YEAR(H$2)*100+MONTH(H$2)),NETWORKDAYS(H$2,$C8,$A$14:$A$62),0)+IF($C8=0,NETWORKDAYS(H$2,H$1,$A$14:$A$62),0))*IF($B8+$C8=0,0,1)*IF($B8&gt;H$2,0,1)+IF((YEAR($B8)*100+MONTH($B8))=(YEAR(H$2)*100+MONTH(H$2)),1,0)*NETWORKDAYS($B8,H$1,$A$14:$A$62)</f>
        <v>1</v>
      </c>
      <c r="I8" s="5">
        <f>(NETWORKDAYS(I$2,I$1,$A$14:$A$62)*(IF($B8&gt;I$2,0,1)*IF($B8=0,0,1))*IF((YEAR($C8)*100+MONTH($C8))=(YEAR(I$2)*100+MONTH(I$2)),0,1)*IF((YEAR($C8)*100+MONTH($C8))&lt;(YEAR(I$2)*100+MONTH(I$2)),0,1)+IF((YEAR($C8)*100+MONTH($C8))=(YEAR(I$2)*100+MONTH(I$2)),NETWORKDAYS(I$2,$C8,$A$14:$A$62),0)+IF($C8=0,NETWORKDAYS(I$2,I$1,$A$14:$A$62),0))*IF($B8+$C8=0,0,1)*IF($B8&gt;I$2,0,1)+IF((YEAR($B8)*100+MONTH($B8))=(YEAR(I$2)*100+MONTH(I$2)),1,0)*NETWORKDAYS($B8,I$1,$A$14:$A$62)</f>
        <v>19</v>
      </c>
      <c r="J8" s="5">
        <f>(NETWORKDAYS(J$2,J$1,$A$14:$A$62)*(IF($B8&gt;J$2,0,1)*IF($B8=0,0,1))*IF((YEAR($C8)*100+MONTH($C8))=(YEAR(J$2)*100+MONTH(J$2)),0,1)*IF((YEAR($C8)*100+MONTH($C8))&lt;(YEAR(J$2)*100+MONTH(J$2)),0,1)+IF((YEAR($C8)*100+MONTH($C8))=(YEAR(J$2)*100+MONTH(J$2)),NETWORKDAYS(J$2,$C8,$A$14:$A$62),0)+IF($C8=0,NETWORKDAYS(J$2,J$1,$A$14:$A$62),0))*IF($B8+$C8=0,0,1)*IF($B8&gt;J$2,0,1)+IF((YEAR($B8)*100+MONTH($B8))=(YEAR(J$2)*100+MONTH(J$2)),1,0)*NETWORKDAYS($B8,J$1,$A$14:$A$62)</f>
        <v>21</v>
      </c>
      <c r="K8" s="5">
        <f>(NETWORKDAYS(K$2,K$1,$A$14:$A$62)*(IF($B8&gt;K$2,0,1)*IF($B8=0,0,1))*IF((YEAR($C8)*100+MONTH($C8))=(YEAR(K$2)*100+MONTH(K$2)),0,1)*IF((YEAR($C8)*100+MONTH($C8))&lt;(YEAR(K$2)*100+MONTH(K$2)),0,1)+IF((YEAR($C8)*100+MONTH($C8))=(YEAR(K$2)*100+MONTH(K$2)),NETWORKDAYS(K$2,$C8,$A$14:$A$62),0)+IF($C8=0,NETWORKDAYS(K$2,K$1,$A$14:$A$62),0))*IF($B8+$C8=0,0,1)*IF($B8&gt;K$2,0,1)+IF((YEAR($B8)*100+MONTH($B8))=(YEAR(K$2)*100+MONTH(K$2)),1,0)*NETWORKDAYS($B8,K$1,$A$14:$A$62)</f>
        <v>23</v>
      </c>
      <c r="L8" s="5">
        <f>(NETWORKDAYS(L$2,L$1,$A$14:$A$62)*(IF($B8&gt;L$2,0,1)*IF($B8=0,0,1))*IF((YEAR($C8)*100+MONTH($C8))=(YEAR(L$2)*100+MONTH(L$2)),0,1)*IF((YEAR($C8)*100+MONTH($C8))&lt;(YEAR(L$2)*100+MONTH(L$2)),0,1)+IF((YEAR($C8)*100+MONTH($C8))=(YEAR(L$2)*100+MONTH(L$2)),NETWORKDAYS(L$2,$C8,$A$14:$A$62),0)+IF($C8=0,NETWORKDAYS(L$2,L$1,$A$14:$A$62),0))*IF($B8+$C8=0,0,1)*IF($B8&gt;L$2,0,1)+IF((YEAR($B8)*100+MONTH($B8))=(YEAR(L$2)*100+MONTH(L$2)),1,0)*NETWORKDAYS($B8,L$1,$A$14:$A$62)</f>
        <v>20</v>
      </c>
      <c r="M8" s="5">
        <f>(NETWORKDAYS(M$2,M$1,$A$14:$A$62)*(IF($B8&gt;M$2,0,1)*IF($B8=0,0,1))*IF((YEAR($C8)*100+MONTH($C8))=(YEAR(M$2)*100+MONTH(M$2)),0,1)*IF((YEAR($C8)*100+MONTH($C8))&lt;(YEAR(M$2)*100+MONTH(M$2)),0,1)+IF((YEAR($C8)*100+MONTH($C8))=(YEAR(M$2)*100+MONTH(M$2)),NETWORKDAYS(M$2,$C8,$A$14:$A$62),0)+IF($C8=0,NETWORKDAYS(M$2,M$1,$A$14:$A$62),0))*IF($B8+$C8=0,0,1)*IF($B8&gt;M$2,0,1)+IF((YEAR($B8)*100+MONTH($B8))=(YEAR(M$2)*100+MONTH(M$2)),1,0)*NETWORKDAYS($B8,M$1,$A$14:$A$62)</f>
        <v>22</v>
      </c>
      <c r="N8" s="5">
        <f>(NETWORKDAYS(N$2,N$1,$A$14:$A$62)*(IF($B8&gt;N$2,0,1)*IF($B8=0,0,1))*IF((YEAR($C8)*100+MONTH($C8))=(YEAR(N$2)*100+MONTH(N$2)),0,1)*IF((YEAR($C8)*100+MONTH($C8))&lt;(YEAR(N$2)*100+MONTH(N$2)),0,1)+IF((YEAR($C8)*100+MONTH($C8))=(YEAR(N$2)*100+MONTH(N$2)),NETWORKDAYS(N$2,$C8,$A$14:$A$62),0)+IF($C8=0,NETWORKDAYS(N$2,N$1,$A$14:$A$62),0))*IF($B8+$C8=0,0,1)*IF($B8&gt;N$2,0,1)+IF((YEAR($B8)*100+MONTH($B8))=(YEAR(N$2)*100+MONTH(N$2)),1,0)*NETWORKDAYS($B8,N$1,$A$14:$A$62)</f>
        <v>0</v>
      </c>
      <c r="O8" s="5">
        <f>(NETWORKDAYS(O$2,O$1,$A$14:$A$62)*(IF($B8&gt;O$2,0,1)*IF($B8=0,0,1))*IF((YEAR($C8)*100+MONTH($C8))=(YEAR(O$2)*100+MONTH(O$2)),0,1)*IF((YEAR($C8)*100+MONTH($C8))&lt;(YEAR(O$2)*100+MONTH(O$2)),0,1)+IF((YEAR($C8)*100+MONTH($C8))=(YEAR(O$2)*100+MONTH(O$2)),NETWORKDAYS(O$2,$C8,$A$14:$A$62),0)+IF($C8=0,NETWORKDAYS(O$2,O$1,$A$14:$A$62),0))*IF($B8+$C8=0,0,1)*IF($B8&gt;O$2,0,1)+IF((YEAR($B8)*100+MONTH($B8))=(YEAR(O$2)*100+MONTH(O$2)),1,0)*NETWORKDAYS($B8,O$1,$A$14:$A$62)</f>
        <v>0</v>
      </c>
      <c r="P8" s="5">
        <f>(NETWORKDAYS(P$2,P$1,$A$14:$A$62)*(IF($B8&gt;P$2,0,1)*IF($B8=0,0,1))*IF((YEAR($C8)*100+MONTH($C8))=(YEAR(P$2)*100+MONTH(P$2)),0,1)*IF((YEAR($C8)*100+MONTH($C8))&lt;(YEAR(P$2)*100+MONTH(P$2)),0,1)+IF((YEAR($C8)*100+MONTH($C8))=(YEAR(P$2)*100+MONTH(P$2)),NETWORKDAYS(P$2,$C8,$A$14:$A$62),0)+IF($C8=0,NETWORKDAYS(P$2,P$1,$A$14:$A$62),0))*IF($B8+$C8=0,0,1)*IF($B8&gt;P$2,0,1)+IF((YEAR($B8)*100+MONTH($B8))=(YEAR(P$2)*100+MONTH(P$2)),1,0)*NETWORKDAYS($B8,P$1,$A$14:$A$62)</f>
        <v>0</v>
      </c>
      <c r="Q8" s="5">
        <f>(NETWORKDAYS(Q$2,Q$1,$A$14:$A$62)*(IF($B8&gt;Q$2,0,1)*IF($B8=0,0,1))*IF((YEAR($C8)*100+MONTH($C8))=(YEAR(Q$2)*100+MONTH(Q$2)),0,1)*IF((YEAR($C8)*100+MONTH($C8))&lt;(YEAR(Q$2)*100+MONTH(Q$2)),0,1)+IF((YEAR($C8)*100+MONTH($C8))=(YEAR(Q$2)*100+MONTH(Q$2)),NETWORKDAYS(Q$2,$C8,$A$14:$A$62),0)+IF($C8=0,NETWORKDAYS(Q$2,Q$1,$A$14:$A$62),0))*IF($B8+$C8=0,0,1)*IF($B8&gt;Q$2,0,1)+IF((YEAR($B8)*100+MONTH($B8))=(YEAR(Q$2)*100+MONTH(Q$2)),1,0)*NETWORKDAYS($B8,Q$1,$A$14:$A$62)</f>
        <v>0</v>
      </c>
      <c r="R8" s="5">
        <f>(NETWORKDAYS(R$2,R$1,$A$14:$A$62)*(IF($B8&gt;R$2,0,1)*IF($B8=0,0,1))*IF((YEAR($C8)*100+MONTH($C8))=(YEAR(R$2)*100+MONTH(R$2)),0,1)*IF((YEAR($C8)*100+MONTH($C8))&lt;(YEAR(R$2)*100+MONTH(R$2)),0,1)+IF((YEAR($C8)*100+MONTH($C8))=(YEAR(R$2)*100+MONTH(R$2)),NETWORKDAYS(R$2,$C8,$A$14:$A$62),0)+IF($C8=0,NETWORKDAYS(R$2,R$1,$A$14:$A$62),0))*IF($B8+$C8=0,0,1)*IF($B8&gt;R$2,0,1)+IF((YEAR($B8)*100+MONTH($B8))=(YEAR(R$2)*100+MONTH(R$2)),1,0)*NETWORKDAYS($B8,R$1,$A$14:$A$62)</f>
        <v>0</v>
      </c>
      <c r="S8" s="5">
        <f>(NETWORKDAYS(S$2,S$1,$A$14:$A$62)*(IF($B8&gt;S$2,0,1)*IF($B8=0,0,1))*IF((YEAR($C8)*100+MONTH($C8))=(YEAR(S$2)*100+MONTH(S$2)),0,1)*IF((YEAR($C8)*100+MONTH($C8))&lt;(YEAR(S$2)*100+MONTH(S$2)),0,1)+IF((YEAR($C8)*100+MONTH($C8))=(YEAR(S$2)*100+MONTH(S$2)),NETWORKDAYS(S$2,$C8,$A$14:$A$62),0)+IF($C8=0,NETWORKDAYS(S$2,S$1,$A$14:$A$62),0))*IF($B8+$C8=0,0,1)*IF($B8&gt;S$2,0,1)+IF((YEAR($B8)*100+MONTH($B8))=(YEAR(S$2)*100+MONTH(S$2)),1,0)*NETWORKDAYS($B8,S$1,$A$14:$A$62)</f>
        <v>0</v>
      </c>
      <c r="T8" s="6">
        <f>SUM(H8:S8)</f>
        <v>106</v>
      </c>
    </row>
    <row r="9" spans="1:20" x14ac:dyDescent="0.3">
      <c r="A9" s="34" t="s">
        <v>26</v>
      </c>
      <c r="B9" s="1"/>
      <c r="C9" s="1"/>
      <c r="D9" s="2"/>
      <c r="E9" s="3"/>
      <c r="F9" s="3"/>
      <c r="G9" s="4"/>
      <c r="H9" s="5">
        <f>(NETWORKDAYS(H$2,H$1,$A$14:$A$62)*(IF($B9&gt;H$2,0,1)*IF($B9=0,0,1))*IF((YEAR($C9)*100+MONTH($C9))=(YEAR(H$2)*100+MONTH(H$2)),0,1)*IF((YEAR($C9)*100+MONTH($C9))&lt;(YEAR(H$2)*100+MONTH(H$2)),0,1)+IF((YEAR($C9)*100+MONTH($C9))=(YEAR(H$2)*100+MONTH(H$2)),NETWORKDAYS(H$2,$C9,$A$14:$A$62),0)+IF($C9=0,NETWORKDAYS(H$2,H$1,$A$14:$A$62),0))*IF($B9+$C9=0,0,1)*IF($B9&gt;H$2,0,1)+IF((YEAR($B9)*100+MONTH($B9))=(YEAR(H$2)*100+MONTH(H$2)),1,0)*NETWORKDAYS($B9,H$1,$A$14:$A$62)</f>
        <v>0</v>
      </c>
      <c r="I9" s="5">
        <f>(NETWORKDAYS(I$2,I$1,$A$14:$A$62)*(IF($B9&gt;I$2,0,1)*IF($B9=0,0,1))*IF((YEAR($C9)*100+MONTH($C9))=(YEAR(I$2)*100+MONTH(I$2)),0,1)*IF((YEAR($C9)*100+MONTH($C9))&lt;(YEAR(I$2)*100+MONTH(I$2)),0,1)+IF((YEAR($C9)*100+MONTH($C9))=(YEAR(I$2)*100+MONTH(I$2)),NETWORKDAYS(I$2,$C9,$A$14:$A$62),0)+IF($C9=0,NETWORKDAYS(I$2,I$1,$A$14:$A$62),0))*IF($B9+$C9=0,0,1)*IF($B9&gt;I$2,0,1)+IF((YEAR($B9)*100+MONTH($B9))=(YEAR(I$2)*100+MONTH(I$2)),1,0)*NETWORKDAYS($B9,I$1,$A$14:$A$62)</f>
        <v>0</v>
      </c>
      <c r="J9" s="5">
        <f>(NETWORKDAYS(J$2,J$1,$A$14:$A$62)*(IF($B9&gt;J$2,0,1)*IF($B9=0,0,1))*IF((YEAR($C9)*100+MONTH($C9))=(YEAR(J$2)*100+MONTH(J$2)),0,1)*IF((YEAR($C9)*100+MONTH($C9))&lt;(YEAR(J$2)*100+MONTH(J$2)),0,1)+IF((YEAR($C9)*100+MONTH($C9))=(YEAR(J$2)*100+MONTH(J$2)),NETWORKDAYS(J$2,$C9,$A$14:$A$62),0)+IF($C9=0,NETWORKDAYS(J$2,J$1,$A$14:$A$62),0))*IF($B9+$C9=0,0,1)*IF($B9&gt;J$2,0,1)+IF((YEAR($B9)*100+MONTH($B9))=(YEAR(J$2)*100+MONTH(J$2)),1,0)*NETWORKDAYS($B9,J$1,$A$14:$A$62)</f>
        <v>0</v>
      </c>
      <c r="K9" s="5">
        <f>(NETWORKDAYS(K$2,K$1,$A$14:$A$62)*(IF($B9&gt;K$2,0,1)*IF($B9=0,0,1))*IF((YEAR($C9)*100+MONTH($C9))=(YEAR(K$2)*100+MONTH(K$2)),0,1)*IF((YEAR($C9)*100+MONTH($C9))&lt;(YEAR(K$2)*100+MONTH(K$2)),0,1)+IF((YEAR($C9)*100+MONTH($C9))=(YEAR(K$2)*100+MONTH(K$2)),NETWORKDAYS(K$2,$C9,$A$14:$A$62),0)+IF($C9=0,NETWORKDAYS(K$2,K$1,$A$14:$A$62),0))*IF($B9+$C9=0,0,1)*IF($B9&gt;K$2,0,1)+IF((YEAR($B9)*100+MONTH($B9))=(YEAR(K$2)*100+MONTH(K$2)),1,0)*NETWORKDAYS($B9,K$1,$A$14:$A$62)</f>
        <v>0</v>
      </c>
      <c r="L9" s="5">
        <f>(NETWORKDAYS(L$2,L$1,$A$14:$A$62)*(IF($B9&gt;L$2,0,1)*IF($B9=0,0,1))*IF((YEAR($C9)*100+MONTH($C9))=(YEAR(L$2)*100+MONTH(L$2)),0,1)*IF((YEAR($C9)*100+MONTH($C9))&lt;(YEAR(L$2)*100+MONTH(L$2)),0,1)+IF((YEAR($C9)*100+MONTH($C9))=(YEAR(L$2)*100+MONTH(L$2)),NETWORKDAYS(L$2,$C9,$A$14:$A$62),0)+IF($C9=0,NETWORKDAYS(L$2,L$1,$A$14:$A$62),0))*IF($B9+$C9=0,0,1)*IF($B9&gt;L$2,0,1)+IF((YEAR($B9)*100+MONTH($B9))=(YEAR(L$2)*100+MONTH(L$2)),1,0)*NETWORKDAYS($B9,L$1,$A$14:$A$62)</f>
        <v>0</v>
      </c>
      <c r="M9" s="5">
        <f>(NETWORKDAYS(M$2,M$1,$A$14:$A$62)*(IF($B9&gt;M$2,0,1)*IF($B9=0,0,1))*IF((YEAR($C9)*100+MONTH($C9))=(YEAR(M$2)*100+MONTH(M$2)),0,1)*IF((YEAR($C9)*100+MONTH($C9))&lt;(YEAR(M$2)*100+MONTH(M$2)),0,1)+IF((YEAR($C9)*100+MONTH($C9))=(YEAR(M$2)*100+MONTH(M$2)),NETWORKDAYS(M$2,$C9,$A$14:$A$62),0)+IF($C9=0,NETWORKDAYS(M$2,M$1,$A$14:$A$62),0))*IF($B9+$C9=0,0,1)*IF($B9&gt;M$2,0,1)+IF((YEAR($B9)*100+MONTH($B9))=(YEAR(M$2)*100+MONTH(M$2)),1,0)*NETWORKDAYS($B9,M$1,$A$14:$A$62)</f>
        <v>0</v>
      </c>
      <c r="N9" s="5">
        <f>(NETWORKDAYS(N$2,N$1,$A$14:$A$62)*(IF($B9&gt;N$2,0,1)*IF($B9=0,0,1))*IF((YEAR($C9)*100+MONTH($C9))=(YEAR(N$2)*100+MONTH(N$2)),0,1)*IF((YEAR($C9)*100+MONTH($C9))&lt;(YEAR(N$2)*100+MONTH(N$2)),0,1)+IF((YEAR($C9)*100+MONTH($C9))=(YEAR(N$2)*100+MONTH(N$2)),NETWORKDAYS(N$2,$C9,$A$14:$A$62),0)+IF($C9=0,NETWORKDAYS(N$2,N$1,$A$14:$A$62),0))*IF($B9+$C9=0,0,1)*IF($B9&gt;N$2,0,1)+IF((YEAR($B9)*100+MONTH($B9))=(YEAR(N$2)*100+MONTH(N$2)),1,0)*NETWORKDAYS($B9,N$1,$A$14:$A$62)</f>
        <v>0</v>
      </c>
      <c r="O9" s="5">
        <f>(NETWORKDAYS(O$2,O$1,$A$14:$A$62)*(IF($B9&gt;O$2,0,1)*IF($B9=0,0,1))*IF((YEAR($C9)*100+MONTH($C9))=(YEAR(O$2)*100+MONTH(O$2)),0,1)*IF((YEAR($C9)*100+MONTH($C9))&lt;(YEAR(O$2)*100+MONTH(O$2)),0,1)+IF((YEAR($C9)*100+MONTH($C9))=(YEAR(O$2)*100+MONTH(O$2)),NETWORKDAYS(O$2,$C9,$A$14:$A$62),0)+IF($C9=0,NETWORKDAYS(O$2,O$1,$A$14:$A$62),0))*IF($B9+$C9=0,0,1)*IF($B9&gt;O$2,0,1)+IF((YEAR($B9)*100+MONTH($B9))=(YEAR(O$2)*100+MONTH(O$2)),1,0)*NETWORKDAYS($B9,O$1,$A$14:$A$62)</f>
        <v>0</v>
      </c>
      <c r="P9" s="5">
        <f>(NETWORKDAYS(P$2,P$1,$A$14:$A$62)*(IF($B9&gt;P$2,0,1)*IF($B9=0,0,1))*IF((YEAR($C9)*100+MONTH($C9))=(YEAR(P$2)*100+MONTH(P$2)),0,1)*IF((YEAR($C9)*100+MONTH($C9))&lt;(YEAR(P$2)*100+MONTH(P$2)),0,1)+IF((YEAR($C9)*100+MONTH($C9))=(YEAR(P$2)*100+MONTH(P$2)),NETWORKDAYS(P$2,$C9,$A$14:$A$62),0)+IF($C9=0,NETWORKDAYS(P$2,P$1,$A$14:$A$62),0))*IF($B9+$C9=0,0,1)*IF($B9&gt;P$2,0,1)+IF((YEAR($B9)*100+MONTH($B9))=(YEAR(P$2)*100+MONTH(P$2)),1,0)*NETWORKDAYS($B9,P$1,$A$14:$A$62)</f>
        <v>0</v>
      </c>
      <c r="Q9" s="5">
        <f>(NETWORKDAYS(Q$2,Q$1,$A$14:$A$62)*(IF($B9&gt;Q$2,0,1)*IF($B9=0,0,1))*IF((YEAR($C9)*100+MONTH($C9))=(YEAR(Q$2)*100+MONTH(Q$2)),0,1)*IF((YEAR($C9)*100+MONTH($C9))&lt;(YEAR(Q$2)*100+MONTH(Q$2)),0,1)+IF((YEAR($C9)*100+MONTH($C9))=(YEAR(Q$2)*100+MONTH(Q$2)),NETWORKDAYS(Q$2,$C9,$A$14:$A$62),0)+IF($C9=0,NETWORKDAYS(Q$2,Q$1,$A$14:$A$62),0))*IF($B9+$C9=0,0,1)*IF($B9&gt;Q$2,0,1)+IF((YEAR($B9)*100+MONTH($B9))=(YEAR(Q$2)*100+MONTH(Q$2)),1,0)*NETWORKDAYS($B9,Q$1,$A$14:$A$62)</f>
        <v>0</v>
      </c>
      <c r="R9" s="5">
        <f>(NETWORKDAYS(R$2,R$1,$A$14:$A$62)*(IF($B9&gt;R$2,0,1)*IF($B9=0,0,1))*IF((YEAR($C9)*100+MONTH($C9))=(YEAR(R$2)*100+MONTH(R$2)),0,1)*IF((YEAR($C9)*100+MONTH($C9))&lt;(YEAR(R$2)*100+MONTH(R$2)),0,1)+IF((YEAR($C9)*100+MONTH($C9))=(YEAR(R$2)*100+MONTH(R$2)),NETWORKDAYS(R$2,$C9,$A$14:$A$62),0)+IF($C9=0,NETWORKDAYS(R$2,R$1,$A$14:$A$62),0))*IF($B9+$C9=0,0,1)*IF($B9&gt;R$2,0,1)+IF((YEAR($B9)*100+MONTH($B9))=(YEAR(R$2)*100+MONTH(R$2)),1,0)*NETWORKDAYS($B9,R$1,$A$14:$A$62)</f>
        <v>0</v>
      </c>
      <c r="S9" s="5">
        <f>(NETWORKDAYS(S$2,S$1,$A$14:$A$62)*(IF($B9&gt;S$2,0,1)*IF($B9=0,0,1))*IF((YEAR($C9)*100+MONTH($C9))=(YEAR(S$2)*100+MONTH(S$2)),0,1)*IF((YEAR($C9)*100+MONTH($C9))&lt;(YEAR(S$2)*100+MONTH(S$2)),0,1)+IF((YEAR($C9)*100+MONTH($C9))=(YEAR(S$2)*100+MONTH(S$2)),NETWORKDAYS(S$2,$C9,$A$14:$A$62),0)+IF($C9=0,NETWORKDAYS(S$2,S$1,$A$14:$A$62),0))*IF($B9+$C9=0,0,1)*IF($B9&gt;S$2,0,1)+IF((YEAR($B9)*100+MONTH($B9))=(YEAR(S$2)*100+MONTH(S$2)),1,0)*NETWORKDAYS($B9,S$1,$A$14:$A$62)</f>
        <v>0</v>
      </c>
      <c r="T9" s="6">
        <f>SUM(H9:S9)</f>
        <v>0</v>
      </c>
    </row>
    <row r="10" spans="1:20" x14ac:dyDescent="0.3">
      <c r="A10" s="34" t="s">
        <v>43</v>
      </c>
      <c r="B10" s="1">
        <v>44561</v>
      </c>
      <c r="C10" s="1"/>
      <c r="D10" s="2">
        <v>0.75</v>
      </c>
      <c r="E10" s="3">
        <v>39</v>
      </c>
      <c r="F10" s="3">
        <v>5</v>
      </c>
      <c r="G10" s="4">
        <f t="shared" si="3"/>
        <v>7.8</v>
      </c>
      <c r="H10" s="5">
        <f>(NETWORKDAYS(H$2,H$1,$A$14:$A$62)*(IF($B10&gt;H$2,0,1)*IF($B10=0,0,1))*IF((YEAR($C10)*100+MONTH($C10))=(YEAR(H$2)*100+MONTH(H$2)),0,1)*IF((YEAR($C10)*100+MONTH($C10))&lt;(YEAR(H$2)*100+MONTH(H$2)),0,1)+IF((YEAR($C10)*100+MONTH($C10))=(YEAR(H$2)*100+MONTH(H$2)),NETWORKDAYS(H$2,$C10,$A$14:$A$62),0)+IF($C10=0,NETWORKDAYS(H$2,H$1,$A$14:$A$62),0))*IF($B10+$C10=0,0,1)*IF($B10&gt;H$2,0,1)+IF((YEAR($B10)*100+MONTH($B10))=(YEAR(H$2)*100+MONTH(H$2)),1,0)*NETWORKDAYS($B10,H$1,$A$14:$A$62)</f>
        <v>0</v>
      </c>
      <c r="I10" s="5">
        <f>(NETWORKDAYS(I$2,I$1,$A$14:$A$62)*(IF($B10&gt;I$2,0,1)*IF($B10=0,0,1))*IF((YEAR($C10)*100+MONTH($C10))=(YEAR(I$2)*100+MONTH(I$2)),0,1)*IF((YEAR($C10)*100+MONTH($C10))&lt;(YEAR(I$2)*100+MONTH(I$2)),0,1)+IF((YEAR($C10)*100+MONTH($C10))=(YEAR(I$2)*100+MONTH(I$2)),NETWORKDAYS(I$2,$C10,$A$14:$A$62),0)+IF($C10=0,NETWORKDAYS(I$2,I$1,$A$14:$A$62),0))*IF($B10+$C10=0,0,1)*IF($B10&gt;I$2,0,1)+IF((YEAR($B10)*100+MONTH($B10))=(YEAR(I$2)*100+MONTH(I$2)),1,0)*NETWORKDAYS($B10,I$1,$A$14:$A$62)</f>
        <v>0</v>
      </c>
      <c r="J10" s="5">
        <f>(NETWORKDAYS(J$2,J$1,$A$14:$A$62)*(IF($B10&gt;J$2,0,1)*IF($B10=0,0,1))*IF((YEAR($C10)*100+MONTH($C10))=(YEAR(J$2)*100+MONTH(J$2)),0,1)*IF((YEAR($C10)*100+MONTH($C10))&lt;(YEAR(J$2)*100+MONTH(J$2)),0,1)+IF((YEAR($C10)*100+MONTH($C10))=(YEAR(J$2)*100+MONTH(J$2)),NETWORKDAYS(J$2,$C10,$A$14:$A$62),0)+IF($C10=0,NETWORKDAYS(J$2,J$1,$A$14:$A$62),0))*IF($B10+$C10=0,0,1)*IF($B10&gt;J$2,0,1)+IF((YEAR($B10)*100+MONTH($B10))=(YEAR(J$2)*100+MONTH(J$2)),1,0)*NETWORKDAYS($B10,J$1,$A$14:$A$62)</f>
        <v>0</v>
      </c>
      <c r="K10" s="5">
        <f>(NETWORKDAYS(K$2,K$1,$A$14:$A$62)*(IF($B10&gt;K$2,0,1)*IF($B10=0,0,1))*IF((YEAR($C10)*100+MONTH($C10))=(YEAR(K$2)*100+MONTH(K$2)),0,1)*IF((YEAR($C10)*100+MONTH($C10))&lt;(YEAR(K$2)*100+MONTH(K$2)),0,1)+IF((YEAR($C10)*100+MONTH($C10))=(YEAR(K$2)*100+MONTH(K$2)),NETWORKDAYS(K$2,$C10,$A$14:$A$62),0)+IF($C10=0,NETWORKDAYS(K$2,K$1,$A$14:$A$62),0))*IF($B10+$C10=0,0,1)*IF($B10&gt;K$2,0,1)+IF((YEAR($B10)*100+MONTH($B10))=(YEAR(K$2)*100+MONTH(K$2)),1,0)*NETWORKDAYS($B10,K$1,$A$14:$A$62)</f>
        <v>0</v>
      </c>
      <c r="L10" s="5">
        <f>(NETWORKDAYS(L$2,L$1,$A$14:$A$62)*(IF($B10&gt;L$2,0,1)*IF($B10=0,0,1))*IF((YEAR($C10)*100+MONTH($C10))=(YEAR(L$2)*100+MONTH(L$2)),0,1)*IF((YEAR($C10)*100+MONTH($C10))&lt;(YEAR(L$2)*100+MONTH(L$2)),0,1)+IF((YEAR($C10)*100+MONTH($C10))=(YEAR(L$2)*100+MONTH(L$2)),NETWORKDAYS(L$2,$C10,$A$14:$A$62),0)+IF($C10=0,NETWORKDAYS(L$2,L$1,$A$14:$A$62),0))*IF($B10+$C10=0,0,1)*IF($B10&gt;L$2,0,1)+IF((YEAR($B10)*100+MONTH($B10))=(YEAR(L$2)*100+MONTH(L$2)),1,0)*NETWORKDAYS($B10,L$1,$A$14:$A$62)</f>
        <v>0</v>
      </c>
      <c r="M10" s="5">
        <f>(NETWORKDAYS(M$2,M$1,$A$14:$A$62)*(IF($B10&gt;M$2,0,1)*IF($B10=0,0,1))*IF((YEAR($C10)*100+MONTH($C10))=(YEAR(M$2)*100+MONTH(M$2)),0,1)*IF((YEAR($C10)*100+MONTH($C10))&lt;(YEAR(M$2)*100+MONTH(M$2)),0,1)+IF((YEAR($C10)*100+MONTH($C10))=(YEAR(M$2)*100+MONTH(M$2)),NETWORKDAYS(M$2,$C10,$A$14:$A$62),0)+IF($C10=0,NETWORKDAYS(M$2,M$1,$A$14:$A$62),0))*IF($B10+$C10=0,0,1)*IF($B10&gt;M$2,0,1)+IF((YEAR($B10)*100+MONTH($B10))=(YEAR(M$2)*100+MONTH(M$2)),1,0)*NETWORKDAYS($B10,M$1,$A$14:$A$62)</f>
        <v>0</v>
      </c>
      <c r="N10" s="5">
        <f>(NETWORKDAYS(N$2,N$1,$A$14:$A$62)*(IF($B10&gt;N$2,0,1)*IF($B10=0,0,1))*IF((YEAR($C10)*100+MONTH($C10))=(YEAR(N$2)*100+MONTH(N$2)),0,1)*IF((YEAR($C10)*100+MONTH($C10))&lt;(YEAR(N$2)*100+MONTH(N$2)),0,1)+IF((YEAR($C10)*100+MONTH($C10))=(YEAR(N$2)*100+MONTH(N$2)),NETWORKDAYS(N$2,$C10,$A$14:$A$62),0)+IF($C10=0,NETWORKDAYS(N$2,N$1,$A$14:$A$62),0))*IF($B10+$C10=0,0,1)*IF($B10&gt;N$2,0,1)+IF((YEAR($B10)*100+MONTH($B10))=(YEAR(N$2)*100+MONTH(N$2)),1,0)*NETWORKDAYS($B10,N$1,$A$14:$A$62)</f>
        <v>0</v>
      </c>
      <c r="O10" s="5">
        <f>(NETWORKDAYS(O$2,O$1,$A$14:$A$62)*(IF($B10&gt;O$2,0,1)*IF($B10=0,0,1))*IF((YEAR($C10)*100+MONTH($C10))=(YEAR(O$2)*100+MONTH(O$2)),0,1)*IF((YEAR($C10)*100+MONTH($C10))&lt;(YEAR(O$2)*100+MONTH(O$2)),0,1)+IF((YEAR($C10)*100+MONTH($C10))=(YEAR(O$2)*100+MONTH(O$2)),NETWORKDAYS(O$2,$C10,$A$14:$A$62),0)+IF($C10=0,NETWORKDAYS(O$2,O$1,$A$14:$A$62),0))*IF($B10+$C10=0,0,1)*IF($B10&gt;O$2,0,1)+IF((YEAR($B10)*100+MONTH($B10))=(YEAR(O$2)*100+MONTH(O$2)),1,0)*NETWORKDAYS($B10,O$1,$A$14:$A$62)</f>
        <v>0</v>
      </c>
      <c r="P10" s="5">
        <f>(NETWORKDAYS(P$2,P$1,$A$14:$A$62)*(IF($B10&gt;P$2,0,1)*IF($B10=0,0,1))*IF((YEAR($C10)*100+MONTH($C10))=(YEAR(P$2)*100+MONTH(P$2)),0,1)*IF((YEAR($C10)*100+MONTH($C10))&lt;(YEAR(P$2)*100+MONTH(P$2)),0,1)+IF((YEAR($C10)*100+MONTH($C10))=(YEAR(P$2)*100+MONTH(P$2)),NETWORKDAYS(P$2,$C10,$A$14:$A$62),0)+IF($C10=0,NETWORKDAYS(P$2,P$1,$A$14:$A$62),0))*IF($B10+$C10=0,0,1)*IF($B10&gt;P$2,0,1)+IF((YEAR($B10)*100+MONTH($B10))=(YEAR(P$2)*100+MONTH(P$2)),1,0)*NETWORKDAYS($B10,P$1,$A$14:$A$62)</f>
        <v>0</v>
      </c>
      <c r="Q10" s="5">
        <f>(NETWORKDAYS(Q$2,Q$1,$A$14:$A$62)*(IF($B10&gt;Q$2,0,1)*IF($B10=0,0,1))*IF((YEAR($C10)*100+MONTH($C10))=(YEAR(Q$2)*100+MONTH(Q$2)),0,1)*IF((YEAR($C10)*100+MONTH($C10))&lt;(YEAR(Q$2)*100+MONTH(Q$2)),0,1)+IF((YEAR($C10)*100+MONTH($C10))=(YEAR(Q$2)*100+MONTH(Q$2)),NETWORKDAYS(Q$2,$C10,$A$14:$A$62),0)+IF($C10=0,NETWORKDAYS(Q$2,Q$1,$A$14:$A$62),0))*IF($B10+$C10=0,0,1)*IF($B10&gt;Q$2,0,1)+IF((YEAR($B10)*100+MONTH($B10))=(YEAR(Q$2)*100+MONTH(Q$2)),1,0)*NETWORKDAYS($B10,Q$1,$A$14:$A$62)</f>
        <v>0</v>
      </c>
      <c r="R10" s="5">
        <f>(NETWORKDAYS(R$2,R$1,$A$14:$A$62)*(IF($B10&gt;R$2,0,1)*IF($B10=0,0,1))*IF((YEAR($C10)*100+MONTH($C10))=(YEAR(R$2)*100+MONTH(R$2)),0,1)*IF((YEAR($C10)*100+MONTH($C10))&lt;(YEAR(R$2)*100+MONTH(R$2)),0,1)+IF((YEAR($C10)*100+MONTH($C10))=(YEAR(R$2)*100+MONTH(R$2)),NETWORKDAYS(R$2,$C10,$A$14:$A$62),0)+IF($C10=0,NETWORKDAYS(R$2,R$1,$A$14:$A$62),0))*IF($B10+$C10=0,0,1)*IF($B10&gt;R$2,0,1)+IF((YEAR($B10)*100+MONTH($B10))=(YEAR(R$2)*100+MONTH(R$2)),1,0)*NETWORKDAYS($B10,R$1,$A$14:$A$62)</f>
        <v>0</v>
      </c>
      <c r="S10" s="5">
        <f>(NETWORKDAYS(S$2,S$1,$A$14:$A$62)*(IF($B10&gt;S$2,0,1)*IF($B10=0,0,1))*IF((YEAR($C10)*100+MONTH($C10))=(YEAR(S$2)*100+MONTH(S$2)),0,1)*IF((YEAR($C10)*100+MONTH($C10))&lt;(YEAR(S$2)*100+MONTH(S$2)),0,1)+IF((YEAR($C10)*100+MONTH($C10))=(YEAR(S$2)*100+MONTH(S$2)),NETWORKDAYS(S$2,$C10,$A$14:$A$62),0)+IF($C10=0,NETWORKDAYS(S$2,S$1,$A$14:$A$62),0))*IF($B10+$C10=0,0,1)*IF($B10&gt;S$2,0,1)+IF((YEAR($B10)*100+MONTH($B10))=(YEAR(S$2)*100+MONTH(S$2)),1,0)*NETWORKDAYS($B10,S$1,$A$14:$A$62)</f>
        <v>0</v>
      </c>
      <c r="T10" s="6">
        <f t="shared" si="2"/>
        <v>0</v>
      </c>
    </row>
    <row r="12" spans="1:20" ht="21" x14ac:dyDescent="0.3">
      <c r="A12" s="36" t="s">
        <v>45</v>
      </c>
      <c r="C12" s="24" t="s">
        <v>12</v>
      </c>
      <c r="D12" s="24"/>
    </row>
    <row r="13" spans="1:20" ht="21" x14ac:dyDescent="0.4">
      <c r="A13" s="35" t="s">
        <v>44</v>
      </c>
      <c r="C13" s="25" t="s">
        <v>13</v>
      </c>
      <c r="D13" s="25"/>
      <c r="J13" s="18"/>
      <c r="K13" s="18"/>
      <c r="L13" s="18"/>
      <c r="M13" s="18"/>
      <c r="N13" s="18"/>
      <c r="O13" s="18"/>
      <c r="P13" s="18"/>
      <c r="Q13" s="18"/>
      <c r="R13" s="18"/>
      <c r="S13" s="18"/>
    </row>
    <row r="14" spans="1:20" x14ac:dyDescent="0.3">
      <c r="A14" s="33">
        <v>43466</v>
      </c>
      <c r="C14" s="14" t="s">
        <v>14</v>
      </c>
      <c r="D14" s="15">
        <f>DATE(YEAR(D18)-1,MONTH(D18),DAY(D18))</f>
        <v>43374</v>
      </c>
      <c r="E14" t="s">
        <v>42</v>
      </c>
      <c r="J14" s="18"/>
      <c r="K14" s="18" t="s">
        <v>19</v>
      </c>
      <c r="L14" s="18"/>
      <c r="M14" s="18"/>
      <c r="N14" s="18"/>
      <c r="O14" s="18"/>
      <c r="P14" s="18"/>
      <c r="Q14" s="18"/>
      <c r="R14" s="18"/>
      <c r="S14" s="18"/>
    </row>
    <row r="15" spans="1:20" x14ac:dyDescent="0.3">
      <c r="A15" s="33">
        <v>43577</v>
      </c>
      <c r="C15" s="14" t="s">
        <v>15</v>
      </c>
      <c r="D15" s="15">
        <f>DATE(YEAR(D19)-1,MONTH(D19),DAY(D19))</f>
        <v>43738</v>
      </c>
      <c r="E15" t="s">
        <v>42</v>
      </c>
      <c r="J15" s="18"/>
      <c r="K15" s="18"/>
      <c r="L15" s="18"/>
      <c r="M15" s="18"/>
      <c r="N15" s="18"/>
      <c r="O15" s="18"/>
      <c r="P15" s="18"/>
      <c r="Q15" s="18"/>
      <c r="R15" s="18"/>
      <c r="S15" s="18"/>
    </row>
    <row r="16" spans="1:20" x14ac:dyDescent="0.3">
      <c r="A16" s="33">
        <v>43586</v>
      </c>
      <c r="C16" s="14"/>
      <c r="D16" s="14"/>
    </row>
    <row r="17" spans="1:21" ht="21" x14ac:dyDescent="0.4">
      <c r="A17" s="33">
        <v>43593</v>
      </c>
      <c r="C17" s="25" t="s">
        <v>16</v>
      </c>
      <c r="D17" s="25"/>
      <c r="R17" s="31"/>
      <c r="S17" s="31"/>
      <c r="T17" s="31"/>
      <c r="U17" s="31"/>
    </row>
    <row r="18" spans="1:21" ht="15.6" customHeight="1" x14ac:dyDescent="0.3">
      <c r="A18" s="33">
        <v>43615</v>
      </c>
      <c r="C18" s="14" t="s">
        <v>14</v>
      </c>
      <c r="D18" s="19">
        <v>43739</v>
      </c>
      <c r="E18" t="s">
        <v>41</v>
      </c>
      <c r="N18" s="32"/>
      <c r="O18" s="32"/>
      <c r="P18" s="32"/>
      <c r="Q18" s="32"/>
      <c r="R18" s="31"/>
      <c r="S18" s="31"/>
      <c r="T18" s="31"/>
      <c r="U18" s="31"/>
    </row>
    <row r="19" spans="1:21" x14ac:dyDescent="0.3">
      <c r="A19" s="33">
        <v>43626</v>
      </c>
      <c r="C19" s="14" t="s">
        <v>15</v>
      </c>
      <c r="D19" s="15">
        <f>DATE(YEAR(D18)+1,MONTH(D18),DAY(D18)-1)</f>
        <v>44104</v>
      </c>
      <c r="E19" t="s">
        <v>42</v>
      </c>
      <c r="N19" s="32"/>
      <c r="O19" s="32"/>
      <c r="P19" s="32"/>
      <c r="Q19" s="32"/>
    </row>
    <row r="20" spans="1:21" x14ac:dyDescent="0.3">
      <c r="A20" s="33">
        <v>43660</v>
      </c>
    </row>
    <row r="21" spans="1:21" x14ac:dyDescent="0.3">
      <c r="A21" s="33">
        <v>43692</v>
      </c>
      <c r="D21" s="23" t="s">
        <v>27</v>
      </c>
      <c r="E21" s="23"/>
      <c r="F21" s="23"/>
      <c r="G21" s="23"/>
      <c r="H21" s="23"/>
      <c r="I21" s="23"/>
      <c r="J21" s="23"/>
      <c r="K21" s="23"/>
      <c r="L21" s="23"/>
      <c r="M21" s="23"/>
      <c r="N21" s="23"/>
      <c r="O21" s="23"/>
      <c r="R21" s="31"/>
      <c r="S21" s="31"/>
      <c r="T21" s="31"/>
      <c r="U21" s="31"/>
    </row>
    <row r="22" spans="1:21" x14ac:dyDescent="0.3">
      <c r="A22" s="33">
        <v>43733</v>
      </c>
      <c r="D22" s="23"/>
      <c r="E22" s="23"/>
      <c r="F22" s="23"/>
      <c r="G22" s="23"/>
      <c r="H22" s="23"/>
      <c r="I22" s="23"/>
      <c r="J22" s="23"/>
      <c r="K22" s="23"/>
      <c r="L22" s="23"/>
      <c r="M22" s="23"/>
      <c r="N22" s="23"/>
      <c r="O22" s="23"/>
      <c r="P22" s="20"/>
      <c r="R22" s="31"/>
      <c r="S22" s="31"/>
      <c r="T22" s="31"/>
      <c r="U22" s="31"/>
    </row>
    <row r="23" spans="1:21" x14ac:dyDescent="0.3">
      <c r="A23" s="33">
        <v>43770</v>
      </c>
      <c r="D23" s="23"/>
      <c r="E23" s="23"/>
      <c r="F23" s="23"/>
      <c r="G23" s="23"/>
      <c r="H23" s="23"/>
      <c r="I23" s="23"/>
      <c r="J23" s="23"/>
      <c r="K23" s="23"/>
      <c r="L23" s="23"/>
      <c r="M23" s="23"/>
      <c r="N23" s="23"/>
      <c r="O23" s="23"/>
      <c r="R23" s="21"/>
    </row>
    <row r="24" spans="1:21" x14ac:dyDescent="0.3">
      <c r="A24" s="33">
        <v>43780</v>
      </c>
    </row>
    <row r="25" spans="1:21" x14ac:dyDescent="0.3">
      <c r="A25" s="33">
        <v>43824</v>
      </c>
    </row>
    <row r="26" spans="1:21" x14ac:dyDescent="0.3">
      <c r="A26" s="33"/>
    </row>
    <row r="27" spans="1:21" x14ac:dyDescent="0.3">
      <c r="A27" s="33"/>
    </row>
    <row r="28" spans="1:21" ht="21" customHeight="1" x14ac:dyDescent="0.3">
      <c r="A28" s="33"/>
    </row>
    <row r="29" spans="1:21" x14ac:dyDescent="0.3">
      <c r="A29" s="33"/>
    </row>
    <row r="30" spans="1:21" x14ac:dyDescent="0.3">
      <c r="A30" s="33"/>
    </row>
    <row r="31" spans="1:21" x14ac:dyDescent="0.3">
      <c r="A31" s="33"/>
    </row>
    <row r="32" spans="1:21" x14ac:dyDescent="0.3">
      <c r="A32" s="33"/>
    </row>
    <row r="33" spans="1:1" x14ac:dyDescent="0.3">
      <c r="A33" s="33"/>
    </row>
    <row r="34" spans="1:1" x14ac:dyDescent="0.3">
      <c r="A34" s="33"/>
    </row>
    <row r="35" spans="1:1" x14ac:dyDescent="0.3">
      <c r="A35" s="33"/>
    </row>
    <row r="36" spans="1:1" x14ac:dyDescent="0.3">
      <c r="A36" s="33"/>
    </row>
    <row r="37" spans="1:1" x14ac:dyDescent="0.3">
      <c r="A37" s="33"/>
    </row>
    <row r="38" spans="1:1" x14ac:dyDescent="0.3">
      <c r="A38" s="33"/>
    </row>
    <row r="39" spans="1:1" x14ac:dyDescent="0.3">
      <c r="A39" s="33"/>
    </row>
    <row r="40" spans="1:1" x14ac:dyDescent="0.3">
      <c r="A40" s="33"/>
    </row>
    <row r="41" spans="1:1" x14ac:dyDescent="0.3">
      <c r="A41" s="33"/>
    </row>
    <row r="42" spans="1:1" x14ac:dyDescent="0.3">
      <c r="A42" s="33"/>
    </row>
    <row r="43" spans="1:1" x14ac:dyDescent="0.3">
      <c r="A43" s="33"/>
    </row>
    <row r="44" spans="1:1" x14ac:dyDescent="0.3">
      <c r="A44" s="33"/>
    </row>
    <row r="45" spans="1:1" x14ac:dyDescent="0.3">
      <c r="A45" s="33"/>
    </row>
    <row r="46" spans="1:1" x14ac:dyDescent="0.3">
      <c r="A46" s="33"/>
    </row>
    <row r="47" spans="1:1" x14ac:dyDescent="0.3">
      <c r="A47" s="33"/>
    </row>
    <row r="48" spans="1:1" x14ac:dyDescent="0.3">
      <c r="A48" s="33"/>
    </row>
    <row r="49" spans="1:1" x14ac:dyDescent="0.3">
      <c r="A49" s="33"/>
    </row>
    <row r="50" spans="1:1" x14ac:dyDescent="0.3">
      <c r="A50" s="33"/>
    </row>
    <row r="51" spans="1:1" x14ac:dyDescent="0.3">
      <c r="A51" s="33"/>
    </row>
    <row r="52" spans="1:1" x14ac:dyDescent="0.3">
      <c r="A52" s="33"/>
    </row>
    <row r="53" spans="1:1" x14ac:dyDescent="0.3">
      <c r="A53" s="33"/>
    </row>
    <row r="54" spans="1:1" x14ac:dyDescent="0.3">
      <c r="A54" s="33"/>
    </row>
    <row r="55" spans="1:1" x14ac:dyDescent="0.3">
      <c r="A55" s="33"/>
    </row>
    <row r="56" spans="1:1" x14ac:dyDescent="0.3">
      <c r="A56" s="33"/>
    </row>
    <row r="57" spans="1:1" x14ac:dyDescent="0.3">
      <c r="A57" s="33"/>
    </row>
    <row r="58" spans="1:1" x14ac:dyDescent="0.3">
      <c r="A58" s="33"/>
    </row>
    <row r="59" spans="1:1" x14ac:dyDescent="0.3">
      <c r="A59" s="33"/>
    </row>
    <row r="60" spans="1:1" x14ac:dyDescent="0.3">
      <c r="A60" s="33"/>
    </row>
    <row r="61" spans="1:1" x14ac:dyDescent="0.3">
      <c r="A61" s="33"/>
    </row>
    <row r="62" spans="1:1" x14ac:dyDescent="0.3">
      <c r="A62" s="33"/>
    </row>
  </sheetData>
  <mergeCells count="6">
    <mergeCell ref="C13:D13"/>
    <mergeCell ref="C17:D17"/>
    <mergeCell ref="D21:O23"/>
    <mergeCell ref="B1:B2"/>
    <mergeCell ref="C1:C2"/>
    <mergeCell ref="C12:D12"/>
  </mergeCells>
  <phoneticPr fontId="7" type="noConversion"/>
  <conditionalFormatting sqref="A13">
    <cfRule type="notContainsBlanks" dxfId="0" priority="1">
      <formula>LEN(TRIM(A13))&gt;0</formula>
    </cfRule>
  </conditionalFormatting>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Essai</vt:lpstr>
      <vt:lpstr>Jours_fériés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Dynamique-Vision - André CAFFIN</dc:creator>
  <cp:lastModifiedBy>Franck Carbonnelle</cp:lastModifiedBy>
  <dcterms:created xsi:type="dcterms:W3CDTF">2019-12-03T21:55:06Z</dcterms:created>
  <dcterms:modified xsi:type="dcterms:W3CDTF">2019-12-05T05:19:28Z</dcterms:modified>
</cp:coreProperties>
</file>